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tención al ciudadano\2022\INFORMES PQRSD 2021\INFORME EXCEL\"/>
    </mc:Choice>
  </mc:AlternateContent>
  <bookViews>
    <workbookView xWindow="0" yWindow="0" windowWidth="28800" windowHeight="11730" firstSheet="3" activeTab="3"/>
  </bookViews>
  <sheets>
    <sheet name="Hoja1" sheetId="6" state="hidden" r:id="rId1"/>
    <sheet name="Hoja2" sheetId="32" state="hidden" r:id="rId2"/>
    <sheet name="Hoja4" sheetId="17" state="hidden" r:id="rId3"/>
    <sheet name="DEFINITIVO JULIO (8)" sheetId="31" r:id="rId4"/>
  </sheets>
  <externalReferences>
    <externalReference r:id="rId5"/>
  </externalReferences>
  <definedNames>
    <definedName name="_xlnm._FilterDatabase" localSheetId="3" hidden="1">'DEFINITIVO JULIO (8)'!$A$1:$Y$134</definedName>
    <definedName name="na" localSheetId="3">'DEFINITIVO JULIO (8)'!#REF!</definedName>
    <definedName name="na">#REF!</definedName>
  </definedNames>
  <calcPr calcId="162913"/>
  <pivotCaches>
    <pivotCache cacheId="40" r:id="rId6"/>
    <pivotCache cacheId="41" r:id="rId7"/>
    <pivotCache cacheId="42" r:id="rId8"/>
    <pivotCache cacheId="43" r:id="rId9"/>
    <pivotCache cacheId="44" r:id="rId10"/>
    <pivotCache cacheId="45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17" l="1"/>
  <c r="C62" i="17"/>
  <c r="C64" i="17" l="1"/>
  <c r="C63" i="17"/>
  <c r="C150" i="17"/>
  <c r="C149" i="17"/>
  <c r="C148" i="17"/>
  <c r="C147" i="17"/>
  <c r="C130" i="17"/>
  <c r="C129" i="17"/>
  <c r="C128" i="17"/>
  <c r="C127" i="17"/>
  <c r="C126" i="17"/>
  <c r="C125" i="17"/>
  <c r="C124" i="17"/>
  <c r="C119" i="17"/>
  <c r="C118" i="17"/>
  <c r="C117" i="17"/>
  <c r="C116" i="17"/>
  <c r="C114" i="17"/>
  <c r="C113" i="17"/>
  <c r="C107" i="17"/>
  <c r="C105" i="17"/>
  <c r="C102" i="17"/>
  <c r="C112" i="17"/>
  <c r="C111" i="17"/>
  <c r="C110" i="17"/>
  <c r="C106" i="17"/>
  <c r="C101" i="17"/>
  <c r="C109" i="17"/>
  <c r="C108" i="17"/>
  <c r="C104" i="17"/>
  <c r="C103" i="17"/>
  <c r="C100" i="17"/>
  <c r="C115" i="17"/>
  <c r="C99" i="17"/>
  <c r="C98" i="17"/>
  <c r="C97" i="17"/>
  <c r="C96" i="17"/>
  <c r="C95" i="17"/>
  <c r="C94" i="17"/>
  <c r="C84" i="17"/>
  <c r="C83" i="17"/>
  <c r="C82" i="17"/>
  <c r="C81" i="17"/>
  <c r="C80" i="17"/>
  <c r="C79" i="17"/>
  <c r="C55" i="17"/>
  <c r="C54" i="17"/>
  <c r="C53" i="17"/>
  <c r="C52" i="17"/>
  <c r="C51" i="17"/>
  <c r="C50" i="17"/>
  <c r="C49" i="17"/>
  <c r="C19" i="17"/>
  <c r="C18" i="17"/>
  <c r="C17" i="17"/>
  <c r="C16" i="17"/>
  <c r="C4" i="17"/>
  <c r="C5" i="17"/>
  <c r="C6" i="17"/>
  <c r="B42" i="17"/>
  <c r="C85" i="17" l="1"/>
  <c r="C151" i="17"/>
  <c r="C65" i="17"/>
  <c r="C7" i="17"/>
  <c r="C20" i="17"/>
  <c r="C131" i="17"/>
  <c r="C120" i="17"/>
  <c r="C56" i="17"/>
</calcChain>
</file>

<file path=xl/sharedStrings.xml><?xml version="1.0" encoding="utf-8"?>
<sst xmlns="http://schemas.openxmlformats.org/spreadsheetml/2006/main" count="2379" uniqueCount="741">
  <si>
    <t>Canal Oficial de Entrada</t>
  </si>
  <si>
    <t>Canal de Atención</t>
  </si>
  <si>
    <t>Departamento</t>
  </si>
  <si>
    <t>Peticionario</t>
  </si>
  <si>
    <t>Naturaleza jurídica del peticionario</t>
  </si>
  <si>
    <t>Tema de Consulta</t>
  </si>
  <si>
    <t>Asunto</t>
  </si>
  <si>
    <t>Responsable</t>
  </si>
  <si>
    <t>Área</t>
  </si>
  <si>
    <t>Dependencia</t>
  </si>
  <si>
    <t>Tipo de petición</t>
  </si>
  <si>
    <t>Tiempo de respuesta legal</t>
  </si>
  <si>
    <t>RADICADO</t>
  </si>
  <si>
    <t>Fecha Radicación</t>
  </si>
  <si>
    <t>Número de salida</t>
  </si>
  <si>
    <t>Fecha de salida</t>
  </si>
  <si>
    <t>Tiempo de atención</t>
  </si>
  <si>
    <t>Estado</t>
  </si>
  <si>
    <t>Observaciones</t>
  </si>
  <si>
    <t>FECHA DIGITALIZACIÓN DOCUMENTO DE RESPUESTA</t>
  </si>
  <si>
    <t>TIPO DE DOCUMENTO SALIDA</t>
  </si>
  <si>
    <t>ENVIAR POR CORREO ELECTRÓNICO</t>
  </si>
  <si>
    <t>ENVIAR POR CORREO TERRESTRE #PLANILLA</t>
  </si>
  <si>
    <t>OBSERVACIONES ATENCIÓN CIUDADANO</t>
  </si>
  <si>
    <t>Canal Virtual</t>
  </si>
  <si>
    <t>Subdirección Administrativa y Financiera</t>
  </si>
  <si>
    <t>N/A</t>
  </si>
  <si>
    <t>SI</t>
  </si>
  <si>
    <t>Etiquetas de fila</t>
  </si>
  <si>
    <t>Cuenta de Dependencia</t>
  </si>
  <si>
    <t>%</t>
  </si>
  <si>
    <t>Total general</t>
  </si>
  <si>
    <t>Cuenta de Estado</t>
  </si>
  <si>
    <t>Cumplido</t>
  </si>
  <si>
    <t>Vencido</t>
  </si>
  <si>
    <t>Evolucion PQRSD</t>
  </si>
  <si>
    <t>Total Mes</t>
  </si>
  <si>
    <t>TOTAL</t>
  </si>
  <si>
    <t>Cuenta de Tipo de petición</t>
  </si>
  <si>
    <t>CONSULTA </t>
  </si>
  <si>
    <t>DENUNCIA </t>
  </si>
  <si>
    <t>PETICIÓN DE DOCUMENTOS E INFORMACIÓN </t>
  </si>
  <si>
    <t>Cuenta de Canal Oficial de Entrada</t>
  </si>
  <si>
    <t>Cuenta de Naturaleza jurídica del peticionario</t>
  </si>
  <si>
    <t>Entidad Territorial</t>
  </si>
  <si>
    <t>Persona Natural</t>
  </si>
  <si>
    <t>Cuenta de Departamento</t>
  </si>
  <si>
    <t>Antioquia</t>
  </si>
  <si>
    <t>Atlántico</t>
  </si>
  <si>
    <t>Bogotá</t>
  </si>
  <si>
    <t>Bolivar</t>
  </si>
  <si>
    <t>Boyacá</t>
  </si>
  <si>
    <t>Caldas</t>
  </si>
  <si>
    <t>Cesar</t>
  </si>
  <si>
    <t>Cundinamarca</t>
  </si>
  <si>
    <t>Guajira</t>
  </si>
  <si>
    <t>Meta</t>
  </si>
  <si>
    <t>Nariño</t>
  </si>
  <si>
    <t>Putumayo</t>
  </si>
  <si>
    <t>Santander</t>
  </si>
  <si>
    <t>Valle del Cauca</t>
  </si>
  <si>
    <t>Cuenta de Tema de Consulta</t>
  </si>
  <si>
    <t>Acompañamiento Juridico</t>
  </si>
  <si>
    <t>Fortalecimiento Bomberil</t>
  </si>
  <si>
    <t>Otros</t>
  </si>
  <si>
    <t>Queja contra Cuerpo de Bomberos</t>
  </si>
  <si>
    <t>Promedio de Tiempo de atención</t>
  </si>
  <si>
    <t>CAC: SOLICITUD </t>
  </si>
  <si>
    <t>CAC: Derecho de Petición  </t>
  </si>
  <si>
    <t>CAC: Solicitud de información  </t>
  </si>
  <si>
    <t>CAC: DERECHO DE PETICIÓN  </t>
  </si>
  <si>
    <t>CAC: SOLICITUD  </t>
  </si>
  <si>
    <t>CAC: Respuesta Oficial  </t>
  </si>
  <si>
    <t>ANONIMO_PQRSD </t>
  </si>
  <si>
    <t>CUERPO DE BOMBEROS VOLUNTARIOS DE SANTAFE DE ANTIOQUIA  </t>
  </si>
  <si>
    <t>JESUS RODRIGUEZ  </t>
  </si>
  <si>
    <t>CUERPO DE BOMBEROS VOLUNTARIOS DE MONIQUIRA  </t>
  </si>
  <si>
    <t>GOBERNACION DE VICHADA  </t>
  </si>
  <si>
    <t>JUAN DE DIOS POVEDA CASTELLANOS  </t>
  </si>
  <si>
    <t>CUERPO DE BOMBEROS VOLUNTARIOS DE GINEBRA  </t>
  </si>
  <si>
    <t>VEEDOR BOMBERIL  </t>
  </si>
  <si>
    <t>CUERPO DE BOMBEROS VOLUNTARIOS DE ARCABUCO  </t>
  </si>
  <si>
    <t>MINISTERIO DE INTERIOR  </t>
  </si>
  <si>
    <t>CUERPO DE BOMBEROS VOLUNTARIOS DE VITERBO - CALDAS  </t>
  </si>
  <si>
    <t>CUERPO DE BOMBEROS VOLUNTARIOS DE PIVIJAY MAGDALENA  </t>
  </si>
  <si>
    <t>CUERPO DE BOMBEROS VOLUNTARIOS DE FACATATIVA  </t>
  </si>
  <si>
    <t>OFICINA ASESORA JURIDICA </t>
  </si>
  <si>
    <t>Persona Juridica</t>
  </si>
  <si>
    <t>Entidad Bomberil</t>
  </si>
  <si>
    <t>Naturaleza</t>
  </si>
  <si>
    <t>Entidad Publica</t>
  </si>
  <si>
    <t>Temas de Consulta</t>
  </si>
  <si>
    <t>Legislacion Bomberil</t>
  </si>
  <si>
    <t>Solicitud de Informacion</t>
  </si>
  <si>
    <t>Extemporaneo</t>
  </si>
  <si>
    <t>En proceso</t>
  </si>
  <si>
    <t>20213800085792  </t>
  </si>
  <si>
    <t>2021-07-01 11:09:39 </t>
  </si>
  <si>
    <t>JHONATTAN PINZON  </t>
  </si>
  <si>
    <t>Liz Margaret Álvarez calderon </t>
  </si>
  <si>
    <t>Cristian Fernando Salcedo Rueda </t>
  </si>
  <si>
    <t>CUERPO DE BOMBEROS VOLUNTARIOS DE CUCUTA  </t>
  </si>
  <si>
    <t>20213800085942  </t>
  </si>
  <si>
    <t>2021-07-01 16:33:16 </t>
  </si>
  <si>
    <t>CAC: Queja </t>
  </si>
  <si>
    <t>CUERPO DE BOMBEROS VOLUNTARIOS DE SANTA CRUZ DE MOMPOX  </t>
  </si>
  <si>
    <t>Melba Vidal </t>
  </si>
  <si>
    <t>20213800086022  </t>
  </si>
  <si>
    <t>2021-07-02 07:38:01 </t>
  </si>
  <si>
    <t>CAC: Solicitud de certificación Bomberos - Fundación Nacional Batuta  </t>
  </si>
  <si>
    <t>FUNDACIÓN NACIONAL BATUTA LILIANA ROJAS GUALTEROS  </t>
  </si>
  <si>
    <t>20213800086052  </t>
  </si>
  <si>
    <t>2021-07-02 09:29:30 </t>
  </si>
  <si>
    <t>CAC: Denuncia de suplantación  </t>
  </si>
  <si>
    <t>FRANCISCO JAVIER GAMBOA PEDRAZA </t>
  </si>
  <si>
    <t>20213800086122  </t>
  </si>
  <si>
    <t>2021-07-02 14:25:34 </t>
  </si>
  <si>
    <t>CAC: SOLICITUD INVITACION.  </t>
  </si>
  <si>
    <t>20213800086142  </t>
  </si>
  <si>
    <t>2021-07-02 14:59:14 </t>
  </si>
  <si>
    <t>CAC: 20215460679631_701) Envío de notificación radicado 20215460679631 (EMAIL CERTIFICADO de notificaciones_sgdorfeo@dnp.gov.co) </t>
  </si>
  <si>
    <t>DEPARTAMENTO NACIONAL DE PLANEACION BOGOTA  </t>
  </si>
  <si>
    <t>CAC: INFORME- SOBRE UTILIZACIÓN DE EMBLEMAS, ESCUDOS ESLOGAN DE ENTIDADES PÚBLICAS SIN AUTORIZACIÓN  </t>
  </si>
  <si>
    <t>CUERPO DE BOMBEROS VOLUNTARIOS DE SIBATE  </t>
  </si>
  <si>
    <t>20213800086232  </t>
  </si>
  <si>
    <t>2021-07-06 11:30:54 </t>
  </si>
  <si>
    <t>CUERPO DE BOMBEROS VOLUNTARIOS DE FLORENCIA  </t>
  </si>
  <si>
    <t>20213800086252  </t>
  </si>
  <si>
    <t>2021-07-06 11:45:30 </t>
  </si>
  <si>
    <t>DIANA PATRICIA CORREA BALCAZAR </t>
  </si>
  <si>
    <t>20213800086312  </t>
  </si>
  <si>
    <t>2021-07-06 12:47:49 </t>
  </si>
  <si>
    <t>CAC: OFI2021-18101-DAI-2200: Persiste emergencia humanitaria por inundaciones del territorio ancestral transfronterizo, desatención y falta de respuesta estatal a las Comunidades del Resguardo Buenavista y San José de Wisuyá.  </t>
  </si>
  <si>
    <t>EDWIN GONZALEZ MALAGON  </t>
  </si>
  <si>
    <t>CUERPO DE BOMBEROS VOLUNTARIOS DE GENOVA - QUINDIO  </t>
  </si>
  <si>
    <t>20213800086362  </t>
  </si>
  <si>
    <t>2021-07-06 16:28:21 </t>
  </si>
  <si>
    <t>CAC: Solicitud  </t>
  </si>
  <si>
    <t>CUERPO DE BOMBEROS VOLUNTARIOS SANTA ROSA DE OSOS  </t>
  </si>
  <si>
    <t>CUERPO DE BOMBEROS VOLUNTARIOS DE URIBIA - LA GUAJIRA  </t>
  </si>
  <si>
    <t>20213800086412  </t>
  </si>
  <si>
    <t>2021-07-06 17:15:19 </t>
  </si>
  <si>
    <t>CAC: SAN IGNACIO_OPERADOR ICBF_SALUD ORAL_GESTIÒN INTERINSTITUCIONAL_LOCALIDAD KENNEDY  </t>
  </si>
  <si>
    <t>H.I. SAN IGNACIO SEDE LUCERNA  </t>
  </si>
  <si>
    <t>20213800086422  </t>
  </si>
  <si>
    <t>2021-07-06 17:20:20 </t>
  </si>
  <si>
    <t>CAC: Solicitud de Información  </t>
  </si>
  <si>
    <t>SECRETARIA DE GOBIERNO CORDOBA  </t>
  </si>
  <si>
    <t>Jonathan Prieto </t>
  </si>
  <si>
    <t>20213800086492  </t>
  </si>
  <si>
    <t>2021-07-07 13:36:36 </t>
  </si>
  <si>
    <t>CI: Traslado  </t>
  </si>
  <si>
    <t>INFORME POR CONGRESISTA </t>
  </si>
  <si>
    <t>CONGRESO DE LA REPUBLICA DE COLOMBIA JAIME ENRIQUE DURAN BARRERA  </t>
  </si>
  <si>
    <t>20213800086512  </t>
  </si>
  <si>
    <t>2021-07-07 14:58:09 </t>
  </si>
  <si>
    <t>CAC: SOLICITUD LINTERNAS PENDIENTES - BOMBEROS LA CELIA RISARALDA. </t>
  </si>
  <si>
    <t>CUERPO DE BOMBEROS VOLUNTARIOS DE LA CELIA - RISARALDA  </t>
  </si>
  <si>
    <t>Andrés Fernando Muñoz Cabrera </t>
  </si>
  <si>
    <t>20213800086602  </t>
  </si>
  <si>
    <t>2021-07-07 17:10:09 </t>
  </si>
  <si>
    <t>CAC: Queja desde urumita la guajira </t>
  </si>
  <si>
    <t>ROBINSON TABORDA  </t>
  </si>
  <si>
    <t>20213800086642  </t>
  </si>
  <si>
    <t>2021-07-08 11:42:37 </t>
  </si>
  <si>
    <t>CAC: SOLICITUD ESTUDIOS PROYECTO ESCUELA PEI  </t>
  </si>
  <si>
    <t>20213800086662  </t>
  </si>
  <si>
    <t>2021-07-08 13:46:08 </t>
  </si>
  <si>
    <t>RD: FRANQUICIA  </t>
  </si>
  <si>
    <t>PROCURADURIA PROVINCIAL VALLE DE ABURRA  </t>
  </si>
  <si>
    <t>20213800086692  </t>
  </si>
  <si>
    <t>2021-07-09 09:25:09 </t>
  </si>
  <si>
    <t>CAC: Solicitud resolución 004 de 2020  </t>
  </si>
  <si>
    <t>20213800086712  </t>
  </si>
  <si>
    <t>2021-07-09 09:39:22 </t>
  </si>
  <si>
    <t>CAC: SOLICITUD AUDIENCIA ALCALDE MALAGA SANTANDER </t>
  </si>
  <si>
    <t>ALCALDIA DEL MUNICIPIO DE MALAGA SANTANDER </t>
  </si>
  <si>
    <t>20213800086762  </t>
  </si>
  <si>
    <t>2021-07-09 10:23:10 </t>
  </si>
  <si>
    <t>CAC: SOLICITUD CONCEPTO.  </t>
  </si>
  <si>
    <t>20213800086792  </t>
  </si>
  <si>
    <t>2021-07-09 10:45:38 </t>
  </si>
  <si>
    <t>CAC: Radicado de salida S-2021-025334. TRASLADO PGN.  </t>
  </si>
  <si>
    <t>CUERPO DE BOMBEROS VOLUNTARIOS DE SOPO  </t>
  </si>
  <si>
    <t>20213800086802  </t>
  </si>
  <si>
    <t>2021-07-09 11:35:48 </t>
  </si>
  <si>
    <t>CAC: SOLICITUD INFRMACION MAQUINARIA BOLIVAR VALLE  </t>
  </si>
  <si>
    <t>ALCALDIA MUNICIPAL DE BOLIVAR VALLE  </t>
  </si>
  <si>
    <t>20213800086822  </t>
  </si>
  <si>
    <t>2021-07-09 11:59:51 </t>
  </si>
  <si>
    <t>CAC: Envío proyecto  </t>
  </si>
  <si>
    <t>CUERPO DE BOMBEROS VOLUNTARIOS DE LA MERCED - CALDAS  </t>
  </si>
  <si>
    <t>20213800086922  </t>
  </si>
  <si>
    <t>2021-07-09 15:32:56 </t>
  </si>
  <si>
    <t>CARLOS ACOSTA  </t>
  </si>
  <si>
    <t>20213800086932  </t>
  </si>
  <si>
    <t>2021-07-09 15:43:50 </t>
  </si>
  <si>
    <t>20213800086942  </t>
  </si>
  <si>
    <t>2021-07-09 15:49:44 </t>
  </si>
  <si>
    <t>CAC: SOLICITUD APOYO JURÍDICO  </t>
  </si>
  <si>
    <t>20213800086992  </t>
  </si>
  <si>
    <t>2021-07-09 16:36:12 </t>
  </si>
  <si>
    <t>CAC. OFI21-00096387 / IDM: Seguimiento Plan Estratégico del Vía Parque Isla de Salamanca Sentencia 3872 de 2020. a más tardar el día 11 de julio de 2021, </t>
  </si>
  <si>
    <t>PRESIDENCIA DE LA REPUBLICA  </t>
  </si>
  <si>
    <t>Carlos Cartagena Cano </t>
  </si>
  <si>
    <t>20213800087022  </t>
  </si>
  <si>
    <t>2021-07-09 17:16:03 </t>
  </si>
  <si>
    <t>CAC: Novedad Acoso Laboral  </t>
  </si>
  <si>
    <t>MICHEL JOAO ARIAS MURILLO  </t>
  </si>
  <si>
    <t>20213800087032  </t>
  </si>
  <si>
    <t>2021-07-09 17:18:31 </t>
  </si>
  <si>
    <t>CAC: Solicitud Aval Instructores  </t>
  </si>
  <si>
    <t>20213800087062  </t>
  </si>
  <si>
    <t>2021-07-09 17:28:59 </t>
  </si>
  <si>
    <t>CAC: Información Instructor Bomberos Nivel 1 y 2. </t>
  </si>
  <si>
    <t>20213800087102  </t>
  </si>
  <si>
    <t>2021-07-09 17:47:28 </t>
  </si>
  <si>
    <t>CAC: ENTREGA IRREGULAR DE EQUIPOS DE PROTECCIÓN PERSONAL - EPP </t>
  </si>
  <si>
    <t>20213800087112  </t>
  </si>
  <si>
    <t>2021-07-09 17:54:05 </t>
  </si>
  <si>
    <t>CAC: SOLICITUD INFORMACIÓN  </t>
  </si>
  <si>
    <t>ALCALDIA AGUA DE DIOS CUNDINAMARCA </t>
  </si>
  <si>
    <t>20213800087122  </t>
  </si>
  <si>
    <t>2021-07-09 17:59:54 </t>
  </si>
  <si>
    <t>CAC: SOLICITUD DE INFORMACIÓN RADICADO SPOA 050016000718200900146 </t>
  </si>
  <si>
    <t>FISCALIA GENERAL DE LA NACION  </t>
  </si>
  <si>
    <t>20213800087132  </t>
  </si>
  <si>
    <t>2021-07-12 09:14:59 </t>
  </si>
  <si>
    <t>CAC: NOTIFICACIÓN AUTO No. 982 DEL 9 DE JULIO DE 2021 - ADMISIÓN TUTELA 2021-00192-00 </t>
  </si>
  <si>
    <t>JUZGADO 01 CIVIL CIRCUITO - TULUA - SECCIONAL CALI  </t>
  </si>
  <si>
    <t>20213800087142  </t>
  </si>
  <si>
    <t>2021-07-12 09:51:39 </t>
  </si>
  <si>
    <t>CAC: Solicitud concepto jurídico respecto al cumplimiento de los requisitos para ser designado como Coordinador Ejecutivo de Bomberos </t>
  </si>
  <si>
    <t>CUERPO DE BOMBEROS VOLUNTARIOS DE CLEMENCIA BOLIVAR  </t>
  </si>
  <si>
    <t>20213800087212  </t>
  </si>
  <si>
    <t>2021-07-12 10:27:58 </t>
  </si>
  <si>
    <t>CAC : Solicitud de información mediante derecho de petición </t>
  </si>
  <si>
    <t>20213800087222  </t>
  </si>
  <si>
    <t>2021-07-12 10:32:08 </t>
  </si>
  <si>
    <t>CI: EXT_S21-00053112-PQRSD-051941-PQR  </t>
  </si>
  <si>
    <t>CUERPO DE BOMBEROS OFICIALES DE DOSQUEBRADAS  </t>
  </si>
  <si>
    <t>20213800087242  </t>
  </si>
  <si>
    <t>2021-07-12 13:54:59 </t>
  </si>
  <si>
    <t>CAC: TUTELA </t>
  </si>
  <si>
    <t>CUERPO DE BOMBEROS VOLUNTARIOS LA DORADA - CALDAS  </t>
  </si>
  <si>
    <t>20213800087262  </t>
  </si>
  <si>
    <t>2021-07-12 15:41:26 </t>
  </si>
  <si>
    <t>20213800087302  </t>
  </si>
  <si>
    <t>2021-07-12 16:14:38 </t>
  </si>
  <si>
    <t>CAC: INFORMACIÓN MARCO NORMATIVO PROCESO DE CERTIFICACIÓN Y EVALUACIÓN RIESGOS BOMBEROS </t>
  </si>
  <si>
    <t>JOSE PERDOMO  </t>
  </si>
  <si>
    <t>20213800087312  </t>
  </si>
  <si>
    <t>2021-07-12 16:35:06 </t>
  </si>
  <si>
    <t>CAC: Queja, petición y investigación. Cartago Valle. </t>
  </si>
  <si>
    <t>ARBEY RODRIGUEZ  </t>
  </si>
  <si>
    <t>20213800087332  </t>
  </si>
  <si>
    <t>2021-07-12 16:49:16 </t>
  </si>
  <si>
    <t>CAC: EXT_S21-00039083-PQRSD-038465-PQR  </t>
  </si>
  <si>
    <t>20213800087372  </t>
  </si>
  <si>
    <t>2021-07-12 17:01:38 </t>
  </si>
  <si>
    <t>CAC: Remisión por competencia EXT_S21-00052098-PQRSD-051020-PQR </t>
  </si>
  <si>
    <t>20213800087452  </t>
  </si>
  <si>
    <t>2021-07-12 17:53:13 </t>
  </si>
  <si>
    <t>CAC: Cargo de Comandancia </t>
  </si>
  <si>
    <t>ISELE TOSCANA  </t>
  </si>
  <si>
    <t>20213800087492  </t>
  </si>
  <si>
    <t>2021-07-13 12:44:36 </t>
  </si>
  <si>
    <t>CAC: REMISION POR COMPETENCIA E-2020-029376  </t>
  </si>
  <si>
    <t>PROCURADURIA GENERAL DE LA NACION  </t>
  </si>
  <si>
    <t>20213800087502  </t>
  </si>
  <si>
    <t>2021-07-13 12:54:07 </t>
  </si>
  <si>
    <t>CAC: Solicitud Informe Ejecución Presupuesto de Inversión 2021  </t>
  </si>
  <si>
    <t>CONGRESO DE LA REPúBLICA DE COLOMBIA COMISIÓN CUARTA CONSTINUCIONAL PERMANENTE  </t>
  </si>
  <si>
    <t>20213800087682  </t>
  </si>
  <si>
    <t>2021-07-13 17:53:02 </t>
  </si>
  <si>
    <t>CAC: Homologación Cursos para Ascenso  </t>
  </si>
  <si>
    <t>CESAR AUGUSTO RIVEROS AVENDAÑO </t>
  </si>
  <si>
    <t>20219000087692  </t>
  </si>
  <si>
    <t>2021-07-13 17:57:20 </t>
  </si>
  <si>
    <t>SANDRA AGUIRRE </t>
  </si>
  <si>
    <t>20213800087722  </t>
  </si>
  <si>
    <t>2021-07-13 18:24:20 </t>
  </si>
  <si>
    <t>20213800087822  </t>
  </si>
  <si>
    <t>2021-07-14 12:21:24 </t>
  </si>
  <si>
    <t>SM: Rad. 001 de 2020/CBVT </t>
  </si>
  <si>
    <t>DANIEL FELIE YANQUEN GIL </t>
  </si>
  <si>
    <t>20213800087842  </t>
  </si>
  <si>
    <t>2021-07-14 12:46:32 </t>
  </si>
  <si>
    <t>CAC: SOLICITUD ACLARCION DE LA CONFORMACION DEL CONSEJO DE DIGNATARIOS EN LOS CUERPOS DE BOMBEROS VOLUNTARIOS.  </t>
  </si>
  <si>
    <t>CUERPO DE BOMBEROS VOLUNTARIOS DE BARANOA - ATLANTICO  </t>
  </si>
  <si>
    <t>20213800087852  </t>
  </si>
  <si>
    <t>2021-07-14 12:54:00 </t>
  </si>
  <si>
    <t>LUIS HERNAN RODRIGUEZ TORRES </t>
  </si>
  <si>
    <t>CUERPO DE BOMBEROS VOLUNTARIOS DE CHIPAQUE - CUNDINAMARCA  </t>
  </si>
  <si>
    <t>20213800087942  </t>
  </si>
  <si>
    <t>2021-07-14 17:47:35 </t>
  </si>
  <si>
    <t>CAC: OFICIO 3723 DEL 13 DE JULIO 2021 SOLICITUD DE DOCUMENTACIÓN RAD, IUS E-2021-260699 IUC D-2021-1902597 </t>
  </si>
  <si>
    <t>MARIA CLEMENCIA PROCURADURIA </t>
  </si>
  <si>
    <t>20213800087952  </t>
  </si>
  <si>
    <t>2021-07-14 17:56:14 </t>
  </si>
  <si>
    <t>CAC: Solicitud Información de Estado Máquina Extintora Municipio de Purificación-Tolima </t>
  </si>
  <si>
    <t>ALCALDÍA DE PURIFICACIÓN TOLIMA  </t>
  </si>
  <si>
    <t>20213800087962  </t>
  </si>
  <si>
    <t>2021-07-14 17:58:57 </t>
  </si>
  <si>
    <t>CAC: solicitud de concepto jurídico de la sobre tasa bomberil </t>
  </si>
  <si>
    <t>CUERPO DE BOMBEROS VOLUNTARIOS DE CHIGORODO  </t>
  </si>
  <si>
    <t>20213800088062  </t>
  </si>
  <si>
    <t>2021-07-15 13:25:09 </t>
  </si>
  <si>
    <t>CAC: Encerramiento estación Bomberos Mompox  </t>
  </si>
  <si>
    <t>YESID SANCHEZ CARRASCAL </t>
  </si>
  <si>
    <t>20213800088142  </t>
  </si>
  <si>
    <t>2021-07-15 18:06:11 </t>
  </si>
  <si>
    <t>CAC: NOTIFICACIÓN ADMISIÓN DE TUTELA  </t>
  </si>
  <si>
    <t>JUZGADO 02 PROMISCUO FAMILIA CIRCUITO SANTANDER - SOCORRO  </t>
  </si>
  <si>
    <t>20213800088182  </t>
  </si>
  <si>
    <t>2021-07-15 19:30:28 </t>
  </si>
  <si>
    <t>CAC: Negación de prestación de servicio  </t>
  </si>
  <si>
    <t>20213800088212  </t>
  </si>
  <si>
    <t>2021-07-15 19:53:31 </t>
  </si>
  <si>
    <t>CAC: Derecho de petición- Solicitud de concepto  </t>
  </si>
  <si>
    <t>PAOLA GOMEZ  </t>
  </si>
  <si>
    <t>20213800088252  </t>
  </si>
  <si>
    <t>2021-07-15 20:14:22 </t>
  </si>
  <si>
    <t>CAC: SOLICITUD INFORMACION LISTADO CENSAL - CERINZA  </t>
  </si>
  <si>
    <t>SISBEN CERINZA BOYACÁ  </t>
  </si>
  <si>
    <t>20213800088272  </t>
  </si>
  <si>
    <t>2021-07-15 20:21:15 </t>
  </si>
  <si>
    <t>CAC: INTERROGANTES REUNION VIRTUAL 16 DE JULIO DE 2021  </t>
  </si>
  <si>
    <t>20213800088302  </t>
  </si>
  <si>
    <t>2021-07-15 20:35:54 </t>
  </si>
  <si>
    <t>CAC: Manizales, derecho de petición  </t>
  </si>
  <si>
    <t>GLORIA ESPERANZA TORO TORO </t>
  </si>
  <si>
    <t>VIVIANA ANDRADE TOVAR </t>
  </si>
  <si>
    <t>20213800088552  </t>
  </si>
  <si>
    <t>2021-07-16 14:23:02 </t>
  </si>
  <si>
    <t>CAC. solicitar como equitativa y que no se vea en abandono a las regiones, departamentos o provincias como se percibe actualmente </t>
  </si>
  <si>
    <t>CUERPO DE BOMBEROS VOLUNTARIOS SOLEDAD ATLANTICO  </t>
  </si>
  <si>
    <t>20213800088572  </t>
  </si>
  <si>
    <t>2021-07-16 14:26:41 </t>
  </si>
  <si>
    <t>CAC. SOLICITUD DE INFORMACION (CERTIFICADO DE CUMPLIMIENTO)  </t>
  </si>
  <si>
    <t>CUERPO OFICIAL DE BOMBEROS DE IBAGUE - TOLIMA  </t>
  </si>
  <si>
    <t>BOMBEROS BUCARAMANGA  </t>
  </si>
  <si>
    <t>20213800088842  </t>
  </si>
  <si>
    <t>2021-07-16 19:04:29 </t>
  </si>
  <si>
    <t>VEEDURíA REDPA WILLIAM DARíO RODRíGUEZ PRESIDENTE </t>
  </si>
  <si>
    <t>20213800088862  </t>
  </si>
  <si>
    <t>2021-07-16 19:24:16 </t>
  </si>
  <si>
    <t>CAC: Solicitud concepto brigadas contraincendios Resolución 256 de 2014  </t>
  </si>
  <si>
    <t>JOHANN STEVEN ROJAS RAMIREZ  </t>
  </si>
  <si>
    <t>20213800088932  </t>
  </si>
  <si>
    <t>2021-07-20 01:34:36 </t>
  </si>
  <si>
    <t>CAC: Petición de certificación  </t>
  </si>
  <si>
    <t>FERNANDO RIVERA COY </t>
  </si>
  <si>
    <t>20213800088942  </t>
  </si>
  <si>
    <t>2021-07-20 01:42:12 </t>
  </si>
  <si>
    <t>CAC: Solicitud de aclaración sobre aplicación de la norma bomberil  </t>
  </si>
  <si>
    <t>DELEGACIÓN DEPARTAMENTAL BOMBEROS BOLIVAR  </t>
  </si>
  <si>
    <t>20213800088952  </t>
  </si>
  <si>
    <t>2021-07-20 01:59:17 </t>
  </si>
  <si>
    <t>CAC: Seguro de vida  </t>
  </si>
  <si>
    <t>CESAR VARGAS JARAMILLO </t>
  </si>
  <si>
    <t>20213800088962  </t>
  </si>
  <si>
    <t>2021-07-20 02:06:34 </t>
  </si>
  <si>
    <t>CAC: Falta de Contratación o Convenio del CBV Clemencia Bolívar  </t>
  </si>
  <si>
    <t>20213800089052  </t>
  </si>
  <si>
    <t>2021-07-20 03:51:04 </t>
  </si>
  <si>
    <t>CAC: EXPEDIENTE 013-2019  </t>
  </si>
  <si>
    <t>PERSONERÍA MUNICIPAL DE COTA  </t>
  </si>
  <si>
    <t>Juan Guillermo Valencia Álvarez </t>
  </si>
  <si>
    <t>CAC. Solicitud </t>
  </si>
  <si>
    <t>20213800089092  </t>
  </si>
  <si>
    <t>2021-07-20 23:45:08 </t>
  </si>
  <si>
    <t>CAC: Derecho de petición </t>
  </si>
  <si>
    <t>CUERPO DE BOMBEROS VOLUNTARIOS DE ARMENIA - ANTIOQUIA  </t>
  </si>
  <si>
    <t>20213800089122  </t>
  </si>
  <si>
    <t>2021-07-21 00:17:22 </t>
  </si>
  <si>
    <t>CUERPO DE BOMBEROS VOLUNTARIOS DE EL COPEY - CESAR  </t>
  </si>
  <si>
    <t>20219000089262  </t>
  </si>
  <si>
    <t>2021-07-21 13:32:04 </t>
  </si>
  <si>
    <t>20219000089272  </t>
  </si>
  <si>
    <t>2021-07-21 13:39:33 </t>
  </si>
  <si>
    <t>Alan Roger Bocanegra Barraza  </t>
  </si>
  <si>
    <t>20213800089312  </t>
  </si>
  <si>
    <t>2021-07-21 14:32:49 </t>
  </si>
  <si>
    <t>CAC. derecho de petición de parte de la comandante encargada del cuerpo de bomberos armenia </t>
  </si>
  <si>
    <t>JUNTA DEPARTAMENTAL DE BOMBEROS DE BOLIVAR  </t>
  </si>
  <si>
    <t>20213800089502  </t>
  </si>
  <si>
    <t>2021-07-21 17:44:19 </t>
  </si>
  <si>
    <t>CAC. ENVIO INFORMACION RECONOCIMIENTO PERSONAL. REF: SOLICITUD INFORMACION DE INVENTARIO Y RECURSOS ENTREGADOS AL CUERPO DE BOMBEROS VOLUNTARIOS DE SIBATE PARA INCLUIRLOS EN PLAN DE MEJORAMIENTO  </t>
  </si>
  <si>
    <t>20213800089512  </t>
  </si>
  <si>
    <t>2021-07-21 17:53:47 </t>
  </si>
  <si>
    <t>CAC. PARA EFECTOS DE CONTINUAR Y DAR CUMPLIMIENTO AL PLAN DE MEJORAMIENTO, SOLICITAMOS SE NOS EXPIDA CONSTANCIA DE IDONEIDAD DEL PERSONAL INSCRITO EN LA D.N..C.B </t>
  </si>
  <si>
    <t>20213800089532  </t>
  </si>
  <si>
    <t>2021-07-21 18:32:22 </t>
  </si>
  <si>
    <t>CAC. Solicitud de información  </t>
  </si>
  <si>
    <t>20213800089582  </t>
  </si>
  <si>
    <t>2021-07-22 09:15:55 </t>
  </si>
  <si>
    <t>CAC: CONVENIO DE ASOCIACIÓN Y APOYO INTERINSTITUCIONAL ENTRE EL CUERPO DE BOMBEROS VOLUNTARIOS DEL MUNICIPIO DE LOS ANDES Y EL MUNICIPIO DE LOS ANDES DEPARTAMENTO DE NARIÑO </t>
  </si>
  <si>
    <t>ALCALDIA MUNICIPAL LOS ANDES (SOTOMAYOR) NARIÑO </t>
  </si>
  <si>
    <t>20213800089632  </t>
  </si>
  <si>
    <t>2021-07-22 10:11:33 </t>
  </si>
  <si>
    <t>CAC. SOLICITUD ASESORIA  </t>
  </si>
  <si>
    <t>CUERPO DE BOMBEROS VOLUNTARIOS DE FLORIDA - VALLE  </t>
  </si>
  <si>
    <t>20213800089662  </t>
  </si>
  <si>
    <t>2021-07-22 10:21:37 </t>
  </si>
  <si>
    <t>CUERPO DE BOMBEROS VOLUNTARIOS DE OROCUE - CASANARE  </t>
  </si>
  <si>
    <t>20213800089712  </t>
  </si>
  <si>
    <t>2021-07-22 10:59:04 </t>
  </si>
  <si>
    <t>CAC. DERECHO DE PETICION ( INDEBIDA NOTIFICACIO O REMISION DE DOCUMENTOS  </t>
  </si>
  <si>
    <t>CUERPO DE BOMBEROS VOLUNTARIOS DE GIRARDOTA  </t>
  </si>
  <si>
    <t>20213800089792  </t>
  </si>
  <si>
    <t>2021-07-22 12:19:31 </t>
  </si>
  <si>
    <t>CAC: DENUNCIA POR DIRECCIONAMIENTO DE COMPRAS DE EQUIPOS </t>
  </si>
  <si>
    <t>VEEDORES  </t>
  </si>
  <si>
    <t>20213800089892  </t>
  </si>
  <si>
    <t>2021-07-22 15:34:36 </t>
  </si>
  <si>
    <t>CAC: SOLICITUD DE PRONUNCIAMIENTO POR DESVINCULACION Y VIOLACION AL DEBIDO PROCESO </t>
  </si>
  <si>
    <t>ALEXIS CLAVIJO  </t>
  </si>
  <si>
    <t>20213800089942  </t>
  </si>
  <si>
    <t>2021-07-22 16:10:13 </t>
  </si>
  <si>
    <t>CAC: OFI21-00105620 / IDM: Radicado N°  </t>
  </si>
  <si>
    <t>FEDERACION NACIONAL DE BOMBEROS DE COLOMBIA  </t>
  </si>
  <si>
    <t>20213800089972  </t>
  </si>
  <si>
    <t>2021-07-22 16:49:23 </t>
  </si>
  <si>
    <t>CAC: Reiteración de Solicitud concepto jurídico respecto a inhabilidades e incompatibilidades entre los cargos de delegado Departamental de Bomberos y Coordinador Ejecutivo de Bomberos y el cumplimiento de los requisitos para ser designado  </t>
  </si>
  <si>
    <t>20213800089992  </t>
  </si>
  <si>
    <t>2021-07-22 18:30:17 </t>
  </si>
  <si>
    <t>CAC: VACUNA </t>
  </si>
  <si>
    <t>WILLIAN PITTO FERNANDEZ </t>
  </si>
  <si>
    <t>20213800090002  </t>
  </si>
  <si>
    <t>2021-07-22 18:33:23 </t>
  </si>
  <si>
    <t>CAC: Solicitud </t>
  </si>
  <si>
    <t>ABERLAIN VIDALES  </t>
  </si>
  <si>
    <t>20213800090062  </t>
  </si>
  <si>
    <t>2021-07-23 11:27:50 </t>
  </si>
  <si>
    <t>YURANI PAZ CHAVES </t>
  </si>
  <si>
    <t>CUERPO DE BOMBEROS DE SILVIA  </t>
  </si>
  <si>
    <t>20213800090082  </t>
  </si>
  <si>
    <t>2021-07-23 11:37:48 </t>
  </si>
  <si>
    <t>CAC: Adquisición de un compresor Bauer con destino al CBV de Silvia Cauca con recursos del Fonde Departamental de Bomberos Cauca  </t>
  </si>
  <si>
    <t>20213800090092  </t>
  </si>
  <si>
    <t>2021-07-23 11:41:13 </t>
  </si>
  <si>
    <t>CAC: SUSPENSIÓN DEL SERVICIO DEL CBV DE SILVIA CAUCA  </t>
  </si>
  <si>
    <t>20213800090442  </t>
  </si>
  <si>
    <t>2021-07-23 18:12:45 </t>
  </si>
  <si>
    <t>CAC: Consultas </t>
  </si>
  <si>
    <t>CUERPO DE BOMBEROS VOLUNTARIOS PRADERA  </t>
  </si>
  <si>
    <t>20213800090502  </t>
  </si>
  <si>
    <t>2021-07-23 18:39:48 </t>
  </si>
  <si>
    <t>CAC: RESPUESTA RDO 20213800086942  </t>
  </si>
  <si>
    <t>20219000090532  </t>
  </si>
  <si>
    <t>2021-07-25 19:24:59 </t>
  </si>
  <si>
    <t>FE. Queja </t>
  </si>
  <si>
    <t>ANONIMO_PQRSD  </t>
  </si>
  <si>
    <t>20219000090542  </t>
  </si>
  <si>
    <t>2021-07-26 07:58:51 </t>
  </si>
  <si>
    <t>20219000090592  </t>
  </si>
  <si>
    <t>2021-07-26 10:39:04 </t>
  </si>
  <si>
    <t>Harold Chavez </t>
  </si>
  <si>
    <t>20213800090602  </t>
  </si>
  <si>
    <t>2021-07-26 12:01:13 </t>
  </si>
  <si>
    <t>CAC: SOLICITUD INSPECCIÓN CUERPO DE BOMBEROS VOLUNTARIOS LOS ANDES NARIÑO  </t>
  </si>
  <si>
    <t>CUERPO BOMBEROS VOLUNTARIOS LOS ANDES NARIÑO  </t>
  </si>
  <si>
    <t>Julio Alejandro Chamorro Cabrera  </t>
  </si>
  <si>
    <t>20213800090612  </t>
  </si>
  <si>
    <t>2021-07-26 12:02:23 </t>
  </si>
  <si>
    <t>CAC. Respuesta a la solicitud de certificación de las horas de voluntariado del presidente y vicepresidente del cuerpo de bomberos voluntarios de pivijay Magdalena </t>
  </si>
  <si>
    <t>20213800090722  </t>
  </si>
  <si>
    <t>2021-07-26 15:57:32 </t>
  </si>
  <si>
    <t>CAC. Denuncia comandante cuerpo de Bomberos Voluntarios de Sitonuevo Magdalena </t>
  </si>
  <si>
    <t>ALAN ROGER BOCANEGRA BARRAZA </t>
  </si>
  <si>
    <t>20213800090752  </t>
  </si>
  <si>
    <t>2021-07-26 16:23:59 </t>
  </si>
  <si>
    <t>CAC. Consulta para la suscripción de contrato de prestación de servicios para la actividad bomberil en el Municipio de Girardota.  </t>
  </si>
  <si>
    <t>SECRETARIA DE GOBIERNO Y DERECHOS HUMANOS GIRARDOTA  </t>
  </si>
  <si>
    <t>20213800090762  </t>
  </si>
  <si>
    <t>2021-07-26 16:35:23 </t>
  </si>
  <si>
    <t>CAC. Solicitud Apoyo Unidades de Bomberos Náuticos Cuerpo de Bomberos del Corregimiento de Arauca (municipio de Palestina Caldas  </t>
  </si>
  <si>
    <t>ALCALDIA PALESTINA CALDAS </t>
  </si>
  <si>
    <t>20213800090782  </t>
  </si>
  <si>
    <t>2021-07-26 17:15:01 </t>
  </si>
  <si>
    <t>CAC. IUC-D-2021-1893831 </t>
  </si>
  <si>
    <t>PROCURADURIA REGIONAL SANTANDER  </t>
  </si>
  <si>
    <t>20213800090852  </t>
  </si>
  <si>
    <t>2021-07-26 17:45:57 </t>
  </si>
  <si>
    <t>CAC. Solicitud de Asesoria Jurica y Tecnica  </t>
  </si>
  <si>
    <t>JUNTA DIRECTIVA DE BOMBEROS DEL DEPARTAMENTO DE CALDAS  </t>
  </si>
  <si>
    <t>20213800090982  </t>
  </si>
  <si>
    <t>2021-07-26 18:48:21 </t>
  </si>
  <si>
    <t>CAC. Remisión Proyecto de Inversión y Fortalecimiento de los Cuerpos de Bomberos Voluntarios en el Departamento del Quindío  </t>
  </si>
  <si>
    <t>ROBERTO JAIRO JARAMILLO CARDENAS  </t>
  </si>
  <si>
    <t>CUERPO DE BOMBEROS VOLUNTARIOS DE NILO  </t>
  </si>
  <si>
    <t>20213800091062  </t>
  </si>
  <si>
    <t>2021-07-26 19:24:03 </t>
  </si>
  <si>
    <t>JOHN FREDDY REINA ESTRADA  </t>
  </si>
  <si>
    <t>20213800091082  </t>
  </si>
  <si>
    <t>2021-07-27 11:07:17 </t>
  </si>
  <si>
    <t>CAC: Documento de Ronald Perea  </t>
  </si>
  <si>
    <t>20213800091092  </t>
  </si>
  <si>
    <t>2021-07-27 11:27:02 </t>
  </si>
  <si>
    <t>CAC: Respuesta con radicado 20212000021291 </t>
  </si>
  <si>
    <t>DIRECTOR  </t>
  </si>
  <si>
    <t>20213800091102  </t>
  </si>
  <si>
    <t>2021-07-27 11:34:08 </t>
  </si>
  <si>
    <t>CAC: Consulta sobre experiencia como Bomberos Voluntarios  </t>
  </si>
  <si>
    <t>20213800091162  </t>
  </si>
  <si>
    <t>2021-07-27 12:49:07 </t>
  </si>
  <si>
    <t>RD:DERECHO DE PETICIÓN </t>
  </si>
  <si>
    <t>20213800091362  </t>
  </si>
  <si>
    <t>2021-07-27 19:35:43 </t>
  </si>
  <si>
    <t>CAC: Inscripción dignatarios dnb - Página 1.pdf  </t>
  </si>
  <si>
    <t>ALVARO TEHERAN TORRES </t>
  </si>
  <si>
    <t>20213800091392  </t>
  </si>
  <si>
    <t>2021-07-27 20:04:26 </t>
  </si>
  <si>
    <t>CAC: SOLICITUD DE VISITA  </t>
  </si>
  <si>
    <t>20213800091402  </t>
  </si>
  <si>
    <t>2021-07-27 20:09:08 </t>
  </si>
  <si>
    <t>20213800091522  </t>
  </si>
  <si>
    <t>2021-07-28 08:22:05 </t>
  </si>
  <si>
    <t>CAC. INFORMACION SOBRE CESE DE ACTIVIDADES PARCIAL DEL CUERPO DE BOMBEROS DE CAQUEZA, POR LA NO CELEBRACION DE CONVENIO PARA EL SEGUNDO SEMESTRE DEL 2021 Y EL NO PAGO DE 1 MES Y MEDIO DEL CONVENIO ANTERIOR. </t>
  </si>
  <si>
    <t>CUERPO DE BOMBEROS VOLUNTARIOS CAQUEZA  </t>
  </si>
  <si>
    <t>CUERPO DE BOMBEROS VOLUNTARIOS DE PLANADAS - TOLIMA  </t>
  </si>
  <si>
    <t>CAC. SOLICITUD PRUEBAS </t>
  </si>
  <si>
    <t>20213800091882  </t>
  </si>
  <si>
    <t>2021-07-28 15:45:41 </t>
  </si>
  <si>
    <t>20213800091932  </t>
  </si>
  <si>
    <t>2021-07-28 16:53:01 </t>
  </si>
  <si>
    <t>CAC. Solicitud Información – Atención Denuncias Contraloría General de la República. </t>
  </si>
  <si>
    <t>CONTRALORIA GENERAL DE LA NACION VIGILANCIA FISCAL SECTOR INFRAESTRUCTURA  </t>
  </si>
  <si>
    <t>Edwin Alfonso Zamora Oyola </t>
  </si>
  <si>
    <t>20213800091992  </t>
  </si>
  <si>
    <t>2021-07-29 09:29:13 </t>
  </si>
  <si>
    <t>CAC: RADICACIÓN DERECHO DE PETICIÓN  </t>
  </si>
  <si>
    <t>AL PUNTO COLOMBIA NINGUNO </t>
  </si>
  <si>
    <t>CUERPO DE BOMBEROS VOLUNTARIOS DE SANTA ROSA DEL SUR - BOLIVAR  </t>
  </si>
  <si>
    <t>20213800092072  </t>
  </si>
  <si>
    <t>2021-07-29 10:37:16 </t>
  </si>
  <si>
    <t>CAC: asesoría jurídica urgente inscripción de dignatarios  </t>
  </si>
  <si>
    <t>20213800092132  </t>
  </si>
  <si>
    <t>2021-07-29 14:04:13 </t>
  </si>
  <si>
    <t>CAC: Requerimiento de información emitido por la Fiscalía 212, agradecemos dar respuesta en el término de 15 días.  </t>
  </si>
  <si>
    <t>FISCALIA GENERAL DE LA NACIóN  </t>
  </si>
  <si>
    <t>Carlos Armando López Barrera </t>
  </si>
  <si>
    <t>20213800092142  </t>
  </si>
  <si>
    <t>2021-07-29 14:14:03 </t>
  </si>
  <si>
    <t>CAC: Apoyo de genero a los cuerpo de bomberos del Tolima </t>
  </si>
  <si>
    <t>20213800092192  </t>
  </si>
  <si>
    <t>2021-07-29 15:31:03 </t>
  </si>
  <si>
    <t>CAC: SOLICITUD DE REUNIÓN  </t>
  </si>
  <si>
    <t>20213800092352  </t>
  </si>
  <si>
    <t>2021-07-30 09:56:45 </t>
  </si>
  <si>
    <t>CAC: Ampliación información certificados bomberiles </t>
  </si>
  <si>
    <t>RUBER TORO  </t>
  </si>
  <si>
    <t>20213800092362  </t>
  </si>
  <si>
    <t>2021-07-30 10:15:38 </t>
  </si>
  <si>
    <t>RD. Solicitud de información y de procedimiento para la creación de las brigadas indígenas. </t>
  </si>
  <si>
    <t>20213800092422  </t>
  </si>
  <si>
    <t>2021-07-30 10:53:14 </t>
  </si>
  <si>
    <t>CHT. Inquietudes Cuerpos de bomberos voluntarios. </t>
  </si>
  <si>
    <t>DIANA LOPEZ SANDOVAL </t>
  </si>
  <si>
    <t>20213800092432  </t>
  </si>
  <si>
    <t>2021-07-30 12:04:57 </t>
  </si>
  <si>
    <t>RD: SOLICITUD DE INTERVENCIÓN  </t>
  </si>
  <si>
    <t>20213800092442  </t>
  </si>
  <si>
    <t>2021-07-30 13:24:51 </t>
  </si>
  <si>
    <t>CAC. Información. </t>
  </si>
  <si>
    <t>CIRO ROJAS OJEDA </t>
  </si>
  <si>
    <t>20213800092532  </t>
  </si>
  <si>
    <t>2021-07-30 15:52:38 </t>
  </si>
  <si>
    <t>CAC. VISITA TÉCNICA – CONDICIONES DE OPERATIVIDAD </t>
  </si>
  <si>
    <t>OFICINA ASESORA JURÍDICA ANTIOQUIA  </t>
  </si>
  <si>
    <t>20213800092602  </t>
  </si>
  <si>
    <t>2021-07-30 16:31:07 </t>
  </si>
  <si>
    <t>CAC. INFORMACIÓN PARA SU CONOCIMIENTO.  </t>
  </si>
  <si>
    <t>20213800092652  </t>
  </si>
  <si>
    <t>2021-07-30 16:51:46 </t>
  </si>
  <si>
    <t>CI. Asunto: Solicitud Información – Proceso Atención Denuncia 2021-208386-82111-D, con Radicado 2021ER0046570 del 19/04/2021 </t>
  </si>
  <si>
    <t>CONTRALORIA GENERAL DE LA REPUBLICA DIRECCION DE JURISDICCION COACTIVA  </t>
  </si>
  <si>
    <t>20213800092802  </t>
  </si>
  <si>
    <t>2021-07-30 18:19:06 </t>
  </si>
  <si>
    <t>CAC. Limitación de servicio  </t>
  </si>
  <si>
    <t>20213800093092  </t>
  </si>
  <si>
    <t>2021-07-31 17:46:26 </t>
  </si>
  <si>
    <t>CAC: Oficio No 1859 del 30 de julio de 2021.  </t>
  </si>
  <si>
    <t>20213800093132  </t>
  </si>
  <si>
    <t>2021-07-31 19:31:40 </t>
  </si>
  <si>
    <t>CAC: Concepto  </t>
  </si>
  <si>
    <t>CUERPO DE BOMBEROS VOLUNTARIOS DE FLANDES - TOLIMA  </t>
  </si>
  <si>
    <t>20213800093192  </t>
  </si>
  <si>
    <t>2021-07-31 23:52:26 </t>
  </si>
  <si>
    <t>CI: DERECHO DE PETICIÓN Art. 9 Ley 1006 de 2006 </t>
  </si>
  <si>
    <t>COLEGIO COLOMBIANO DEL ADMINISTRADOR PúBLICO  </t>
  </si>
  <si>
    <t>MARYOLY DIAZ </t>
  </si>
  <si>
    <t>GESTIÓN TALENTO HUMANO </t>
  </si>
  <si>
    <t>Correo Atención Ciudadano</t>
  </si>
  <si>
    <t>DOCUMENTO BOMBEROS EL CASTILLO META</t>
  </si>
  <si>
    <t>2021-29-07</t>
  </si>
  <si>
    <t>PDF</t>
  </si>
  <si>
    <t>SÍ</t>
  </si>
  <si>
    <t>FORMULACIÓN Y ACTUALIZACIÓN NORMATIVA Y OPERATIVA</t>
  </si>
  <si>
    <t>2021-21-07</t>
  </si>
  <si>
    <t>ALCALDÍA GALAPA ATLANTICO </t>
  </si>
  <si>
    <t>SUBDIRECCIÓN ESTRATÉGICA Y DE COORDINACIÓN BOMBERIL</t>
  </si>
  <si>
    <t>Hoy 10-08 lleva 27 días de gestión.</t>
  </si>
  <si>
    <t>BOYACÁ</t>
  </si>
  <si>
    <t>LA MISMA PETICION SE REALIZÓ CON RADICADO DNBC N° 20213800083282 Y SE RESPONDIÓ CON RADICADO 20212050094171</t>
  </si>
  <si>
    <t>2021-27-07</t>
  </si>
  <si>
    <t>MINISTERIO DEL INTERIOR</t>
  </si>
  <si>
    <t>Hoy 10-08 lleva 23 días de gestión.</t>
  </si>
  <si>
    <t>SUBDIRECCIÓN ADMINISTRATIVA Y FINANCIERA</t>
  </si>
  <si>
    <t>Correo Institucional</t>
  </si>
  <si>
    <t>2021-12-07</t>
  </si>
  <si>
    <t>Hoy 10-08 lleva 22 días de gestión.</t>
  </si>
  <si>
    <t>Radicación Directa</t>
  </si>
  <si>
    <t>Canal Presencial</t>
  </si>
  <si>
    <t>CALDAS</t>
  </si>
  <si>
    <t>Se responde radicado por correo electrónico el 14-07-2021, se envía la resolución solicitada.</t>
  </si>
  <si>
    <t>2021-14-07</t>
  </si>
  <si>
    <t>Hoy 10-08 lleva 21 días de gestión.</t>
  </si>
  <si>
    <t>DIRECCIÓN GENERAL </t>
  </si>
  <si>
    <t>2021-28-07</t>
  </si>
  <si>
    <t xml:space="preserve">Correo Atención Ciudadano </t>
  </si>
  <si>
    <t>Risaralda</t>
  </si>
  <si>
    <t xml:space="preserve">No se evidencia fecha de digitalización, ni documento de salida  </t>
  </si>
  <si>
    <t xml:space="preserve">SI </t>
  </si>
  <si>
    <t xml:space="preserve">Derecho de petición </t>
  </si>
  <si>
    <t xml:space="preserve">A la fecha 12/08/2021, lleva 17 días en gestión </t>
  </si>
  <si>
    <t xml:space="preserve">Formulario Electronico </t>
  </si>
  <si>
    <t xml:space="preserve">Nariño </t>
  </si>
  <si>
    <t xml:space="preserve">A la fecha 12/08/2021, lleva 16 días en gestión </t>
  </si>
  <si>
    <t xml:space="preserve">Casanare </t>
  </si>
  <si>
    <t xml:space="preserve">SIN DATOS </t>
  </si>
  <si>
    <t xml:space="preserve">Jorge Edwin Amarillo Alvarado </t>
  </si>
  <si>
    <t xml:space="preserve">No se evidencia fecha de digitalizacion ni documento de salida </t>
  </si>
  <si>
    <t xml:space="preserve">Jairo Soto Gil </t>
  </si>
  <si>
    <t>Vichada</t>
  </si>
  <si>
    <t xml:space="preserve">Cauca </t>
  </si>
  <si>
    <t xml:space="preserve">Quindio </t>
  </si>
  <si>
    <t xml:space="preserve">A la fecha 12/08/2021, lleva 15 días en gestión </t>
  </si>
  <si>
    <t xml:space="preserve">No se evidencia fecha de digitalización ni documento de salida </t>
  </si>
  <si>
    <t xml:space="preserve">Cucuta </t>
  </si>
  <si>
    <t xml:space="preserve">Magdalena </t>
  </si>
  <si>
    <t xml:space="preserve">A la fecha 12/08/2021, lleva 14 días en gestión </t>
  </si>
  <si>
    <t>En atención a la falta de requisitos mínimos del derecho de petición, como identificación de ciudadano y notificación se archiva la solicitud.</t>
  </si>
  <si>
    <t>boyacá</t>
  </si>
  <si>
    <t>persona juridica</t>
  </si>
  <si>
    <t>20212050094401 </t>
  </si>
  <si>
    <t>LA MISMA SOLICITUD SE REALIZO CON EL RADICADO 20213800083282, EL CUAL SE RESPONDIÓ CON LA SALIDA 20212050094171, POR TANTO NO PROCEDE RESPUESTA.</t>
  </si>
  <si>
    <t>Se da respuesta por correo electrónico se deja evidencia en digital.</t>
  </si>
  <si>
    <t xml:space="preserve">Tolima </t>
  </si>
  <si>
    <t> 20212050094111</t>
  </si>
  <si>
    <t>20212100021901 </t>
  </si>
  <si>
    <t xml:space="preserve">NO SE EVIDENCIA DOCUMENTO DE SALIDA </t>
  </si>
  <si>
    <t>Se respondió por correo electrónico el 21-07-2021, corresponde a traslado de derecho de petición el cual ya había sido respondido por la DNBC mediante radicado 20212000020691 y enviado al peticionario el 07-07-2021.</t>
  </si>
  <si>
    <t xml:space="preserve">18 dias </t>
  </si>
  <si>
    <t xml:space="preserve">15 dias </t>
  </si>
  <si>
    <t>Se da respuesta por correo electrónico con radicado No.20212100022131 el día 10/08/2021</t>
  </si>
  <si>
    <t>FE. Prueba de recorrido - Contraloría </t>
  </si>
  <si>
    <t>No se aclara el medio de respuesta.</t>
  </si>
  <si>
    <t>Word</t>
  </si>
  <si>
    <t>Alvaro Perez</t>
  </si>
  <si>
    <t>20212000022611: no se tiene trazabilidad del envio.</t>
  </si>
  <si>
    <t>20212000022611: no se tiene trazabilidad del envio. Se tuvo en cuenta la fecha en la que se archivó el Orfeo.</t>
  </si>
  <si>
    <t xml:space="preserve"> Jorge Restrepo Sanguino</t>
  </si>
  <si>
    <t>No se aclara el medio de respuesta ni el número de radicado de salida.</t>
  </si>
  <si>
    <t>Anotación ORFEO: SE DIO RESPUESTA MEDIANTE CORREO ELECTRÓNICO ENVIADO EL 29/07/2021.</t>
  </si>
  <si>
    <t>Jose Alexander Teuta Gomez</t>
  </si>
  <si>
    <t xml:space="preserve"> 6/08/2021</t>
  </si>
  <si>
    <t>Hasta el día 30/08/2021 son 23 días.</t>
  </si>
  <si>
    <t>CANAL ESCRITO</t>
  </si>
  <si>
    <t>Anotación ORFEO: SE LE DIO TRÁMITE CONJUNTO CON EL RADICADO 20213800092072.</t>
  </si>
  <si>
    <t>Hasta el día 30/08/2021 son 24 días.</t>
  </si>
  <si>
    <t>Jorge Restrepo Sanguino</t>
  </si>
  <si>
    <t>Anotación ORFEO: Documento repetido con igual solicitud, la misma se dio respuesta por el área contractual.</t>
  </si>
  <si>
    <t>No se especifica el radicado de la solicitud repetida para ejercer control.</t>
  </si>
  <si>
    <t>Tecnologías</t>
  </si>
  <si>
    <t>Correo electrónico</t>
  </si>
  <si>
    <t>Anotación ORFEO: Se brinda respuesta vía email el día 17 de agosto.</t>
  </si>
  <si>
    <t>Persona juridica</t>
  </si>
  <si>
    <t>Chat Institucional</t>
  </si>
  <si>
    <t>word</t>
  </si>
  <si>
    <t>No se aclara el medio de envío.</t>
  </si>
  <si>
    <t>Anotación ORFEO: SE DIO RESPUESTA POR CORREO ELECTRÓNICO EL DÍA 30/7/2021 DADO QUE SE HABÍA RECIBIDO LO CORRESPONDIENTE POR MAIL DESDE EL 28/7/2021.</t>
  </si>
  <si>
    <t>No se anexa correo electrónico de la respuesta.</t>
  </si>
  <si>
    <t>Anotación ORFEO: Se archiva por cuanto se remitió el concepto a la Corte Constitucional mediante correo electrónico del día viernes 13 de agosto de 2021</t>
  </si>
  <si>
    <t>SECRETARIA CORTE CONSTITUCIONAL  </t>
  </si>
  <si>
    <t>Anotación ORFEO: se archiva pro respuesta pro correo</t>
  </si>
  <si>
    <t>No se adjnta respuesta del correo electrónico.</t>
  </si>
  <si>
    <t>Anotación ORFEO: SE DIERON RESPUESTA MEDIANTE OFICIOS N° 20212050094141- 20213800083232 EL 21/07/2021 Y N°20212050094281 - 20213800087142 RESPECTIVAMENTE</t>
  </si>
  <si>
    <t xml:space="preserve">20212050094141, 20212050094281 </t>
  </si>
  <si>
    <t>21/07/2021, 29/07/2021</t>
  </si>
  <si>
    <t>Respuestas: 20212050094281 se envió el día 29/07/2021,  20212050094141  se envió el día se 21/07/2021</t>
  </si>
  <si>
    <t>OK</t>
  </si>
  <si>
    <t>Camilo Portilla Quelal</t>
  </si>
  <si>
    <t xml:space="preserve"> Edgar Alexander Maya Lopez</t>
  </si>
  <si>
    <t>Proceso Educación Nacional para Bomberos</t>
  </si>
  <si>
    <t>Edgar Alexander Maya Lopez</t>
  </si>
  <si>
    <t>Lina Maria Rojas Gallego</t>
  </si>
  <si>
    <t>Andrea Bibiana Castañeda Durán</t>
  </si>
  <si>
    <t>Jorge Edwin Amarillo Alvarado</t>
  </si>
  <si>
    <t xml:space="preserve"> Juan Gabriel Parra</t>
  </si>
  <si>
    <t xml:space="preserve"> Adriana Moreno Roncancio</t>
  </si>
  <si>
    <t>PLANEACIÓN ESTRATEGICA</t>
  </si>
  <si>
    <t xml:space="preserve">Norte de santander </t>
  </si>
  <si>
    <t>Entidad territorial</t>
  </si>
  <si>
    <t>Al día 02/09/2021 no se a dado contestación.</t>
  </si>
  <si>
    <t xml:space="preserve"> Luis Alberto Valencia Pulido</t>
  </si>
  <si>
    <t>No se aclara el medio de envío y hasta el día 02/09/2021 no se a digitalizado la respuesta.</t>
  </si>
  <si>
    <t>Anotación ORFEO: Se da respuesta por correo electrónico con radicado No. 20212100021901 el día 04/08/2021</t>
  </si>
  <si>
    <t>Anotación ORFEO: Se da Rta vía email segurosdnbc@gmail.com el día 4 de agosto de 2021.</t>
  </si>
  <si>
    <t>Jiud Magnoly Gaviria Narvaez</t>
  </si>
  <si>
    <t>Mauricio Delgado Perdomo</t>
  </si>
  <si>
    <t>2021-26-07</t>
  </si>
  <si>
    <t>Al día 02/09/2021 no se a digitalizado la respuesta.</t>
  </si>
  <si>
    <t>Andrea González Sarmiento</t>
  </si>
  <si>
    <t xml:space="preserve"> Camilo Portilla Quelal</t>
  </si>
  <si>
    <t xml:space="preserve"> 02/08/2021</t>
  </si>
  <si>
    <t>Al día 02/09/2021 lleva 40 días de vencimiento</t>
  </si>
  <si>
    <t>Al día 02/09/2021 lleva 41 días de vencimiento</t>
  </si>
  <si>
    <t>Al día 02/09/2021 lleva 39 días de vencimiento</t>
  </si>
  <si>
    <t>Al día 02/09/2021 lleva 38 días de vencimiento</t>
  </si>
  <si>
    <t>Al día 02/09/2021 lleva 37 días de vencimiento</t>
  </si>
  <si>
    <t>WORD</t>
  </si>
  <si>
    <t>Caqueta</t>
  </si>
  <si>
    <t>Servicio Mensajeria</t>
  </si>
  <si>
    <t>Área Central de Referencia Bomberil</t>
  </si>
  <si>
    <t xml:space="preserve">INSPECCIÓN VIGILANCIA  Y CONTROL </t>
  </si>
  <si>
    <t>INSPECCIÓN VIGILANCIA  Y CONTROL</t>
  </si>
  <si>
    <t xml:space="preserve">Contratación </t>
  </si>
  <si>
    <t>PETICIÓN DE INTERÉS GENERAL</t>
  </si>
  <si>
    <t>PETICIÓN DE INTERES PARTICULAR</t>
  </si>
  <si>
    <t>PETICIÓN ENTRE AUTORIDADES</t>
  </si>
  <si>
    <t>Juan Gabriel Parra</t>
  </si>
  <si>
    <t>Luis Alberto Valencia Pulido</t>
  </si>
  <si>
    <t>Julio</t>
  </si>
  <si>
    <t>Junio</t>
  </si>
  <si>
    <t>Mayo</t>
  </si>
  <si>
    <t>Canal Escrito</t>
  </si>
  <si>
    <t>FE: SOLICITUD DE INFORMACIÓN CON RESPECTO A QUE TIPO DE ESTABLECIMIENTO COMERCIAL LE APLICAN LAS BOCAS DE INCENDIOS EQUIPADAS  </t>
  </si>
  <si>
    <t>FE: Irregularidades Cuerpo de Bomberos Sitionuevo Magdalena </t>
  </si>
  <si>
    <t>FE: Irregularidades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</si>
</sst>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-m\-yy;@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000000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77584"/>
      </left>
      <right style="thin">
        <color rgb="FF377584"/>
      </right>
      <top style="thin">
        <color rgb="FF377584"/>
      </top>
      <bottom style="thin">
        <color rgb="FF37758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5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1" fontId="4" fillId="4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1" fontId="5" fillId="4" borderId="0" xfId="0" applyNumberFormat="1" applyFont="1" applyFill="1" applyBorder="1" applyAlignment="1">
      <alignment horizontal="center" vertical="center" wrapText="1"/>
    </xf>
    <xf numFmtId="164" fontId="5" fillId="4" borderId="0" xfId="0" applyNumberFormat="1" applyFont="1" applyFill="1" applyBorder="1" applyAlignment="1">
      <alignment horizontal="center" vertical="center" wrapText="1"/>
    </xf>
    <xf numFmtId="14" fontId="5" fillId="4" borderId="0" xfId="0" applyNumberFormat="1" applyFont="1" applyFill="1" applyBorder="1" applyAlignment="1">
      <alignment horizontal="center" vertical="center" wrapText="1"/>
    </xf>
    <xf numFmtId="1" fontId="3" fillId="4" borderId="4" xfId="0" applyNumberFormat="1" applyFont="1" applyFill="1" applyBorder="1" applyAlignment="1">
      <alignment horizontal="center" vertical="center" wrapText="1"/>
    </xf>
    <xf numFmtId="14" fontId="3" fillId="4" borderId="4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164" fontId="4" fillId="6" borderId="4" xfId="0" applyNumberFormat="1" applyFont="1" applyFill="1" applyBorder="1" applyAlignment="1">
      <alignment horizontal="center" vertical="center" wrapText="1"/>
    </xf>
    <xf numFmtId="14" fontId="4" fillId="6" borderId="4" xfId="0" applyNumberFormat="1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1" fontId="5" fillId="6" borderId="4" xfId="0" applyNumberFormat="1" applyFont="1" applyFill="1" applyBorder="1" applyAlignment="1">
      <alignment horizontal="center" vertical="center" wrapText="1"/>
    </xf>
    <xf numFmtId="164" fontId="5" fillId="6" borderId="4" xfId="0" applyNumberFormat="1" applyFont="1" applyFill="1" applyBorder="1" applyAlignment="1">
      <alignment horizontal="center" vertical="center" wrapText="1"/>
    </xf>
    <xf numFmtId="14" fontId="5" fillId="6" borderId="4" xfId="0" applyNumberFormat="1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1" fontId="5" fillId="7" borderId="4" xfId="0" applyNumberFormat="1" applyFont="1" applyFill="1" applyBorder="1" applyAlignment="1">
      <alignment horizontal="center" vertical="center" wrapText="1"/>
    </xf>
    <xf numFmtId="164" fontId="5" fillId="7" borderId="4" xfId="0" applyNumberFormat="1" applyFont="1" applyFill="1" applyBorder="1" applyAlignment="1">
      <alignment horizontal="center" vertical="center" wrapText="1"/>
    </xf>
    <xf numFmtId="14" fontId="5" fillId="7" borderId="4" xfId="0" applyNumberFormat="1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1" fontId="5" fillId="8" borderId="4" xfId="0" applyNumberFormat="1" applyFont="1" applyFill="1" applyBorder="1" applyAlignment="1">
      <alignment horizontal="center" vertical="center" wrapText="1"/>
    </xf>
    <xf numFmtId="164" fontId="5" fillId="8" borderId="4" xfId="0" applyNumberFormat="1" applyFont="1" applyFill="1" applyBorder="1" applyAlignment="1">
      <alignment horizontal="center" vertical="center" wrapText="1"/>
    </xf>
    <xf numFmtId="14" fontId="5" fillId="8" borderId="4" xfId="0" applyNumberFormat="1" applyFont="1" applyFill="1" applyBorder="1" applyAlignment="1">
      <alignment horizontal="center" vertical="center" wrapText="1"/>
    </xf>
    <xf numFmtId="0" fontId="5" fillId="8" borderId="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49" fontId="4" fillId="8" borderId="4" xfId="0" applyNumberFormat="1" applyFont="1" applyFill="1" applyBorder="1" applyAlignment="1">
      <alignment horizontal="center" vertical="center" wrapText="1"/>
    </xf>
    <xf numFmtId="1" fontId="4" fillId="7" borderId="4" xfId="0" applyNumberFormat="1" applyFont="1" applyFill="1" applyBorder="1" applyAlignment="1">
      <alignment horizontal="center" vertical="center" wrapText="1"/>
    </xf>
    <xf numFmtId="164" fontId="4" fillId="7" borderId="4" xfId="0" applyNumberFormat="1" applyFont="1" applyFill="1" applyBorder="1" applyAlignment="1">
      <alignment horizontal="center" vertical="center" wrapText="1"/>
    </xf>
    <xf numFmtId="14" fontId="4" fillId="7" borderId="4" xfId="0" applyNumberFormat="1" applyFont="1" applyFill="1" applyBorder="1" applyAlignment="1">
      <alignment horizontal="center" vertical="center" wrapText="1"/>
    </xf>
    <xf numFmtId="1" fontId="4" fillId="6" borderId="4" xfId="0" applyNumberFormat="1" applyFont="1" applyFill="1" applyBorder="1" applyAlignment="1">
      <alignment horizontal="center" vertical="center" wrapText="1"/>
    </xf>
    <xf numFmtId="49" fontId="4" fillId="7" borderId="4" xfId="0" applyNumberFormat="1" applyFont="1" applyFill="1" applyBorder="1" applyAlignment="1">
      <alignment horizontal="center" vertical="center" wrapText="1"/>
    </xf>
    <xf numFmtId="1" fontId="5" fillId="7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/>
    </xf>
    <xf numFmtId="1" fontId="5" fillId="8" borderId="4" xfId="0" applyNumberFormat="1" applyFont="1" applyFill="1" applyBorder="1" applyAlignment="1">
      <alignment horizontal="center" vertical="center"/>
    </xf>
    <xf numFmtId="0" fontId="0" fillId="7" borderId="0" xfId="0" applyFill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" fontId="5" fillId="6" borderId="4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9" fontId="0" fillId="0" borderId="0" xfId="0" applyNumberFormat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9" fontId="2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NumberFormat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9" fontId="2" fillId="0" borderId="0" xfId="0" applyNumberFormat="1" applyFont="1" applyFill="1" applyAlignment="1">
      <alignment horizontal="center" vertical="center" wrapText="1"/>
    </xf>
    <xf numFmtId="9" fontId="2" fillId="2" borderId="9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NumberFormat="1" applyBorder="1" applyAlignment="1">
      <alignment horizontal="center" vertical="center" wrapText="1"/>
    </xf>
    <xf numFmtId="0" fontId="2" fillId="3" borderId="1" xfId="0" pivotButton="1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</cellXfs>
  <cellStyles count="2">
    <cellStyle name="Hyperlink" xfId="1"/>
    <cellStyle name="Normal" xfId="0" builtinId="0"/>
  </cellStyles>
  <dxfs count="296">
    <dxf>
      <fill>
        <patternFill patternType="solid">
          <fgColor rgb="FF00B050"/>
          <bgColor rgb="FF000000"/>
        </patternFill>
      </fill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b/>
      </font>
      <fill>
        <patternFill patternType="solid">
          <fgColor indexed="64"/>
          <bgColor rgb="FF00B0F0"/>
        </patternFill>
      </fill>
    </dxf>
    <dxf>
      <font>
        <b/>
      </font>
      <fill>
        <patternFill patternType="solid">
          <fgColor theme="4" tint="0.79998168889431442"/>
          <bgColor rgb="FF00B0F0"/>
        </patternFill>
      </fill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b/>
      </font>
      <fill>
        <patternFill patternType="solid">
          <fgColor indexed="64"/>
          <bgColor rgb="FF00B0F0"/>
        </patternFill>
      </fill>
    </dxf>
    <dxf>
      <font>
        <b/>
      </font>
      <fill>
        <patternFill patternType="solid">
          <fgColor theme="4" tint="0.79998168889431442"/>
          <bgColor rgb="FF00B0F0"/>
        </patternFill>
      </fill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b/>
      </font>
      <fill>
        <patternFill patternType="solid">
          <fgColor indexed="64"/>
          <bgColor rgb="FF00B0F0"/>
        </patternFill>
      </fill>
    </dxf>
    <dxf>
      <font>
        <b/>
      </font>
      <fill>
        <patternFill patternType="solid">
          <fgColor theme="4" tint="0.79998168889431442"/>
          <bgColor rgb="FF00B0F0"/>
        </patternFill>
      </fill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b/>
      </font>
      <fill>
        <patternFill patternType="solid">
          <fgColor indexed="64"/>
          <bgColor rgb="FF00B0F0"/>
        </patternFill>
      </fill>
    </dxf>
    <dxf>
      <font>
        <b/>
      </font>
      <fill>
        <patternFill patternType="solid">
          <fgColor theme="4" tint="0.79998168889431442"/>
          <bgColor rgb="FF00B0F0"/>
        </patternFill>
      </fill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b/>
      </font>
      <fill>
        <patternFill patternType="solid">
          <fgColor indexed="64"/>
          <bgColor rgb="FF00B0F0"/>
        </patternFill>
      </fill>
    </dxf>
    <dxf>
      <font>
        <b/>
      </font>
      <fill>
        <patternFill patternType="solid">
          <fgColor theme="4" tint="0.79998168889431442"/>
          <bgColor rgb="FF00B0F0"/>
        </patternFill>
      </fill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b/>
      </font>
      <fill>
        <patternFill patternType="solid">
          <fgColor indexed="64"/>
          <bgColor rgb="FF00B0F0"/>
        </patternFill>
      </fill>
    </dxf>
    <dxf>
      <font>
        <b/>
      </font>
      <fill>
        <patternFill patternType="solid">
          <fgColor theme="4" tint="0.79998168889431442"/>
          <bgColor rgb="FF00B0F0"/>
        </patternFill>
      </fill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b/>
      </font>
      <fill>
        <patternFill patternType="solid">
          <fgColor indexed="64"/>
          <bgColor rgb="FF00B0F0"/>
        </patternFill>
      </fill>
    </dxf>
    <dxf>
      <font>
        <b/>
      </font>
      <fill>
        <patternFill patternType="solid">
          <fgColor theme="4" tint="0.79998168889431442"/>
          <bgColor rgb="FF00B0F0"/>
        </patternFill>
      </fill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b/>
      </font>
      <fill>
        <patternFill patternType="solid">
          <fgColor indexed="64"/>
          <bgColor rgb="FF00B0F0"/>
        </patternFill>
      </fill>
    </dxf>
    <dxf>
      <font>
        <b/>
      </font>
      <fill>
        <patternFill patternType="solid">
          <fgColor theme="4" tint="0.79998168889431442"/>
          <bgColor rgb="FF00B0F0"/>
        </patternFill>
      </fill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pivotCacheDefinition" Target="pivotCache/pivotCacheDefinition6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5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4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[PQRSD JULIO 2021 FINAL (1).xlsx]Hoja4!TablaDinámica2</c:name>
    <c:fmtId val="7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Hoja4!$B$3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9D0-404F-9C04-1F8BA35665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9D0-404F-9C04-1F8BA356659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9D0-404F-9C04-1F8BA356659E}"/>
              </c:ext>
            </c:extLst>
          </c:dPt>
          <c:cat>
            <c:strRef>
              <c:f>Hoja4!$A$4:$A$7</c:f>
              <c:strCache>
                <c:ptCount val="3"/>
                <c:pt idx="0">
                  <c:v>DIRECCIÓN GENERAL </c:v>
                </c:pt>
                <c:pt idx="1">
                  <c:v>SUBDIRECCIÓN ADMINISTRATIVA Y FINANCIERA</c:v>
                </c:pt>
                <c:pt idx="2">
                  <c:v>SUBDIRECCIÓN ESTRATÉGICA Y DE COORDINACIÓN BOMBERIL</c:v>
                </c:pt>
              </c:strCache>
            </c:strRef>
          </c:cat>
          <c:val>
            <c:numRef>
              <c:f>Hoja4!$B$4:$B$7</c:f>
              <c:numCache>
                <c:formatCode>General</c:formatCode>
                <c:ptCount val="3"/>
                <c:pt idx="0">
                  <c:v>5</c:v>
                </c:pt>
                <c:pt idx="1">
                  <c:v>12</c:v>
                </c:pt>
                <c:pt idx="2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DA-48B5-9F90-BF98CA40C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Hoja4!$B$38</c:f>
              <c:strCache>
                <c:ptCount val="1"/>
                <c:pt idx="0">
                  <c:v>Total Mes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Hoja4!$A$39:$A$41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</c:v>
                </c:pt>
              </c:strCache>
            </c:strRef>
          </c:cat>
          <c:val>
            <c:numRef>
              <c:f>Hoja4!$B$39:$B$41</c:f>
              <c:numCache>
                <c:formatCode>General</c:formatCode>
                <c:ptCount val="3"/>
                <c:pt idx="0">
                  <c:v>137</c:v>
                </c:pt>
                <c:pt idx="1">
                  <c:v>112</c:v>
                </c:pt>
                <c:pt idx="2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73-48AD-8D42-C8B59F323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82444256"/>
        <c:axId val="1282441760"/>
        <c:axId val="0"/>
      </c:bar3DChart>
      <c:catAx>
        <c:axId val="1282444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2441760"/>
        <c:crosses val="autoZero"/>
        <c:auto val="1"/>
        <c:lblAlgn val="ctr"/>
        <c:lblOffset val="100"/>
        <c:noMultiLvlLbl val="0"/>
      </c:catAx>
      <c:valAx>
        <c:axId val="1282441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2444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[PQRSD JULIO 2021 FINAL (1).xlsx]Hoja4!TablaDinámica7</c:name>
    <c:fmtId val="22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Hoja4!$B$48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Hoja4!$A$49:$A$56</c:f>
              <c:strCache>
                <c:ptCount val="7"/>
                <c:pt idx="0">
                  <c:v>CONSULTA </c:v>
                </c:pt>
                <c:pt idx="1">
                  <c:v>DENUNCIA </c:v>
                </c:pt>
                <c:pt idx="2">
                  <c:v>INFORME POR CONGRESISTA </c:v>
                </c:pt>
                <c:pt idx="3">
                  <c:v>PETICIÓN DE DOCUMENTOS E INFORMACIÓN </c:v>
                </c:pt>
                <c:pt idx="4">
                  <c:v>PETICIÓN DE INTERÉS GENERAL</c:v>
                </c:pt>
                <c:pt idx="5">
                  <c:v>PETICIÓN DE INTERES PARTICULAR</c:v>
                </c:pt>
                <c:pt idx="6">
                  <c:v>PETICIÓN ENTRE AUTORIDADES</c:v>
                </c:pt>
              </c:strCache>
            </c:strRef>
          </c:cat>
          <c:val>
            <c:numRef>
              <c:f>Hoja4!$B$49:$B$56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27</c:v>
                </c:pt>
                <c:pt idx="4">
                  <c:v>61</c:v>
                </c:pt>
                <c:pt idx="5">
                  <c:v>26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DE-4756-BA0B-FF81C751A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1091248"/>
        <c:axId val="1341098320"/>
        <c:axId val="0"/>
      </c:bar3DChart>
      <c:catAx>
        <c:axId val="1341091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1098320"/>
        <c:crosses val="autoZero"/>
        <c:auto val="1"/>
        <c:lblAlgn val="ctr"/>
        <c:lblOffset val="100"/>
        <c:noMultiLvlLbl val="0"/>
      </c:catAx>
      <c:valAx>
        <c:axId val="1341098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1091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[PQRSD JULIO 2021 FINAL (1).xlsx]Hoja4!TablaDinámica20</c:name>
    <c:fmtId val="23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36920384951881E-2"/>
          <c:y val="0.27254410906969961"/>
          <c:w val="0.77378937007874016"/>
          <c:h val="0.48688721201516477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Hoja4!$B$60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Hoja4!$A$61:$A$65</c:f>
              <c:strCache>
                <c:ptCount val="4"/>
                <c:pt idx="0">
                  <c:v>CANAL ESCRITO</c:v>
                </c:pt>
                <c:pt idx="1">
                  <c:v>Canal Presencial</c:v>
                </c:pt>
                <c:pt idx="2">
                  <c:v>Canal Virtual</c:v>
                </c:pt>
                <c:pt idx="3">
                  <c:v>Servicio Mensajeria</c:v>
                </c:pt>
              </c:strCache>
            </c:strRef>
          </c:cat>
          <c:val>
            <c:numRef>
              <c:f>Hoja4!$B$61:$B$65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128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11-4972-B75D-1289A27AF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1095824"/>
        <c:axId val="1341087504"/>
        <c:axId val="0"/>
      </c:bar3DChart>
      <c:catAx>
        <c:axId val="1341095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1087504"/>
        <c:crosses val="autoZero"/>
        <c:auto val="1"/>
        <c:lblAlgn val="ctr"/>
        <c:lblOffset val="100"/>
        <c:noMultiLvlLbl val="0"/>
      </c:catAx>
      <c:valAx>
        <c:axId val="134108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1095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[PQRSD JULIO 2021 FINAL (1).xlsx]Hoja4!TablaDinámica12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Hoja4!$B$78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6DD-432C-80BD-E0B24B5142A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6DD-432C-80BD-E0B24B5142A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6DD-432C-80BD-E0B24B5142A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6DD-432C-80BD-E0B24B5142A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6DD-432C-80BD-E0B24B5142A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6DD-432C-80BD-E0B24B5142A5}"/>
              </c:ext>
            </c:extLst>
          </c:dPt>
          <c:cat>
            <c:strRef>
              <c:f>Hoja4!$A$79:$A$85</c:f>
              <c:strCache>
                <c:ptCount val="6"/>
                <c:pt idx="0">
                  <c:v>Entidad Bomberil</c:v>
                </c:pt>
                <c:pt idx="1">
                  <c:v>Entidad Publica</c:v>
                </c:pt>
                <c:pt idx="2">
                  <c:v>Entidad territorial</c:v>
                </c:pt>
                <c:pt idx="3">
                  <c:v>Otros</c:v>
                </c:pt>
                <c:pt idx="4">
                  <c:v>Persona Juridica</c:v>
                </c:pt>
                <c:pt idx="5">
                  <c:v>Persona Natural</c:v>
                </c:pt>
              </c:strCache>
            </c:strRef>
          </c:cat>
          <c:val>
            <c:numRef>
              <c:f>Hoja4!$B$79:$B$85</c:f>
              <c:numCache>
                <c:formatCode>General</c:formatCode>
                <c:ptCount val="6"/>
                <c:pt idx="0">
                  <c:v>56</c:v>
                </c:pt>
                <c:pt idx="1">
                  <c:v>21</c:v>
                </c:pt>
                <c:pt idx="2">
                  <c:v>19</c:v>
                </c:pt>
                <c:pt idx="3">
                  <c:v>3</c:v>
                </c:pt>
                <c:pt idx="4">
                  <c:v>5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BA-4291-A556-39244F046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[PQRSD JULIO 2021 FINAL (1).xlsx]Hoja4!TablaDinámica14</c:name>
    <c:fmtId val="1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Hoja4!$B$93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Hoja4!$A$94:$A$120</c:f>
              <c:strCache>
                <c:ptCount val="26"/>
                <c:pt idx="0">
                  <c:v>Antioquia</c:v>
                </c:pt>
                <c:pt idx="1">
                  <c:v>Atlántico</c:v>
                </c:pt>
                <c:pt idx="2">
                  <c:v>Bogotá</c:v>
                </c:pt>
                <c:pt idx="3">
                  <c:v>Bolivar</c:v>
                </c:pt>
                <c:pt idx="4">
                  <c:v>Boyacá</c:v>
                </c:pt>
                <c:pt idx="5">
                  <c:v>Caldas</c:v>
                </c:pt>
                <c:pt idx="6">
                  <c:v>Caqueta</c:v>
                </c:pt>
                <c:pt idx="7">
                  <c:v>Casanare </c:v>
                </c:pt>
                <c:pt idx="8">
                  <c:v>Cauca </c:v>
                </c:pt>
                <c:pt idx="9">
                  <c:v>Cesar</c:v>
                </c:pt>
                <c:pt idx="10">
                  <c:v>Cucuta </c:v>
                </c:pt>
                <c:pt idx="11">
                  <c:v>Cundinamarca</c:v>
                </c:pt>
                <c:pt idx="12">
                  <c:v>Guajira</c:v>
                </c:pt>
                <c:pt idx="13">
                  <c:v>Magdalena </c:v>
                </c:pt>
                <c:pt idx="14">
                  <c:v>Meta</c:v>
                </c:pt>
                <c:pt idx="15">
                  <c:v>Nariño</c:v>
                </c:pt>
                <c:pt idx="16">
                  <c:v>Nariño </c:v>
                </c:pt>
                <c:pt idx="17">
                  <c:v>Norte de santander </c:v>
                </c:pt>
                <c:pt idx="18">
                  <c:v>Putumayo</c:v>
                </c:pt>
                <c:pt idx="19">
                  <c:v>Quindio </c:v>
                </c:pt>
                <c:pt idx="20">
                  <c:v>Risaralda</c:v>
                </c:pt>
                <c:pt idx="21">
                  <c:v>Santander</c:v>
                </c:pt>
                <c:pt idx="22">
                  <c:v>SIN DATOS </c:v>
                </c:pt>
                <c:pt idx="23">
                  <c:v>Tolima </c:v>
                </c:pt>
                <c:pt idx="24">
                  <c:v>Valle del Cauca</c:v>
                </c:pt>
                <c:pt idx="25">
                  <c:v>Vichada</c:v>
                </c:pt>
              </c:strCache>
            </c:strRef>
          </c:cat>
          <c:val>
            <c:numRef>
              <c:f>Hoja4!$B$94:$B$120</c:f>
              <c:numCache>
                <c:formatCode>General</c:formatCode>
                <c:ptCount val="26"/>
                <c:pt idx="0">
                  <c:v>15</c:v>
                </c:pt>
                <c:pt idx="1">
                  <c:v>4</c:v>
                </c:pt>
                <c:pt idx="2">
                  <c:v>22</c:v>
                </c:pt>
                <c:pt idx="3">
                  <c:v>10</c:v>
                </c:pt>
                <c:pt idx="4">
                  <c:v>6</c:v>
                </c:pt>
                <c:pt idx="5">
                  <c:v>6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14</c:v>
                </c:pt>
                <c:pt idx="12">
                  <c:v>2</c:v>
                </c:pt>
                <c:pt idx="13">
                  <c:v>7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6</c:v>
                </c:pt>
                <c:pt idx="22">
                  <c:v>3</c:v>
                </c:pt>
                <c:pt idx="23">
                  <c:v>4</c:v>
                </c:pt>
                <c:pt idx="24">
                  <c:v>8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65-4445-A5CE-E8FFDDD27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8666352"/>
        <c:axId val="1328666768"/>
      </c:lineChart>
      <c:catAx>
        <c:axId val="132866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8666768"/>
        <c:crosses val="autoZero"/>
        <c:auto val="1"/>
        <c:lblAlgn val="ctr"/>
        <c:lblOffset val="100"/>
        <c:noMultiLvlLbl val="0"/>
      </c:catAx>
      <c:valAx>
        <c:axId val="132866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866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[PQRSD JULIO 2021 FINAL (1).xlsx]Hoja4!TablaDinámica16</c:name>
    <c:fmtId val="9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54802646544181977"/>
          <c:y val="0.28643299795858851"/>
          <c:w val="0.2923438320209974"/>
          <c:h val="0.6293157626130067"/>
        </c:manualLayout>
      </c:layout>
      <c:bar3DChart>
        <c:barDir val="bar"/>
        <c:grouping val="stacked"/>
        <c:varyColors val="0"/>
        <c:ser>
          <c:idx val="0"/>
          <c:order val="0"/>
          <c:tx>
            <c:strRef>
              <c:f>Hoja4!$B$123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Hoja4!$A$124:$A$131</c:f>
              <c:strCache>
                <c:ptCount val="7"/>
                <c:pt idx="0">
                  <c:v>Acompañamiento Juridico</c:v>
                </c:pt>
                <c:pt idx="1">
                  <c:v>Derecho de petición </c:v>
                </c:pt>
                <c:pt idx="2">
                  <c:v>Fortalecimiento Bomberil</c:v>
                </c:pt>
                <c:pt idx="3">
                  <c:v>Legislacion Bomberil</c:v>
                </c:pt>
                <c:pt idx="4">
                  <c:v>Otros</c:v>
                </c:pt>
                <c:pt idx="5">
                  <c:v>Queja contra Cuerpo de Bomberos</c:v>
                </c:pt>
                <c:pt idx="6">
                  <c:v>Solicitud de Informacion</c:v>
                </c:pt>
              </c:strCache>
            </c:strRef>
          </c:cat>
          <c:val>
            <c:numRef>
              <c:f>Hoja4!$B$124:$B$131</c:f>
              <c:numCache>
                <c:formatCode>General</c:formatCode>
                <c:ptCount val="7"/>
                <c:pt idx="0">
                  <c:v>14</c:v>
                </c:pt>
                <c:pt idx="1">
                  <c:v>4</c:v>
                </c:pt>
                <c:pt idx="2">
                  <c:v>21</c:v>
                </c:pt>
                <c:pt idx="3">
                  <c:v>42</c:v>
                </c:pt>
                <c:pt idx="4">
                  <c:v>11</c:v>
                </c:pt>
                <c:pt idx="5">
                  <c:v>1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27-471C-9362-685D38855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79353760"/>
        <c:axId val="1279355008"/>
        <c:axId val="0"/>
      </c:bar3DChart>
      <c:catAx>
        <c:axId val="1279353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9355008"/>
        <c:crosses val="autoZero"/>
        <c:auto val="1"/>
        <c:lblAlgn val="ctr"/>
        <c:lblOffset val="100"/>
        <c:noMultiLvlLbl val="0"/>
      </c:catAx>
      <c:valAx>
        <c:axId val="1279355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9353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[PQRSD JULIO 2021 FINAL (1).xlsx]Hoja4!TablaDinámica6</c:name>
    <c:fmtId val="4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Hoja4!$B$15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CF-4A17-BC9E-FF071324D16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CF-4A17-BC9E-FF071324D16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CF-4A17-BC9E-FF071324D16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CF-4A17-BC9E-FF071324D16F}"/>
              </c:ext>
            </c:extLst>
          </c:dPt>
          <c:cat>
            <c:strRef>
              <c:f>Hoja4!$A$16:$A$20</c:f>
              <c:strCache>
                <c:ptCount val="4"/>
                <c:pt idx="0">
                  <c:v>Cumplido</c:v>
                </c:pt>
                <c:pt idx="1">
                  <c:v>En proceso</c:v>
                </c:pt>
                <c:pt idx="2">
                  <c:v>Extemporaneo</c:v>
                </c:pt>
                <c:pt idx="3">
                  <c:v>Vencido</c:v>
                </c:pt>
              </c:strCache>
            </c:strRef>
          </c:cat>
          <c:val>
            <c:numRef>
              <c:f>Hoja4!$B$16:$B$20</c:f>
              <c:numCache>
                <c:formatCode>General</c:formatCode>
                <c:ptCount val="4"/>
                <c:pt idx="0">
                  <c:v>76</c:v>
                </c:pt>
                <c:pt idx="1">
                  <c:v>39</c:v>
                </c:pt>
                <c:pt idx="2">
                  <c:v>5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08-4F71-86FA-3F9CEC6C9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Hoja4!$A$69:$A$70</c:f>
              <c:strCache>
                <c:ptCount val="2"/>
                <c:pt idx="0">
                  <c:v>Canal Escrito</c:v>
                </c:pt>
                <c:pt idx="1">
                  <c:v>Canal Virtual</c:v>
                </c:pt>
              </c:strCache>
            </c:strRef>
          </c:cat>
          <c:val>
            <c:numRef>
              <c:f>Hoja4!$B$69:$B$70</c:f>
              <c:numCache>
                <c:formatCode>General</c:formatCode>
                <c:ptCount val="2"/>
                <c:pt idx="0">
                  <c:v>132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9C-4BD5-8F8A-1E2BC7599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298143"/>
        <c:axId val="1676303135"/>
      </c:barChart>
      <c:catAx>
        <c:axId val="1676298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6303135"/>
        <c:crosses val="autoZero"/>
        <c:auto val="1"/>
        <c:lblAlgn val="ctr"/>
        <c:lblOffset val="100"/>
        <c:noMultiLvlLbl val="0"/>
      </c:catAx>
      <c:valAx>
        <c:axId val="16763031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62981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</xdr:colOff>
      <xdr:row>0</xdr:row>
      <xdr:rowOff>104775</xdr:rowOff>
    </xdr:from>
    <xdr:to>
      <xdr:col>10</xdr:col>
      <xdr:colOff>14287</xdr:colOff>
      <xdr:row>12</xdr:row>
      <xdr:rowOff>161925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352425</xdr:colOff>
      <xdr:row>29</xdr:row>
      <xdr:rowOff>66675</xdr:rowOff>
    </xdr:from>
    <xdr:to>
      <xdr:col>10</xdr:col>
      <xdr:colOff>247650</xdr:colOff>
      <xdr:row>40</xdr:row>
      <xdr:rowOff>180975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23812</xdr:colOff>
      <xdr:row>42</xdr:row>
      <xdr:rowOff>133350</xdr:rowOff>
    </xdr:from>
    <xdr:to>
      <xdr:col>10</xdr:col>
      <xdr:colOff>23812</xdr:colOff>
      <xdr:row>56</xdr:row>
      <xdr:rowOff>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4762</xdr:colOff>
      <xdr:row>57</xdr:row>
      <xdr:rowOff>85725</xdr:rowOff>
    </xdr:from>
    <xdr:to>
      <xdr:col>10</xdr:col>
      <xdr:colOff>4762</xdr:colOff>
      <xdr:row>70</xdr:row>
      <xdr:rowOff>142875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747712</xdr:colOff>
      <xdr:row>72</xdr:row>
      <xdr:rowOff>104775</xdr:rowOff>
    </xdr:from>
    <xdr:to>
      <xdr:col>9</xdr:col>
      <xdr:colOff>747712</xdr:colOff>
      <xdr:row>85</xdr:row>
      <xdr:rowOff>161925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700086</xdr:colOff>
      <xdr:row>96</xdr:row>
      <xdr:rowOff>76200</xdr:rowOff>
    </xdr:from>
    <xdr:to>
      <xdr:col>10</xdr:col>
      <xdr:colOff>228599</xdr:colOff>
      <xdr:row>110</xdr:row>
      <xdr:rowOff>152400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271462</xdr:colOff>
      <xdr:row>118</xdr:row>
      <xdr:rowOff>0</xdr:rowOff>
    </xdr:from>
    <xdr:to>
      <xdr:col>10</xdr:col>
      <xdr:colOff>271462</xdr:colOff>
      <xdr:row>131</xdr:row>
      <xdr:rowOff>47625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757237</xdr:colOff>
      <xdr:row>13</xdr:row>
      <xdr:rowOff>180975</xdr:rowOff>
    </xdr:from>
    <xdr:to>
      <xdr:col>9</xdr:col>
      <xdr:colOff>757237</xdr:colOff>
      <xdr:row>28</xdr:row>
      <xdr:rowOff>47625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623887</xdr:colOff>
      <xdr:row>59</xdr:row>
      <xdr:rowOff>0</xdr:rowOff>
    </xdr:from>
    <xdr:to>
      <xdr:col>16</xdr:col>
      <xdr:colOff>623887</xdr:colOff>
      <xdr:row>72</xdr:row>
      <xdr:rowOff>66675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PQRSD%20JULIO%202021%20FINAL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EFINITIVO JULIO"/>
      <sheetName val="Dinámicas"/>
      <sheetName val="TOTAL (2)"/>
      <sheetName val="PARA TRABAJAR"/>
    </sheetNames>
    <sheetDataSet>
      <sheetData sheetId="0"/>
      <sheetData sheetId="1"/>
      <sheetData sheetId="2"/>
      <sheetData sheetId="3"/>
      <sheetData sheetId="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dmin/Downloads/PQRSD%20JULIO%202021%20FINAL%20(1)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dmin/Downloads/PQRSD%20JULIO%202021%20FINAL%20(1)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dmin/Downloads/PQRSD%20JULIO%202021%20FINAL%20(1).xlsx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dmin/Downloads/PQRSD%20JULIO%202021%20FINAL%20(1).xlsx" TargetMode="External"/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dmin/Downloads/PQRSD%20JULIO%202021%20FINAL%20(1).xlsx" TargetMode="External"/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4441.575991203703" createdVersion="6" refreshedVersion="6" minRefreshableVersion="3" recordCount="133">
  <cacheSource type="worksheet">
    <worksheetSource ref="C1:X134" sheet="DEFINITIVO JULIO" r:id="rId2"/>
  </cacheSource>
  <cacheFields count="22">
    <cacheField name="Departamento" numFmtId="0">
      <sharedItems containsBlank="1"/>
    </cacheField>
    <cacheField name="Peticionario" numFmtId="0">
      <sharedItems/>
    </cacheField>
    <cacheField name="Naturaleza jurídica del peticionario" numFmtId="0">
      <sharedItems/>
    </cacheField>
    <cacheField name="Tema de Consulta" numFmtId="0">
      <sharedItems containsBlank="1"/>
    </cacheField>
    <cacheField name="Asunto" numFmtId="0">
      <sharedItems/>
    </cacheField>
    <cacheField name="Responsable" numFmtId="0">
      <sharedItems/>
    </cacheField>
    <cacheField name="Área" numFmtId="0">
      <sharedItems/>
    </cacheField>
    <cacheField name="Dependencia" numFmtId="0">
      <sharedItems count="3">
        <s v="SUBDIRECCIÓN ESTRATÉGICA Y DE COORDINACIÓN BOMBERIL"/>
        <s v="SUBDIRECCIÓN ADMINISTRATIVA Y FINANCIERA"/>
        <s v="DIRECCIÓN GENERAL "/>
      </sharedItems>
    </cacheField>
    <cacheField name="Tipo de petición" numFmtId="0">
      <sharedItems/>
    </cacheField>
    <cacheField name="Tiempo de respuesta legal" numFmtId="0">
      <sharedItems containsSemiMixedTypes="0" containsString="0" containsNumber="1" containsInteger="1" minValue="5" maxValue="35"/>
    </cacheField>
    <cacheField name="RADICADO" numFmtId="0">
      <sharedItems/>
    </cacheField>
    <cacheField name="Fecha Radicación" numFmtId="0">
      <sharedItems/>
    </cacheField>
    <cacheField name="Número de salida" numFmtId="1">
      <sharedItems containsBlank="1" containsMixedTypes="1" containsNumber="1" containsInteger="1" minValue="20211100021611" maxValue="20213000022731"/>
    </cacheField>
    <cacheField name="Fecha de salida" numFmtId="0">
      <sharedItems containsDate="1" containsBlank="1" containsMixedTypes="1" minDate="2021-07-13T00:00:00" maxDate="2021-08-26T00:00:00"/>
    </cacheField>
    <cacheField name="Tiempo de atención" numFmtId="0">
      <sharedItems containsBlank="1" containsMixedTypes="1" containsNumber="1" containsInteger="1" minValue="1" maxValue="22"/>
    </cacheField>
    <cacheField name="Estado" numFmtId="0">
      <sharedItems count="6">
        <s v="Cumplido"/>
        <s v="En proceso"/>
        <s v="Vencido"/>
        <s v="Extemporaneo"/>
        <s v="cumplido "/>
        <s v="En proceso "/>
      </sharedItems>
    </cacheField>
    <cacheField name="Observaciones" numFmtId="0">
      <sharedItems containsBlank="1"/>
    </cacheField>
    <cacheField name="FECHA DIGITALIZACIÓN DOCUMENTO DE RESPUESTA" numFmtId="0">
      <sharedItems containsDate="1" containsBlank="1" containsMixedTypes="1" minDate="2021-07-13T00:00:00" maxDate="2021-08-26T00:00:00"/>
    </cacheField>
    <cacheField name="TIPO DE DOCUMENTO SALIDA" numFmtId="0">
      <sharedItems containsBlank="1"/>
    </cacheField>
    <cacheField name="ENVIAR POR CORREO ELECTRÓNICO" numFmtId="0">
      <sharedItems containsBlank="1"/>
    </cacheField>
    <cacheField name="ENVIAR POR CORREO TERRESTRE #PLANILLA" numFmtId="0">
      <sharedItems containsBlank="1"/>
    </cacheField>
    <cacheField name="OBSERVACIONES ATENCIÓN CIUDADAN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dmin" refreshedDate="44441.582653472222" createdVersion="6" refreshedVersion="6" minRefreshableVersion="3" recordCount="133">
  <cacheSource type="worksheet">
    <worksheetSource ref="A1:X134" sheet="DEFINITIVO JULIO (3)" r:id="rId2"/>
  </cacheSource>
  <cacheFields count="24">
    <cacheField name="Canal Oficial de Entrada" numFmtId="0">
      <sharedItems count="5">
        <s v="Canal Virtual"/>
        <s v="Canal Presencial"/>
        <s v="Servicio Mensajeria"/>
        <s v="Canal Virtual "/>
        <s v="CANAL ESCRITO"/>
      </sharedItems>
    </cacheField>
    <cacheField name="Canal de Atención" numFmtId="0">
      <sharedItems containsBlank="1"/>
    </cacheField>
    <cacheField name="Departamento" numFmtId="0">
      <sharedItems containsBlank="1"/>
    </cacheField>
    <cacheField name="Peticionario" numFmtId="0">
      <sharedItems/>
    </cacheField>
    <cacheField name="Naturaleza jurídica del peticionario" numFmtId="0">
      <sharedItems/>
    </cacheField>
    <cacheField name="Tema de Consulta" numFmtId="0">
      <sharedItems containsBlank="1"/>
    </cacheField>
    <cacheField name="Asunto" numFmtId="0">
      <sharedItems/>
    </cacheField>
    <cacheField name="Responsable" numFmtId="0">
      <sharedItems/>
    </cacheField>
    <cacheField name="Área" numFmtId="0">
      <sharedItems/>
    </cacheField>
    <cacheField name="Dependencia" numFmtId="0">
      <sharedItems/>
    </cacheField>
    <cacheField name="Tipo de petición" numFmtId="0">
      <sharedItems count="7">
        <s v="PETICIÓN DE INTERES PARTICULAR"/>
        <s v="PETICIÓN DE DOCUMENTOS E INFORMACIÓN "/>
        <s v="DENUNCIA "/>
        <s v="PETICIÓN DE INTERÉS GENERAL"/>
        <s v="INFORME POR CONGRESISTA "/>
        <s v="PETICIÓN ENTRE AUTORIDADES"/>
        <s v="CONSULTA "/>
      </sharedItems>
    </cacheField>
    <cacheField name="Tiempo de respuesta legal" numFmtId="0">
      <sharedItems containsSemiMixedTypes="0" containsString="0" containsNumber="1" containsInteger="1" minValue="5" maxValue="35"/>
    </cacheField>
    <cacheField name="RADICADO" numFmtId="0">
      <sharedItems/>
    </cacheField>
    <cacheField name="Fecha Radicación" numFmtId="0">
      <sharedItems/>
    </cacheField>
    <cacheField name="Número de salida" numFmtId="1">
      <sharedItems containsBlank="1" containsMixedTypes="1" containsNumber="1" containsInteger="1" minValue="20211100021611" maxValue="20213000022731"/>
    </cacheField>
    <cacheField name="Fecha de salida" numFmtId="0">
      <sharedItems containsDate="1" containsBlank="1" containsMixedTypes="1" minDate="2021-07-13T00:00:00" maxDate="2021-08-26T00:00:00"/>
    </cacheField>
    <cacheField name="Tiempo de atención" numFmtId="0">
      <sharedItems containsBlank="1" containsMixedTypes="1" containsNumber="1" containsInteger="1" minValue="1" maxValue="22"/>
    </cacheField>
    <cacheField name="Estado" numFmtId="0">
      <sharedItems count="4">
        <s v="Cumplido"/>
        <s v="En proceso"/>
        <s v="Vencido"/>
        <s v="Extemporaneo"/>
      </sharedItems>
    </cacheField>
    <cacheField name="Observaciones" numFmtId="0">
      <sharedItems containsBlank="1"/>
    </cacheField>
    <cacheField name="FECHA DIGITALIZACIÓN DOCUMENTO DE RESPUESTA" numFmtId="0">
      <sharedItems containsDate="1" containsBlank="1" containsMixedTypes="1" minDate="2021-07-13T00:00:00" maxDate="2021-08-26T00:00:00"/>
    </cacheField>
    <cacheField name="TIPO DE DOCUMENTO SALIDA" numFmtId="0">
      <sharedItems containsBlank="1"/>
    </cacheField>
    <cacheField name="ENVIAR POR CORREO ELECTRÓNICO" numFmtId="0">
      <sharedItems containsBlank="1"/>
    </cacheField>
    <cacheField name="ENVIAR POR CORREO TERRESTRE #PLANILLA" numFmtId="0">
      <sharedItems containsBlank="1"/>
    </cacheField>
    <cacheField name="OBSERVACIONES ATENCIÓN CIUDADAN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dmin" refreshedDate="44441.594821296298" createdVersion="6" refreshedVersion="6" minRefreshableVersion="3" recordCount="133">
  <cacheSource type="worksheet">
    <worksheetSource ref="A1:X134" sheet="DEFINITIVO JULIO (5)" r:id="rId2"/>
  </cacheSource>
  <cacheFields count="24">
    <cacheField name="Canal Oficial de Entrada" numFmtId="0">
      <sharedItems/>
    </cacheField>
    <cacheField name="Canal de Atención" numFmtId="0">
      <sharedItems containsBlank="1"/>
    </cacheField>
    <cacheField name="Departamento" numFmtId="0">
      <sharedItems containsBlank="1" count="37">
        <s v="Meta"/>
        <s v="Bolivar"/>
        <s v="Bogotá"/>
        <s v="Cundinamarca"/>
        <s v="Atlántico"/>
        <s v="Boyacá"/>
        <s v="Valle del Cauca"/>
        <s v="Putumayo"/>
        <s v="Antioquia"/>
        <s v="Nariño "/>
        <s v="Risaralda"/>
        <s v="Guajira"/>
        <s v="Caqueta"/>
        <s v="Caldas"/>
        <s v="Santander"/>
        <s v="Vichada"/>
        <s v="Norte de santander "/>
        <s v="Magdalena "/>
        <s v="Quindio "/>
        <s v="Atlantico"/>
        <s v="Tolima "/>
        <s v="Manizales"/>
        <s v="Bolivar "/>
        <s v="Cundinamarca "/>
        <s v="Antioquia "/>
        <s v="Cesar"/>
        <m/>
        <s v="Valle "/>
        <s v="Casanare "/>
        <s v="SIN DATOS "/>
        <s v="Bogotá "/>
        <s v="Cauca "/>
        <s v="Valle del Cauca "/>
        <s v="Cucuta "/>
        <s v="Nariño"/>
        <s v="Magdalena"/>
        <s v="Tolima"/>
      </sharedItems>
    </cacheField>
    <cacheField name="Peticionario" numFmtId="0">
      <sharedItems/>
    </cacheField>
    <cacheField name="Naturaleza jurídica del peticionario" numFmtId="0">
      <sharedItems count="6">
        <s v="Persona Natural"/>
        <s v="Entidad Bomberil"/>
        <s v="Persona Juridica"/>
        <s v="Entidad Publica"/>
        <s v="Entidad territorial"/>
        <s v="Otros"/>
      </sharedItems>
    </cacheField>
    <cacheField name="Tema de Consulta" numFmtId="0">
      <sharedItems containsBlank="1" count="11">
        <s v="Legislacion Bomberil"/>
        <s v="Fortalecimiento Bomberil"/>
        <s v="Otros"/>
        <s v="Solicitud de Informacion"/>
        <s v="Queja contra Cuerpo de Bomberos"/>
        <s v="Acompañamiento Juridico"/>
        <s v="Otros "/>
        <s v="Derecho de petición "/>
        <m/>
        <s v="Solicitud de informacion "/>
        <s v="Fortalecimiento Bomberil "/>
      </sharedItems>
    </cacheField>
    <cacheField name="Asunto" numFmtId="0">
      <sharedItems/>
    </cacheField>
    <cacheField name="Responsable" numFmtId="0">
      <sharedItems/>
    </cacheField>
    <cacheField name="Área" numFmtId="0">
      <sharedItems/>
    </cacheField>
    <cacheField name="Dependencia" numFmtId="0">
      <sharedItems/>
    </cacheField>
    <cacheField name="Tipo de petición" numFmtId="0">
      <sharedItems/>
    </cacheField>
    <cacheField name="Tiempo de respuesta legal" numFmtId="0">
      <sharedItems containsSemiMixedTypes="0" containsString="0" containsNumber="1" containsInteger="1" minValue="5" maxValue="35"/>
    </cacheField>
    <cacheField name="RADICADO" numFmtId="0">
      <sharedItems/>
    </cacheField>
    <cacheField name="Fecha Radicación" numFmtId="0">
      <sharedItems/>
    </cacheField>
    <cacheField name="Número de salida" numFmtId="1">
      <sharedItems containsBlank="1" containsMixedTypes="1" containsNumber="1" containsInteger="1" minValue="20211100021611" maxValue="20213000022731"/>
    </cacheField>
    <cacheField name="Fecha de salida" numFmtId="0">
      <sharedItems containsDate="1" containsBlank="1" containsMixedTypes="1" minDate="2021-07-13T00:00:00" maxDate="2021-08-26T00:00:00"/>
    </cacheField>
    <cacheField name="Tiempo de atención" numFmtId="0">
      <sharedItems containsBlank="1" containsMixedTypes="1" containsNumber="1" containsInteger="1" minValue="1" maxValue="22"/>
    </cacheField>
    <cacheField name="Estado" numFmtId="0">
      <sharedItems/>
    </cacheField>
    <cacheField name="Observaciones" numFmtId="0">
      <sharedItems containsBlank="1"/>
    </cacheField>
    <cacheField name="FECHA DIGITALIZACIÓN DOCUMENTO DE RESPUESTA" numFmtId="0">
      <sharedItems containsDate="1" containsBlank="1" containsMixedTypes="1" minDate="2021-07-13T00:00:00" maxDate="2021-08-26T00:00:00"/>
    </cacheField>
    <cacheField name="TIPO DE DOCUMENTO SALIDA" numFmtId="0">
      <sharedItems containsBlank="1"/>
    </cacheField>
    <cacheField name="ENVIAR POR CORREO ELECTRÓNICO" numFmtId="0">
      <sharedItems containsBlank="1"/>
    </cacheField>
    <cacheField name="ENVIAR POR CORREO TERRESTRE #PLANILLA" numFmtId="0">
      <sharedItems containsBlank="1"/>
    </cacheField>
    <cacheField name="OBSERVACIONES ATENCIÓN CIUDADAN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admin" refreshedDate="44441.60244224537" createdVersion="6" refreshedVersion="6" minRefreshableVersion="3" recordCount="133">
  <cacheSource type="worksheet">
    <worksheetSource ref="A1:X134" sheet="DEFINITIVO JULIO (6)" r:id="rId2"/>
  </cacheSource>
  <cacheFields count="24">
    <cacheField name="Canal Oficial de Entrada" numFmtId="0">
      <sharedItems/>
    </cacheField>
    <cacheField name="Canal de Atención" numFmtId="0">
      <sharedItems containsBlank="1"/>
    </cacheField>
    <cacheField name="Departamento" numFmtId="0">
      <sharedItems count="26">
        <s v="Meta"/>
        <s v="Bolivar"/>
        <s v="Bogotá"/>
        <s v="Cundinamarca"/>
        <s v="Atlántico"/>
        <s v="Boyacá"/>
        <s v="Valle del Cauca"/>
        <s v="Putumayo"/>
        <s v="Antioquia"/>
        <s v="Nariño "/>
        <s v="Risaralda"/>
        <s v="Guajira"/>
        <s v="Caqueta"/>
        <s v="Caldas"/>
        <s v="Santander"/>
        <s v="Vichada"/>
        <s v="Norte de santander "/>
        <s v="Magdalena "/>
        <s v="Quindio "/>
        <s v="Tolima "/>
        <s v="Cesar"/>
        <s v="SIN DATOS "/>
        <s v="Casanare "/>
        <s v="Cauca "/>
        <s v="Cucuta "/>
        <s v="Nariño"/>
      </sharedItems>
    </cacheField>
    <cacheField name="Peticionario" numFmtId="0">
      <sharedItems/>
    </cacheField>
    <cacheField name="Naturaleza jurídica del peticionario" numFmtId="0">
      <sharedItems/>
    </cacheField>
    <cacheField name="Tema de Consulta" numFmtId="0">
      <sharedItems containsBlank="1" count="11">
        <s v="Legislacion Bomberil"/>
        <s v="Fortalecimiento Bomberil"/>
        <s v="Otros"/>
        <s v="Solicitud de Informacion"/>
        <s v="Queja contra Cuerpo de Bomberos"/>
        <s v="Acompañamiento Juridico"/>
        <s v="Otros "/>
        <s v="Derecho de petición "/>
        <m/>
        <s v="Solicitud de informacion "/>
        <s v="Fortalecimiento Bomberil "/>
      </sharedItems>
    </cacheField>
    <cacheField name="Asunto" numFmtId="0">
      <sharedItems/>
    </cacheField>
    <cacheField name="Responsable" numFmtId="0">
      <sharedItems/>
    </cacheField>
    <cacheField name="Área" numFmtId="0">
      <sharedItems/>
    </cacheField>
    <cacheField name="Dependencia" numFmtId="0">
      <sharedItems/>
    </cacheField>
    <cacheField name="Tipo de petición" numFmtId="0">
      <sharedItems/>
    </cacheField>
    <cacheField name="Tiempo de respuesta legal" numFmtId="0">
      <sharedItems containsSemiMixedTypes="0" containsString="0" containsNumber="1" containsInteger="1" minValue="5" maxValue="35"/>
    </cacheField>
    <cacheField name="RADICADO" numFmtId="0">
      <sharedItems/>
    </cacheField>
    <cacheField name="Fecha Radicación" numFmtId="0">
      <sharedItems/>
    </cacheField>
    <cacheField name="Número de salida" numFmtId="1">
      <sharedItems containsBlank="1" containsMixedTypes="1" containsNumber="1" containsInteger="1" minValue="20211100021611" maxValue="20213000022731"/>
    </cacheField>
    <cacheField name="Fecha de salida" numFmtId="0">
      <sharedItems containsDate="1" containsBlank="1" containsMixedTypes="1" minDate="2021-07-13T00:00:00" maxDate="2021-08-26T00:00:00"/>
    </cacheField>
    <cacheField name="Tiempo de atención" numFmtId="0">
      <sharedItems containsBlank="1" containsMixedTypes="1" containsNumber="1" containsInteger="1" minValue="1" maxValue="22"/>
    </cacheField>
    <cacheField name="Estado" numFmtId="0">
      <sharedItems/>
    </cacheField>
    <cacheField name="Observaciones" numFmtId="0">
      <sharedItems containsBlank="1"/>
    </cacheField>
    <cacheField name="FECHA DIGITALIZACIÓN DOCUMENTO DE RESPUESTA" numFmtId="0">
      <sharedItems containsDate="1" containsBlank="1" containsMixedTypes="1" minDate="2021-07-13T00:00:00" maxDate="2021-08-26T00:00:00"/>
    </cacheField>
    <cacheField name="TIPO DE DOCUMENTO SALIDA" numFmtId="0">
      <sharedItems containsBlank="1"/>
    </cacheField>
    <cacheField name="ENVIAR POR CORREO ELECTRÓNICO" numFmtId="0">
      <sharedItems containsBlank="1"/>
    </cacheField>
    <cacheField name="ENVIAR POR CORREO TERRESTRE #PLANILLA" numFmtId="0">
      <sharedItems containsBlank="1"/>
    </cacheField>
    <cacheField name="OBSERVACIONES ATENCIÓN CIUDADAN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admin" refreshedDate="44441.607025347221" createdVersion="6" refreshedVersion="6" minRefreshableVersion="3" recordCount="133">
  <cacheSource type="worksheet">
    <worksheetSource ref="A1:X134" sheet="DEFINITIVO JULIO (7)" r:id="rId2"/>
  </cacheSource>
  <cacheFields count="24">
    <cacheField name="Canal Oficial de Entrada" numFmtId="0">
      <sharedItems count="5">
        <s v="Canal Virtual"/>
        <s v="Canal Presencial"/>
        <s v="Servicio Mensajeria"/>
        <s v="Canal Virtual "/>
        <s v="CANAL ESCRITO"/>
      </sharedItems>
    </cacheField>
    <cacheField name="Canal de Atención" numFmtId="0">
      <sharedItems containsBlank="1"/>
    </cacheField>
    <cacheField name="Departamento" numFmtId="0">
      <sharedItems/>
    </cacheField>
    <cacheField name="Peticionario" numFmtId="0">
      <sharedItems/>
    </cacheField>
    <cacheField name="Naturaleza jurídica del peticionario" numFmtId="0">
      <sharedItems/>
    </cacheField>
    <cacheField name="Tema de Consulta" numFmtId="0">
      <sharedItems count="7">
        <s v="Legislacion Bomberil"/>
        <s v="Fortalecimiento Bomberil"/>
        <s v="Otros"/>
        <s v="Solicitud de Informacion"/>
        <s v="Queja contra Cuerpo de Bomberos"/>
        <s v="Acompañamiento Juridico"/>
        <s v="Derecho de petición "/>
      </sharedItems>
    </cacheField>
    <cacheField name="Asunto" numFmtId="0">
      <sharedItems/>
    </cacheField>
    <cacheField name="Responsable" numFmtId="0">
      <sharedItems/>
    </cacheField>
    <cacheField name="Área" numFmtId="0">
      <sharedItems/>
    </cacheField>
    <cacheField name="Dependencia" numFmtId="0">
      <sharedItems/>
    </cacheField>
    <cacheField name="Tipo de petición" numFmtId="0">
      <sharedItems/>
    </cacheField>
    <cacheField name="Tiempo de respuesta legal" numFmtId="0">
      <sharedItems containsSemiMixedTypes="0" containsString="0" containsNumber="1" containsInteger="1" minValue="5" maxValue="35"/>
    </cacheField>
    <cacheField name="RADICADO" numFmtId="0">
      <sharedItems/>
    </cacheField>
    <cacheField name="Fecha Radicación" numFmtId="0">
      <sharedItems/>
    </cacheField>
    <cacheField name="Número de salida" numFmtId="1">
      <sharedItems containsBlank="1" containsMixedTypes="1" containsNumber="1" containsInteger="1" minValue="20211100021611" maxValue="20213000022731"/>
    </cacheField>
    <cacheField name="Fecha de salida" numFmtId="0">
      <sharedItems containsDate="1" containsBlank="1" containsMixedTypes="1" minDate="2021-07-13T00:00:00" maxDate="2021-08-26T00:00:00"/>
    </cacheField>
    <cacheField name="Tiempo de atención" numFmtId="0">
      <sharedItems containsBlank="1" containsMixedTypes="1" containsNumber="1" containsInteger="1" minValue="1" maxValue="22"/>
    </cacheField>
    <cacheField name="Estado" numFmtId="0">
      <sharedItems/>
    </cacheField>
    <cacheField name="Observaciones" numFmtId="0">
      <sharedItems containsBlank="1"/>
    </cacheField>
    <cacheField name="FECHA DIGITALIZACIÓN DOCUMENTO DE RESPUESTA" numFmtId="0">
      <sharedItems containsDate="1" containsBlank="1" containsMixedTypes="1" minDate="2021-07-13T00:00:00" maxDate="2021-08-26T00:00:00"/>
    </cacheField>
    <cacheField name="TIPO DE DOCUMENTO SALIDA" numFmtId="0">
      <sharedItems containsBlank="1"/>
    </cacheField>
    <cacheField name="ENVIAR POR CORREO ELECTRÓNICO" numFmtId="0">
      <sharedItems containsBlank="1"/>
    </cacheField>
    <cacheField name="ENVIAR POR CORREO TERRESTRE #PLANILLA" numFmtId="0">
      <sharedItems containsBlank="1"/>
    </cacheField>
    <cacheField name="OBSERVACIONES ATENCIÓN CIUDADAN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admin" refreshedDate="44441.621596064811" createdVersion="6" refreshedVersion="6" minRefreshableVersion="3" recordCount="133">
  <cacheSource type="worksheet">
    <worksheetSource ref="A1:X134" sheet="DEFINITIVO JULIO (8)"/>
  </cacheSource>
  <cacheFields count="24">
    <cacheField name="Canal Oficial de Entrada" numFmtId="0">
      <sharedItems count="4">
        <s v="Canal Virtual"/>
        <s v="Canal Presencial"/>
        <s v="Servicio Mensajeria"/>
        <s v="CANAL ESCRITO"/>
      </sharedItems>
    </cacheField>
    <cacheField name="Canal de Atención" numFmtId="0">
      <sharedItems containsBlank="1" count="8">
        <s v="Correo Atención Ciudadano"/>
        <s v="Correo Institucional"/>
        <s v="Radicación Directa"/>
        <m/>
        <s v="Servicio Mensajeria"/>
        <s v="Correo Atención Ciudadano "/>
        <s v="Formulario Electronico "/>
        <s v="Chat Institucional"/>
      </sharedItems>
    </cacheField>
    <cacheField name="Departamento" numFmtId="0">
      <sharedItems/>
    </cacheField>
    <cacheField name="Peticionario" numFmtId="0">
      <sharedItems/>
    </cacheField>
    <cacheField name="Naturaleza jurídica del peticionario" numFmtId="0">
      <sharedItems/>
    </cacheField>
    <cacheField name="Tema de Consulta" numFmtId="0">
      <sharedItems/>
    </cacheField>
    <cacheField name="Asunto" numFmtId="0">
      <sharedItems/>
    </cacheField>
    <cacheField name="Responsable" numFmtId="0">
      <sharedItems/>
    </cacheField>
    <cacheField name="Área" numFmtId="0">
      <sharedItems/>
    </cacheField>
    <cacheField name="Dependencia" numFmtId="0">
      <sharedItems/>
    </cacheField>
    <cacheField name="Tipo de petición" numFmtId="0">
      <sharedItems/>
    </cacheField>
    <cacheField name="Tiempo de respuesta legal" numFmtId="0">
      <sharedItems containsSemiMixedTypes="0" containsString="0" containsNumber="1" containsInteger="1" minValue="5" maxValue="35"/>
    </cacheField>
    <cacheField name="RADICADO" numFmtId="0">
      <sharedItems/>
    </cacheField>
    <cacheField name="Fecha Radicación" numFmtId="0">
      <sharedItems/>
    </cacheField>
    <cacheField name="Número de salida" numFmtId="1">
      <sharedItems containsBlank="1" containsMixedTypes="1" containsNumber="1" containsInteger="1" minValue="20211100021611" maxValue="20213000022731"/>
    </cacheField>
    <cacheField name="Fecha de salida" numFmtId="0">
      <sharedItems containsDate="1" containsBlank="1" containsMixedTypes="1" minDate="2021-07-13T00:00:00" maxDate="2021-08-26T00:00:00"/>
    </cacheField>
    <cacheField name="Tiempo de atención" numFmtId="0">
      <sharedItems containsBlank="1" containsMixedTypes="1" containsNumber="1" containsInteger="1" minValue="1" maxValue="22" count="25">
        <n v="19"/>
        <m/>
        <n v="12"/>
        <n v="11"/>
        <n v="16"/>
        <n v="14"/>
        <n v="10"/>
        <n v="4"/>
        <n v="18"/>
        <n v="3"/>
        <n v="20"/>
        <n v="8"/>
        <n v="7"/>
        <n v="1"/>
        <n v="13"/>
        <n v="6"/>
        <n v="5"/>
        <n v="9"/>
        <n v="2"/>
        <n v="15"/>
        <s v="18 dias "/>
        <s v="15 dias "/>
        <n v="22"/>
        <n v="21"/>
        <n v="17"/>
      </sharedItems>
    </cacheField>
    <cacheField name="Estado" numFmtId="0">
      <sharedItems/>
    </cacheField>
    <cacheField name="Observaciones" numFmtId="0">
      <sharedItems containsBlank="1"/>
    </cacheField>
    <cacheField name="FECHA DIGITALIZACIÓN DOCUMENTO DE RESPUESTA" numFmtId="0">
      <sharedItems containsDate="1" containsBlank="1" containsMixedTypes="1" minDate="2021-07-13T00:00:00" maxDate="2021-08-26T00:00:00"/>
    </cacheField>
    <cacheField name="TIPO DE DOCUMENTO SALIDA" numFmtId="0">
      <sharedItems containsBlank="1"/>
    </cacheField>
    <cacheField name="ENVIAR POR CORREO ELECTRÓNICO" numFmtId="0">
      <sharedItems containsBlank="1"/>
    </cacheField>
    <cacheField name="ENVIAR POR CORREO TERRESTRE #PLANILLA" numFmtId="0">
      <sharedItems containsBlank="1"/>
    </cacheField>
    <cacheField name="OBSERVACIONES ATENCIÓN CIUDADAN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3">
  <r>
    <s v="Meta"/>
    <s v="JHONATTAN PINZON  "/>
    <s v="Persona Natural"/>
    <s v="Legislacion Bomberil"/>
    <s v="DOCUMENTO BOMBEROS EL CASTILLO META"/>
    <s v="Camilo Portilla Quelal"/>
    <s v="FORMULACIÓN Y ACTUALIZACIÓN NORMATIVA Y OPERATIVA"/>
    <x v="0"/>
    <s v="PETICIÓN DE INTERES PARTICULAR"/>
    <n v="30"/>
    <s v="20213800085792  "/>
    <s v="2021-07-01 11:09:39 "/>
    <n v="20212050094291"/>
    <s v="2021-29-07"/>
    <n v="19"/>
    <x v="0"/>
    <m/>
    <s v="2021-29-07"/>
    <s v="PDF"/>
    <s v="SÍ"/>
    <s v="N/A"/>
    <m/>
  </r>
  <r>
    <s v="Bolivar"/>
    <s v="CUERPO DE BOMBEROS VOLUNTARIOS DE SANTA CRUZ DE MOMPOX  "/>
    <s v="Entidad Bomberil"/>
    <s v="Fortalecimiento Bomberil"/>
    <s v="CAC: Queja "/>
    <s v="Melba Vidal "/>
    <s v="FORMULACIÓN Y ACTUALIZACIÓN NORMATIVA Y OPERATIVA"/>
    <x v="0"/>
    <s v="PETICIÓN DE INTERES PARTICULAR"/>
    <n v="30"/>
    <s v="20213800085942  "/>
    <s v="2021-07-01 16:33:16 "/>
    <m/>
    <m/>
    <m/>
    <x v="1"/>
    <s v="Hoy 10-08 lleva 27 días de gestión."/>
    <m/>
    <m/>
    <m/>
    <m/>
    <m/>
  </r>
  <r>
    <s v="Bogotá"/>
    <s v="FUNDACIÓN NACIONAL BATUTA LILIANA ROJAS GUALTEROS  "/>
    <s v="Persona Juridica"/>
    <s v="Otros"/>
    <s v="CAC: Solicitud de certificación Bomberos - Fundación Nacional Batuta  "/>
    <s v=" Edgar Alexander Maya Lopez"/>
    <s v="Proceso Educación Nacional para Bomberos"/>
    <x v="0"/>
    <s v="PETICIÓN DE DOCUMENTOS E INFORMACIÓN "/>
    <n v="20"/>
    <s v="20213800086022  "/>
    <s v="2021-07-02 07:38:01 "/>
    <n v="20212050093961"/>
    <s v="2021-21-07"/>
    <n v="12"/>
    <x v="0"/>
    <m/>
    <s v="2021-21-07"/>
    <s v="PDF"/>
    <s v="SÍ"/>
    <s v="N/A"/>
    <m/>
  </r>
  <r>
    <s v="Cundinamarca"/>
    <s v="FRANCISCO JAVIER GAMBOA PEDRAZA "/>
    <s v="Entidad Bomberil"/>
    <s v="Otros"/>
    <s v="CAC: Denuncia de suplantación  "/>
    <s v="Jorge Restrepo Sanguino"/>
    <s v="FORMULACIÓN Y ACTUALIZACIÓN NORMATIVA Y OPERATIVA"/>
    <x v="0"/>
    <s v="DENUNCIA "/>
    <n v="30"/>
    <s v="20213800086052  "/>
    <s v="2021-07-02 09:29:30 "/>
    <n v="20212050093991"/>
    <s v="2021-21-07"/>
    <n v="11"/>
    <x v="0"/>
    <m/>
    <s v="2021-26-07"/>
    <s v="PDF"/>
    <s v="SÍ"/>
    <m/>
    <m/>
  </r>
  <r>
    <s v="Atlántico"/>
    <s v="ALCALDÍA GALAPA ATLANTICO "/>
    <s v="Entidad Publica"/>
    <s v="Fortalecimiento Bomberil"/>
    <s v="CAC: SOLICITUD INVITACION.  "/>
    <s v="Liz Margaret Álvarez calderon "/>
    <s v="INSPECCIÓN VIGILANCIA  Y CONTROL"/>
    <x v="0"/>
    <s v="PETICIÓN DE INTERÉS GENERAL"/>
    <n v="30"/>
    <s v="20213800086122  "/>
    <s v="2021-07-02 14:25:34 "/>
    <m/>
    <m/>
    <m/>
    <x v="2"/>
    <m/>
    <m/>
    <m/>
    <m/>
    <m/>
    <s v="Al día 02/09/2021 lleva 41 días de vencimiento"/>
  </r>
  <r>
    <s v="Boyacá"/>
    <s v="DEPARTAMENTO NACIONAL DE PLANEACION BOGOTA  "/>
    <s v="Entidad Publica"/>
    <s v="Solicitud de Informacion"/>
    <s v="CAC: 20215460679631_701) Envío de notificación radicado 20215460679631 (EMAIL CERTIFICADO de notificaciones_sgdorfeo@dnp.gov.co) "/>
    <s v="Camilo Portilla Quelal"/>
    <s v="FORMULACIÓN Y ACTUALIZACIÓN NORMATIVA Y OPERATIVA"/>
    <x v="0"/>
    <s v="PETICIÓN DE INTERÉS GENERAL"/>
    <n v="30"/>
    <s v="20213800086142  "/>
    <s v="2021-07-02 14:59:14 "/>
    <n v="20212050094171"/>
    <s v="2021-28-07"/>
    <n v="16"/>
    <x v="0"/>
    <s v="LA MISMA PETICION SE REALIZÓ CON RADICADO DNBC N° 20213800083282 Y SE RESPONDIÓ CON RADICADO 20212050094171"/>
    <s v="2021-28-07"/>
    <s v="PDF"/>
    <s v="SÍ"/>
    <s v="N/A"/>
    <s v="Hoy 10-08 lleva 23 días de gestión."/>
  </r>
  <r>
    <s v="Cundinamarca"/>
    <s v="CUERPO DE BOMBEROS VOLUNTARIOS DE SIBATE  "/>
    <s v="Entidad Bomberil"/>
    <s v="Legislacion Bomberil"/>
    <s v="CAC: INFORME- SOBRE UTILIZACIÓN DE EMBLEMAS, ESCUDOS ESLOGAN DE ENTIDADES PÚBLICAS SIN AUTORIZACIÓN  "/>
    <s v="Jorge Restrepo Sanguino"/>
    <s v="FORMULACIÓN Y ACTUALIZACIÓN NORMATIVA Y OPERATIVA"/>
    <x v="0"/>
    <s v="PETICIÓN DE DOCUMENTOS E INFORMACIÓN "/>
    <n v="20"/>
    <s v="20213800086232  "/>
    <s v="2021-07-06 11:30:54 "/>
    <n v="20212050093991"/>
    <s v="2021-21-07"/>
    <n v="11"/>
    <x v="0"/>
    <m/>
    <s v="2021-21-07"/>
    <s v="PDF"/>
    <s v="SÍ"/>
    <s v="N/A"/>
    <s v="Hoy 10-08 lleva 22 días de gestión."/>
  </r>
  <r>
    <s v="Valle del Cauca"/>
    <s v="DIANA PATRICIA CORREA BALCAZAR "/>
    <s v="Persona Natural"/>
    <s v="Solicitud de Informacion"/>
    <s v="CAC: DERECHO DE PETICIÓN  "/>
    <s v="Edgar Alexander Maya Lopez"/>
    <s v="Proceso Educación Nacional para Bomberos"/>
    <x v="0"/>
    <s v="PETICIÓN DE INTERES PARTICULAR"/>
    <n v="30"/>
    <s v="20213800086252  "/>
    <s v="2021-07-06 11:45:30 "/>
    <n v="20212050094201"/>
    <s v="2021-27-07"/>
    <n v="14"/>
    <x v="0"/>
    <m/>
    <s v="2021-27-07"/>
    <s v="PDF"/>
    <s v="SÍ"/>
    <s v="N/A"/>
    <s v="Hoy 10-08 lleva 23 días de gestión."/>
  </r>
  <r>
    <s v="Putumayo"/>
    <s v="MINISTERIO DEL INTERIOR"/>
    <s v="Entidad Publica"/>
    <s v="Otros"/>
    <s v="CAC: OFI2021-18101-DAI-2200: Persiste emergencia humanitaria por inundaciones del territorio ancestral transfronterizo, desatención y falta de respuesta estatal a las Comunidades del Resguardo Buenavista y San José de Wisuyá.  "/>
    <s v="EDWIN GONZALEZ MALAGON  "/>
    <s v="Área Central de Referencia Bomberil"/>
    <x v="0"/>
    <s v="DENUNCIA "/>
    <n v="30"/>
    <s v="20213800086312  "/>
    <s v="2021-07-06 12:47:49 "/>
    <m/>
    <m/>
    <m/>
    <x v="2"/>
    <m/>
    <m/>
    <m/>
    <m/>
    <m/>
    <s v="Al día 02/09/2021 lleva 41 días de vencimiento"/>
  </r>
  <r>
    <s v="Antioquia"/>
    <s v="CUERPO DE BOMBEROS VOLUNTARIOS SANTA ROSA DE OSOS  "/>
    <s v="Entidad Bomberil"/>
    <s v="Legislacion Bomberil"/>
    <s v="CAC: Solicitud  "/>
    <s v="Lina Maria Rojas Gallego"/>
    <s v="Proceso Educación Nacional para Bomberos"/>
    <x v="0"/>
    <s v="PETICIÓN DE INTERES PARTICULAR"/>
    <n v="30"/>
    <s v="20213800086362  "/>
    <s v="2021-07-06 16:28:21 "/>
    <n v="20212000021221"/>
    <s v="2021-21-07"/>
    <n v="10"/>
    <x v="0"/>
    <m/>
    <s v="2021-21-07"/>
    <s v="PDF"/>
    <s v="SI"/>
    <s v="N/A"/>
    <s v="Hoy 10-08 lleva 22 días de gestión."/>
  </r>
  <r>
    <s v="Bogotá"/>
    <s v="H.I. SAN IGNACIO SEDE LUCERNA  "/>
    <s v="Persona Juridica"/>
    <s v="Solicitud de Informacion"/>
    <s v="CAC: SAN IGNACIO_OPERADOR ICBF_SALUD ORAL_GESTIÒN INTERINSTITUCIONAL_LOCALIDAD KENNEDY  "/>
    <s v="Edgar Alexander Maya Lopez"/>
    <s v="Proceso Educación Nacional para Bomberos"/>
    <x v="0"/>
    <s v="PETICIÓN DE INTERES PARTICULAR"/>
    <n v="30"/>
    <s v="20213800086412  "/>
    <s v="2021-07-06 17:15:19 "/>
    <n v="20212050093971"/>
    <s v="2021-21-07"/>
    <n v="10"/>
    <x v="0"/>
    <m/>
    <s v="2021-21-07"/>
    <s v="PDF"/>
    <s v="SI"/>
    <s v="N/A"/>
    <s v="Hoy 10-08 lleva 21 días de gestión."/>
  </r>
  <r>
    <s v="Nariño "/>
    <s v="SECRETARIA DE GOBIERNO CORDOBA  "/>
    <s v="Entidad Publica"/>
    <s v="Fortalecimiento Bomberil"/>
    <s v="CAC: Solicitud de Información  "/>
    <s v="Jonathan Prieto "/>
    <s v="SUBDIRECCIÓN ADMINISTRATIVA Y FINANCIERA"/>
    <x v="1"/>
    <s v="PETICIÓN DE INTERES PARTICULAR"/>
    <n v="30"/>
    <s v="20213800086422  "/>
    <s v="2021-07-06 17:20:20 "/>
    <m/>
    <m/>
    <m/>
    <x v="2"/>
    <m/>
    <m/>
    <m/>
    <m/>
    <m/>
    <s v="Al día 02/09/2021 lleva 40 días de vencimiento"/>
  </r>
  <r>
    <s v="Bogotá"/>
    <s v="CONGRESO DE LA REPUBLICA DE COLOMBIA JAIME ENRIQUE DURAN BARRERA  "/>
    <s v="Entidad Publica"/>
    <s v="Legislacion Bomberil"/>
    <s v="CI: Traslado  "/>
    <s v="Camilo Portilla Quelal"/>
    <s v="FORMULACIÓN Y ACTUALIZACIÓN NORMATIVA Y OPERATIVA"/>
    <x v="0"/>
    <s v="INFORME POR CONGRESISTA "/>
    <n v="5"/>
    <s v="20213800086492  "/>
    <s v="2021-07-07 13:36:36 "/>
    <n v="20212050093801"/>
    <s v="2021-12-07"/>
    <n v="4"/>
    <x v="0"/>
    <m/>
    <s v="2021-12-07"/>
    <s v="PDF"/>
    <s v="SI"/>
    <s v="N/A"/>
    <s v="Hoy 10-08 lleva 21 días de gestión."/>
  </r>
  <r>
    <s v="Risaralda"/>
    <s v="CUERPO DE BOMBEROS VOLUNTARIOS DE LA CELIA - RISARALDA  "/>
    <s v="Entidad Bomberil"/>
    <s v="Fortalecimiento Bomberil"/>
    <s v="CAC: SOLICITUD LINTERNAS PENDIENTES - BOMBEROS LA CELIA RISARALDA. "/>
    <s v="Andrés Fernando Muñoz Cabrera "/>
    <s v="Área Central de Referencia Bomberil"/>
    <x v="0"/>
    <s v="PETICIÓN DE INTERES PARTICULAR"/>
    <n v="30"/>
    <s v="20213800086512  "/>
    <s v="2021-07-07 14:58:09 "/>
    <m/>
    <m/>
    <m/>
    <x v="2"/>
    <m/>
    <m/>
    <m/>
    <m/>
    <m/>
    <s v="Al día 02/09/2021 lleva 39 días de vencimiento"/>
  </r>
  <r>
    <s v="Guajira"/>
    <s v="ROBINSON TABORDA  "/>
    <s v="Persona Natural"/>
    <s v="Queja contra Cuerpo de Bomberos"/>
    <s v="CAC: Queja desde urumita la guajira "/>
    <s v="Jorge Restrepo Sanguino"/>
    <s v="FORMULACIÓN Y ACTUALIZACIÓN NORMATIVA Y OPERATIVA"/>
    <x v="0"/>
    <s v="PETICIÓN DE INTERÉS GENERAL"/>
    <n v="30"/>
    <s v="20213800086602  "/>
    <s v="2021-07-07 17:10:09 "/>
    <n v="20212050093921"/>
    <d v="2021-08-03T00:00:00"/>
    <n v="18"/>
    <x v="0"/>
    <m/>
    <m/>
    <s v="Word"/>
    <s v="SI"/>
    <m/>
    <s v="Hoy 10-08 lleva 21 días de gestión."/>
  </r>
  <r>
    <s v="Caqueta"/>
    <s v="CUERPO DE BOMBEROS VOLUNTARIOS DE FLORENCIA  "/>
    <s v="Entidad Bomberil"/>
    <s v="Legislacion Bomberil"/>
    <s v="CAC: SOLICITUD ESTUDIOS PROYECTO ESCUELA PEI  "/>
    <s v="Jonathan Prieto "/>
    <s v="SUBDIRECCIÓN ADMINISTRATIVA Y FINANCIERA"/>
    <x v="1"/>
    <s v="PETICIÓN DE INTERÉS GENERAL"/>
    <n v="30"/>
    <s v="20213800086642  "/>
    <s v="2021-07-08 11:42:37 "/>
    <m/>
    <m/>
    <m/>
    <x v="2"/>
    <m/>
    <m/>
    <m/>
    <m/>
    <m/>
    <s v="Al día 02/09/2021 lleva 39 días de vencimiento"/>
  </r>
  <r>
    <s v="Antioquia"/>
    <s v="PROCURADURIA PROVINCIAL VALLE DE ABURRA  "/>
    <s v="Entidad Publica"/>
    <s v="Legislacion Bomberil"/>
    <s v="RD: FRANQUICIA  "/>
    <s v="Liz Margaret Álvarez calderon "/>
    <s v="INSPECCIÓN VIGILANCIA  Y CONTROL "/>
    <x v="0"/>
    <s v="PETICIÓN ENTRE AUTORIDADES"/>
    <n v="10"/>
    <s v="20213800086662  "/>
    <s v="2021-07-08 13:46:08 "/>
    <m/>
    <m/>
    <m/>
    <x v="2"/>
    <m/>
    <m/>
    <m/>
    <m/>
    <m/>
    <s v="Al día 02/09/2021 lleva 39 días de vencimiento"/>
  </r>
  <r>
    <s v="Caldas"/>
    <s v="CUERPO DE BOMBEROS VOLUNTARIOS DE VITERBO - CALDAS  "/>
    <s v="Entidad Bomberil"/>
    <s v="Legislacion Bomberil"/>
    <s v="CAC: Solicitud resolución 004 de 2020  "/>
    <s v="Lina Maria Rojas Gallego"/>
    <s v="Proceso Educación Nacional para Bomberos"/>
    <x v="0"/>
    <s v="PETICIÓN DE DOCUMENTOS E INFORMACIÓN "/>
    <n v="20"/>
    <s v="20213800086692  "/>
    <s v="2021-07-09 09:25:09 "/>
    <m/>
    <s v="2021-14-07"/>
    <n v="3"/>
    <x v="0"/>
    <s v="Se responde radicado por correo electrónico el 14-07-2021, se envía la resolución solicitada."/>
    <m/>
    <m/>
    <s v="SI"/>
    <s v="N/A"/>
    <s v="Hoy 10-08 lleva 21 días de gestión."/>
  </r>
  <r>
    <s v="Santander"/>
    <s v="ALCALDIA DEL MUNICIPIO DE MALAGA SANTANDER "/>
    <s v="Entidad Publica"/>
    <s v="Fortalecimiento Bomberil"/>
    <s v="CAC: SOLICITUD AUDIENCIA ALCALDE MALAGA SANTANDER "/>
    <s v="Andrea González Sarmiento"/>
    <s v="DIRECCIÓN GENERAL "/>
    <x v="2"/>
    <s v="PETICIÓN DE INTERÉS GENERAL"/>
    <n v="30"/>
    <s v="20213800086712  "/>
    <s v="2021-07-09 09:39:22 "/>
    <n v="20213000021431"/>
    <d v="2021-07-30T00:00:00"/>
    <n v="14"/>
    <x v="0"/>
    <m/>
    <m/>
    <s v="Word"/>
    <m/>
    <m/>
    <s v="Hoy 10-08 lleva 21 días de gestión."/>
  </r>
  <r>
    <s v="Boyacá"/>
    <s v="CUERPO DE BOMBEROS VOLUNTARIOS DE MONIQUIRA  "/>
    <s v="Entidad Bomberil"/>
    <s v="Legislacion Bomberil"/>
    <s v="CAC: SOLICITUD CONCEPTO.  "/>
    <s v="Andrea Bibiana Castañeda Durán"/>
    <s v="FORMULACIÓN Y ACTUALIZACIÓN NORMATIVA Y OPERATIVA"/>
    <x v="0"/>
    <s v="CONSULTA "/>
    <n v="35"/>
    <s v="20213800086762  "/>
    <s v="2021-07-09 10:23:10 "/>
    <n v="20212050094561"/>
    <d v="2021-08-06T00:00:00"/>
    <n v="20"/>
    <x v="0"/>
    <m/>
    <m/>
    <s v="Word"/>
    <s v="SI"/>
    <m/>
    <s v="Al día 02/09/2021 no se a digitalizado la respuesta."/>
  </r>
  <r>
    <s v="Cundinamarca"/>
    <s v="CUERPO DE BOMBEROS VOLUNTARIOS DE SOPO  "/>
    <s v="Entidad Bomberil"/>
    <s v="Legislacion Bomberil"/>
    <s v="CAC: Radicado de salida S-2021-025334. TRASLADO PGN.  "/>
    <s v="Andrea Bibiana Castañeda Durán"/>
    <s v="FORMULACIÓN Y ACTUALIZACIÓN NORMATIVA Y OPERATIVA"/>
    <x v="0"/>
    <s v="PETICIÓN DE INTERÉS GENERAL"/>
    <n v="30"/>
    <s v="20213800086792  "/>
    <s v="2021-07-09 10:45:38 "/>
    <n v="20212050094471"/>
    <d v="2021-08-06T00:00:00"/>
    <n v="20"/>
    <x v="0"/>
    <m/>
    <d v="2021-08-06T00:00:00"/>
    <s v="PDF"/>
    <s v="SI"/>
    <m/>
    <m/>
  </r>
  <r>
    <s v="Valle del Cauca"/>
    <s v="ALCALDIA MUNICIPAL DE BOLIVAR VALLE  "/>
    <s v="Entidad Publica"/>
    <s v="Fortalecimiento Bomberil"/>
    <s v="CAC: SOLICITUD INFRMACION MAQUINARIA BOLIVAR VALLE  "/>
    <s v="Andrés Fernando Muñoz Cabrera "/>
    <s v="Área Central de Referencia Bomberil"/>
    <x v="0"/>
    <s v="PETICIÓN DE INTERES PARTICULAR"/>
    <n v="30"/>
    <s v="20213800086802  "/>
    <s v="2021-07-09 11:35:48 "/>
    <m/>
    <m/>
    <m/>
    <x v="2"/>
    <m/>
    <m/>
    <m/>
    <m/>
    <m/>
    <s v="Al día 02/09/2021 lleva 38 días de vencimiento"/>
  </r>
  <r>
    <s v="Caldas"/>
    <s v="CUERPO DE BOMBEROS VOLUNTARIOS DE LA MERCED - CALDAS  "/>
    <s v="Entidad Bomberil"/>
    <s v="Fortalecimiento Bomberil"/>
    <s v="CAC: Envío proyecto  "/>
    <s v="Andrés Fernando Muñoz Cabrera "/>
    <s v="Área Central de Referencia Bomberil"/>
    <x v="0"/>
    <s v="PETICIÓN DE INTERES PARTICULAR"/>
    <n v="30"/>
    <s v="20213800086822  "/>
    <s v="2021-07-09 11:59:51 "/>
    <m/>
    <m/>
    <m/>
    <x v="2"/>
    <m/>
    <m/>
    <m/>
    <m/>
    <m/>
    <s v="Al día 02/09/2021 lleva 38 días de vencimiento"/>
  </r>
  <r>
    <s v="Vichada"/>
    <s v="CARLOS ACOSTA  "/>
    <s v="Persona Natural"/>
    <s v="Legislacion Bomberil"/>
    <s v="CAC: DERECHO DE PETICIÓN  "/>
    <s v=" Camilo Portilla Quelal"/>
    <s v="FORMULACIÓN Y ACTUALIZACIÓN NORMATIVA Y OPERATIVA"/>
    <x v="0"/>
    <s v="PETICIÓN DE INTERÉS GENERAL"/>
    <n v="30"/>
    <s v="20213800086922  "/>
    <s v="2021-07-09 15:32:56 "/>
    <n v="20212050094411"/>
    <s v=" 02/08/2021"/>
    <n v="16"/>
    <x v="0"/>
    <m/>
    <m/>
    <s v="Word"/>
    <m/>
    <m/>
    <s v="Al día 02/09/2021 no se a digitalizado la respuesta."/>
  </r>
  <r>
    <s v="Cundinamarca"/>
    <s v="CUERPO DE BOMBEROS VOLUNTARIOS DE FACATATIVA  "/>
    <s v="Entidad Bomberil"/>
    <s v="Legislacion Bomberil"/>
    <s v="CAC: SOLICITUD "/>
    <s v="Juan Gabriel Parra"/>
    <s v="FORMULACIÓN Y ACTUALIZACIÓN NORMATIVA Y OPERATIVA"/>
    <x v="0"/>
    <s v="PETICIÓN DE INTERÉS GENERAL"/>
    <n v="30"/>
    <s v="20213800086932  "/>
    <s v="2021-07-09 15:43:50 "/>
    <m/>
    <m/>
    <m/>
    <x v="2"/>
    <m/>
    <m/>
    <m/>
    <m/>
    <m/>
    <s v="Al día 02/09/2021 lleva 38 días de vencimiento"/>
  </r>
  <r>
    <s v="Norte de santander "/>
    <s v="CUERPO DE BOMBEROS VOLUNTARIOS DE CUCUTA  "/>
    <s v="Entidad Bomberil"/>
    <s v="Acompañamiento Juridico"/>
    <s v="CAC: SOLICITUD APOYO JURÍDICO  "/>
    <s v="Andrea Bibiana Castañeda Durán"/>
    <s v="FORMULACIÓN Y ACTUALIZACIÓN NORMATIVA Y OPERATIVA"/>
    <x v="0"/>
    <s v="PETICIÓN DE INTERES PARTICULAR"/>
    <n v="30"/>
    <s v="20213800086942  "/>
    <s v="2021-07-09 15:49:44 "/>
    <n v="20212050093941"/>
    <s v="2021-21-07"/>
    <n v="8"/>
    <x v="0"/>
    <m/>
    <s v="2021-21-07"/>
    <s v="PDF"/>
    <s v="SI"/>
    <s v="N/A"/>
    <m/>
  </r>
  <r>
    <s v="Magdalena "/>
    <s v="PRESIDENCIA DE LA REPUBLICA  "/>
    <s v="Entidad Publica"/>
    <s v="Otros"/>
    <s v="CAC. OFI21-00096387 / IDM: Seguimiento Plan Estratégico del Vía Parque Isla de Salamanca Sentencia 3872 de 2020. a más tardar el día 11 de julio de 2021, "/>
    <s v="Carlos Cartagena Cano "/>
    <s v="DIRECCIÓN GENERAL "/>
    <x v="2"/>
    <s v="PETICIÓN DE DOCUMENTOS E INFORMACIÓN "/>
    <n v="20"/>
    <s v="20213800086992  "/>
    <s v="2021-07-09 16:36:12 "/>
    <m/>
    <m/>
    <m/>
    <x v="2"/>
    <m/>
    <m/>
    <m/>
    <m/>
    <m/>
    <s v="Al día 02/09/2021 lleva 38 días de vencimiento"/>
  </r>
  <r>
    <s v="Bogotá"/>
    <s v="MICHEL JOAO ARIAS MURILLO  "/>
    <s v="Persona Natural"/>
    <s v="Otros"/>
    <s v="CAC: Novedad Acoso Laboral  "/>
    <s v="Camilo Portilla Quelal"/>
    <s v="FORMULACIÓN Y ACTUALIZACIÓN NORMATIVA Y OPERATIVA"/>
    <x v="0"/>
    <s v="PETICIÓN DE INTERES PARTICULAR"/>
    <n v="30"/>
    <s v="20213800087022  "/>
    <s v="2021-07-09 17:16:03 "/>
    <n v="20212050094421"/>
    <d v="2021-08-06T00:00:00"/>
    <n v="20"/>
    <x v="0"/>
    <m/>
    <d v="2021-08-06T00:00:00"/>
    <s v="PDF"/>
    <s v="SI"/>
    <m/>
    <m/>
  </r>
  <r>
    <s v="Valle del Cauca"/>
    <s v="CUERPO DE BOMBEROS VOLUNTARIOS DE GINEBRA  "/>
    <s v="Entidad Bomberil"/>
    <s v="Fortalecimiento Bomberil"/>
    <s v="CAC: Solicitud Aval Instructores  "/>
    <s v="Jose Alexander Teuta Gomez"/>
    <s v="Proceso Educación Nacional para Bomberos"/>
    <x v="0"/>
    <s v="PETICIÓN DE INTERES PARTICULAR"/>
    <n v="30"/>
    <s v="20213800087032  "/>
    <s v="2021-07-09 17:18:31 "/>
    <n v="20212000021271"/>
    <s v="2021-28-07"/>
    <n v="12"/>
    <x v="0"/>
    <m/>
    <s v="2021-28-07"/>
    <s v="PDF"/>
    <s v="SI"/>
    <s v="N/A"/>
    <m/>
  </r>
  <r>
    <s v="Quindio "/>
    <s v="CUERPO DE BOMBEROS VOLUNTARIOS DE GENOVA - QUINDIO  "/>
    <s v="Entidad Bomberil"/>
    <s v="Fortalecimiento Bomberil"/>
    <s v="CAC: Información Instructor Bomberos Nivel 1 y 2. "/>
    <s v="Jose Alexander Teuta Gomez"/>
    <s v="Proceso Educación Nacional para Bomberos"/>
    <x v="0"/>
    <s v="PETICIÓN DE INTERÉS GENERAL"/>
    <n v="30"/>
    <s v="20213800087062  "/>
    <s v="2021-07-09 17:28:59 "/>
    <n v="20212000021361"/>
    <s v="2021-27-07"/>
    <n v="11"/>
    <x v="0"/>
    <m/>
    <s v="2021-27-07"/>
    <s v="PDF"/>
    <s v="SI"/>
    <m/>
    <m/>
  </r>
  <r>
    <s v="Bolivar"/>
    <s v="CUERPO DE BOMBEROS VOLUNTARIOS DE SANTA CRUZ DE MOMPOX  "/>
    <s v="Entidad Bomberil"/>
    <s v="Fortalecimiento Bomberil"/>
    <s v="CAC: ENTREGA IRREGULAR DE EQUIPOS DE PROTECCIÓN PERSONAL - EPP "/>
    <s v="EDWIN GONZALEZ MALAGON  "/>
    <s v="Área Central de Referencia Bomberil"/>
    <x v="0"/>
    <s v="PETICIÓN DE INTERES PARTICULAR"/>
    <n v="30"/>
    <s v="20213800087102  "/>
    <s v="2021-07-09 17:47:28 "/>
    <m/>
    <m/>
    <m/>
    <x v="2"/>
    <m/>
    <m/>
    <m/>
    <m/>
    <m/>
    <s v="Al día 02/09/2021 lleva 37 días de vencimiento"/>
  </r>
  <r>
    <s v="Cundinamarca"/>
    <s v="ALCALDIA AGUA DE DIOS CUNDINAMARCA "/>
    <s v="Entidad Publica"/>
    <s v="Legislacion Bomberil"/>
    <s v="CAC: SOLICITUD INFORMACIÓN  "/>
    <s v="Melba Vidal "/>
    <s v="FORMULACIÓN Y ACTUALIZACIÓN NORMATIVA Y OPERATIVA"/>
    <x v="0"/>
    <s v="PETICIÓN DE INTERES PARTICULAR"/>
    <n v="30"/>
    <s v="20213800087112  "/>
    <s v="2021-07-09 17:54:05 "/>
    <m/>
    <m/>
    <m/>
    <x v="2"/>
    <m/>
    <m/>
    <m/>
    <m/>
    <m/>
    <s v="Al día 02/09/2021 lleva 37 días de vencimiento"/>
  </r>
  <r>
    <s v="Antioquia"/>
    <s v="FISCALIA GENERAL DE LA NACION  "/>
    <s v="Entidad Publica"/>
    <s v="Solicitud de Informacion"/>
    <s v="CAC: SOLICITUD DE INFORMACIÓN RADICADO SPOA 050016000718200900146 "/>
    <s v=" Jorge Restrepo Sanguino"/>
    <s v="FORMULACIÓN Y ACTUALIZACIÓN NORMATIVA Y OPERATIVA"/>
    <x v="0"/>
    <s v="PETICIÓN ENTRE AUTORIDADES"/>
    <n v="10"/>
    <s v="20213800087122  "/>
    <s v="2021-07-09 17:59:54 "/>
    <n v="20212050093911"/>
    <s v="2021-21-07"/>
    <n v="7"/>
    <x v="3"/>
    <m/>
    <s v="2021-21-07"/>
    <s v="PDF"/>
    <s v="SI"/>
    <m/>
    <m/>
  </r>
  <r>
    <s v="Valle del Cauca"/>
    <s v="JUZGADO 01 CIVIL CIRCUITO - TULUA - SECCIONAL CALI  "/>
    <s v="Entidad Publica"/>
    <s v="Legislacion Bomberil"/>
    <s v="CAC: NOTIFICACIÓN AUTO No. 982 DEL 9 DE JULIO DE 2021 - ADMISIÓN TUTELA 2021-00192-00 "/>
    <s v="Camilo Portilla Quelal"/>
    <s v="FORMULACIÓN Y ACTUALIZACIÓN NORMATIVA Y OPERATIVA"/>
    <x v="0"/>
    <s v="PETICIÓN ENTRE AUTORIDADES"/>
    <n v="10"/>
    <s v="20213800087132  "/>
    <s v="2021-07-12 09:14:59 "/>
    <n v="20212050093831"/>
    <s v="2021-12-07"/>
    <n v="1"/>
    <x v="0"/>
    <m/>
    <s v="2021-12-07"/>
    <s v="PDF"/>
    <s v="SI"/>
    <m/>
    <m/>
  </r>
  <r>
    <s v="Vichada"/>
    <s v="GOBERNACION DE VICHADA  "/>
    <s v="Entidad Bomberil"/>
    <s v="Solicitud de Informacion"/>
    <s v="CAC: Solicitud concepto jurídico respecto al cumplimiento de los requisitos para ser designado como Coordinador Ejecutivo de Bomberos "/>
    <s v=" Jorge Restrepo Sanguino"/>
    <s v="FORMULACIÓN Y ACTUALIZACIÓN NORMATIVA Y OPERATIVA"/>
    <x v="0"/>
    <s v="PETICIÓN DE INTERÉS GENERAL"/>
    <n v="30"/>
    <s v="20213800087142  "/>
    <s v="2021-07-12 09:51:39 "/>
    <n v="20212050094281"/>
    <d v="2021-07-29T00:00:00"/>
    <n v="13"/>
    <x v="0"/>
    <m/>
    <d v="2021-07-29T00:00:00"/>
    <s v="PDF"/>
    <s v="SI"/>
    <m/>
    <m/>
  </r>
  <r>
    <s v="Bogotá"/>
    <s v="VEEDOR BOMBERIL  "/>
    <s v="Entidad Bomberil"/>
    <s v="Solicitud de Informacion"/>
    <s v="CAC : Solicitud de información mediante derecho de petición "/>
    <s v="Jorge Edwin Amarillo Alvarado"/>
    <s v="SUBDIRECCIÓN ADMINISTRATIVA Y FINANCIERA"/>
    <x v="1"/>
    <s v="PETICIÓN DE DOCUMENTOS E INFORMACIÓN "/>
    <n v="20"/>
    <s v="20213800087212  "/>
    <s v="2021-07-12 10:27:58 "/>
    <m/>
    <d v="2021-08-04T00:00:00"/>
    <n v="18"/>
    <x v="0"/>
    <s v="En atención a la falta de requisitos mínimos del derecho de petición, como identificación de ciudadano y notificación se archiva la solicitud."/>
    <m/>
    <m/>
    <m/>
    <m/>
    <m/>
  </r>
  <r>
    <s v="Risaralda"/>
    <s v="CUERPO DE BOMBEROS OFICIALES DE DOSQUEBRADAS  "/>
    <s v="Entidad Bomberil"/>
    <s v="Fortalecimiento Bomberil"/>
    <s v="CI: EXT_S21-00053112-PQRSD-051941-PQR  "/>
    <s v="Jonathan Prieto "/>
    <s v="SUBDIRECCIÓN ADMINISTRATIVA Y FINANCIERA"/>
    <x v="1"/>
    <s v="PETICIÓN DE INTERÉS GENERAL"/>
    <n v="30"/>
    <s v="20213800087222  "/>
    <s v="2021-07-12 10:32:08 "/>
    <m/>
    <m/>
    <m/>
    <x v="1"/>
    <m/>
    <m/>
    <m/>
    <m/>
    <m/>
    <m/>
  </r>
  <r>
    <s v="Caldas"/>
    <s v="CUERPO DE BOMBEROS VOLUNTARIOS LA DORADA - CALDAS  "/>
    <s v="Entidad Bomberil"/>
    <s v="Acompañamiento Juridico"/>
    <s v="CAC: TUTELA "/>
    <s v="Jorge Restrepo Sanguino"/>
    <s v="FORMULACIÓN Y ACTUALIZACIÓN NORMATIVA Y OPERATIVA"/>
    <x v="0"/>
    <s v="PETICIÓN ENTRE AUTORIDADES"/>
    <n v="10"/>
    <s v="20213800087242  "/>
    <s v="2021-07-12 13:54:59 "/>
    <n v="20212050093881"/>
    <d v="2021-07-13T00:00:00"/>
    <n v="1"/>
    <x v="0"/>
    <m/>
    <d v="2021-07-13T00:00:00"/>
    <s v="PDF"/>
    <s v="SI"/>
    <m/>
    <m/>
  </r>
  <r>
    <s v="Boyacá"/>
    <s v="CUERPO DE BOMBEROS VOLUNTARIOS DE ARCABUCO  "/>
    <s v="Entidad Bomberil"/>
    <s v="Solicitud de Informacion"/>
    <s v="CAC: SOLICITUD  "/>
    <s v="Camilo Portilla Quelal"/>
    <s v="FORMULACIÓN Y ACTUALIZACIÓN NORMATIVA Y OPERATIVA"/>
    <x v="0"/>
    <s v="PETICIÓN DE INTERÉS GENERAL"/>
    <n v="30"/>
    <s v="20213800087262  "/>
    <s v="2021-07-12 15:41:26 "/>
    <m/>
    <m/>
    <m/>
    <x v="1"/>
    <m/>
    <m/>
    <m/>
    <m/>
    <m/>
    <m/>
  </r>
  <r>
    <s v="Valle del Cauca"/>
    <s v="JOSE PERDOMO  "/>
    <s v="Persona Juridica"/>
    <s v="Solicitud de Informacion"/>
    <s v="CAC: INFORMACIÓN MARCO NORMATIVO PROCESO DE CERTIFICACIÓN Y EVALUACIÓN RIESGOS BOMBEROS "/>
    <s v="Edgar Alexander Maya Lopez"/>
    <s v="Proceso Educación Nacional para Bomberos"/>
    <x v="0"/>
    <s v="PETICIÓN DE DOCUMENTOS E INFORMACIÓN "/>
    <n v="20"/>
    <s v="20213800087302  "/>
    <s v="2021-07-12 16:14:38 "/>
    <n v="20212050094241"/>
    <d v="2021-07-27T00:00:00"/>
    <n v="12"/>
    <x v="0"/>
    <m/>
    <d v="2021-07-27T00:00:00"/>
    <s v="PDF"/>
    <s v="SI"/>
    <m/>
    <m/>
  </r>
  <r>
    <s v="Valle del Cauca"/>
    <s v="ARBEY RODRIGUEZ  "/>
    <s v="Persona Natural"/>
    <s v="Acompañamiento Juridico"/>
    <s v="CAC: Queja, petición y investigación. Cartago Valle. "/>
    <s v="Jorge Restrepo Sanguino"/>
    <s v="FORMULACIÓN Y ACTUALIZACIÓN NORMATIVA Y OPERATIVA"/>
    <x v="0"/>
    <s v="PETICIÓN DE INTERÉS GENERAL"/>
    <n v="30"/>
    <s v="20213800087312  "/>
    <s v="2021-07-12 16:35:06 "/>
    <n v="20212050094011"/>
    <d v="2021-07-21T00:00:00"/>
    <n v="6"/>
    <x v="4"/>
    <m/>
    <d v="2021-07-21T00:00:00"/>
    <s v="PDF"/>
    <s v="SI"/>
    <m/>
    <m/>
  </r>
  <r>
    <s v="Bogotá"/>
    <s v="PRESIDENCIA DE LA REPUBLICA  "/>
    <s v="Entidad territorial"/>
    <s v="Solicitud de Informacion"/>
    <s v="CAC: EXT_S21-00039083-PQRSD-038465-PQR  "/>
    <s v="Andrés Fernando Muñoz Cabrera "/>
    <s v="Área Central de Referencia Bomberil"/>
    <x v="0"/>
    <s v="PETICIÓN DE INTERÉS GENERAL"/>
    <n v="30"/>
    <s v="20213800087332  "/>
    <s v="2021-07-12 16:49:16 "/>
    <m/>
    <m/>
    <m/>
    <x v="1"/>
    <m/>
    <m/>
    <m/>
    <m/>
    <m/>
    <m/>
  </r>
  <r>
    <s v="Bogotá"/>
    <s v="MINISTERIO DE INTERIOR  "/>
    <s v="Entidad territorial "/>
    <s v="Solicitud de Informacion"/>
    <s v="CAC: Remisión por competencia EXT_S21-00052098-PQRSD-051020-PQR "/>
    <s v=" Juan Gabriel Parra"/>
    <s v="FORMULACIÓN Y ACTUALIZACIÓN NORMATIVA Y OPERATIVA"/>
    <x v="0"/>
    <s v="PETICIÓN DE INTERÉS GENERAL"/>
    <n v="30"/>
    <s v="20213800087372  "/>
    <s v="2021-07-12 17:01:38 "/>
    <n v="20212050094021"/>
    <d v="2021-07-28T00:00:00"/>
    <n v="11"/>
    <x v="0"/>
    <m/>
    <d v="2021-07-28T00:00:00"/>
    <s v="PDF"/>
    <s v="SI"/>
    <m/>
    <m/>
  </r>
  <r>
    <s v="Bogotá"/>
    <s v="ISELE TOSCANA  "/>
    <s v="Persona Natural"/>
    <s v="Solicitud de Informacion"/>
    <s v="CAC: Cargo de Comandancia "/>
    <s v="Camilo Portilla Quelal"/>
    <s v="FORMULACIÓN Y ACTUALIZACIÓN NORMATIVA Y OPERATIVA"/>
    <x v="0"/>
    <s v="PETICIÓN DE DOCUMENTOS E INFORMACIÓN "/>
    <n v="20"/>
    <s v="20213800087452  "/>
    <s v="2021-07-12 17:53:13 "/>
    <s v="20212050094401 "/>
    <d v="2021-08-02T00:00:00"/>
    <n v="14"/>
    <x v="0"/>
    <m/>
    <m/>
    <s v="Word"/>
    <s v="SI"/>
    <m/>
    <m/>
  </r>
  <r>
    <s v="Bogotá"/>
    <s v="PROCURADURIA GENERAL DE LA NACION  "/>
    <s v="Entidad territorial "/>
    <s v="Solicitud de Informacion"/>
    <s v="CAC: REMISION POR COMPETENCIA E-2020-029376  "/>
    <s v="Andrea Bibiana Castañeda Durán"/>
    <s v="FORMULACIÓN Y ACTUALIZACIÓN NORMATIVA Y OPERATIVA"/>
    <x v="0"/>
    <s v="PETICIÓN ENTRE AUTORIDADES"/>
    <n v="10"/>
    <s v="20213800087492  "/>
    <s v="2021-07-13 12:44:36 "/>
    <n v="20212050094101"/>
    <d v="2021-07-21T00:00:00"/>
    <n v="4"/>
    <x v="0"/>
    <m/>
    <d v="2021-07-21T00:00:00"/>
    <s v="PDF"/>
    <s v="SI"/>
    <m/>
    <m/>
  </r>
  <r>
    <s v="Bogotá"/>
    <s v="CONGRESO DE LA REPúBLICA DE COLOMBIA COMISIÓN CUARTA CONSTINUCIONAL PERMANENTE  "/>
    <s v="Entidad territorial "/>
    <s v="Solicitud de Informacion"/>
    <s v="CAC: Solicitud Informe Ejecución Presupuesto de Inversión 2021  "/>
    <s v=" Adriana Moreno Roncancio"/>
    <s v="PLANEACIÓN ESTRATEGICA"/>
    <x v="2"/>
    <s v="INFORME POR CONGRESISTA "/>
    <n v="5"/>
    <s v="20213800087502  "/>
    <s v="2021-07-13 12:54:07 "/>
    <n v="20211100021611"/>
    <d v="2021-07-28T00:00:00"/>
    <n v="10"/>
    <x v="3"/>
    <m/>
    <d v="2021-07-28T00:00:00"/>
    <s v="PDF"/>
    <s v="SI"/>
    <s v="N/A"/>
    <m/>
  </r>
  <r>
    <s v="Norte de santander "/>
    <s v="CESAR AUGUSTO RIVEROS AVENDAÑO "/>
    <s v="Persona Natural"/>
    <s v="Acompañamiento Juridico"/>
    <s v="CAC: Homologación Cursos para Ascenso  "/>
    <s v="Lina Maria Rojas Gallego"/>
    <s v="Proceso Educación Nacional para Bomberos"/>
    <x v="0"/>
    <s v="PETICIÓN DE INTERES PARTICULAR"/>
    <n v="30"/>
    <s v="20213800087682  "/>
    <s v="2021-07-13 17:53:02 "/>
    <n v="20212000021211"/>
    <d v="2021-07-21T00:00:00"/>
    <n v="5"/>
    <x v="0"/>
    <m/>
    <d v="2021-07-21T00:00:00"/>
    <s v="PDF"/>
    <s v="SI"/>
    <m/>
    <m/>
  </r>
  <r>
    <s v="Cundinamarca"/>
    <s v="SANDRA AGUIRRE "/>
    <s v="Persona Natural"/>
    <s v="Solicitud de Informacion"/>
    <s v="SOLICITUD DE INFORMACIÓN CON RESPECTO A QUE TIPO DE ESTABLECIMIENTO COMERCIAL LE APLICAN LAS BOCAS DE INCENDIOS EQUIPADAS  "/>
    <s v="Edgar Alexander Maya Lopez"/>
    <s v="FORMULACIÓN Y ACTUALIZACIÓN NORMATIVA Y OPERATIVA"/>
    <x v="0"/>
    <s v="PETICIÓN DE INTERES PARTICULAR"/>
    <n v="30"/>
    <s v="20219000087692  "/>
    <s v="2021-07-13 17:57:20 "/>
    <n v="20212050094541"/>
    <d v="2021-08-10T00:00:00"/>
    <n v="19"/>
    <x v="0"/>
    <m/>
    <d v="2021-08-11T00:00:00"/>
    <s v="PDF"/>
    <s v="SI"/>
    <m/>
    <m/>
  </r>
  <r>
    <s v="Boyacá"/>
    <s v="JUAN DE DIOS POVEDA CASTELLANOS  "/>
    <s v="Persona Natural"/>
    <s v="Solicitud de Informacion"/>
    <s v="CAC: DERECHO DE PETICIÓN  "/>
    <s v="Camilo Portilla Quelal"/>
    <s v="FORMULACIÓN Y ACTUALIZACIÓN NORMATIVA Y OPERATIVA"/>
    <x v="0"/>
    <s v="PETICIÓN DE INTERES PARTICULAR"/>
    <n v="30"/>
    <s v="20213800087722  "/>
    <s v="2021-07-13 18:24:20 "/>
    <n v="20212050094171"/>
    <d v="2021-07-28T00:00:00"/>
    <n v="10"/>
    <x v="0"/>
    <s v="LA MISMA SOLICITUD SE REALIZO CON EL RADICADO 20213800083282, EL CUAL SE RESPONDIÓ CON LA SALIDA 20212050094171, POR TANTO NO PROCEDE RESPUESTA."/>
    <d v="2021-07-28T00:00:00"/>
    <s v="PDF"/>
    <s v="SI"/>
    <m/>
    <m/>
  </r>
  <r>
    <s v="Cundinamarca"/>
    <s v="DANIEL FELIE YANQUEN GIL "/>
    <s v="Persona Natural"/>
    <s v="Acompañamiento Juridico"/>
    <s v="SM: Rad. 001 de 2020/CBVT "/>
    <s v="Camilo Portilla Quelal"/>
    <s v="FORMULACIÓN Y ACTUALIZACIÓN NORMATIVA Y OPERATIVA"/>
    <x v="0"/>
    <s v="PETICIÓN DE INTERÉS GENERAL"/>
    <n v="30"/>
    <s v="20213800087822  "/>
    <s v="2021-07-14 12:21:24 "/>
    <m/>
    <m/>
    <m/>
    <x v="1"/>
    <m/>
    <m/>
    <m/>
    <m/>
    <m/>
    <m/>
  </r>
  <r>
    <s v="Atlantico"/>
    <s v="CUERPO DE BOMBEROS VOLUNTARIOS DE BARANOA - ATLANTICO  "/>
    <s v="Entidad Bomberil"/>
    <s v="Fortalecimiento Bomberil"/>
    <s v="CAC: SOLICITUD ACLARCION DE LA CONFORMACION DEL CONSEJO DE DIGNATARIOS EN LOS CUERPOS DE BOMBEROS VOLUNTARIOS.  "/>
    <s v="Jorge Restrepo Sanguino"/>
    <s v="FORMULACIÓN Y ACTUALIZACIÓN NORMATIVA Y OPERATIVA"/>
    <x v="0"/>
    <s v="PETICIÓN DE INTERÉS GENERAL"/>
    <n v="30"/>
    <s v="20213800087842  "/>
    <s v="2021-07-14 12:46:32 "/>
    <n v="20212050094251"/>
    <d v="2021-07-28T00:00:00"/>
    <n v="19"/>
    <x v="0"/>
    <m/>
    <d v="2021-07-28T00:00:00"/>
    <s v="PDF"/>
    <s v="SI"/>
    <m/>
    <m/>
  </r>
  <r>
    <s v="Cundinamarca"/>
    <s v="LUIS HERNAN RODRIGUEZ TORRES "/>
    <s v="Persona Natural"/>
    <s v="Fortalecimiento Bomberil"/>
    <s v="CAC: DERECHO DE PETICIÓN  "/>
    <s v="Edgar Alexander Maya Lopez"/>
    <s v="FORMULACIÓN Y ACTUALIZACIÓN NORMATIVA Y OPERATIVA"/>
    <x v="0"/>
    <s v="PETICIÓN DE DOCUMENTOS E INFORMACIÓN "/>
    <n v="20"/>
    <s v="20213800087852  "/>
    <s v="2021-07-14 12:54:00 "/>
    <m/>
    <d v="2021-08-10T00:00:00"/>
    <n v="18"/>
    <x v="0"/>
    <s v="Se da respuesta por correo electrónico se deja evidencia en digital."/>
    <d v="2021-08-10T00:00:00"/>
    <m/>
    <s v="SI"/>
    <m/>
    <m/>
  </r>
  <r>
    <s v="Bogotá"/>
    <s v="MARIA CLEMENCIA PROCURADURIA "/>
    <s v="Entidad territorial"/>
    <s v="Solicitud de Informacion"/>
    <s v="CAC: OFICIO 3723 DEL 13 DE JULIO 2021 SOLICITUD DE DOCUMENTACIÓN RAD, IUS E-2021-260699 IUC D-2021-1902597 "/>
    <s v="Alvaro Perez"/>
    <s v="Contratación "/>
    <x v="1"/>
    <s v="PETICIÓN ENTRE AUTORIDADES"/>
    <n v="10"/>
    <s v="20213800087942  "/>
    <s v="2021-07-14 17:47:35 "/>
    <m/>
    <m/>
    <m/>
    <x v="2"/>
    <m/>
    <m/>
    <m/>
    <m/>
    <m/>
    <s v="Al día 02/09/2021 no se a dado contestación."/>
  </r>
  <r>
    <s v="Tolima "/>
    <s v="ALCALDÍA DE PURIFICACIÓN TOLIMA  "/>
    <s v="Entidad territorial"/>
    <s v="Solicitud de Informacion"/>
    <s v="CAC: Solicitud Información de Estado Máquina Extintora Municipio de Purificación-Tolima "/>
    <s v="Andrés Fernando Muñoz Cabrera "/>
    <s v="Área Central de Referencia Bomberil"/>
    <x v="0"/>
    <s v="PETICIÓN DE INTERÉS GENERAL"/>
    <n v="30"/>
    <s v="20213800087952  "/>
    <s v="2021-07-14 17:56:14 "/>
    <m/>
    <m/>
    <m/>
    <x v="1"/>
    <m/>
    <m/>
    <m/>
    <m/>
    <m/>
    <m/>
  </r>
  <r>
    <s v="Antioquia"/>
    <s v="CUERPO DE BOMBEROS VOLUNTARIOS DE CHIGORODO  "/>
    <s v="Entidad territorial "/>
    <s v="Acompañamiento Juridico"/>
    <s v="CAC: solicitud de concepto jurídico de la sobre tasa bomberil "/>
    <s v="Jorge Restrepo Sanguino"/>
    <s v="FORMULACIÓN Y ACTUALIZACIÓN NORMATIVA Y OPERATIVA"/>
    <x v="0"/>
    <s v="PETICIÓN DE INTERÉS GENERAL"/>
    <n v="30"/>
    <s v="20213800087962  "/>
    <s v="2021-07-14 17:58:57 "/>
    <n v="20212050094331"/>
    <d v="2021-07-29T00:00:00"/>
    <n v="10"/>
    <x v="0"/>
    <m/>
    <d v="2021-07-29T00:00:00"/>
    <s v="PDF"/>
    <s v="SI"/>
    <m/>
    <m/>
  </r>
  <r>
    <s v="Bolivar"/>
    <s v="YESID SANCHEZ CARRASCAL "/>
    <s v="Persona Natural"/>
    <s v="Acompañamiento Juridico"/>
    <s v="CAC: Encerramiento estación Bomberos Mompox  "/>
    <s v="Jorge Restrepo Sanguino"/>
    <s v="FORMULACIÓN Y ACTUALIZACIÓN NORMATIVA Y OPERATIVA"/>
    <x v="0"/>
    <s v="PETICIÓN DE INTERÉS GENERAL"/>
    <n v="30"/>
    <s v="20213800088062  "/>
    <s v="2021-07-15 13:25:09 "/>
    <n v="20212050094271"/>
    <d v="2021-07-29T00:00:00"/>
    <n v="9"/>
    <x v="0"/>
    <m/>
    <d v="2021-07-29T00:00:00"/>
    <s v="PDF"/>
    <s v="SI"/>
    <m/>
    <m/>
  </r>
  <r>
    <s v="Santander"/>
    <s v="JUZGADO 02 PROMISCUO FAMILIA CIRCUITO SANTANDER - SOCORRO  "/>
    <s v="Entidad territorial "/>
    <s v="Acompañamiento Juridico"/>
    <s v="CAC: NOTIFICACIÓN ADMISIÓN DE TUTELA  "/>
    <s v="Camilo Portilla Quelal"/>
    <s v="FORMULACIÓN Y ACTUALIZACIÓN NORMATIVA Y OPERATIVA"/>
    <x v="0"/>
    <s v="PETICIÓN ENTRE AUTORIDADES"/>
    <n v="10"/>
    <s v="20213800088142  "/>
    <s v="2021-07-15 18:06:11 "/>
    <s v=" 20212050094111"/>
    <d v="2021-07-19T00:00:00"/>
    <n v="2"/>
    <x v="0"/>
    <m/>
    <d v="2021-07-19T00:00:00"/>
    <s v="PDF"/>
    <s v="SI"/>
    <m/>
    <m/>
  </r>
  <r>
    <s v="Bolivar"/>
    <s v="YESID SANCHEZ CARRASCAL "/>
    <s v="Persona Natural"/>
    <s v="Acompañamiento Juridico"/>
    <s v="CAC: Negación de prestación de servicio  "/>
    <s v="Jorge Restrepo Sanguino"/>
    <s v="FORMULACIÓN Y ACTUALIZACIÓN NORMATIVA Y OPERATIVA"/>
    <x v="0"/>
    <s v="PETICIÓN DE INTERÉS GENERAL"/>
    <n v="30"/>
    <s v="20213800088182  "/>
    <s v="2021-07-15 19:30:28 "/>
    <n v="20212050094271"/>
    <d v="2021-07-29T00:00:00"/>
    <n v="9"/>
    <x v="0"/>
    <m/>
    <d v="2021-07-29T00:00:00"/>
    <s v="PDF"/>
    <s v="SI"/>
    <m/>
    <m/>
  </r>
  <r>
    <s v="Bogotá"/>
    <s v="PAOLA GOMEZ  "/>
    <s v="Persona Natural"/>
    <s v="Acompañamiento Juridico"/>
    <s v="CAC: Derecho de petición- Solicitud de concepto  "/>
    <s v="Edgar Alexander Maya Lopez"/>
    <s v="FORMULACIÓN Y ACTUALIZACIÓN NORMATIVA Y OPERATIVA"/>
    <x v="0"/>
    <s v="PETICIÓN DE INTERES PARTICULAR"/>
    <n v="30"/>
    <s v="20213800088212  "/>
    <s v="2021-07-15 19:53:31 "/>
    <n v="20212050094451"/>
    <d v="2021-08-06T00:00:00"/>
    <n v="15"/>
    <x v="0"/>
    <m/>
    <d v="2021-08-06T00:00:00"/>
    <s v="PDF"/>
    <s v="SI"/>
    <m/>
    <m/>
  </r>
  <r>
    <s v="Boyacá"/>
    <s v="SISBEN CERINZA BOYACÁ  "/>
    <s v="Entidad territorial "/>
    <s v="Solicitud de Informacion"/>
    <s v="CAC: SOLICITUD INFORMACION LISTADO CENSAL - CERINZA  "/>
    <s v=" Luis Alberto Valencia Pulido"/>
    <s v="Área Central de Referencia Bomberil"/>
    <x v="0"/>
    <s v="PETICIÓN DE DOCUMENTOS E INFORMACIÓN "/>
    <n v="20"/>
    <s v="20213800088252  "/>
    <s v="2021-07-15 20:14:22 "/>
    <s v="20212100021901 "/>
    <d v="2021-08-04T00:00:00"/>
    <n v="13"/>
    <x v="4"/>
    <s v="Anotación ORFEO: Se da respuesta por correo electrónico con radicado No. 20212100021901 el día 04/08/2021"/>
    <m/>
    <s v="Word"/>
    <m/>
    <m/>
    <s v="No se aclara el medio de envío y hasta el día 02/09/2021 no se a digitalizado la respuesta."/>
  </r>
  <r>
    <s v="Putumayo"/>
    <s v="JESUS RODRIGUEZ  "/>
    <s v="Entidad Bomberil"/>
    <s v="Solicitud de Informacion"/>
    <s v="CAC: INTERROGANTES REUNION VIRTUAL 16 DE JULIO DE 2021  "/>
    <s v="Andrea Bibiana Castañeda Durán"/>
    <s v="FORMULACIÓN Y ACTUALIZACIÓN NORMATIVA Y OPERATIVA"/>
    <x v="0"/>
    <s v="CONSULTA "/>
    <n v="35"/>
    <s v="20213800088272  "/>
    <s v="2021-07-15 20:21:15 "/>
    <m/>
    <m/>
    <m/>
    <x v="1"/>
    <m/>
    <m/>
    <m/>
    <m/>
    <m/>
    <m/>
  </r>
  <r>
    <s v="Manizales"/>
    <s v="GLORIA ESPERANZA TORO TORO "/>
    <s v="Persona Natural"/>
    <s v="Acompañamiento Juridico"/>
    <s v="CAC: Manizales, derecho de petición  "/>
    <s v="Jiud Magnoly Gaviria Narvaez"/>
    <s v="Área Central de Referencia Bomberil"/>
    <x v="0"/>
    <s v="PETICIÓN DE DOCUMENTOS E INFORMACIÓN "/>
    <n v="20"/>
    <s v="20213800088302  "/>
    <s v="2021-07-15 20:35:54 "/>
    <m/>
    <d v="2021-08-04T00:00:00"/>
    <n v="13"/>
    <x v="0"/>
    <s v="Anotación ORFEO: Se da Rta vía email segurosdnbc@gmail.com el día 4 de agosto de 2021."/>
    <m/>
    <m/>
    <s v="SI"/>
    <m/>
    <s v="NO SE EVIDENCIA DOCUMENTO DE SALIDA "/>
  </r>
  <r>
    <s v="Atlantico"/>
    <s v="CUERPO DE BOMBEROS VOLUNTARIOS SOLEDAD ATLANTICO  "/>
    <s v="Entidad Bomberil"/>
    <s v="Fortalecimiento Bomberil"/>
    <s v="CAC. solicitar como equitativa y que no se vea en abandono a las regiones, departamentos o provincias como se percibe actualmente "/>
    <s v="Mauricio Delgado Perdomo"/>
    <s v="Proceso Educación Nacional para Bomberos"/>
    <x v="0"/>
    <s v="PETICIÓN DE INTERES PARTICULAR"/>
    <n v="30"/>
    <s v="20213800088552  "/>
    <s v="2021-07-16 14:23:02 "/>
    <n v="20212000021321"/>
    <d v="2021-07-28T00:00:00"/>
    <n v="7"/>
    <x v="0"/>
    <m/>
    <d v="2021-07-28T00:00:00"/>
    <s v="PDF"/>
    <s v="SI"/>
    <m/>
    <s v="NO SE EVIDENCIA DOCUMENTO DE SALIDA "/>
  </r>
  <r>
    <s v="Tolima "/>
    <s v="CUERPO OFICIAL DE BOMBEROS DE IBAGUE - TOLIMA  "/>
    <s v="Entidad Bomberil"/>
    <s v="Solicitud de Informacion"/>
    <s v="CAC. SOLICITUD DE INFORMACION (CERTIFICADO DE CUMPLIMIENTO)  "/>
    <s v="Cristian Fernando Salcedo Rueda "/>
    <s v="INSPECCIÓN VIGILANCIA  Y CONTROL"/>
    <x v="0"/>
    <s v="PETICIÓN DE DOCUMENTOS E INFORMACIÓN "/>
    <n v="20"/>
    <s v="20213800088572  "/>
    <s v="2021-07-16 14:26:41 "/>
    <m/>
    <m/>
    <m/>
    <x v="1"/>
    <m/>
    <m/>
    <m/>
    <m/>
    <m/>
    <m/>
  </r>
  <r>
    <s v="Bogotá"/>
    <s v="VEEDURíA REDPA WILLIAM DARíO RODRíGUEZ PRESIDENTE "/>
    <s v="Entidad territorial "/>
    <s v="Fortalecimiento Bomberil"/>
    <s v="CAC: Respuesta Oficial  "/>
    <s v="Lina Maria Rojas Gallego"/>
    <s v="Proceso Educación Nacional para Bomberos"/>
    <x v="0"/>
    <s v="PETICIÓN DE INTERÉS GENERAL"/>
    <n v="30"/>
    <s v="20213800088842  "/>
    <s v="2021-07-16 19:04:29 "/>
    <m/>
    <d v="2021-07-21T00:00:00"/>
    <n v="3"/>
    <x v="0"/>
    <s v="Se respondió por correo electrónico el 21-07-2021, corresponde a traslado de derecho de petición el cual ya había sido respondido por la DNBC mediante radicado 20212000020691 y enviado al peticionario el 07-07-2021."/>
    <m/>
    <m/>
    <s v="SI"/>
    <s v="N/A"/>
    <m/>
  </r>
  <r>
    <s v="Bogotá"/>
    <s v="JOHANN STEVEN ROJAS RAMIREZ  "/>
    <s v="Persona Natural"/>
    <s v="Fortalecimiento Bomberil"/>
    <s v="CAC: Solicitud concepto brigadas contraincendios Resolución 256 de 2014  "/>
    <s v="Edgar Alexander Maya Lopez"/>
    <s v="Proceso Educación Nacional para Bomberos"/>
    <x v="0"/>
    <s v="PETICIÓN DE INTERÉS GENERAL"/>
    <n v="30"/>
    <s v="20213800088862  "/>
    <s v="2021-07-16 19:24:16 "/>
    <n v="20212050094611"/>
    <d v="2021-08-11T00:00:00"/>
    <s v="18 dias "/>
    <x v="0"/>
    <m/>
    <d v="2021-08-11T00:00:00"/>
    <s v="PDF"/>
    <s v="SI"/>
    <m/>
    <m/>
  </r>
  <r>
    <s v="Bogotá"/>
    <s v="FERNANDO RIVERA COY "/>
    <s v="Persona Natural"/>
    <s v="Fortalecimiento Bomberil"/>
    <s v="CAC: Petición de certificación  "/>
    <s v="Luis Alberto Valencia Pulido"/>
    <s v="Área Central de Referencia Bomberil"/>
    <x v="0"/>
    <s v="PETICIÓN DE DOCUMENTOS E INFORMACIÓN "/>
    <n v="20"/>
    <s v="20213800088932  "/>
    <s v="2021-07-20 01:34:36 "/>
    <n v="20212100022131"/>
    <d v="2021-08-10T00:00:00"/>
    <s v="15 dias "/>
    <x v="4"/>
    <s v="Se da respuesta por correo electrónico con radicado No.20212100022131 el día 10/08/2021"/>
    <m/>
    <m/>
    <m/>
    <m/>
    <s v="NO SE EVIDENCIA DOCUMENTO DE SALIDA "/>
  </r>
  <r>
    <s v="Bolivar"/>
    <s v="DELEGACIÓN DEPARTAMENTAL BOMBEROS BOLIVAR  "/>
    <s v="Entidad territorial "/>
    <s v="Fortalecimiento Bomberil"/>
    <s v="CAC: Solicitud de aclaración sobre aplicación de la norma bomberil  "/>
    <s v="Andrea Bibiana Castañeda Durán"/>
    <s v="FORMULACIÓN Y ACTUALIZACIÓN NORMATIVA Y OPERATIVA"/>
    <x v="0"/>
    <s v="PETICIÓN DE INTERÉS GENERAL"/>
    <n v="30"/>
    <s v="20213800088942  "/>
    <s v="2021-07-20 01:42:12 "/>
    <m/>
    <m/>
    <m/>
    <x v="1"/>
    <m/>
    <m/>
    <m/>
    <m/>
    <m/>
    <m/>
  </r>
  <r>
    <s v="Risaralda"/>
    <s v="CESAR VARGAS JARAMILLO "/>
    <s v="Persona Natural "/>
    <s v="Otros "/>
    <s v="CAC: Seguro de vida  "/>
    <s v="Jiud Magnoly Gaviria Narvaez"/>
    <s v="Área Central de Referencia Bomberil"/>
    <x v="0"/>
    <s v="PETICIÓN DE DOCUMENTOS E INFORMACIÓN "/>
    <n v="20"/>
    <s v="20213800088952  "/>
    <s v="2021-07-20 01:59:17 "/>
    <m/>
    <d v="2021-08-04T00:00:00"/>
    <n v="11"/>
    <x v="4"/>
    <m/>
    <m/>
    <m/>
    <s v="SI "/>
    <m/>
    <s v="No se evidencia fecha de digitalización, ni documento de salida  "/>
  </r>
  <r>
    <s v="Bolivar "/>
    <s v="CUERPO DE BOMBEROS VOLUNTARIOS DE CLEMENCIA BOLIVAR  "/>
    <s v="Entidad Bomberil"/>
    <s v="Derecho de petición "/>
    <s v="CAC: Falta de Contratación o Convenio del CBV Clemencia Bolívar  "/>
    <s v="Jorge Restrepo Sanguino"/>
    <s v="FORMULACIÓN Y ACTUALIZACIÓN NORMATIVA Y OPERATIVA"/>
    <x v="0"/>
    <s v="PETICIÓN DE INTERÉS GENERAL"/>
    <n v="30"/>
    <s v="20213800088962  "/>
    <s v="2021-07-20 02:06:34 "/>
    <n v="20212050094331"/>
    <d v="2021-07-29T00:00:00"/>
    <n v="7"/>
    <x v="4"/>
    <m/>
    <d v="2021-07-29T00:00:00"/>
    <s v="PDF"/>
    <s v="SI "/>
    <m/>
    <m/>
  </r>
  <r>
    <s v="Cundinamarca "/>
    <s v="PERSONERÍA MUNICIPAL DE COTA  "/>
    <s v="Entidad territorial"/>
    <m/>
    <s v="CAC: EXPEDIENTE 013-2019  "/>
    <s v="Juan Guillermo Valencia Álvarez "/>
    <s v="FORMULACIÓN Y ACTUALIZACIÓN NORMATIVA Y OPERATIVA"/>
    <x v="0"/>
    <s v="PETICIÓN DE INTERES PARTICULAR"/>
    <n v="30"/>
    <s v="20213800089052  "/>
    <s v="2021-07-20 03:51:04 "/>
    <m/>
    <m/>
    <m/>
    <x v="5"/>
    <s v="A la fecha 12/08/2021, lleva 17 días en gestión "/>
    <m/>
    <m/>
    <m/>
    <m/>
    <m/>
  </r>
  <r>
    <s v="Antioquia "/>
    <s v="CUERPO DE BOMBEROS VOLUNTARIOS DE ARMENIA - ANTIOQUIA  "/>
    <s v="Entidad Bomberil "/>
    <m/>
    <s v="CAC: Derecho de petición "/>
    <s v="Andrés Fernando Muñoz Cabrera "/>
    <s v="Área Central de Referencia Bomberil"/>
    <x v="0"/>
    <s v="PETICIÓN DE DOCUMENTOS E INFORMACIÓN "/>
    <n v="20"/>
    <s v="20213800089092  "/>
    <s v="2021-07-20 23:45:08 "/>
    <m/>
    <m/>
    <m/>
    <x v="5"/>
    <s v="A la fecha 12/08/2021, lleva 17 días en gestión "/>
    <m/>
    <m/>
    <m/>
    <m/>
    <m/>
  </r>
  <r>
    <s v="Cesar"/>
    <s v="CUERPO DE BOMBEROS VOLUNTARIOS DE EL COPEY - CESAR  "/>
    <s v="Entidad Bomberil "/>
    <m/>
    <s v="CAC: Derecho de Petición  "/>
    <s v="Andrés Fernando Muñoz Cabrera "/>
    <s v="Área Central de Referencia Bomberil"/>
    <x v="0"/>
    <s v="PETICIÓN DE INTERÉS GENERAL"/>
    <n v="30"/>
    <s v="20213800089122  "/>
    <s v="2021-07-21 00:17:22 "/>
    <m/>
    <m/>
    <m/>
    <x v="5"/>
    <s v="A la fecha 12/08/2021, lleva 17 días en gestión "/>
    <m/>
    <m/>
    <m/>
    <m/>
    <m/>
  </r>
  <r>
    <m/>
    <s v="ANONIMO_PQRSD "/>
    <s v="Otros"/>
    <m/>
    <s v="irregularidades Cuerpo de Bomberos Sitionuevo Magdalena "/>
    <s v="Juan Guillermo Valencia Álvarez "/>
    <s v="FORMULACIÓN Y ACTUALIZACIÓN NORMATIVA Y OPERATIVA"/>
    <x v="0"/>
    <s v="PETICIÓN DE INTERES PARTICULAR"/>
    <n v="30"/>
    <s v="20219000089262  "/>
    <s v="2021-07-21 13:32:04 "/>
    <m/>
    <m/>
    <m/>
    <x v="5"/>
    <s v="A la fecha 12/08/2021, lleva 17 días en gestión "/>
    <m/>
    <m/>
    <m/>
    <m/>
    <m/>
  </r>
  <r>
    <m/>
    <s v="Alan Roger Bocanegra Barraza  "/>
    <s v="Persona Natural"/>
    <m/>
    <s v="Irregularidades  "/>
    <s v="Juan Guillermo Valencia Álvarez "/>
    <s v="FORMULACIÓN Y ACTUALIZACIÓN NORMATIVA Y OPERATIVA"/>
    <x v="0"/>
    <s v="PETICIÓN DE INTERÉS GENERAL"/>
    <n v="30"/>
    <s v="20219000089272  "/>
    <s v="2021-07-21 13:39:33 "/>
    <m/>
    <m/>
    <m/>
    <x v="5"/>
    <s v="A la fecha 12/08/2021, lleva 17 días en gestión "/>
    <m/>
    <m/>
    <m/>
    <m/>
    <m/>
  </r>
  <r>
    <s v="Antioquia "/>
    <s v="CUERPO DE BOMBEROS VOLUNTARIOS DE ARMENIA - ANTIOQUIA  "/>
    <s v="Entidad Bomberil "/>
    <s v="Derecho de petición "/>
    <s v="CAC. derecho de petición de parte de la comandante encargada del cuerpo de bomberos armenia "/>
    <s v="Andrés Fernando Muñoz Cabrera "/>
    <s v="Área Central de Referencia Bomberil"/>
    <x v="0"/>
    <s v="PETICIÓN DE INTERÉS GENERAL"/>
    <n v="30"/>
    <s v="20213800089312  "/>
    <s v="2021-07-21 14:32:49 "/>
    <m/>
    <m/>
    <m/>
    <x v="5"/>
    <s v="A la fecha 12/08/2021, lleva 17 días en gestión "/>
    <m/>
    <m/>
    <m/>
    <m/>
    <m/>
  </r>
  <r>
    <s v="Cundinamarca "/>
    <s v="CUERPO DE BOMBEROS VOLUNTARIOS DE SIBATE  "/>
    <s v="Entidad Bomberil "/>
    <s v="Solicitud de informacion "/>
    <s v="CAC. ENVIO INFORMACION RECONOCIMIENTO PERSONAL. REF: SOLICITUD INFORMACION DE INVENTARIO Y RECURSOS ENTREGADOS AL CUERPO DE BOMBEROS VOLUNTARIOS DE SIBATE PARA INCLUIRLOS EN PLAN DE MEJORAMIENTO  "/>
    <s v="Jonathan Prieto "/>
    <s v="SUBDIRECCIÓN ADMINISTRATIVA Y FINANCIERA"/>
    <x v="1"/>
    <s v="PETICIÓN DE DOCUMENTOS E INFORMACIÓN "/>
    <n v="20"/>
    <s v="20213800089502  "/>
    <s v="2021-07-21 17:44:19 "/>
    <m/>
    <m/>
    <m/>
    <x v="5"/>
    <s v="A la fecha 12/08/2021, lleva 17 días en gestión "/>
    <m/>
    <m/>
    <m/>
    <m/>
    <m/>
  </r>
  <r>
    <s v="Cundinamarca "/>
    <s v="CUERPO DE BOMBEROS VOLUNTARIOS DE SIBATE  "/>
    <s v="Entidad Bomberil "/>
    <s v="Solicitud de informacion "/>
    <s v="CAC. PARA EFECTOS DE CONTINUAR Y DAR CUMPLIMIENTO AL PLAN DE MEJORAMIENTO, SOLICITAMOS SE NOS EXPIDA CONSTANCIA DE IDONEIDAD DEL PERSONAL INSCRITO EN LA D.N..C.B "/>
    <s v="Melba Vidal "/>
    <s v="FORMULACIÓN Y ACTUALIZACIÓN NORMATIVA Y OPERATIVA"/>
    <x v="0"/>
    <s v="PETICIÓN DE DOCUMENTOS E INFORMACIÓN "/>
    <n v="20"/>
    <s v="20213800089512  "/>
    <s v="2021-07-21 17:53:47 "/>
    <m/>
    <m/>
    <m/>
    <x v="5"/>
    <s v="A la fecha 12/08/2021, lleva 17 días en gestión "/>
    <m/>
    <m/>
    <m/>
    <m/>
    <m/>
  </r>
  <r>
    <s v="Bolivar "/>
    <s v="JUNTA DEPARTAMENTAL DE BOMBEROS DE BOLIVAR  "/>
    <s v="Entidad territorial "/>
    <s v="Solicitud de informacion "/>
    <s v="CAC. Solicitud de información  "/>
    <s v="Cristian Fernando Salcedo Rueda "/>
    <s v="INSPECCIÓN VIGILANCIA  Y CONTROL"/>
    <x v="0"/>
    <s v="PETICIÓN DE DOCUMENTOS E INFORMACIÓN "/>
    <n v="20"/>
    <s v="20213800089532  "/>
    <s v="2021-07-21 18:32:22 "/>
    <m/>
    <m/>
    <m/>
    <x v="5"/>
    <s v="A la fecha 12/08/2021, lleva 17 días en gestión "/>
    <m/>
    <m/>
    <m/>
    <m/>
    <m/>
  </r>
  <r>
    <s v="Nariño "/>
    <s v="ALCALDIA MUNICIPAL LOS ANDES (SOTOMAYOR) NARIÑO "/>
    <s v="Entidad Publica"/>
    <s v="Solicitud de Informacion"/>
    <s v="CAC: CONVENIO DE ASOCIACIÓN Y APOYO INTERINSTITUCIONAL ENTRE EL CUERPO DE BOMBEROS VOLUNTARIOS DEL MUNICIPIO DE LOS ANDES Y EL MUNICIPIO DE LOS ANDES DEPARTAMENTO DE NARIÑO "/>
    <s v="Camilo Portilla Quelal"/>
    <s v="FORMULACIÓN Y ACTUALIZACIÓN NORMATIVA Y OPERATIVA"/>
    <x v="0"/>
    <s v="PETICIÓN DE INTERÉS GENERAL"/>
    <n v="30"/>
    <s v="20213800089582  "/>
    <s v="2021-07-22 09:15:55 "/>
    <n v="20212050094601"/>
    <d v="2021-08-11T00:00:00"/>
    <n v="14"/>
    <x v="4"/>
    <m/>
    <d v="2021-08-11T00:00:00"/>
    <s v="PDF"/>
    <s v="SI "/>
    <m/>
    <m/>
  </r>
  <r>
    <s v="Valle "/>
    <s v="CUERPO DE BOMBEROS VOLUNTARIOS DE FLORIDA - VALLE  "/>
    <s v="Entidad Bomberil "/>
    <s v="Legislacion Bomberil"/>
    <s v="CAC. SOLICITUD ASESORIA  "/>
    <s v="Juan Gabriel Parra"/>
    <s v="FORMULACIÓN Y ACTUALIZACIÓN NORMATIVA Y OPERATIVA"/>
    <x v="0"/>
    <s v="PETICIÓN DE DOCUMENTOS E INFORMACIÓN "/>
    <n v="20"/>
    <s v="20213800089632  "/>
    <s v="2021-07-22 10:11:33 "/>
    <m/>
    <m/>
    <m/>
    <x v="5"/>
    <s v="A la fecha 12/08/2021, lleva 16 días en gestión "/>
    <m/>
    <m/>
    <m/>
    <m/>
    <m/>
  </r>
  <r>
    <s v="Casanare "/>
    <s v="CUERPO DE BOMBEROS VOLUNTARIOS DE OROCUE - CASANARE  "/>
    <s v="Entidad Bomberil "/>
    <s v="Solicitud de informacion "/>
    <s v="CAC: SOLICITUD "/>
    <s v="Andrés Fernando Muñoz Cabrera "/>
    <s v="Área Central de Referencia Bomberil"/>
    <x v="0"/>
    <s v="PETICIÓN DE INTERÉS GENERAL"/>
    <n v="30"/>
    <s v="20213800089662  "/>
    <s v="2021-07-22 10:21:37 "/>
    <m/>
    <m/>
    <m/>
    <x v="5"/>
    <s v="A la fecha 12/08/2021, lleva 16 días en gestión "/>
    <m/>
    <m/>
    <m/>
    <m/>
    <m/>
  </r>
  <r>
    <s v="Antioquia "/>
    <s v="CUERPO DE BOMBEROS VOLUNTARIOS DE GIRARDOTA  "/>
    <s v="Entidad Bomberil "/>
    <s v="Derecho de petición "/>
    <s v="CAC. DERECHO DE PETICION ( INDEBIDA NOTIFICACIO O REMISION DE DOCUMENTOS  "/>
    <s v="Melba Vidal "/>
    <s v="FORMULACIÓN Y ACTUALIZACIÓN NORMATIVA Y OPERATIVA"/>
    <x v="0"/>
    <s v="PETICIÓN DE INTERÉS GENERAL"/>
    <n v="30"/>
    <s v="20213800089712  "/>
    <s v="2021-07-22 10:59:04 "/>
    <m/>
    <m/>
    <m/>
    <x v="5"/>
    <s v="A la fecha 12/08/2021, lleva 16 días en gestión "/>
    <m/>
    <m/>
    <m/>
    <m/>
    <m/>
  </r>
  <r>
    <s v="SIN DATOS "/>
    <s v="VEEDORES  "/>
    <s v="Persona Natural "/>
    <s v="Otros "/>
    <s v="CAC: DENUNCIA POR DIRECCIONAMIENTO DE COMPRAS DE EQUIPOS "/>
    <s v="Jorge Edwin Amarillo Alvarado "/>
    <s v="SUBDIRECCIÓN ADMINISTRATIVA Y FINANCIERA"/>
    <x v="1"/>
    <s v="DENUNCIA "/>
    <n v="30"/>
    <s v="20213800089792  "/>
    <s v="2021-07-22 12:19:31 "/>
    <n v="20213000021821"/>
    <d v="2021-07-29T00:00:00"/>
    <n v="5"/>
    <x v="0"/>
    <m/>
    <m/>
    <s v="Word"/>
    <m/>
    <m/>
    <s v="No se evidencia fecha de digitalizacion ni documento de salida "/>
  </r>
  <r>
    <s v="Casanare "/>
    <s v="ALEXIS CLAVIJO  "/>
    <s v="Persona Natural "/>
    <s v="Derecho de petición "/>
    <s v="CAC: SOLICITUD DE PRONUNCIAMIENTO POR DESVINCULACION Y VIOLACION AL DEBIDO PROCESO "/>
    <s v="Camilo Portilla Quelal"/>
    <s v="FORMULACIÓN Y ACTUALIZACIÓN NORMATIVA Y OPERATIVA"/>
    <x v="0"/>
    <s v="PETICIÓN DE INTERES PARTICULAR"/>
    <n v="30"/>
    <s v="20213800089892  "/>
    <s v="2021-07-22 15:34:36 "/>
    <m/>
    <m/>
    <m/>
    <x v="5"/>
    <s v="A la fecha 12/08/2021, lleva 16 días en gestión "/>
    <m/>
    <m/>
    <m/>
    <m/>
    <m/>
  </r>
  <r>
    <s v="Bogotá "/>
    <s v="FEDERACION NACIONAL DE BOMBEROS DE COLOMBIA  "/>
    <s v="Entidad Publica"/>
    <s v="Fortalecimiento Bomberil "/>
    <s v="CAC: OFI21-00105620 / IDM: Radicado N°  "/>
    <s v="Jairo Soto Gil "/>
    <s v="SUBDIRECCIÓN ESTRATÉGICA Y DE COORDINACIÓN BOMBERIL"/>
    <x v="0"/>
    <s v="PETICIÓN DE INTERÉS GENERAL"/>
    <n v="30"/>
    <s v="20213800089942  "/>
    <s v="2021-07-22 16:10:13 "/>
    <n v="20212000021811"/>
    <d v="2021-07-29T00:00:00"/>
    <n v="5"/>
    <x v="4"/>
    <m/>
    <s v="No se evidencia fecha de digitalizacion ni documento de salida "/>
    <m/>
    <s v="SI "/>
    <m/>
    <m/>
  </r>
  <r>
    <s v="Vichada"/>
    <s v="GOBERNACION DE VICHADA  "/>
    <s v="Entidad Publica"/>
    <s v="Legislacion Bomberil"/>
    <s v="CAC: Reiteración de Solicitud concepto jurídico respecto a inhabilidades e incompatibilidades entre los cargos de delegado Departamental de Bomberos y Coordinador Ejecutivo de Bomberos y el cumplimiento de los requisitos para ser designado  "/>
    <s v="Jorge Restrepo Sanguino"/>
    <s v="FORMULACIÓN Y ACTUALIZACIÓN NORMATIVA Y OPERATIVA"/>
    <x v="0"/>
    <s v="PETICIÓN DE INTERÉS GENERAL"/>
    <n v="30"/>
    <s v="20213800089972  "/>
    <s v="2021-07-22 16:49:23 "/>
    <s v="20212050094141, 20212050094281 "/>
    <s v="21/07/2021, 29/07/2021"/>
    <n v="5"/>
    <x v="0"/>
    <s v="Anotación ORFEO: SE DIERON RESPUESTA MEDIANTE OFICIOS N° 20212050094141- 20213800083232 EL 21/07/2021 Y N°20212050094281 - 20213800087142 RESPECTIVAMENTE"/>
    <s v="PDF"/>
    <s v="21/07/2021, 29/07/2021"/>
    <s v="SI"/>
    <s v="N/A"/>
    <s v="Respuestas: 20212050094281 se envió el día 29/07/2021,  20212050094141  se envió el día se 21/07/2021"/>
  </r>
  <r>
    <s v="Cauca "/>
    <s v="WILLIAN PITTO FERNANDEZ "/>
    <s v="Persona Natural "/>
    <s v="Legislacion Bomberil"/>
    <s v="CAC: VACUNA "/>
    <s v="Juan Gabriel Parra"/>
    <s v="FORMULACIÓN Y ACTUALIZACIÓN NORMATIVA Y OPERATIVA"/>
    <x v="0"/>
    <s v="PETICIÓN DE DOCUMENTOS E INFORMACIÓN "/>
    <n v="20"/>
    <s v="20213800089992  "/>
    <s v="2021-07-22 18:30:17 "/>
    <m/>
    <m/>
    <m/>
    <x v="5"/>
    <s v="A la fecha 12/08/2021, lleva 16 días en gestión "/>
    <m/>
    <m/>
    <m/>
    <m/>
    <m/>
  </r>
  <r>
    <s v="Quindio "/>
    <s v="ABERLAIN VIDALES  "/>
    <s v="Persona Natural "/>
    <s v="Legislacion Bomberil"/>
    <s v="CAC: Solicitud "/>
    <s v="Camilo Portilla Quelal"/>
    <s v="FORMULACIÓN Y ACTUALIZACIÓN NORMATIVA Y OPERATIVA"/>
    <x v="0"/>
    <s v="PETICIÓN DE DOCUMENTOS E INFORMACIÓN "/>
    <n v="20"/>
    <s v="20213800090002  "/>
    <s v="2021-07-22 18:33:23 "/>
    <m/>
    <m/>
    <m/>
    <x v="5"/>
    <s v="A la fecha 12/08/2021, lleva 16 días en gestión "/>
    <m/>
    <m/>
    <m/>
    <m/>
    <m/>
  </r>
  <r>
    <s v="SIN DATOS "/>
    <s v="YURANI PAZ CHAVES "/>
    <s v="Persona Natural "/>
    <s v="Legislacion Bomberil"/>
    <s v="CAC: Solicitud de información  "/>
    <s v="Jorge Restrepo Sanguino"/>
    <s v="FORMULACIÓN Y ACTUALIZACIÓN NORMATIVA Y OPERATIVA"/>
    <x v="0"/>
    <s v="PETICIÓN DE DOCUMENTOS E INFORMACIÓN "/>
    <n v="20"/>
    <s v="20213800090062  "/>
    <s v="2021-07-23 11:27:50 "/>
    <n v="20212050094351"/>
    <d v="2021-07-29T00:00:00"/>
    <n v="4"/>
    <x v="4"/>
    <m/>
    <d v="2021-07-29T00:00:00"/>
    <s v="PDF"/>
    <s v="SI "/>
    <m/>
    <m/>
  </r>
  <r>
    <s v="Cauca "/>
    <s v="CUERPO DE BOMBEROS DE SILVIA  "/>
    <s v="Entidad Bomberil "/>
    <s v="Otros "/>
    <s v="CAC: Adquisición de un compresor Bauer con destino al CBV de Silvia Cauca con recursos del Fonde Departamental de Bomberos Cauca  "/>
    <s v="Jiud Magnoly Gaviria Narvaez"/>
    <s v="Área Central de Referencia Bomberil"/>
    <x v="0"/>
    <s v="PETICIÓN DE INTERÉS GENERAL"/>
    <n v="30"/>
    <s v="20213800090082  "/>
    <s v="2021-07-23 11:37:48 "/>
    <m/>
    <m/>
    <m/>
    <x v="5"/>
    <s v="A la fecha 12/08/2021, lleva 15 días en gestión "/>
    <m/>
    <m/>
    <m/>
    <m/>
    <m/>
  </r>
  <r>
    <s v="Cauca "/>
    <s v="CUERPO DE BOMBEROS DE SILVIA  "/>
    <s v="Entidad Bomberil"/>
    <s v="Otros "/>
    <s v="CAC: SUSPENSIÓN DEL SERVICIO DEL CBV DE SILVIA CAUCA  "/>
    <s v="Jorge Restrepo Sanguino"/>
    <s v="FORMULACIÓN Y ACTUALIZACIÓN NORMATIVA Y OPERATIVA"/>
    <x v="0"/>
    <s v="PETICIÓN DE INTERÉS GENERAL"/>
    <n v="30"/>
    <s v="20213800090092  "/>
    <s v="2021-07-23 11:41:13 "/>
    <n v="20212050094371"/>
    <d v="2021-08-02T00:00:00"/>
    <n v="7"/>
    <x v="4"/>
    <m/>
    <m/>
    <m/>
    <m/>
    <m/>
    <s v="No se evidencia fecha de digitalización ni documento de salida "/>
  </r>
  <r>
    <s v="Valle del Cauca "/>
    <s v="CUERPO DE BOMBEROS VOLUNTARIOS PRADERA  "/>
    <s v="Entidad Bomberil"/>
    <s v="Solicitud de Informacion"/>
    <s v="CAC: Consultas "/>
    <s v="Edgar Alexander Maya Lopez"/>
    <s v="FORMULACIÓN Y ACTUALIZACIÓN NORMATIVA Y OPERATIVA"/>
    <x v="0"/>
    <s v="PETICIÓN DE DOCUMENTOS E INFORMACIÓN "/>
    <n v="30"/>
    <s v="20213800090442  "/>
    <s v="2021-07-23 18:12:45 "/>
    <n v="20212050094551"/>
    <d v="2021-08-11T00:00:00"/>
    <n v="13"/>
    <x v="4"/>
    <m/>
    <d v="2021-08-11T00:00:00"/>
    <s v="PDF"/>
    <s v="SI "/>
    <m/>
    <m/>
  </r>
  <r>
    <s v="Cucuta "/>
    <s v="CUERPO DE BOMBEROS VOLUNTARIOS DE CUCUTA  "/>
    <s v="Entidad Bomberil "/>
    <s v="Otros "/>
    <s v="CAC: RESPUESTA RDO 20213800086942  "/>
    <s v="Andrea Bibiana Castañeda Durán"/>
    <s v="FORMULACIÓN Y ACTUALIZACIÓN NORMATIVA Y OPERATIVA"/>
    <x v="0"/>
    <s v="PETICIÓN DE INTERÉS GENERAL"/>
    <n v="30"/>
    <s v="20213800090502  "/>
    <s v="2021-07-23 18:39:48 "/>
    <m/>
    <m/>
    <m/>
    <x v="5"/>
    <s v="A la fecha 12/08/2021, lleva 15 días en gestión "/>
    <m/>
    <m/>
    <m/>
    <m/>
    <m/>
  </r>
  <r>
    <s v="Magdalena "/>
    <s v="ANONIMO_PQRSD  "/>
    <s v="Otros"/>
    <m/>
    <s v="FE. Queja "/>
    <s v="Juan Guillermo Valencia Álvarez "/>
    <s v="FORMULACIÓN Y ACTUALIZACIÓN NORMATIVA Y OPERATIVA"/>
    <x v="0"/>
    <s v="PETICIÓN DE INTERÉS GENERAL"/>
    <n v="30"/>
    <s v="20219000090532  "/>
    <s v="2021-07-25 19:24:59 "/>
    <m/>
    <m/>
    <m/>
    <x v="5"/>
    <s v="A la fecha 12/08/2021, lleva 14 días en gestión "/>
    <m/>
    <m/>
    <m/>
    <m/>
    <m/>
  </r>
  <r>
    <s v="Magdalena "/>
    <s v="ANONIMO_PQRSD  "/>
    <s v="Otros"/>
    <m/>
    <s v="FE. Queja "/>
    <s v="Juan Guillermo Valencia Álvarez "/>
    <s v="FORMULACIÓN Y ACTUALIZACIÓN NORMATIVA Y OPERATIVA"/>
    <x v="0"/>
    <s v="PETICIÓN DE INTERÉS GENERAL"/>
    <n v="30"/>
    <s v="20219000090542  "/>
    <s v="2021-07-26 07:58:51 "/>
    <m/>
    <m/>
    <m/>
    <x v="5"/>
    <s v="A la fecha 12/08/2021, lleva 14 días en gestión "/>
    <m/>
    <m/>
    <m/>
    <m/>
    <m/>
  </r>
  <r>
    <s v="Bogotá"/>
    <s v="Harold Chavez "/>
    <s v="Entidad Publica"/>
    <s v="Solicitud de Informacion"/>
    <s v="FE. Prueba de recorrido - Contraloría "/>
    <s v="Alvaro Perez"/>
    <s v="Contratación "/>
    <x v="1"/>
    <s v="PETICIÓN DE INTERES PARTICULAR"/>
    <n v="30"/>
    <s v="20219000090592  "/>
    <s v="2021-07-26 10:39:04 "/>
    <n v="20213000021461"/>
    <d v="2021-07-26T00:00:00"/>
    <n v="1"/>
    <x v="0"/>
    <m/>
    <m/>
    <s v="Word"/>
    <m/>
    <m/>
    <s v="No se aclara el medio de respuesta."/>
  </r>
  <r>
    <s v="Nariño"/>
    <s v="CUERPO BOMBEROS VOLUNTARIOS LOS ANDES NARIÑO  "/>
    <s v="Entidad Bomberil "/>
    <s v="Legislacion Bomberil"/>
    <s v="CAC: SOLICITUD INSPECCIÓN CUERPO DE BOMBEROS VOLUNTARIOS LOS ANDES NARIÑO  "/>
    <s v="Julio Alejandro Chamorro Cabrera  "/>
    <s v="INSPECCIÓN VIGILANCIA  Y CONTROL"/>
    <x v="0"/>
    <s v="PETICIÓN DE INTERÉS GENERAL"/>
    <n v="30"/>
    <s v="20213800090602  "/>
    <s v="2021-07-26 12:01:13 "/>
    <m/>
    <m/>
    <m/>
    <x v="1"/>
    <m/>
    <m/>
    <m/>
    <m/>
    <m/>
    <m/>
  </r>
  <r>
    <s v="Magdalena"/>
    <s v="CUERPO DE BOMBEROS VOLUNTARIOS DE PIVIJAY MAGDALENA  "/>
    <s v="Entidad Bomberil"/>
    <s v="Legislacion Bomberil"/>
    <s v="CAC. Respuesta a la solicitud de certificación de las horas de voluntariado del presidente y vicepresidente del cuerpo de bomberos voluntarios de pivijay Magdalena "/>
    <s v="Melba Vidal "/>
    <s v="FORMULACIÓN Y ACTUALIZACIÓN NORMATIVA Y OPERATIVA"/>
    <x v="0"/>
    <s v="PETICIÓN DE INTERÉS GENERAL"/>
    <n v="30"/>
    <s v="20213800090612  "/>
    <s v="2021-07-26 12:02:23 "/>
    <n v="20212050095151"/>
    <d v="2021-08-25T00:00:00"/>
    <n v="22"/>
    <x v="0"/>
    <m/>
    <d v="2021-08-25T00:00:00"/>
    <s v="PDF"/>
    <s v="SI"/>
    <s v="N/A"/>
    <m/>
  </r>
  <r>
    <s v="Magdalena"/>
    <s v="ALAN ROGER BOCANEGRA BARRAZA "/>
    <s v="Entidad Bomberil "/>
    <s v="Legislacion Bomberil"/>
    <s v="CAC. Denuncia comandante cuerpo de Bomberos Voluntarios de Sitonuevo Magdalena "/>
    <s v="Juan Guillermo Valencia Álvarez "/>
    <s v="FORMULACIÓN Y ACTUALIZACIÓN NORMATIVA Y OPERATIVA"/>
    <x v="0"/>
    <s v="PETICIÓN DE INTERÉS GENERAL"/>
    <n v="30"/>
    <s v="20213800090722  "/>
    <s v="2021-07-26 15:57:32 "/>
    <m/>
    <m/>
    <m/>
    <x v="1"/>
    <m/>
    <m/>
    <m/>
    <m/>
    <m/>
    <m/>
  </r>
  <r>
    <s v="Antioquia"/>
    <s v="SECRETARIA DE GOBIERNO Y DERECHOS HUMANOS GIRARDOTA  "/>
    <s v="Entidad territorial"/>
    <s v="Legislacion Bomberil"/>
    <s v="CAC. Consulta para la suscripción de contrato de prestación de servicios para la actividad bomberil en el Municipio de Girardota.  "/>
    <s v="Melba Vidal "/>
    <s v="FORMULACIÓN Y ACTUALIZACIÓN NORMATIVA Y OPERATIVA"/>
    <x v="0"/>
    <s v="PETICIÓN DE INTERÉS GENERAL"/>
    <n v="30"/>
    <s v="20213800090752  "/>
    <s v="2021-07-26 16:23:59 "/>
    <n v="20212050095291"/>
    <d v="2021-08-25T00:00:00"/>
    <n v="21"/>
    <x v="0"/>
    <m/>
    <m/>
    <s v="Word"/>
    <s v="SI"/>
    <s v="N/A"/>
    <m/>
  </r>
  <r>
    <s v="Caldas"/>
    <s v="ALCALDIA PALESTINA CALDAS "/>
    <s v="Entidad territorial"/>
    <s v="Fortalecimiento Bomberil"/>
    <s v="CAC. Solicitud Apoyo Unidades de Bomberos Náuticos Cuerpo de Bomberos del Corregimiento de Arauca (municipio de Palestina Caldas  "/>
    <s v="Luis Alberto Valencia Pulido"/>
    <s v="Área Central de Referencia Bomberil"/>
    <x v="0"/>
    <s v="PETICIÓN DE INTERÉS GENERAL"/>
    <n v="30"/>
    <s v="20213800090762  "/>
    <s v="2021-07-26 16:35:23 "/>
    <n v="20212000022611"/>
    <m/>
    <m/>
    <x v="1"/>
    <m/>
    <m/>
    <s v="Word"/>
    <m/>
    <s v="N/A"/>
    <s v="20212000022611: no se tiene trazabilidad del envio."/>
  </r>
  <r>
    <s v="Santander"/>
    <s v="PROCURADURIA REGIONAL SANTANDER  "/>
    <s v="Entidad Publica"/>
    <s v="Solicitud de Informacion"/>
    <s v="CAC. IUC-D-2021-1893831 "/>
    <s v="Alvaro Perez"/>
    <s v="Contratación "/>
    <x v="1"/>
    <s v="PETICIÓN ENTRE AUTORIDADES"/>
    <n v="10"/>
    <s v="20213800090782  "/>
    <s v="2021-07-26 17:15:01 "/>
    <n v="20213000022591"/>
    <d v="2021-08-24T00:00:00"/>
    <n v="20"/>
    <x v="0"/>
    <m/>
    <m/>
    <s v="Word"/>
    <m/>
    <s v="N/A"/>
    <s v="20212000022611: no se tiene trazabilidad del envio. Se tuvo en cuenta la fecha en la que se archivó el Orfeo."/>
  </r>
  <r>
    <s v="Caldas"/>
    <s v="JUNTA DIRECTIVA DE BOMBEROS DEL DEPARTAMENTO DE CALDAS  "/>
    <s v="Entidad Bomberil"/>
    <s v="Acompañamiento Juridico"/>
    <s v="CAC. Solicitud de Asesoria Jurica y Tecnica  "/>
    <s v=" Jorge Restrepo Sanguino"/>
    <s v="FORMULACIÓN Y ACTUALIZACIÓN NORMATIVA Y OPERATIVA"/>
    <x v="0"/>
    <s v="PETICIÓN DE INTERÉS GENERAL"/>
    <n v="30"/>
    <s v="20213800090852  "/>
    <s v="2021-07-26 17:45:57 "/>
    <m/>
    <d v="2021-07-29T00:00:00"/>
    <n v="3"/>
    <x v="0"/>
    <s v="Anotación ORFEO: SE DIO RESPUESTA MEDIANTE CORREO ELECTRÓNICO ENVIADO EL 29/07/2021."/>
    <m/>
    <m/>
    <m/>
    <m/>
    <s v="No se aclara el medio de respuesta ni el número de radicado de salida."/>
  </r>
  <r>
    <s v="Quindio "/>
    <s v="ROBERTO JAIRO JARAMILLO CARDENAS  "/>
    <s v="Entidad territorial"/>
    <s v="Fortalecimiento Bomberil"/>
    <s v="CAC. Remisión Proyecto de Inversión y Fortalecimiento de los Cuerpos de Bomberos Voluntarios en el Departamento del Quindío  "/>
    <s v="Jiud Magnoly Gaviria Narvaez"/>
    <s v="Área Central de Referencia Bomberil"/>
    <x v="0"/>
    <s v="PETICIÓN DE INTERÉS GENERAL"/>
    <n v="30"/>
    <s v="20213800090982  "/>
    <s v="2021-07-26 18:48:21 "/>
    <m/>
    <m/>
    <m/>
    <x v="1"/>
    <m/>
    <m/>
    <m/>
    <m/>
    <m/>
    <m/>
  </r>
  <r>
    <s v="Antioquia"/>
    <s v="JOHN FREDDY REINA ESTRADA  "/>
    <s v="Persona Natural"/>
    <s v="Solicitud de Informacion"/>
    <s v="CAC. Solicitud "/>
    <s v="Jose Alexander Teuta Gomez"/>
    <s v="Proceso Educación Nacional para Bomberos"/>
    <x v="0"/>
    <s v="PETICIÓN DE INTERES PARTICULAR"/>
    <n v="30"/>
    <s v="20213800091062  "/>
    <s v="2021-07-26 19:24:03 "/>
    <n v="20212000022101"/>
    <d v="2021-08-06T00:00:00"/>
    <n v="7"/>
    <x v="0"/>
    <m/>
    <m/>
    <s v="Word"/>
    <s v="SI"/>
    <s v="N/A"/>
    <m/>
  </r>
  <r>
    <s v="Magdalena"/>
    <s v="CUERPO DE BOMBEROS VOLUNTARIOS DE PIVIJAY MAGDALENA  "/>
    <s v="Entidad Bomberil"/>
    <s v="Legislacion Bomberil"/>
    <s v="CAC: Documento de Ronald Perea  "/>
    <s v="Melba Vidal "/>
    <s v="FORMULACIÓN Y ACTUALIZACIÓN NORMATIVA Y OPERATIVA"/>
    <x v="0"/>
    <s v="PETICIÓN DE INTERÉS GENERAL"/>
    <n v="30"/>
    <s v="20213800091082  "/>
    <s v="2021-07-27 11:07:17 "/>
    <n v="20212050095141"/>
    <d v="2021-08-25T00:00:00"/>
    <n v="21"/>
    <x v="0"/>
    <m/>
    <d v="2021-08-25T00:00:00"/>
    <s v="PDF"/>
    <s v="SI"/>
    <s v="N/A"/>
    <m/>
  </r>
  <r>
    <s v="Santander"/>
    <s v="DIRECTOR  "/>
    <s v="Entidad territorial"/>
    <s v="Legislacion Bomberil"/>
    <s v="CAC: Respuesta con radicado 20212000021291 "/>
    <s v="Cristian Fernando Salcedo Rueda "/>
    <s v="INSPECCIÓN VIGILANCIA  Y CONTROL"/>
    <x v="0"/>
    <s v="PETICIÓN DE DOCUMENTOS E INFORMACIÓN "/>
    <n v="20"/>
    <s v="20213800091092  "/>
    <s v="2021-07-27 11:27:02 "/>
    <n v="20212000022021"/>
    <s v=" 6/08/2021"/>
    <n v="9"/>
    <x v="0"/>
    <m/>
    <s v=" 6/08/2021"/>
    <s v="PDF"/>
    <s v="SI"/>
    <s v="N/A"/>
    <m/>
  </r>
  <r>
    <s v="Santander"/>
    <s v="BOMBEROS BUCARAMANGA  "/>
    <s v="Entidad Bomberil"/>
    <s v="Legislacion Bomberil"/>
    <s v="CAC: Consulta sobre experiencia como Bomberos Voluntarios  "/>
    <s v="Camilo Portilla Quelal"/>
    <s v="FORMULACIÓN Y ACTUALIZACIÓN NORMATIVA Y OPERATIVA"/>
    <x v="0"/>
    <s v="PETICIÓN DE INTERÉS GENERAL"/>
    <n v="30"/>
    <s v="20213800091102  "/>
    <s v="2021-07-27 11:34:08 "/>
    <n v="20212050094741"/>
    <d v="2021-08-19T00:00:00"/>
    <n v="17"/>
    <x v="0"/>
    <m/>
    <d v="2021-08-19T00:00:00"/>
    <s v="PDF"/>
    <s v="SI"/>
    <s v="N/A"/>
    <m/>
  </r>
  <r>
    <s v="Antioquia"/>
    <s v="CUERPO DE BOMBEROS VOLUNTARIOS DE GIRARDOTA  "/>
    <s v="Entidad Bomberil "/>
    <s v="Legislacion Bomberil"/>
    <s v="RD:DERECHO DE PETICIÓN "/>
    <s v="Melba Vidal "/>
    <s v="FORMULACIÓN Y ACTUALIZACIÓN NORMATIVA Y OPERATIVA"/>
    <x v="0"/>
    <s v="PETICIÓN DE INTERÉS GENERAL"/>
    <n v="30"/>
    <s v="20213800091162  "/>
    <s v="2021-07-27 12:49:07 "/>
    <m/>
    <m/>
    <m/>
    <x v="1"/>
    <m/>
    <m/>
    <m/>
    <m/>
    <m/>
    <s v="Hasta el día 30/08/2021 son 23 días."/>
  </r>
  <r>
    <s v="Bolivar"/>
    <s v="ALVARO TEHERAN TORRES "/>
    <s v="Entidad territorial"/>
    <s v="Legislacion Bomberil"/>
    <s v="CAC: Inscripción dignatarios dnb - Página 1.pdf  "/>
    <s v="Andrea Bibiana Castañeda Durán"/>
    <s v="FORMULACIÓN Y ACTUALIZACIÓN NORMATIVA Y OPERATIVA"/>
    <x v="0"/>
    <s v="PETICIÓN DE DOCUMENTOS E INFORMACIÓN "/>
    <n v="20"/>
    <s v="20213800091362  "/>
    <s v="2021-07-27 19:35:43 "/>
    <n v="20212050094511"/>
    <s v=" 6/08/2021"/>
    <n v="8"/>
    <x v="0"/>
    <s v="Anotación ORFEO: SE LE DIO TRÁMITE CONJUNTO CON EL RADICADO 20213800092072."/>
    <s v=" 6/08/2021"/>
    <s v="PDF"/>
    <s v="SI"/>
    <s v="N/A"/>
    <m/>
  </r>
  <r>
    <s v="Antioquia"/>
    <s v="CUERPO DE BOMBEROS VOLUNTARIOS DE GIRARDOTA  "/>
    <s v="Entidad Bomberil"/>
    <s v="Legislacion Bomberil"/>
    <s v="CAC: SOLICITUD DE VISITA  "/>
    <s v="Melba Vidal "/>
    <s v="FORMULACIÓN Y ACTUALIZACIÓN NORMATIVA Y OPERATIVA"/>
    <x v="0"/>
    <s v="PETICIÓN DE INTERÉS GENERAL"/>
    <n v="30"/>
    <s v="20213800091392  "/>
    <s v="2021-07-27 20:04:26 "/>
    <n v="20212050094811"/>
    <d v="2021-08-20T00:00:00"/>
    <n v="17"/>
    <x v="0"/>
    <m/>
    <d v="2021-08-20T00:00:00"/>
    <s v="PDF"/>
    <s v="SI"/>
    <s v="N/A"/>
    <m/>
  </r>
  <r>
    <s v="Antioquia"/>
    <s v="CUERPO DE BOMBEROS VOLUNTARIOS DE CHIGORODO  "/>
    <s v="Entidad Bomberil "/>
    <s v="Solicitud de informacion "/>
    <s v="CAC: Solicitud de información  "/>
    <s v="Jiud Magnoly Gaviria Narvaez"/>
    <s v="Área Central de Referencia Bomberil"/>
    <x v="0"/>
    <s v="PETICIÓN DE INTERÉS GENERAL"/>
    <n v="30"/>
    <s v="20213800091402  "/>
    <s v="2021-07-27 20:09:08 "/>
    <m/>
    <m/>
    <m/>
    <x v="1"/>
    <m/>
    <m/>
    <m/>
    <m/>
    <m/>
    <s v="Hasta el día 30/08/2021 son 24 días."/>
  </r>
  <r>
    <s v="Cundinamarca"/>
    <s v="CUERPO DE BOMBEROS VOLUNTARIOS CAQUEZA  "/>
    <s v="Entidad Bomberil"/>
    <s v="Legislacion Bomberil"/>
    <s v="CAC. INFORMACION SOBRE CESE DE ACTIVIDADES PARCIAL DEL CUERPO DE BOMBEROS DE CAQUEZA, POR LA NO CELEBRACION DE CONVENIO PARA EL SEGUNDO SEMESTRE DEL 2021 Y EL NO PAGO DE 1 MES Y MEDIO DEL CONVENIO ANTERIOR. "/>
    <s v="Jorge Restrepo Sanguino"/>
    <s v="FORMULACIÓN Y ACTUALIZACIÓN NORMATIVA Y OPERATIVA"/>
    <x v="0"/>
    <s v="PETICIÓN DE INTERÉS GENERAL"/>
    <n v="30"/>
    <s v="20213800091522  "/>
    <s v="2021-07-28 08:22:05 "/>
    <n v="20212050094381"/>
    <d v="2021-08-02T00:00:00"/>
    <n v="4"/>
    <x v="0"/>
    <m/>
    <m/>
    <s v="Word"/>
    <s v="SI"/>
    <s v="N/A"/>
    <m/>
  </r>
  <r>
    <s v="Boyacá"/>
    <s v="CUERPO DE BOMBEROS VOLUNTARIOS DE ARCABUCO  "/>
    <s v="Entidad Bomberil"/>
    <s v="Solicitud de Informacion"/>
    <s v="CAC. SOLICITUD PRUEBAS "/>
    <s v="Camilo Portilla Quelal"/>
    <s v="FORMULACIÓN Y ACTUALIZACIÓN NORMATIVA Y OPERATIVA"/>
    <x v="0"/>
    <s v="PETICIÓN DE DOCUMENTOS E INFORMACIÓN "/>
    <n v="20"/>
    <s v="20213800091882  "/>
    <s v="2021-07-28 15:45:41 "/>
    <n v="20212050094581"/>
    <d v="2021-08-11T00:00:00"/>
    <n v="10"/>
    <x v="0"/>
    <m/>
    <d v="2021-08-11T00:00:00"/>
    <s v="PDF"/>
    <s v="SI"/>
    <s v="N/A"/>
    <m/>
  </r>
  <r>
    <s v="Bogotá"/>
    <s v="CONTRALORIA GENERAL DE LA NACION VIGILANCIA FISCAL SECTOR INFRAESTRUCTURA  "/>
    <s v="Entidad Publica"/>
    <s v="Solicitud de Informacion"/>
    <s v="CAC. Solicitud Información – Atención Denuncias Contraloría General de la República. "/>
    <s v="Edwin Alfonso Zamora Oyola "/>
    <s v="Tecnologías"/>
    <x v="1"/>
    <s v="PETICIÓN ENTRE AUTORIDADES"/>
    <n v="10"/>
    <s v="20213800091932  "/>
    <s v="2021-07-28 16:53:01 "/>
    <m/>
    <m/>
    <n v="13"/>
    <x v="3"/>
    <s v="Anotación ORFEO: Documento repetido con igual solicitud, la misma se dio respuesta por el área contractual."/>
    <m/>
    <m/>
    <m/>
    <m/>
    <s v="No se especifica el radicado de la solicitud repetida para ejercer control."/>
  </r>
  <r>
    <s v="Antioquia"/>
    <s v="AL PUNTO COLOMBIA NINGUNO "/>
    <s v="Persona Natural"/>
    <s v="Solicitud de Informacion"/>
    <s v="CAC: RADICACIÓN DERECHO DE PETICIÓN  "/>
    <s v="Jiud Magnoly Gaviria Narvaez"/>
    <s v="Área Central de Referencia Bomberil"/>
    <x v="0"/>
    <s v="PETICIÓN DE DOCUMENTOS E INFORMACIÓN "/>
    <n v="20"/>
    <s v="20213800091992  "/>
    <s v="2021-07-29 09:29:13 "/>
    <m/>
    <d v="2021-08-17T00:00:00"/>
    <n v="13"/>
    <x v="0"/>
    <s v="Anotación ORFEO: Se brinda respuesta vía email el día 17 de agosto."/>
    <m/>
    <s v="Correo electrónico"/>
    <s v="SI"/>
    <s v="N/A"/>
    <m/>
  </r>
  <r>
    <s v="Bolivar"/>
    <s v="CUERPO DE BOMBEROS VOLUNTARIOS DE SANTA ROSA DEL SUR - BOLIVAR  "/>
    <s v="Entidad Bomberil"/>
    <s v="Legislacion Bomberil"/>
    <s v="CAC: asesoría jurídica urgente inscripción de dignatarios  "/>
    <s v="Andrea Bibiana Castañeda Durán"/>
    <s v="FORMULACIÓN Y ACTUALIZACIÓN NORMATIVA Y OPERATIVA"/>
    <x v="0"/>
    <s v="PETICIÓN DE INTERÉS GENERAL"/>
    <n v="30"/>
    <s v="20213800092072  "/>
    <s v="2021-07-29 10:37:16 "/>
    <n v="20212050094511"/>
    <d v="2021-08-06T00:00:00"/>
    <n v="6"/>
    <x v="0"/>
    <m/>
    <d v="2021-08-06T00:00:00"/>
    <s v="PDF"/>
    <s v="SI"/>
    <s v="N/A"/>
    <m/>
  </r>
  <r>
    <s v="Bogotá"/>
    <s v="FISCALIA GENERAL DE LA NACIóN  "/>
    <s v="Entidad Publica "/>
    <s v="Solicitud de Informacion"/>
    <s v="CAC: Requerimiento de información emitido por la Fiscalía 212, agradecemos dar respuesta en el término de 15 días.  "/>
    <s v="Carlos Armando López Barrera "/>
    <s v="OFICINA ASESORA JURIDICA "/>
    <x v="2"/>
    <s v="PETICIÓN ENTRE AUTORIDADES"/>
    <n v="10"/>
    <s v="20213800092132  "/>
    <s v="2021-07-29 14:04:13 "/>
    <n v="20211200000923"/>
    <d v="2021-08-19T00:00:00"/>
    <n v="14"/>
    <x v="3"/>
    <m/>
    <d v="2021-08-19T00:00:00"/>
    <s v="PDF"/>
    <s v="SI"/>
    <s v="N/A"/>
    <m/>
  </r>
  <r>
    <s v="Tolima"/>
    <s v="CUERPO DE BOMBEROS VOLUNTARIOS DE PLANADAS - TOLIMA  "/>
    <s v="Entidad Bomberil"/>
    <s v="Otros"/>
    <s v="CAC: Apoyo de genero a los cuerpo de bomberos del Tolima "/>
    <s v="Andrea Bibiana Castañeda Durán"/>
    <s v="FORMULACIÓN Y ACTUALIZACIÓN NORMATIVA Y OPERATIVA"/>
    <x v="0"/>
    <s v="PETICIÓN DE INTERES PARTICULAR"/>
    <n v="30"/>
    <s v="20213800092142  "/>
    <s v="2021-07-29 14:14:03 "/>
    <n v="20212050094801"/>
    <d v="2021-08-17T00:00:00"/>
    <n v="12"/>
    <x v="0"/>
    <m/>
    <d v="2021-08-17T00:00:00"/>
    <s v="PDF"/>
    <s v="SI"/>
    <s v="N/A"/>
    <m/>
  </r>
  <r>
    <s v="Antioquia"/>
    <s v="CUERPO DE BOMBEROS VOLUNTARIOS DE SANTAFE DE ANTIOQUIA  "/>
    <s v="Entidad Bomberil "/>
    <s v="Acompañamiento Juridico"/>
    <s v="CAC: SOLICITUD DE REUNIÓN  "/>
    <s v="Melba Vidal "/>
    <s v="FORMULACIÓN Y ACTUALIZACIÓN NORMATIVA Y OPERATIVA"/>
    <x v="0"/>
    <s v="PETICIÓN DE INTERÉS GENERAL"/>
    <n v="30"/>
    <s v="20213800092192  "/>
    <s v="2021-07-29 15:31:03 "/>
    <m/>
    <m/>
    <m/>
    <x v="1"/>
    <m/>
    <m/>
    <m/>
    <m/>
    <m/>
    <m/>
  </r>
  <r>
    <s v="Risaralda"/>
    <s v="RUBER TORO  "/>
    <s v="Persona Juridica"/>
    <s v="Solicitud de Informacion"/>
    <s v="CAC: Ampliación información certificados bomberiles "/>
    <s v="Edgar Alexander Maya Lopez"/>
    <s v="FORMULACIÓN Y ACTUALIZACIÓN NORMATIVA Y OPERATIVA"/>
    <x v="0"/>
    <s v="PETICIÓN DE INTERÉS GENERAL"/>
    <n v="30"/>
    <s v="20213800092352  "/>
    <s v="2021-07-30 09:56:45 "/>
    <n v="20212050094751"/>
    <d v="2021-08-20T00:00:00"/>
    <n v="15"/>
    <x v="0"/>
    <m/>
    <d v="2021-08-20T00:00:00"/>
    <s v="PDF"/>
    <s v="SI"/>
    <s v="N/A"/>
    <m/>
  </r>
  <r>
    <s v="Guajira"/>
    <s v="CUERPO DE BOMBEROS VOLUNTARIOS DE URIBIA - LA GUAJIRA  "/>
    <s v="Entidad Bomberil "/>
    <s v="Solicitud de informacion "/>
    <s v="RD. Solicitud de información y de procedimiento para la creación de las brigadas indígenas. "/>
    <s v="VIVIANA ANDRADE TOVAR "/>
    <s v="PLANEACIÓN ESTRATEGICA"/>
    <x v="0"/>
    <s v="PETICIÓN DE INTERÉS GENERAL"/>
    <n v="30"/>
    <s v="20213800092362  "/>
    <s v="2021-07-30 10:15:38 "/>
    <m/>
    <m/>
    <m/>
    <x v="1"/>
    <m/>
    <m/>
    <m/>
    <m/>
    <m/>
    <m/>
  </r>
  <r>
    <s v="Atlántico"/>
    <s v="DIANA LOPEZ SANDOVAL "/>
    <s v="Persona Natural"/>
    <s v="Solicitud de informacion "/>
    <s v="CHT. Inquietudes Cuerpos de bomberos voluntarios. "/>
    <s v="Juan Gabriel Parra"/>
    <s v="FORMULACIÓN Y ACTUALIZACIÓN NORMATIVA Y OPERATIVA"/>
    <x v="0"/>
    <s v="PETICIÓN DE INTERES PARTICULAR"/>
    <n v="30"/>
    <s v="20213800092422  "/>
    <s v="2021-07-30 10:53:14 "/>
    <n v="20212050094981"/>
    <m/>
    <m/>
    <x v="1"/>
    <m/>
    <m/>
    <m/>
    <m/>
    <m/>
    <m/>
  </r>
  <r>
    <s v="Cundinamarca"/>
    <s v="CUERPO DE BOMBEROS VOLUNTARIOS DE CHIPAQUE - CUNDINAMARCA  "/>
    <s v="Entidad Bomberil "/>
    <s v="Legislacion Bomberil"/>
    <s v="RD: SOLICITUD DE INTERVENCIÓN  "/>
    <s v="Julio Alejandro Chamorro Cabrera  "/>
    <s v="INSPECCIÓN VIGILANCIA  Y CONTROL"/>
    <x v="0"/>
    <s v="PETICIÓN DE INTERÉS GENERAL"/>
    <n v="30"/>
    <s v="20213800092432  "/>
    <s v="2021-07-30 12:04:57 "/>
    <m/>
    <m/>
    <m/>
    <x v="1"/>
    <m/>
    <m/>
    <m/>
    <m/>
    <m/>
    <m/>
  </r>
  <r>
    <s v="Santander"/>
    <s v="CIRO ROJAS OJEDA "/>
    <s v="Persona Natural"/>
    <s v="Solicitud de Informacion"/>
    <s v="CAC. Información. "/>
    <s v="Jorge Restrepo Sanguino"/>
    <s v="FORMULACIÓN Y ACTUALIZACIÓN NORMATIVA Y OPERATIVA"/>
    <x v="0"/>
    <s v="PETICIÓN DE DOCUMENTOS E INFORMACIÓN "/>
    <n v="20"/>
    <s v="20213800092442  "/>
    <s v="2021-07-30 13:24:51 "/>
    <n v="20212050094521"/>
    <d v="2021-08-06T00:00:00"/>
    <n v="6"/>
    <x v="0"/>
    <m/>
    <m/>
    <s v="Word"/>
    <m/>
    <m/>
    <m/>
  </r>
  <r>
    <s v="Antioquia"/>
    <s v="OFICINA ASESORA JURÍDICA ANTIOQUIA  "/>
    <s v="Entidad territorial"/>
    <s v="Acompañamiento Juridico"/>
    <s v="CAC. VISITA TÉCNICA – CONDICIONES DE OPERATIVIDAD "/>
    <s v="Julio Alejandro Chamorro Cabrera  "/>
    <s v="INSPECCIÓN VIGILANCIA  Y CONTROL"/>
    <x v="0"/>
    <s v="PETICIÓN DE INTERÉS GENERAL"/>
    <n v="30"/>
    <s v="20213800092532  "/>
    <s v="2021-07-30 15:52:38 "/>
    <n v="20212050095281"/>
    <d v="2021-08-25T00:00:00"/>
    <n v="18"/>
    <x v="0"/>
    <m/>
    <d v="2021-08-25T00:00:00"/>
    <s v="PDF"/>
    <s v="SI"/>
    <s v="N/A"/>
    <m/>
  </r>
  <r>
    <s v="Bolivar"/>
    <s v="CUERPO DE BOMBEROS VOLUNTARIOS DE SANTA CRUZ DE MOMPOX  "/>
    <s v="Entidad Bomberil "/>
    <s v="Legislacion Bomberil"/>
    <s v="CAC. INFORMACIÓN PARA SU CONOCIMIENTO.  "/>
    <s v="Julio Alejandro Chamorro Cabrera  "/>
    <s v="INSPECCIÓN VIGILANCIA  Y CONTROL"/>
    <x v="0"/>
    <s v="PETICIÓN DE INTERÉS GENERAL"/>
    <n v="30"/>
    <s v="20213800092602  "/>
    <s v="2021-07-30 16:31:07 "/>
    <m/>
    <m/>
    <m/>
    <x v="1"/>
    <m/>
    <m/>
    <m/>
    <m/>
    <m/>
    <m/>
  </r>
  <r>
    <s v="Bogotá"/>
    <s v="CONTRALORIA GENERAL DE LA REPUBLICA DIRECCION DE JURISDICCION COACTIVA  "/>
    <s v="Entidad Publica"/>
    <s v="Solicitud de Informacion"/>
    <s v="CI. Asunto: Solicitud Información – Proceso Atención Denuncia 2021-208386-82111-D, con Radicado 2021ER0046570 del 19/04/2021 "/>
    <s v="Alvaro Perez"/>
    <s v="Contratación "/>
    <x v="1"/>
    <s v="PETICIÓN ENTRE AUTORIDADES"/>
    <n v="10"/>
    <s v="20213800092652  "/>
    <s v="2021-07-30 16:51:46 "/>
    <n v="20213000022731"/>
    <d v="2021-08-24T00:00:00"/>
    <n v="16"/>
    <x v="3"/>
    <m/>
    <m/>
    <s v="Word"/>
    <m/>
    <m/>
    <s v="No se aclara el medio de envío."/>
  </r>
  <r>
    <s v="Cundinamarca"/>
    <s v="CUERPO DE BOMBEROS VOLUNTARIOS DE NILO  "/>
    <s v="Entidad Bomberil"/>
    <s v="Legislacion Bomberil"/>
    <s v="CAC. Limitación de servicio  "/>
    <s v="Andrea Bibiana Castañeda Durán"/>
    <s v="FORMULACIÓN Y ACTUALIZACIÓN NORMATIVA Y OPERATIVA"/>
    <x v="0"/>
    <s v="PETICIÓN DE INTERÉS GENERAL"/>
    <n v="30"/>
    <s v="20213800092802  "/>
    <s v="2021-07-30 18:19:06 "/>
    <m/>
    <d v="2021-07-30T00:00:00"/>
    <n v="1"/>
    <x v="0"/>
    <s v="Anotación ORFEO: SE DIO RESPUESTA POR CORREO ELECTRÓNICO EL DÍA 30/7/2021 DADO QUE SE HABÍA RECIBIDO LO CORRESPONDIENTE POR MAIL DESDE EL 28/7/2021."/>
    <m/>
    <m/>
    <s v="SI"/>
    <s v="N/A"/>
    <s v="No se anexa correo electrónico de la respuesta."/>
  </r>
  <r>
    <s v="Bogotá"/>
    <s v="SECRETARIA CORTE CONSTITUCIONAL  "/>
    <s v="Entidad Publica"/>
    <s v="Legislacion Bomberil"/>
    <s v="CAC: Oficio No 1859 del 30 de julio de 2021.  "/>
    <s v="Carlos Armando López Barrera "/>
    <s v="OFICINA ASESORA JURIDICA "/>
    <x v="2"/>
    <s v="CONSULTA "/>
    <n v="35"/>
    <s v="20213800093092  "/>
    <s v="2021-07-31 17:46:26 "/>
    <m/>
    <d v="2021-08-13T00:00:00"/>
    <n v="10"/>
    <x v="0"/>
    <s v="Anotación ORFEO: Se archiva por cuanto se remitió el concepto a la Corte Constitucional mediante correo electrónico del día viernes 13 de agosto de 2021"/>
    <m/>
    <m/>
    <s v="SI"/>
    <m/>
    <s v="No se anexa correo electrónico de la respuesta."/>
  </r>
  <r>
    <s v="Tolima"/>
    <s v="CUERPO DE BOMBEROS VOLUNTARIOS DE FLANDES - TOLIMA  "/>
    <s v="Entidad Bomberil"/>
    <s v="Legislacion Bomberil"/>
    <s v="CAC: Concepto  "/>
    <s v="Melba Vidal "/>
    <s v="FORMULACIÓN Y ACTUALIZACIÓN NORMATIVA Y OPERATIVA"/>
    <x v="0"/>
    <s v="PETICIÓN DE INTERÉS GENERAL"/>
    <n v="30"/>
    <s v="20213800093132  "/>
    <s v="2021-07-31 19:31:40 "/>
    <n v="20212050094731"/>
    <d v="2021-08-11T00:00:00"/>
    <n v="8"/>
    <x v="0"/>
    <m/>
    <d v="2021-08-11T00:00:00"/>
    <s v="PDF"/>
    <s v="SI"/>
    <s v="N/A"/>
    <m/>
  </r>
  <r>
    <s v="Bogotá"/>
    <s v="COLEGIO COLOMBIANO DEL ADMINISTRADOR PúBLICO  "/>
    <s v="Persona Juridica"/>
    <s v="Solicitud de Informacion"/>
    <s v="CI: DERECHO DE PETICIÓN Art. 9 Ley 1006 de 2006 "/>
    <s v="MARYOLY DIAZ "/>
    <s v="GESTIÓN TALENTO HUMANO "/>
    <x v="1"/>
    <s v="PETICIÓN DE INTERÉS GENERAL"/>
    <n v="30"/>
    <s v="20213800093192  "/>
    <s v="2021-07-31 23:52:26 "/>
    <m/>
    <d v="2021-08-20T00:00:00"/>
    <n v="14"/>
    <x v="0"/>
    <s v="Anotación ORFEO: se archiva pro respuesta pro correo"/>
    <m/>
    <m/>
    <s v="SI"/>
    <s v="N/A"/>
    <s v="No se adjnta respuesta del correo electrónico.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33">
  <r>
    <x v="0"/>
    <s v="Correo Atención Ciudadano"/>
    <s v="Meta"/>
    <s v="JHONATTAN PINZON  "/>
    <s v="Persona Natural"/>
    <s v="Legislacion Bomberil"/>
    <s v="DOCUMENTO BOMBEROS EL CASTILLO META"/>
    <s v="Camilo Portilla Quelal"/>
    <s v="FORMULACIÓN Y ACTUALIZACIÓN NORMATIVA Y OPERATIVA"/>
    <s v="SUBDIRECCIÓN ESTRATÉGICA Y DE COORDINACIÓN BOMBERIL"/>
    <x v="0"/>
    <n v="30"/>
    <s v="20213800085792  "/>
    <s v="2021-07-01 11:09:39 "/>
    <n v="20212050094291"/>
    <s v="2021-29-07"/>
    <n v="19"/>
    <x v="0"/>
    <m/>
    <s v="2021-29-07"/>
    <s v="PDF"/>
    <s v="SÍ"/>
    <s v="N/A"/>
    <m/>
  </r>
  <r>
    <x v="0"/>
    <s v="Correo Atención Ciudadano"/>
    <s v="Bolivar"/>
    <s v="CUERPO DE BOMBEROS VOLUNTARIOS DE SANTA CRUZ DE MOMPOX  "/>
    <s v="Entidad Bomberil"/>
    <s v="Fortalecimiento Bomberil"/>
    <s v="CAC: Queja "/>
    <s v="Melba Vidal "/>
    <s v="FORMULACIÓN Y ACTUALIZACIÓN NORMATIVA Y OPERATIVA"/>
    <s v="SUBDIRECCIÓN ESTRATÉGICA Y DE COORDINACIÓN BOMBERIL"/>
    <x v="0"/>
    <n v="30"/>
    <s v="20213800085942  "/>
    <s v="2021-07-01 16:33:16 "/>
    <m/>
    <m/>
    <m/>
    <x v="1"/>
    <s v="Hoy 10-08 lleva 27 días de gestión."/>
    <m/>
    <m/>
    <m/>
    <m/>
    <m/>
  </r>
  <r>
    <x v="0"/>
    <s v="Correo Atención Ciudadano"/>
    <s v="Bogotá"/>
    <s v="FUNDACIÓN NACIONAL BATUTA LILIANA ROJAS GUALTEROS  "/>
    <s v="Persona Juridica"/>
    <s v="Otros"/>
    <s v="CAC: Solicitud de certificación Bomberos - Fundación Nacional Batuta  "/>
    <s v=" Edgar Alexander Maya Lopez"/>
    <s v="Proceso Educación Nacional para Bomberos"/>
    <s v="SUBDIRECCIÓN ESTRATÉGICA Y DE COORDINACIÓN BOMBERIL"/>
    <x v="1"/>
    <n v="20"/>
    <s v="20213800086022  "/>
    <s v="2021-07-02 07:38:01 "/>
    <n v="20212050093961"/>
    <s v="2021-21-07"/>
    <n v="12"/>
    <x v="0"/>
    <m/>
    <s v="2021-21-07"/>
    <s v="PDF"/>
    <s v="SÍ"/>
    <s v="N/A"/>
    <m/>
  </r>
  <r>
    <x v="0"/>
    <s v="Correo Atención Ciudadano"/>
    <s v="Cundinamarca"/>
    <s v="FRANCISCO JAVIER GAMBOA PEDRAZA "/>
    <s v="Entidad Bomberil"/>
    <s v="Otros"/>
    <s v="CAC: Denuncia de suplantación  "/>
    <s v="Jorge Restrepo Sanguino"/>
    <s v="FORMULACIÓN Y ACTUALIZACIÓN NORMATIVA Y OPERATIVA"/>
    <s v="SUBDIRECCIÓN ESTRATÉGICA Y DE COORDINACIÓN BOMBERIL"/>
    <x v="2"/>
    <n v="30"/>
    <s v="20213800086052  "/>
    <s v="2021-07-02 09:29:30 "/>
    <n v="20212050093991"/>
    <s v="2021-21-07"/>
    <n v="11"/>
    <x v="0"/>
    <m/>
    <s v="2021-26-07"/>
    <s v="PDF"/>
    <s v="SÍ"/>
    <m/>
    <m/>
  </r>
  <r>
    <x v="0"/>
    <s v="Correo Atención Ciudadano"/>
    <s v="Atlántico"/>
    <s v="ALCALDÍA GALAPA ATLANTICO "/>
    <s v="Entidad Publica"/>
    <s v="Fortalecimiento Bomberil"/>
    <s v="CAC: SOLICITUD INVITACION.  "/>
    <s v="Liz Margaret Álvarez calderon "/>
    <s v="INSPECCIÓN VIGILANCIA  Y CONTROL"/>
    <s v="SUBDIRECCIÓN ESTRATÉGICA Y DE COORDINACIÓN BOMBERIL"/>
    <x v="3"/>
    <n v="30"/>
    <s v="20213800086122  "/>
    <s v="2021-07-02 14:25:34 "/>
    <m/>
    <m/>
    <m/>
    <x v="2"/>
    <m/>
    <m/>
    <m/>
    <m/>
    <m/>
    <s v="Al día 02/09/2021 lleva 41 días de vencimiento"/>
  </r>
  <r>
    <x v="0"/>
    <s v="Correo Atención Ciudadano"/>
    <s v="Boyacá"/>
    <s v="DEPARTAMENTO NACIONAL DE PLANEACION BOGOTA  "/>
    <s v="Entidad Publica"/>
    <s v="Solicitud de Informacion"/>
    <s v="CAC: 20215460679631_701) Envío de notificación radicado 20215460679631 (EMAIL CERTIFICADO de notificaciones_sgdorfeo@dnp.gov.co) "/>
    <s v="Camilo Portilla Quelal"/>
    <s v="FORMULACIÓN Y ACTUALIZACIÓN NORMATIVA Y OPERATIVA"/>
    <s v="SUBDIRECCIÓN ESTRATÉGICA Y DE COORDINACIÓN BOMBERIL"/>
    <x v="3"/>
    <n v="30"/>
    <s v="20213800086142  "/>
    <s v="2021-07-02 14:59:14 "/>
    <n v="20212050094171"/>
    <s v="2021-28-07"/>
    <n v="16"/>
    <x v="0"/>
    <s v="LA MISMA PETICION SE REALIZÓ CON RADICADO DNBC N° 20213800083282 Y SE RESPONDIÓ CON RADICADO 20212050094171"/>
    <s v="2021-28-07"/>
    <s v="PDF"/>
    <s v="SÍ"/>
    <s v="N/A"/>
    <s v="Hoy 10-08 lleva 23 días de gestión."/>
  </r>
  <r>
    <x v="0"/>
    <s v="Correo Atención Ciudadano"/>
    <s v="Cundinamarca"/>
    <s v="CUERPO DE BOMBEROS VOLUNTARIOS DE SIBATE  "/>
    <s v="Entidad Bomberil"/>
    <s v="Legislacion Bomberil"/>
    <s v="CAC: INFORME- SOBRE UTILIZACIÓN DE EMBLEMAS, ESCUDOS ESLOGAN DE ENTIDADES PÚBLICAS SIN AUTORIZACIÓN  "/>
    <s v="Jorge Restrepo Sanguino"/>
    <s v="FORMULACIÓN Y ACTUALIZACIÓN NORMATIVA Y OPERATIVA"/>
    <s v="SUBDIRECCIÓN ESTRATÉGICA Y DE COORDINACIÓN BOMBERIL"/>
    <x v="1"/>
    <n v="20"/>
    <s v="20213800086232  "/>
    <s v="2021-07-06 11:30:54 "/>
    <n v="20212050093991"/>
    <s v="2021-21-07"/>
    <n v="11"/>
    <x v="0"/>
    <m/>
    <s v="2021-21-07"/>
    <s v="PDF"/>
    <s v="SÍ"/>
    <s v="N/A"/>
    <s v="Hoy 10-08 lleva 22 días de gestión."/>
  </r>
  <r>
    <x v="0"/>
    <s v="Correo Atención Ciudadano"/>
    <s v="Valle del Cauca"/>
    <s v="DIANA PATRICIA CORREA BALCAZAR "/>
    <s v="Persona Natural"/>
    <s v="Solicitud de Informacion"/>
    <s v="CAC: DERECHO DE PETICIÓN  "/>
    <s v="Edgar Alexander Maya Lopez"/>
    <s v="Proceso Educación Nacional para Bomberos"/>
    <s v="SUBDIRECCIÓN ESTRATÉGICA Y DE COORDINACIÓN BOMBERIL"/>
    <x v="0"/>
    <n v="30"/>
    <s v="20213800086252  "/>
    <s v="2021-07-06 11:45:30 "/>
    <n v="20212050094201"/>
    <s v="2021-27-07"/>
    <n v="14"/>
    <x v="0"/>
    <m/>
    <s v="2021-27-07"/>
    <s v="PDF"/>
    <s v="SÍ"/>
    <s v="N/A"/>
    <s v="Hoy 10-08 lleva 23 días de gestión."/>
  </r>
  <r>
    <x v="0"/>
    <s v="Correo Atención Ciudadano"/>
    <s v="Putumayo"/>
    <s v="MINISTERIO DEL INTERIOR"/>
    <s v="Entidad Publica"/>
    <s v="Otros"/>
    <s v="CAC: OFI2021-18101-DAI-2200: Persiste emergencia humanitaria por inundaciones del territorio ancestral transfronterizo, desatención y falta de respuesta estatal a las Comunidades del Resguardo Buenavista y San José de Wisuyá.  "/>
    <s v="EDWIN GONZALEZ MALAGON  "/>
    <s v="Área Central de Referencia Bomberil"/>
    <s v="SUBDIRECCIÓN ESTRATÉGICA Y DE COORDINACIÓN BOMBERIL"/>
    <x v="2"/>
    <n v="30"/>
    <s v="20213800086312  "/>
    <s v="2021-07-06 12:47:49 "/>
    <m/>
    <m/>
    <m/>
    <x v="2"/>
    <m/>
    <m/>
    <m/>
    <m/>
    <m/>
    <s v="Al día 02/09/2021 lleva 41 días de vencimiento"/>
  </r>
  <r>
    <x v="0"/>
    <s v="Correo Atención Ciudadano"/>
    <s v="Antioquia"/>
    <s v="CUERPO DE BOMBEROS VOLUNTARIOS SANTA ROSA DE OSOS  "/>
    <s v="Entidad Bomberil"/>
    <s v="Legislacion Bomberil"/>
    <s v="CAC: Solicitud  "/>
    <s v="Lina Maria Rojas Gallego"/>
    <s v="Proceso Educación Nacional para Bomberos"/>
    <s v="SUBDIRECCIÓN ESTRATÉGICA Y DE COORDINACIÓN BOMBERIL"/>
    <x v="0"/>
    <n v="30"/>
    <s v="20213800086362  "/>
    <s v="2021-07-06 16:28:21 "/>
    <n v="20212000021221"/>
    <s v="2021-21-07"/>
    <n v="10"/>
    <x v="0"/>
    <m/>
    <s v="2021-21-07"/>
    <s v="PDF"/>
    <s v="SI"/>
    <s v="N/A"/>
    <s v="Hoy 10-08 lleva 22 días de gestión."/>
  </r>
  <r>
    <x v="0"/>
    <s v="Correo Atención Ciudadano"/>
    <s v="Bogotá"/>
    <s v="H.I. SAN IGNACIO SEDE LUCERNA  "/>
    <s v="Persona Juridica"/>
    <s v="Solicitud de Informacion"/>
    <s v="CAC: SAN IGNACIO_OPERADOR ICBF_SALUD ORAL_GESTIÒN INTERINSTITUCIONAL_LOCALIDAD KENNEDY  "/>
    <s v="Edgar Alexander Maya Lopez"/>
    <s v="Proceso Educación Nacional para Bomberos"/>
    <s v="SUBDIRECCIÓN ESTRATÉGICA Y DE COORDINACIÓN BOMBERIL"/>
    <x v="0"/>
    <n v="30"/>
    <s v="20213800086412  "/>
    <s v="2021-07-06 17:15:19 "/>
    <n v="20212050093971"/>
    <s v="2021-21-07"/>
    <n v="10"/>
    <x v="0"/>
    <m/>
    <s v="2021-21-07"/>
    <s v="PDF"/>
    <s v="SI"/>
    <s v="N/A"/>
    <s v="Hoy 10-08 lleva 21 días de gestión."/>
  </r>
  <r>
    <x v="0"/>
    <s v="Correo Atención Ciudadano"/>
    <s v="Nariño "/>
    <s v="SECRETARIA DE GOBIERNO CORDOBA  "/>
    <s v="Entidad Publica"/>
    <s v="Fortalecimiento Bomberil"/>
    <s v="CAC: Solicitud de Información  "/>
    <s v="Jonathan Prieto "/>
    <s v="SUBDIRECCIÓN ADMINISTRATIVA Y FINANCIERA"/>
    <s v="SUBDIRECCIÓN ADMINISTRATIVA Y FINANCIERA"/>
    <x v="0"/>
    <n v="30"/>
    <s v="20213800086422  "/>
    <s v="2021-07-06 17:20:20 "/>
    <m/>
    <m/>
    <m/>
    <x v="2"/>
    <m/>
    <m/>
    <m/>
    <m/>
    <m/>
    <s v="Al día 02/09/2021 lleva 40 días de vencimiento"/>
  </r>
  <r>
    <x v="0"/>
    <s v="Correo Institucional"/>
    <s v="Bogotá"/>
    <s v="CONGRESO DE LA REPUBLICA DE COLOMBIA JAIME ENRIQUE DURAN BARRERA  "/>
    <s v="Entidad Publica"/>
    <s v="Legislacion Bomberil"/>
    <s v="CI: Traslado  "/>
    <s v="Camilo Portilla Quelal"/>
    <s v="FORMULACIÓN Y ACTUALIZACIÓN NORMATIVA Y OPERATIVA"/>
    <s v="SUBDIRECCIÓN ESTRATÉGICA Y DE COORDINACIÓN BOMBERIL"/>
    <x v="4"/>
    <n v="5"/>
    <s v="20213800086492  "/>
    <s v="2021-07-07 13:36:36 "/>
    <n v="20212050093801"/>
    <s v="2021-12-07"/>
    <n v="4"/>
    <x v="0"/>
    <m/>
    <s v="2021-12-07"/>
    <s v="PDF"/>
    <s v="SI"/>
    <s v="N/A"/>
    <s v="Hoy 10-08 lleva 21 días de gestión."/>
  </r>
  <r>
    <x v="0"/>
    <s v="Correo Atención Ciudadano"/>
    <s v="Risaralda"/>
    <s v="CUERPO DE BOMBEROS VOLUNTARIOS DE LA CELIA - RISARALDA  "/>
    <s v="Entidad Bomberil"/>
    <s v="Fortalecimiento Bomberil"/>
    <s v="CAC: SOLICITUD LINTERNAS PENDIENTES - BOMBEROS LA CELIA RISARALDA. "/>
    <s v="Andrés Fernando Muñoz Cabrera "/>
    <s v="Área Central de Referencia Bomberil"/>
    <s v="SUBDIRECCIÓN ESTRATÉGICA Y DE COORDINACIÓN BOMBERIL"/>
    <x v="0"/>
    <n v="30"/>
    <s v="20213800086512  "/>
    <s v="2021-07-07 14:58:09 "/>
    <m/>
    <m/>
    <m/>
    <x v="2"/>
    <m/>
    <m/>
    <m/>
    <m/>
    <m/>
    <s v="Al día 02/09/2021 lleva 39 días de vencimiento"/>
  </r>
  <r>
    <x v="0"/>
    <s v="Correo Atención Ciudadano"/>
    <s v="Guajira"/>
    <s v="ROBINSON TABORDA  "/>
    <s v="Persona Natural"/>
    <s v="Queja contra Cuerpo de Bomberos"/>
    <s v="CAC: Queja desde urumita la guajira "/>
    <s v="Jorge Restrepo Sanguino"/>
    <s v="FORMULACIÓN Y ACTUALIZACIÓN NORMATIVA Y OPERATIVA"/>
    <s v="SUBDIRECCIÓN ESTRATÉGICA Y DE COORDINACIÓN BOMBERIL"/>
    <x v="3"/>
    <n v="30"/>
    <s v="20213800086602  "/>
    <s v="2021-07-07 17:10:09 "/>
    <n v="20212050093921"/>
    <d v="2021-08-03T00:00:00"/>
    <n v="18"/>
    <x v="0"/>
    <m/>
    <m/>
    <s v="Word"/>
    <s v="SI"/>
    <m/>
    <s v="Hoy 10-08 lleva 21 días de gestión."/>
  </r>
  <r>
    <x v="0"/>
    <s v="Correo Atención Ciudadano"/>
    <s v="Caqueta"/>
    <s v="CUERPO DE BOMBEROS VOLUNTARIOS DE FLORENCIA  "/>
    <s v="Entidad Bomberil"/>
    <s v="Legislacion Bomberil"/>
    <s v="CAC: SOLICITUD ESTUDIOS PROYECTO ESCUELA PEI  "/>
    <s v="Jonathan Prieto "/>
    <s v="SUBDIRECCIÓN ADMINISTRATIVA Y FINANCIERA"/>
    <s v="SUBDIRECCIÓN ADMINISTRATIVA Y FINANCIERA"/>
    <x v="3"/>
    <n v="30"/>
    <s v="20213800086642  "/>
    <s v="2021-07-08 11:42:37 "/>
    <m/>
    <m/>
    <m/>
    <x v="2"/>
    <m/>
    <m/>
    <m/>
    <m/>
    <m/>
    <s v="Al día 02/09/2021 lleva 39 días de vencimiento"/>
  </r>
  <r>
    <x v="1"/>
    <s v="Radicación Directa"/>
    <s v="Antioquia"/>
    <s v="PROCURADURIA PROVINCIAL VALLE DE ABURRA  "/>
    <s v="Entidad Publica"/>
    <s v="Legislacion Bomberil"/>
    <s v="RD: FRANQUICIA  "/>
    <s v="Liz Margaret Álvarez calderon "/>
    <s v="INSPECCIÓN VIGILANCIA  Y CONTROL "/>
    <s v="SUBDIRECCIÓN ESTRATÉGICA Y DE COORDINACIÓN BOMBERIL"/>
    <x v="5"/>
    <n v="10"/>
    <s v="20213800086662  "/>
    <s v="2021-07-08 13:46:08 "/>
    <m/>
    <m/>
    <m/>
    <x v="2"/>
    <m/>
    <m/>
    <m/>
    <m/>
    <m/>
    <s v="Al día 02/09/2021 lleva 39 días de vencimiento"/>
  </r>
  <r>
    <x v="0"/>
    <s v="Correo Atención Ciudadano"/>
    <s v="Caldas"/>
    <s v="CUERPO DE BOMBEROS VOLUNTARIOS DE VITERBO - CALDAS  "/>
    <s v="Entidad Bomberil"/>
    <s v="Legislacion Bomberil"/>
    <s v="CAC: Solicitud resolución 004 de 2020  "/>
    <s v="Lina Maria Rojas Gallego"/>
    <s v="Proceso Educación Nacional para Bomberos"/>
    <s v="SUBDIRECCIÓN ESTRATÉGICA Y DE COORDINACIÓN BOMBERIL"/>
    <x v="1"/>
    <n v="20"/>
    <s v="20213800086692  "/>
    <s v="2021-07-09 09:25:09 "/>
    <m/>
    <s v="2021-14-07"/>
    <n v="3"/>
    <x v="0"/>
    <s v="Se responde radicado por correo electrónico el 14-07-2021, se envía la resolución solicitada."/>
    <m/>
    <m/>
    <s v="SI"/>
    <s v="N/A"/>
    <s v="Hoy 10-08 lleva 21 días de gestión."/>
  </r>
  <r>
    <x v="0"/>
    <s v="Correo Atención Ciudadano"/>
    <s v="Santander"/>
    <s v="ALCALDIA DEL MUNICIPIO DE MALAGA SANTANDER "/>
    <s v="Entidad Publica"/>
    <s v="Fortalecimiento Bomberil"/>
    <s v="CAC: SOLICITUD AUDIENCIA ALCALDE MALAGA SANTANDER "/>
    <s v="Andrea González Sarmiento"/>
    <s v="DIRECCIÓN GENERAL "/>
    <s v="DIRECCIÓN GENERAL "/>
    <x v="3"/>
    <n v="30"/>
    <s v="20213800086712  "/>
    <s v="2021-07-09 09:39:22 "/>
    <n v="20213000021431"/>
    <d v="2021-07-30T00:00:00"/>
    <n v="14"/>
    <x v="0"/>
    <m/>
    <m/>
    <s v="Word"/>
    <m/>
    <m/>
    <s v="Hoy 10-08 lleva 21 días de gestión."/>
  </r>
  <r>
    <x v="0"/>
    <s v="Correo Atención Ciudadano"/>
    <s v="Boyacá"/>
    <s v="CUERPO DE BOMBEROS VOLUNTARIOS DE MONIQUIRA  "/>
    <s v="Entidad Bomberil"/>
    <s v="Legislacion Bomberil"/>
    <s v="CAC: SOLICITUD CONCEPTO.  "/>
    <s v="Andrea Bibiana Castañeda Durán"/>
    <s v="FORMULACIÓN Y ACTUALIZACIÓN NORMATIVA Y OPERATIVA"/>
    <s v="SUBDIRECCIÓN ESTRATÉGICA Y DE COORDINACIÓN BOMBERIL"/>
    <x v="6"/>
    <n v="35"/>
    <s v="20213800086762  "/>
    <s v="2021-07-09 10:23:10 "/>
    <n v="20212050094561"/>
    <d v="2021-08-06T00:00:00"/>
    <n v="20"/>
    <x v="0"/>
    <m/>
    <m/>
    <s v="Word"/>
    <s v="SI"/>
    <m/>
    <s v="Al día 02/09/2021 no se a digitalizado la respuesta."/>
  </r>
  <r>
    <x v="0"/>
    <s v="Correo Atención Ciudadano"/>
    <s v="Cundinamarca"/>
    <s v="CUERPO DE BOMBEROS VOLUNTARIOS DE SOPO  "/>
    <s v="Entidad Bomberil"/>
    <s v="Legislacion Bomberil"/>
    <s v="CAC: Radicado de salida S-2021-025334. TRASLADO PGN.  "/>
    <s v="Andrea Bibiana Castañeda Durán"/>
    <s v="FORMULACIÓN Y ACTUALIZACIÓN NORMATIVA Y OPERATIVA"/>
    <s v="SUBDIRECCIÓN ESTRATÉGICA Y DE COORDINACIÓN BOMBERIL"/>
    <x v="3"/>
    <n v="30"/>
    <s v="20213800086792  "/>
    <s v="2021-07-09 10:45:38 "/>
    <n v="20212050094471"/>
    <d v="2021-08-06T00:00:00"/>
    <n v="20"/>
    <x v="0"/>
    <m/>
    <d v="2021-08-06T00:00:00"/>
    <s v="PDF"/>
    <s v="SI"/>
    <m/>
    <m/>
  </r>
  <r>
    <x v="0"/>
    <s v="Correo Atención Ciudadano"/>
    <s v="Valle del Cauca"/>
    <s v="ALCALDIA MUNICIPAL DE BOLIVAR VALLE  "/>
    <s v="Entidad Publica"/>
    <s v="Fortalecimiento Bomberil"/>
    <s v="CAC: SOLICITUD INFRMACION MAQUINARIA BOLIVAR VALLE  "/>
    <s v="Andrés Fernando Muñoz Cabrera "/>
    <s v="Área Central de Referencia Bomberil"/>
    <s v="SUBDIRECCIÓN ESTRATÉGICA Y DE COORDINACIÓN BOMBERIL"/>
    <x v="0"/>
    <n v="30"/>
    <s v="20213800086802  "/>
    <s v="2021-07-09 11:35:48 "/>
    <m/>
    <m/>
    <m/>
    <x v="2"/>
    <m/>
    <m/>
    <m/>
    <m/>
    <m/>
    <s v="Al día 02/09/2021 lleva 38 días de vencimiento"/>
  </r>
  <r>
    <x v="0"/>
    <s v="Correo Atención Ciudadano"/>
    <s v="Caldas"/>
    <s v="CUERPO DE BOMBEROS VOLUNTARIOS DE LA MERCED - CALDAS  "/>
    <s v="Entidad Bomberil"/>
    <s v="Fortalecimiento Bomberil"/>
    <s v="CAC: Envío proyecto  "/>
    <s v="Andrés Fernando Muñoz Cabrera "/>
    <s v="Área Central de Referencia Bomberil"/>
    <s v="SUBDIRECCIÓN ESTRATÉGICA Y DE COORDINACIÓN BOMBERIL"/>
    <x v="0"/>
    <n v="30"/>
    <s v="20213800086822  "/>
    <s v="2021-07-09 11:59:51 "/>
    <m/>
    <m/>
    <m/>
    <x v="2"/>
    <m/>
    <m/>
    <m/>
    <m/>
    <m/>
    <s v="Al día 02/09/2021 lleva 38 días de vencimiento"/>
  </r>
  <r>
    <x v="0"/>
    <s v="Correo Atención Ciudadano"/>
    <s v="Vichada"/>
    <s v="CARLOS ACOSTA  "/>
    <s v="Persona Natural"/>
    <s v="Legislacion Bomberil"/>
    <s v="CAC: DERECHO DE PETICIÓN  "/>
    <s v=" Camilo Portilla Quelal"/>
    <s v="FORMULACIÓN Y ACTUALIZACIÓN NORMATIVA Y OPERATIVA"/>
    <s v="SUBDIRECCIÓN ESTRATÉGICA Y DE COORDINACIÓN BOMBERIL"/>
    <x v="3"/>
    <n v="30"/>
    <s v="20213800086922  "/>
    <s v="2021-07-09 15:32:56 "/>
    <n v="20212050094411"/>
    <s v=" 02/08/2021"/>
    <n v="16"/>
    <x v="0"/>
    <m/>
    <m/>
    <s v="Word"/>
    <m/>
    <m/>
    <s v="Al día 02/09/2021 no se a digitalizado la respuesta."/>
  </r>
  <r>
    <x v="0"/>
    <s v="Correo Atención Ciudadano"/>
    <s v="Cundinamarca"/>
    <s v="CUERPO DE BOMBEROS VOLUNTARIOS DE FACATATIVA  "/>
    <s v="Entidad Bomberil"/>
    <s v="Legislacion Bomberil"/>
    <s v="CAC: SOLICITUD "/>
    <s v="Juan Gabriel Parra"/>
    <s v="FORMULACIÓN Y ACTUALIZACIÓN NORMATIVA Y OPERATIVA"/>
    <s v="SUBDIRECCIÓN ESTRATÉGICA Y DE COORDINACIÓN BOMBERIL"/>
    <x v="3"/>
    <n v="30"/>
    <s v="20213800086932  "/>
    <s v="2021-07-09 15:43:50 "/>
    <m/>
    <m/>
    <m/>
    <x v="2"/>
    <m/>
    <m/>
    <m/>
    <m/>
    <m/>
    <s v="Al día 02/09/2021 lleva 38 días de vencimiento"/>
  </r>
  <r>
    <x v="0"/>
    <s v="Correo Atención Ciudadano"/>
    <s v="Norte de santander "/>
    <s v="CUERPO DE BOMBEROS VOLUNTARIOS DE CUCUTA  "/>
    <s v="Entidad Bomberil"/>
    <s v="Acompañamiento Juridico"/>
    <s v="CAC: SOLICITUD APOYO JURÍDICO  "/>
    <s v="Andrea Bibiana Castañeda Durán"/>
    <s v="FORMULACIÓN Y ACTUALIZACIÓN NORMATIVA Y OPERATIVA"/>
    <s v="SUBDIRECCIÓN ESTRATÉGICA Y DE COORDINACIÓN BOMBERIL"/>
    <x v="0"/>
    <n v="30"/>
    <s v="20213800086942  "/>
    <s v="2021-07-09 15:49:44 "/>
    <n v="20212050093941"/>
    <s v="2021-21-07"/>
    <n v="8"/>
    <x v="0"/>
    <m/>
    <s v="2021-21-07"/>
    <s v="PDF"/>
    <s v="SI"/>
    <s v="N/A"/>
    <m/>
  </r>
  <r>
    <x v="0"/>
    <s v="Correo Atención Ciudadano"/>
    <s v="Magdalena "/>
    <s v="PRESIDENCIA DE LA REPUBLICA  "/>
    <s v="Entidad Publica"/>
    <s v="Otros"/>
    <s v="CAC. OFI21-00096387 / IDM: Seguimiento Plan Estratégico del Vía Parque Isla de Salamanca Sentencia 3872 de 2020. a más tardar el día 11 de julio de 2021, "/>
    <s v="Carlos Cartagena Cano "/>
    <s v="DIRECCIÓN GENERAL "/>
    <s v="DIRECCIÓN GENERAL "/>
    <x v="1"/>
    <n v="20"/>
    <s v="20213800086992  "/>
    <s v="2021-07-09 16:36:12 "/>
    <m/>
    <m/>
    <m/>
    <x v="2"/>
    <m/>
    <m/>
    <m/>
    <m/>
    <m/>
    <s v="Al día 02/09/2021 lleva 38 días de vencimiento"/>
  </r>
  <r>
    <x v="0"/>
    <s v="Correo Atención Ciudadano"/>
    <s v="Bogotá"/>
    <s v="MICHEL JOAO ARIAS MURILLO  "/>
    <s v="Persona Natural"/>
    <s v="Otros"/>
    <s v="CAC: Novedad Acoso Laboral  "/>
    <s v="Camilo Portilla Quelal"/>
    <s v="FORMULACIÓN Y ACTUALIZACIÓN NORMATIVA Y OPERATIVA"/>
    <s v="SUBDIRECCIÓN ESTRATÉGICA Y DE COORDINACIÓN BOMBERIL"/>
    <x v="0"/>
    <n v="30"/>
    <s v="20213800087022  "/>
    <s v="2021-07-09 17:16:03 "/>
    <n v="20212050094421"/>
    <d v="2021-08-06T00:00:00"/>
    <n v="20"/>
    <x v="0"/>
    <m/>
    <d v="2021-08-06T00:00:00"/>
    <s v="PDF"/>
    <s v="SI"/>
    <m/>
    <m/>
  </r>
  <r>
    <x v="0"/>
    <s v="Correo Atención Ciudadano"/>
    <s v="Valle del Cauca"/>
    <s v="CUERPO DE BOMBEROS VOLUNTARIOS DE GINEBRA  "/>
    <s v="Entidad Bomberil"/>
    <s v="Fortalecimiento Bomberil"/>
    <s v="CAC: Solicitud Aval Instructores  "/>
    <s v="Jose Alexander Teuta Gomez"/>
    <s v="Proceso Educación Nacional para Bomberos"/>
    <s v="SUBDIRECCIÓN ESTRATÉGICA Y DE COORDINACIÓN BOMBERIL"/>
    <x v="0"/>
    <n v="30"/>
    <s v="20213800087032  "/>
    <s v="2021-07-09 17:18:31 "/>
    <n v="20212000021271"/>
    <s v="2021-28-07"/>
    <n v="12"/>
    <x v="0"/>
    <m/>
    <s v="2021-28-07"/>
    <s v="PDF"/>
    <s v="SI"/>
    <s v="N/A"/>
    <m/>
  </r>
  <r>
    <x v="0"/>
    <s v="Correo Atención Ciudadano"/>
    <s v="Quindio "/>
    <s v="CUERPO DE BOMBEROS VOLUNTARIOS DE GENOVA - QUINDIO  "/>
    <s v="Entidad Bomberil"/>
    <s v="Fortalecimiento Bomberil"/>
    <s v="CAC: Información Instructor Bomberos Nivel 1 y 2. "/>
    <s v="Jose Alexander Teuta Gomez"/>
    <s v="Proceso Educación Nacional para Bomberos"/>
    <s v="SUBDIRECCIÓN ESTRATÉGICA Y DE COORDINACIÓN BOMBERIL"/>
    <x v="3"/>
    <n v="30"/>
    <s v="20213800087062  "/>
    <s v="2021-07-09 17:28:59 "/>
    <n v="20212000021361"/>
    <s v="2021-27-07"/>
    <n v="11"/>
    <x v="0"/>
    <m/>
    <s v="2021-27-07"/>
    <s v="PDF"/>
    <s v="SI"/>
    <m/>
    <m/>
  </r>
  <r>
    <x v="0"/>
    <s v="Correo Atención Ciudadano"/>
    <s v="Bolivar"/>
    <s v="CUERPO DE BOMBEROS VOLUNTARIOS DE SANTA CRUZ DE MOMPOX  "/>
    <s v="Entidad Bomberil"/>
    <s v="Fortalecimiento Bomberil"/>
    <s v="CAC: ENTREGA IRREGULAR DE EQUIPOS DE PROTECCIÓN PERSONAL - EPP "/>
    <s v="EDWIN GONZALEZ MALAGON  "/>
    <s v="Área Central de Referencia Bomberil"/>
    <s v="SUBDIRECCIÓN ESTRATÉGICA Y DE COORDINACIÓN BOMBERIL"/>
    <x v="0"/>
    <n v="30"/>
    <s v="20213800087102  "/>
    <s v="2021-07-09 17:47:28 "/>
    <m/>
    <m/>
    <m/>
    <x v="2"/>
    <m/>
    <m/>
    <m/>
    <m/>
    <m/>
    <s v="Al día 02/09/2021 lleva 37 días de vencimiento"/>
  </r>
  <r>
    <x v="0"/>
    <s v="Correo Atención Ciudadano"/>
    <s v="Cundinamarca"/>
    <s v="ALCALDIA AGUA DE DIOS CUNDINAMARCA "/>
    <s v="Entidad Publica"/>
    <s v="Legislacion Bomberil"/>
    <s v="CAC: SOLICITUD INFORMACIÓN  "/>
    <s v="Melba Vidal "/>
    <s v="FORMULACIÓN Y ACTUALIZACIÓN NORMATIVA Y OPERATIVA"/>
    <s v="SUBDIRECCIÓN ESTRATÉGICA Y DE COORDINACIÓN BOMBERIL"/>
    <x v="0"/>
    <n v="30"/>
    <s v="20213800087112  "/>
    <s v="2021-07-09 17:54:05 "/>
    <m/>
    <m/>
    <m/>
    <x v="2"/>
    <m/>
    <m/>
    <m/>
    <m/>
    <m/>
    <s v="Al día 02/09/2021 lleva 37 días de vencimiento"/>
  </r>
  <r>
    <x v="0"/>
    <s v="Correo Atención Ciudadano"/>
    <s v="Antioquia"/>
    <s v="FISCALIA GENERAL DE LA NACION  "/>
    <s v="Entidad Publica"/>
    <s v="Solicitud de Informacion"/>
    <s v="CAC: SOLICITUD DE INFORMACIÓN RADICADO SPOA 050016000718200900146 "/>
    <s v=" Jorge Restrepo Sanguino"/>
    <s v="FORMULACIÓN Y ACTUALIZACIÓN NORMATIVA Y OPERATIVA"/>
    <s v="SUBDIRECCIÓN ESTRATÉGICA Y DE COORDINACIÓN BOMBERIL"/>
    <x v="5"/>
    <n v="10"/>
    <s v="20213800087122  "/>
    <s v="2021-07-09 17:59:54 "/>
    <n v="20212050093911"/>
    <s v="2021-21-07"/>
    <n v="7"/>
    <x v="3"/>
    <m/>
    <s v="2021-21-07"/>
    <s v="PDF"/>
    <s v="SI"/>
    <m/>
    <m/>
  </r>
  <r>
    <x v="0"/>
    <s v="Correo Atención Ciudadano"/>
    <s v="Valle del Cauca"/>
    <s v="JUZGADO 01 CIVIL CIRCUITO - TULUA - SECCIONAL CALI  "/>
    <s v="Entidad Publica"/>
    <s v="Legislacion Bomberil"/>
    <s v="CAC: NOTIFICACIÓN AUTO No. 982 DEL 9 DE JULIO DE 2021 - ADMISIÓN TUTELA 2021-00192-00 "/>
    <s v="Camilo Portilla Quelal"/>
    <s v="FORMULACIÓN Y ACTUALIZACIÓN NORMATIVA Y OPERATIVA"/>
    <s v="SUBDIRECCIÓN ESTRATÉGICA Y DE COORDINACIÓN BOMBERIL"/>
    <x v="5"/>
    <n v="10"/>
    <s v="20213800087132  "/>
    <s v="2021-07-12 09:14:59 "/>
    <n v="20212050093831"/>
    <s v="2021-12-07"/>
    <n v="1"/>
    <x v="0"/>
    <m/>
    <s v="2021-12-07"/>
    <s v="PDF"/>
    <s v="SI"/>
    <m/>
    <m/>
  </r>
  <r>
    <x v="0"/>
    <s v="Correo Atención Ciudadano"/>
    <s v="Vichada"/>
    <s v="GOBERNACION DE VICHADA  "/>
    <s v="Entidad Bomberil"/>
    <s v="Solicitud de Informacion"/>
    <s v="CAC: Solicitud concepto jurídico respecto al cumplimiento de los requisitos para ser designado como Coordinador Ejecutivo de Bomberos "/>
    <s v=" Jorge Restrepo Sanguino"/>
    <s v="FORMULACIÓN Y ACTUALIZACIÓN NORMATIVA Y OPERATIVA"/>
    <s v="SUBDIRECCIÓN ESTRATÉGICA Y DE COORDINACIÓN BOMBERIL"/>
    <x v="3"/>
    <n v="30"/>
    <s v="20213800087142  "/>
    <s v="2021-07-12 09:51:39 "/>
    <n v="20212050094281"/>
    <d v="2021-07-29T00:00:00"/>
    <n v="13"/>
    <x v="0"/>
    <m/>
    <d v="2021-07-29T00:00:00"/>
    <s v="PDF"/>
    <s v="SI"/>
    <m/>
    <m/>
  </r>
  <r>
    <x v="0"/>
    <s v="Correo Atención Ciudadano"/>
    <s v="Bogotá"/>
    <s v="VEEDOR BOMBERIL  "/>
    <s v="Entidad Bomberil"/>
    <s v="Solicitud de Informacion"/>
    <s v="CAC : Solicitud de información mediante derecho de petición "/>
    <s v="Jorge Edwin Amarillo Alvarado"/>
    <s v="SUBDIRECCIÓN ADMINISTRATIVA Y FINANCIERA"/>
    <s v="SUBDIRECCIÓN ADMINISTRATIVA Y FINANCIERA"/>
    <x v="1"/>
    <n v="20"/>
    <s v="20213800087212  "/>
    <s v="2021-07-12 10:27:58 "/>
    <m/>
    <d v="2021-08-04T00:00:00"/>
    <n v="18"/>
    <x v="0"/>
    <s v="En atención a la falta de requisitos mínimos del derecho de petición, como identificación de ciudadano y notificación se archiva la solicitud."/>
    <m/>
    <m/>
    <m/>
    <m/>
    <m/>
  </r>
  <r>
    <x v="0"/>
    <s v="Correo Institucional"/>
    <s v="Risaralda"/>
    <s v="CUERPO DE BOMBEROS OFICIALES DE DOSQUEBRADAS  "/>
    <s v="Entidad Bomberil"/>
    <s v="Fortalecimiento Bomberil"/>
    <s v="CI: EXT_S21-00053112-PQRSD-051941-PQR  "/>
    <s v="Jonathan Prieto "/>
    <s v="SUBDIRECCIÓN ADMINISTRATIVA Y FINANCIERA"/>
    <s v="SUBDIRECCIÓN ADMINISTRATIVA Y FINANCIERA"/>
    <x v="3"/>
    <n v="30"/>
    <s v="20213800087222  "/>
    <s v="2021-07-12 10:32:08 "/>
    <m/>
    <m/>
    <m/>
    <x v="1"/>
    <m/>
    <m/>
    <m/>
    <m/>
    <m/>
    <m/>
  </r>
  <r>
    <x v="0"/>
    <s v="Correo Atención Ciudadano"/>
    <s v="Caldas"/>
    <s v="CUERPO DE BOMBEROS VOLUNTARIOS LA DORADA - CALDAS  "/>
    <s v="Entidad Bomberil"/>
    <s v="Acompañamiento Juridico"/>
    <s v="CAC: TUTELA "/>
    <s v="Jorge Restrepo Sanguino"/>
    <s v="FORMULACIÓN Y ACTUALIZACIÓN NORMATIVA Y OPERATIVA"/>
    <s v="SUBDIRECCIÓN ESTRATÉGICA Y DE COORDINACIÓN BOMBERIL"/>
    <x v="5"/>
    <n v="10"/>
    <s v="20213800087242  "/>
    <s v="2021-07-12 13:54:59 "/>
    <n v="20212050093881"/>
    <d v="2021-07-13T00:00:00"/>
    <n v="1"/>
    <x v="0"/>
    <m/>
    <d v="2021-07-13T00:00:00"/>
    <s v="PDF"/>
    <s v="SI"/>
    <m/>
    <m/>
  </r>
  <r>
    <x v="0"/>
    <s v="Correo Atención Ciudadano"/>
    <s v="Boyacá"/>
    <s v="CUERPO DE BOMBEROS VOLUNTARIOS DE ARCABUCO  "/>
    <s v="Entidad Bomberil"/>
    <s v="Solicitud de Informacion"/>
    <s v="CAC: SOLICITUD  "/>
    <s v="Camilo Portilla Quelal"/>
    <s v="FORMULACIÓN Y ACTUALIZACIÓN NORMATIVA Y OPERATIVA"/>
    <s v="SUBDIRECCIÓN ESTRATÉGICA Y DE COORDINACIÓN BOMBERIL"/>
    <x v="3"/>
    <n v="30"/>
    <s v="20213800087262  "/>
    <s v="2021-07-12 15:41:26 "/>
    <m/>
    <m/>
    <m/>
    <x v="1"/>
    <m/>
    <m/>
    <m/>
    <m/>
    <m/>
    <m/>
  </r>
  <r>
    <x v="0"/>
    <s v="Correo Atención Ciudadano"/>
    <s v="Valle del Cauca"/>
    <s v="JOSE PERDOMO  "/>
    <s v="Persona Juridica"/>
    <s v="Solicitud de Informacion"/>
    <s v="CAC: INFORMACIÓN MARCO NORMATIVO PROCESO DE CERTIFICACIÓN Y EVALUACIÓN RIESGOS BOMBEROS "/>
    <s v="Edgar Alexander Maya Lopez"/>
    <s v="Proceso Educación Nacional para Bomberos"/>
    <s v="SUBDIRECCIÓN ESTRATÉGICA Y DE COORDINACIÓN BOMBERIL"/>
    <x v="1"/>
    <n v="20"/>
    <s v="20213800087302  "/>
    <s v="2021-07-12 16:14:38 "/>
    <n v="20212050094241"/>
    <d v="2021-07-27T00:00:00"/>
    <n v="12"/>
    <x v="0"/>
    <m/>
    <d v="2021-07-27T00:00:00"/>
    <s v="PDF"/>
    <s v="SI"/>
    <m/>
    <m/>
  </r>
  <r>
    <x v="0"/>
    <s v="Correo Atención Ciudadano"/>
    <s v="Valle del Cauca"/>
    <s v="ARBEY RODRIGUEZ  "/>
    <s v="Persona Natural"/>
    <s v="Acompañamiento Juridico"/>
    <s v="CAC: Queja, petición y investigación. Cartago Valle. "/>
    <s v="Jorge Restrepo Sanguino"/>
    <s v="FORMULACIÓN Y ACTUALIZACIÓN NORMATIVA Y OPERATIVA"/>
    <s v="SUBDIRECCIÓN ESTRATÉGICA Y DE COORDINACIÓN BOMBERIL"/>
    <x v="3"/>
    <n v="30"/>
    <s v="20213800087312  "/>
    <s v="2021-07-12 16:35:06 "/>
    <n v="20212050094011"/>
    <d v="2021-07-21T00:00:00"/>
    <n v="6"/>
    <x v="0"/>
    <m/>
    <d v="2021-07-21T00:00:00"/>
    <s v="PDF"/>
    <s v="SI"/>
    <m/>
    <m/>
  </r>
  <r>
    <x v="0"/>
    <s v="Correo Atención Ciudadano"/>
    <s v="Bogotá"/>
    <s v="PRESIDENCIA DE LA REPUBLICA  "/>
    <s v="Entidad territorial"/>
    <s v="Solicitud de Informacion"/>
    <s v="CAC: EXT_S21-00039083-PQRSD-038465-PQR  "/>
    <s v="Andrés Fernando Muñoz Cabrera "/>
    <s v="Área Central de Referencia Bomberil"/>
    <s v="SUBDIRECCIÓN ESTRATÉGICA Y DE COORDINACIÓN BOMBERIL"/>
    <x v="3"/>
    <n v="30"/>
    <s v="20213800087332  "/>
    <s v="2021-07-12 16:49:16 "/>
    <m/>
    <m/>
    <m/>
    <x v="1"/>
    <m/>
    <m/>
    <m/>
    <m/>
    <m/>
    <m/>
  </r>
  <r>
    <x v="0"/>
    <s v="Correo Atención Ciudadano"/>
    <s v="Bogotá"/>
    <s v="MINISTERIO DE INTERIOR  "/>
    <s v="Entidad territorial "/>
    <s v="Solicitud de Informacion"/>
    <s v="CAC: Remisión por competencia EXT_S21-00052098-PQRSD-051020-PQR "/>
    <s v=" Juan Gabriel Parra"/>
    <s v="FORMULACIÓN Y ACTUALIZACIÓN NORMATIVA Y OPERATIVA"/>
    <s v="SUBDIRECCIÓN ESTRATÉGICA Y DE COORDINACIÓN BOMBERIL"/>
    <x v="3"/>
    <n v="30"/>
    <s v="20213800087372  "/>
    <s v="2021-07-12 17:01:38 "/>
    <n v="20212050094021"/>
    <d v="2021-07-28T00:00:00"/>
    <n v="11"/>
    <x v="0"/>
    <m/>
    <d v="2021-07-28T00:00:00"/>
    <s v="PDF"/>
    <s v="SI"/>
    <m/>
    <m/>
  </r>
  <r>
    <x v="0"/>
    <s v="Correo Atención Ciudadano"/>
    <s v="Bogotá"/>
    <s v="ISELE TOSCANA  "/>
    <s v="Persona Natural"/>
    <s v="Solicitud de Informacion"/>
    <s v="CAC: Cargo de Comandancia "/>
    <s v="Camilo Portilla Quelal"/>
    <s v="FORMULACIÓN Y ACTUALIZACIÓN NORMATIVA Y OPERATIVA"/>
    <s v="SUBDIRECCIÓN ESTRATÉGICA Y DE COORDINACIÓN BOMBERIL"/>
    <x v="1"/>
    <n v="20"/>
    <s v="20213800087452  "/>
    <s v="2021-07-12 17:53:13 "/>
    <s v="20212050094401 "/>
    <d v="2021-08-02T00:00:00"/>
    <n v="14"/>
    <x v="0"/>
    <m/>
    <m/>
    <s v="Word"/>
    <s v="SI"/>
    <m/>
    <m/>
  </r>
  <r>
    <x v="0"/>
    <s v="Correo Atención Ciudadano"/>
    <s v="Bogotá"/>
    <s v="PROCURADURIA GENERAL DE LA NACION  "/>
    <s v="Entidad territorial "/>
    <s v="Solicitud de Informacion"/>
    <s v="CAC: REMISION POR COMPETENCIA E-2020-029376  "/>
    <s v="Andrea Bibiana Castañeda Durán"/>
    <s v="FORMULACIÓN Y ACTUALIZACIÓN NORMATIVA Y OPERATIVA"/>
    <s v="SUBDIRECCIÓN ESTRATÉGICA Y DE COORDINACIÓN BOMBERIL"/>
    <x v="5"/>
    <n v="10"/>
    <s v="20213800087492  "/>
    <s v="2021-07-13 12:44:36 "/>
    <n v="20212050094101"/>
    <d v="2021-07-21T00:00:00"/>
    <n v="4"/>
    <x v="0"/>
    <m/>
    <d v="2021-07-21T00:00:00"/>
    <s v="PDF"/>
    <s v="SI"/>
    <m/>
    <m/>
  </r>
  <r>
    <x v="0"/>
    <s v="Correo Atención Ciudadano"/>
    <s v="Bogotá"/>
    <s v="CONGRESO DE LA REPúBLICA DE COLOMBIA COMISIÓN CUARTA CONSTINUCIONAL PERMANENTE  "/>
    <s v="Entidad territorial "/>
    <s v="Solicitud de Informacion"/>
    <s v="CAC: Solicitud Informe Ejecución Presupuesto de Inversión 2021  "/>
    <s v=" Adriana Moreno Roncancio"/>
    <s v="PLANEACIÓN ESTRATEGICA"/>
    <s v="DIRECCIÓN GENERAL "/>
    <x v="4"/>
    <n v="5"/>
    <s v="20213800087502  "/>
    <s v="2021-07-13 12:54:07 "/>
    <n v="20211100021611"/>
    <d v="2021-07-28T00:00:00"/>
    <n v="10"/>
    <x v="3"/>
    <m/>
    <d v="2021-07-28T00:00:00"/>
    <s v="PDF"/>
    <s v="SI"/>
    <s v="N/A"/>
    <m/>
  </r>
  <r>
    <x v="0"/>
    <s v="Correo Atención Ciudadano"/>
    <s v="Norte de santander "/>
    <s v="CESAR AUGUSTO RIVEROS AVENDAÑO "/>
    <s v="Persona Natural"/>
    <s v="Acompañamiento Juridico"/>
    <s v="CAC: Homologación Cursos para Ascenso  "/>
    <s v="Lina Maria Rojas Gallego"/>
    <s v="Proceso Educación Nacional para Bomberos"/>
    <s v="SUBDIRECCIÓN ESTRATÉGICA Y DE COORDINACIÓN BOMBERIL"/>
    <x v="0"/>
    <n v="30"/>
    <s v="20213800087682  "/>
    <s v="2021-07-13 17:53:02 "/>
    <n v="20212000021211"/>
    <d v="2021-07-21T00:00:00"/>
    <n v="5"/>
    <x v="0"/>
    <m/>
    <d v="2021-07-21T00:00:00"/>
    <s v="PDF"/>
    <s v="SI"/>
    <m/>
    <m/>
  </r>
  <r>
    <x v="0"/>
    <m/>
    <s v="Cundinamarca"/>
    <s v="SANDRA AGUIRRE "/>
    <s v="Persona Natural"/>
    <s v="Solicitud de Informacion"/>
    <s v="SOLICITUD DE INFORMACIÓN CON RESPECTO A QUE TIPO DE ESTABLECIMIENTO COMERCIAL LE APLICAN LAS BOCAS DE INCENDIOS EQUIPADAS  "/>
    <s v="Edgar Alexander Maya Lopez"/>
    <s v="FORMULACIÓN Y ACTUALIZACIÓN NORMATIVA Y OPERATIVA"/>
    <s v="SUBDIRECCIÓN ESTRATÉGICA Y DE COORDINACIÓN BOMBERIL"/>
    <x v="0"/>
    <n v="30"/>
    <s v="20219000087692  "/>
    <s v="2021-07-13 17:57:20 "/>
    <n v="20212050094541"/>
    <d v="2021-08-10T00:00:00"/>
    <n v="19"/>
    <x v="0"/>
    <m/>
    <d v="2021-08-11T00:00:00"/>
    <s v="PDF"/>
    <s v="SI"/>
    <m/>
    <m/>
  </r>
  <r>
    <x v="0"/>
    <s v="Correo Atención Ciudadano"/>
    <s v="Boyacá"/>
    <s v="JUAN DE DIOS POVEDA CASTELLANOS  "/>
    <s v="Persona Natural"/>
    <s v="Solicitud de Informacion"/>
    <s v="CAC: DERECHO DE PETICIÓN  "/>
    <s v="Camilo Portilla Quelal"/>
    <s v="FORMULACIÓN Y ACTUALIZACIÓN NORMATIVA Y OPERATIVA"/>
    <s v="SUBDIRECCIÓN ESTRATÉGICA Y DE COORDINACIÓN BOMBERIL"/>
    <x v="0"/>
    <n v="30"/>
    <s v="20213800087722  "/>
    <s v="2021-07-13 18:24:20 "/>
    <n v="20212050094171"/>
    <d v="2021-07-28T00:00:00"/>
    <n v="10"/>
    <x v="0"/>
    <s v="LA MISMA SOLICITUD SE REALIZO CON EL RADICADO 20213800083282, EL CUAL SE RESPONDIÓ CON LA SALIDA 20212050094171, POR TANTO NO PROCEDE RESPUESTA."/>
    <d v="2021-07-28T00:00:00"/>
    <s v="PDF"/>
    <s v="SI"/>
    <m/>
    <m/>
  </r>
  <r>
    <x v="2"/>
    <s v="Servicio Mensajeria"/>
    <s v="Cundinamarca"/>
    <s v="DANIEL FELIE YANQUEN GIL "/>
    <s v="Persona Natural"/>
    <s v="Acompañamiento Juridico"/>
    <s v="SM: Rad. 001 de 2020/CBVT "/>
    <s v="Camilo Portilla Quelal"/>
    <s v="FORMULACIÓN Y ACTUALIZACIÓN NORMATIVA Y OPERATIVA"/>
    <s v="SUBDIRECCIÓN ESTRATÉGICA Y DE COORDINACIÓN BOMBERIL"/>
    <x v="3"/>
    <n v="30"/>
    <s v="20213800087822  "/>
    <s v="2021-07-14 12:21:24 "/>
    <m/>
    <m/>
    <m/>
    <x v="1"/>
    <m/>
    <m/>
    <m/>
    <m/>
    <m/>
    <m/>
  </r>
  <r>
    <x v="0"/>
    <s v="Correo Atención Ciudadano"/>
    <s v="Atlantico"/>
    <s v="CUERPO DE BOMBEROS VOLUNTARIOS DE BARANOA - ATLANTICO  "/>
    <s v="Entidad Bomberil"/>
    <s v="Fortalecimiento Bomberil"/>
    <s v="CAC: SOLICITUD ACLARCION DE LA CONFORMACION DEL CONSEJO DE DIGNATARIOS EN LOS CUERPOS DE BOMBEROS VOLUNTARIOS.  "/>
    <s v="Jorge Restrepo Sanguino"/>
    <s v="FORMULACIÓN Y ACTUALIZACIÓN NORMATIVA Y OPERATIVA"/>
    <s v="SUBDIRECCIÓN ESTRATÉGICA Y DE COORDINACIÓN BOMBERIL"/>
    <x v="3"/>
    <n v="30"/>
    <s v="20213800087842  "/>
    <s v="2021-07-14 12:46:32 "/>
    <n v="20212050094251"/>
    <d v="2021-07-28T00:00:00"/>
    <n v="19"/>
    <x v="0"/>
    <m/>
    <d v="2021-07-28T00:00:00"/>
    <s v="PDF"/>
    <s v="SI"/>
    <m/>
    <m/>
  </r>
  <r>
    <x v="0"/>
    <s v="Correo Atención Ciudadano"/>
    <s v="Cundinamarca"/>
    <s v="LUIS HERNAN RODRIGUEZ TORRES "/>
    <s v="Persona Natural"/>
    <s v="Fortalecimiento Bomberil"/>
    <s v="CAC: DERECHO DE PETICIÓN  "/>
    <s v="Edgar Alexander Maya Lopez"/>
    <s v="FORMULACIÓN Y ACTUALIZACIÓN NORMATIVA Y OPERATIVA"/>
    <s v="SUBDIRECCIÓN ESTRATÉGICA Y DE COORDINACIÓN BOMBERIL"/>
    <x v="1"/>
    <n v="20"/>
    <s v="20213800087852  "/>
    <s v="2021-07-14 12:54:00 "/>
    <m/>
    <d v="2021-08-10T00:00:00"/>
    <n v="18"/>
    <x v="0"/>
    <s v="Se da respuesta por correo electrónico se deja evidencia en digital."/>
    <d v="2021-08-10T00:00:00"/>
    <m/>
    <s v="SI"/>
    <m/>
    <m/>
  </r>
  <r>
    <x v="0"/>
    <s v="Correo Atención Ciudadano"/>
    <s v="Bogotá"/>
    <s v="MARIA CLEMENCIA PROCURADURIA "/>
    <s v="Entidad territorial"/>
    <s v="Solicitud de Informacion"/>
    <s v="CAC: OFICIO 3723 DEL 13 DE JULIO 2021 SOLICITUD DE DOCUMENTACIÓN RAD, IUS E-2021-260699 IUC D-2021-1902597 "/>
    <s v="Alvaro Perez"/>
    <s v="Contratación "/>
    <s v="SUBDIRECCIÓN ADMINISTRATIVA Y FINANCIERA"/>
    <x v="5"/>
    <n v="10"/>
    <s v="20213800087942  "/>
    <s v="2021-07-14 17:47:35 "/>
    <m/>
    <m/>
    <m/>
    <x v="2"/>
    <m/>
    <m/>
    <m/>
    <m/>
    <m/>
    <s v="Al día 02/09/2021 no se a dado contestación."/>
  </r>
  <r>
    <x v="0"/>
    <s v="Correo Atención Ciudadano"/>
    <s v="Tolima "/>
    <s v="ALCALDÍA DE PURIFICACIÓN TOLIMA  "/>
    <s v="Entidad territorial"/>
    <s v="Solicitud de Informacion"/>
    <s v="CAC: Solicitud Información de Estado Máquina Extintora Municipio de Purificación-Tolima "/>
    <s v="Andrés Fernando Muñoz Cabrera "/>
    <s v="Área Central de Referencia Bomberil"/>
    <s v="SUBDIRECCIÓN ESTRATÉGICA Y DE COORDINACIÓN BOMBERIL"/>
    <x v="3"/>
    <n v="30"/>
    <s v="20213800087952  "/>
    <s v="2021-07-14 17:56:14 "/>
    <m/>
    <m/>
    <m/>
    <x v="1"/>
    <m/>
    <m/>
    <m/>
    <m/>
    <m/>
    <m/>
  </r>
  <r>
    <x v="0"/>
    <s v="Correo Atención Ciudadano"/>
    <s v="Antioquia"/>
    <s v="CUERPO DE BOMBEROS VOLUNTARIOS DE CHIGORODO  "/>
    <s v="Entidad territorial "/>
    <s v="Acompañamiento Juridico"/>
    <s v="CAC: solicitud de concepto jurídico de la sobre tasa bomberil "/>
    <s v="Jorge Restrepo Sanguino"/>
    <s v="FORMULACIÓN Y ACTUALIZACIÓN NORMATIVA Y OPERATIVA"/>
    <s v="SUBDIRECCIÓN ESTRATÉGICA Y DE COORDINACIÓN BOMBERIL"/>
    <x v="3"/>
    <n v="30"/>
    <s v="20213800087962  "/>
    <s v="2021-07-14 17:58:57 "/>
    <n v="20212050094331"/>
    <d v="2021-07-29T00:00:00"/>
    <n v="10"/>
    <x v="0"/>
    <m/>
    <d v="2021-07-29T00:00:00"/>
    <s v="PDF"/>
    <s v="SI"/>
    <m/>
    <m/>
  </r>
  <r>
    <x v="0"/>
    <s v="Correo Atención Ciudadano"/>
    <s v="Bolivar"/>
    <s v="YESID SANCHEZ CARRASCAL "/>
    <s v="Persona Natural"/>
    <s v="Acompañamiento Juridico"/>
    <s v="CAC: Encerramiento estación Bomberos Mompox  "/>
    <s v="Jorge Restrepo Sanguino"/>
    <s v="FORMULACIÓN Y ACTUALIZACIÓN NORMATIVA Y OPERATIVA"/>
    <s v="SUBDIRECCIÓN ESTRATÉGICA Y DE COORDINACIÓN BOMBERIL"/>
    <x v="3"/>
    <n v="30"/>
    <s v="20213800088062  "/>
    <s v="2021-07-15 13:25:09 "/>
    <n v="20212050094271"/>
    <d v="2021-07-29T00:00:00"/>
    <n v="9"/>
    <x v="0"/>
    <m/>
    <d v="2021-07-29T00:00:00"/>
    <s v="PDF"/>
    <s v="SI"/>
    <m/>
    <m/>
  </r>
  <r>
    <x v="0"/>
    <s v="Correo Atención Ciudadano"/>
    <s v="Santander"/>
    <s v="JUZGADO 02 PROMISCUO FAMILIA CIRCUITO SANTANDER - SOCORRO  "/>
    <s v="Entidad territorial "/>
    <s v="Acompañamiento Juridico"/>
    <s v="CAC: NOTIFICACIÓN ADMISIÓN DE TUTELA  "/>
    <s v="Camilo Portilla Quelal"/>
    <s v="FORMULACIÓN Y ACTUALIZACIÓN NORMATIVA Y OPERATIVA"/>
    <s v="SUBDIRECCIÓN ESTRATÉGICA Y DE COORDINACIÓN BOMBERIL"/>
    <x v="5"/>
    <n v="10"/>
    <s v="20213800088142  "/>
    <s v="2021-07-15 18:06:11 "/>
    <s v=" 20212050094111"/>
    <d v="2021-07-19T00:00:00"/>
    <n v="2"/>
    <x v="0"/>
    <m/>
    <d v="2021-07-19T00:00:00"/>
    <s v="PDF"/>
    <s v="SI"/>
    <m/>
    <m/>
  </r>
  <r>
    <x v="0"/>
    <s v="Correo Atención Ciudadano"/>
    <s v="Bolivar"/>
    <s v="YESID SANCHEZ CARRASCAL "/>
    <s v="Persona Natural"/>
    <s v="Acompañamiento Juridico"/>
    <s v="CAC: Negación de prestación de servicio  "/>
    <s v="Jorge Restrepo Sanguino"/>
    <s v="FORMULACIÓN Y ACTUALIZACIÓN NORMATIVA Y OPERATIVA"/>
    <s v="SUBDIRECCIÓN ESTRATÉGICA Y DE COORDINACIÓN BOMBERIL"/>
    <x v="3"/>
    <n v="30"/>
    <s v="20213800088182  "/>
    <s v="2021-07-15 19:30:28 "/>
    <n v="20212050094271"/>
    <d v="2021-07-29T00:00:00"/>
    <n v="9"/>
    <x v="0"/>
    <m/>
    <d v="2021-07-29T00:00:00"/>
    <s v="PDF"/>
    <s v="SI"/>
    <m/>
    <m/>
  </r>
  <r>
    <x v="0"/>
    <s v="Correo Atención Ciudadano"/>
    <s v="Bogotá"/>
    <s v="PAOLA GOMEZ  "/>
    <s v="Persona Natural"/>
    <s v="Acompañamiento Juridico"/>
    <s v="CAC: Derecho de petición- Solicitud de concepto  "/>
    <s v="Edgar Alexander Maya Lopez"/>
    <s v="FORMULACIÓN Y ACTUALIZACIÓN NORMATIVA Y OPERATIVA"/>
    <s v="SUBDIRECCIÓN ESTRATÉGICA Y DE COORDINACIÓN BOMBERIL"/>
    <x v="0"/>
    <n v="30"/>
    <s v="20213800088212  "/>
    <s v="2021-07-15 19:53:31 "/>
    <n v="20212050094451"/>
    <d v="2021-08-06T00:00:00"/>
    <n v="15"/>
    <x v="0"/>
    <m/>
    <d v="2021-08-06T00:00:00"/>
    <s v="PDF"/>
    <s v="SI"/>
    <m/>
    <m/>
  </r>
  <r>
    <x v="0"/>
    <s v="Correo Atención Ciudadano"/>
    <s v="Boyacá"/>
    <s v="SISBEN CERINZA BOYACÁ  "/>
    <s v="Entidad territorial "/>
    <s v="Solicitud de Informacion"/>
    <s v="CAC: SOLICITUD INFORMACION LISTADO CENSAL - CERINZA  "/>
    <s v=" Luis Alberto Valencia Pulido"/>
    <s v="Área Central de Referencia Bomberil"/>
    <s v="SUBDIRECCIÓN ESTRATÉGICA Y DE COORDINACIÓN BOMBERIL"/>
    <x v="1"/>
    <n v="20"/>
    <s v="20213800088252  "/>
    <s v="2021-07-15 20:14:22 "/>
    <s v="20212100021901 "/>
    <d v="2021-08-04T00:00:00"/>
    <n v="13"/>
    <x v="0"/>
    <s v="Anotación ORFEO: Se da respuesta por correo electrónico con radicado No. 20212100021901 el día 04/08/2021"/>
    <m/>
    <s v="Word"/>
    <m/>
    <m/>
    <s v="No se aclara el medio de envío y hasta el día 02/09/2021 no se a digitalizado la respuesta."/>
  </r>
  <r>
    <x v="0"/>
    <s v="Correo Atención Ciudadano"/>
    <s v="Putumayo"/>
    <s v="JESUS RODRIGUEZ  "/>
    <s v="Entidad Bomberil"/>
    <s v="Solicitud de Informacion"/>
    <s v="CAC: INTERROGANTES REUNION VIRTUAL 16 DE JULIO DE 2021  "/>
    <s v="Andrea Bibiana Castañeda Durán"/>
    <s v="FORMULACIÓN Y ACTUALIZACIÓN NORMATIVA Y OPERATIVA"/>
    <s v="SUBDIRECCIÓN ESTRATÉGICA Y DE COORDINACIÓN BOMBERIL"/>
    <x v="6"/>
    <n v="35"/>
    <s v="20213800088272  "/>
    <s v="2021-07-15 20:21:15 "/>
    <m/>
    <m/>
    <m/>
    <x v="1"/>
    <m/>
    <m/>
    <m/>
    <m/>
    <m/>
    <m/>
  </r>
  <r>
    <x v="0"/>
    <s v="Correo Atención Ciudadano"/>
    <s v="Manizales"/>
    <s v="GLORIA ESPERANZA TORO TORO "/>
    <s v="Persona Natural"/>
    <s v="Acompañamiento Juridico"/>
    <s v="CAC: Manizales, derecho de petición  "/>
    <s v="Jiud Magnoly Gaviria Narvaez"/>
    <s v="Área Central de Referencia Bomberil"/>
    <s v="SUBDIRECCIÓN ESTRATÉGICA Y DE COORDINACIÓN BOMBERIL"/>
    <x v="1"/>
    <n v="20"/>
    <s v="20213800088302  "/>
    <s v="2021-07-15 20:35:54 "/>
    <m/>
    <d v="2021-08-04T00:00:00"/>
    <n v="13"/>
    <x v="0"/>
    <s v="Anotación ORFEO: Se da Rta vía email segurosdnbc@gmail.com el día 4 de agosto de 2021."/>
    <m/>
    <m/>
    <s v="SI"/>
    <m/>
    <s v="NO SE EVIDENCIA DOCUMENTO DE SALIDA "/>
  </r>
  <r>
    <x v="0"/>
    <s v="Correo Atención Ciudadano"/>
    <s v="Atlantico"/>
    <s v="CUERPO DE BOMBEROS VOLUNTARIOS SOLEDAD ATLANTICO  "/>
    <s v="Entidad Bomberil"/>
    <s v="Fortalecimiento Bomberil"/>
    <s v="CAC. solicitar como equitativa y que no se vea en abandono a las regiones, departamentos o provincias como se percibe actualmente "/>
    <s v="Mauricio Delgado Perdomo"/>
    <s v="Proceso Educación Nacional para Bomberos"/>
    <s v="SUBDIRECCIÓN ESTRATÉGICA Y DE COORDINACIÓN BOMBERIL"/>
    <x v="0"/>
    <n v="30"/>
    <s v="20213800088552  "/>
    <s v="2021-07-16 14:23:02 "/>
    <n v="20212000021321"/>
    <d v="2021-07-28T00:00:00"/>
    <n v="7"/>
    <x v="0"/>
    <m/>
    <d v="2021-07-28T00:00:00"/>
    <s v="PDF"/>
    <s v="SI"/>
    <m/>
    <s v="NO SE EVIDENCIA DOCUMENTO DE SALIDA "/>
  </r>
  <r>
    <x v="0"/>
    <s v="Correo Atención Ciudadano"/>
    <s v="Tolima "/>
    <s v="CUERPO OFICIAL DE BOMBEROS DE IBAGUE - TOLIMA  "/>
    <s v="Entidad Bomberil"/>
    <s v="Solicitud de Informacion"/>
    <s v="CAC. SOLICITUD DE INFORMACION (CERTIFICADO DE CUMPLIMIENTO)  "/>
    <s v="Cristian Fernando Salcedo Rueda "/>
    <s v="INSPECCIÓN VIGILANCIA  Y CONTROL"/>
    <s v="SUBDIRECCIÓN ESTRATÉGICA Y DE COORDINACIÓN BOMBERIL"/>
    <x v="1"/>
    <n v="20"/>
    <s v="20213800088572  "/>
    <s v="2021-07-16 14:26:41 "/>
    <m/>
    <m/>
    <m/>
    <x v="1"/>
    <m/>
    <m/>
    <m/>
    <m/>
    <m/>
    <m/>
  </r>
  <r>
    <x v="0"/>
    <s v="Correo Atención Ciudadano"/>
    <s v="Bogotá"/>
    <s v="VEEDURíA REDPA WILLIAM DARíO RODRíGUEZ PRESIDENTE "/>
    <s v="Entidad territorial "/>
    <s v="Fortalecimiento Bomberil"/>
    <s v="CAC: Respuesta Oficial  "/>
    <s v="Lina Maria Rojas Gallego"/>
    <s v="Proceso Educación Nacional para Bomberos"/>
    <s v="SUBDIRECCIÓN ESTRATÉGICA Y DE COORDINACIÓN BOMBERIL"/>
    <x v="3"/>
    <n v="30"/>
    <s v="20213800088842  "/>
    <s v="2021-07-16 19:04:29 "/>
    <m/>
    <d v="2021-07-21T00:00:00"/>
    <n v="3"/>
    <x v="0"/>
    <s v="Se respondió por correo electrónico el 21-07-2021, corresponde a traslado de derecho de petición el cual ya había sido respondido por la DNBC mediante radicado 20212000020691 y enviado al peticionario el 07-07-2021."/>
    <m/>
    <m/>
    <s v="SI"/>
    <s v="N/A"/>
    <m/>
  </r>
  <r>
    <x v="0"/>
    <s v="Correo Atención Ciudadano"/>
    <s v="Bogotá"/>
    <s v="JOHANN STEVEN ROJAS RAMIREZ  "/>
    <s v="Persona Natural"/>
    <s v="Fortalecimiento Bomberil"/>
    <s v="CAC: Solicitud concepto brigadas contraincendios Resolución 256 de 2014  "/>
    <s v="Edgar Alexander Maya Lopez"/>
    <s v="Proceso Educación Nacional para Bomberos"/>
    <s v="SUBDIRECCIÓN ESTRATÉGICA Y DE COORDINACIÓN BOMBERIL"/>
    <x v="3"/>
    <n v="30"/>
    <s v="20213800088862  "/>
    <s v="2021-07-16 19:24:16 "/>
    <n v="20212050094611"/>
    <d v="2021-08-11T00:00:00"/>
    <s v="18 dias "/>
    <x v="0"/>
    <m/>
    <d v="2021-08-11T00:00:00"/>
    <s v="PDF"/>
    <s v="SI"/>
    <m/>
    <m/>
  </r>
  <r>
    <x v="0"/>
    <s v="Correo Atención Ciudadano"/>
    <s v="Bogotá"/>
    <s v="FERNANDO RIVERA COY "/>
    <s v="Persona Natural"/>
    <s v="Fortalecimiento Bomberil"/>
    <s v="CAC: Petición de certificación  "/>
    <s v="Luis Alberto Valencia Pulido"/>
    <s v="Área Central de Referencia Bomberil"/>
    <s v="SUBDIRECCIÓN ESTRATÉGICA Y DE COORDINACIÓN BOMBERIL"/>
    <x v="1"/>
    <n v="20"/>
    <s v="20213800088932  "/>
    <s v="2021-07-20 01:34:36 "/>
    <n v="20212100022131"/>
    <d v="2021-08-10T00:00:00"/>
    <s v="15 dias "/>
    <x v="0"/>
    <s v="Se da respuesta por correo electrónico con radicado No.20212100022131 el día 10/08/2021"/>
    <m/>
    <m/>
    <m/>
    <m/>
    <s v="NO SE EVIDENCIA DOCUMENTO DE SALIDA "/>
  </r>
  <r>
    <x v="0"/>
    <s v="Correo Atención Ciudadano"/>
    <s v="Bolivar"/>
    <s v="DELEGACIÓN DEPARTAMENTAL BOMBEROS BOLIVAR  "/>
    <s v="Entidad territorial "/>
    <s v="Fortalecimiento Bomberil"/>
    <s v="CAC: Solicitud de aclaración sobre aplicación de la norma bomberil  "/>
    <s v="Andrea Bibiana Castañeda Durán"/>
    <s v="FORMULACIÓN Y ACTUALIZACIÓN NORMATIVA Y OPERATIVA"/>
    <s v="SUBDIRECCIÓN ESTRATÉGICA Y DE COORDINACIÓN BOMBERIL"/>
    <x v="3"/>
    <n v="30"/>
    <s v="20213800088942  "/>
    <s v="2021-07-20 01:42:12 "/>
    <m/>
    <m/>
    <m/>
    <x v="1"/>
    <m/>
    <m/>
    <m/>
    <m/>
    <m/>
    <m/>
  </r>
  <r>
    <x v="3"/>
    <s v="Correo Atención Ciudadano "/>
    <s v="Risaralda"/>
    <s v="CESAR VARGAS JARAMILLO "/>
    <s v="Persona Natural "/>
    <s v="Otros "/>
    <s v="CAC: Seguro de vida  "/>
    <s v="Jiud Magnoly Gaviria Narvaez"/>
    <s v="Área Central de Referencia Bomberil"/>
    <s v="SUBDIRECCIÓN ESTRATÉGICA Y DE COORDINACIÓN BOMBERIL"/>
    <x v="1"/>
    <n v="20"/>
    <s v="20213800088952  "/>
    <s v="2021-07-20 01:59:17 "/>
    <m/>
    <d v="2021-08-04T00:00:00"/>
    <n v="11"/>
    <x v="0"/>
    <m/>
    <m/>
    <m/>
    <s v="SI "/>
    <m/>
    <s v="No se evidencia fecha de digitalización, ni documento de salida  "/>
  </r>
  <r>
    <x v="3"/>
    <s v="Correo Atención Ciudadano "/>
    <s v="Bolivar "/>
    <s v="CUERPO DE BOMBEROS VOLUNTARIOS DE CLEMENCIA BOLIVAR  "/>
    <s v="Entidad Bomberil"/>
    <s v="Derecho de petición "/>
    <s v="CAC: Falta de Contratación o Convenio del CBV Clemencia Bolívar  "/>
    <s v="Jorge Restrepo Sanguino"/>
    <s v="FORMULACIÓN Y ACTUALIZACIÓN NORMATIVA Y OPERATIVA"/>
    <s v="SUBDIRECCIÓN ESTRATÉGICA Y DE COORDINACIÓN BOMBERIL"/>
    <x v="3"/>
    <n v="30"/>
    <s v="20213800088962  "/>
    <s v="2021-07-20 02:06:34 "/>
    <n v="20212050094331"/>
    <d v="2021-07-29T00:00:00"/>
    <n v="7"/>
    <x v="0"/>
    <m/>
    <d v="2021-07-29T00:00:00"/>
    <s v="PDF"/>
    <s v="SI "/>
    <m/>
    <m/>
  </r>
  <r>
    <x v="3"/>
    <s v="Correo Atención Ciudadano "/>
    <s v="Cundinamarca "/>
    <s v="PERSONERÍA MUNICIPAL DE COTA  "/>
    <s v="Entidad territorial"/>
    <m/>
    <s v="CAC: EXPEDIENTE 013-2019  "/>
    <s v="Juan Guillermo Valencia Álvarez "/>
    <s v="FORMULACIÓN Y ACTUALIZACIÓN NORMATIVA Y OPERATIVA"/>
    <s v="SUBDIRECCIÓN ESTRATÉGICA Y DE COORDINACIÓN BOMBERIL"/>
    <x v="0"/>
    <n v="30"/>
    <s v="20213800089052  "/>
    <s v="2021-07-20 03:51:04 "/>
    <m/>
    <m/>
    <m/>
    <x v="1"/>
    <s v="A la fecha 12/08/2021, lleva 17 días en gestión "/>
    <m/>
    <m/>
    <m/>
    <m/>
    <m/>
  </r>
  <r>
    <x v="3"/>
    <s v="Correo Atención Ciudadano "/>
    <s v="Antioquia "/>
    <s v="CUERPO DE BOMBEROS VOLUNTARIOS DE ARMENIA - ANTIOQUIA  "/>
    <s v="Entidad Bomberil "/>
    <m/>
    <s v="CAC: Derecho de petición "/>
    <s v="Andrés Fernando Muñoz Cabrera "/>
    <s v="Área Central de Referencia Bomberil"/>
    <s v="SUBDIRECCIÓN ESTRATÉGICA Y DE COORDINACIÓN BOMBERIL"/>
    <x v="1"/>
    <n v="20"/>
    <s v="20213800089092  "/>
    <s v="2021-07-20 23:45:08 "/>
    <m/>
    <m/>
    <m/>
    <x v="1"/>
    <s v="A la fecha 12/08/2021, lleva 17 días en gestión "/>
    <m/>
    <m/>
    <m/>
    <m/>
    <m/>
  </r>
  <r>
    <x v="3"/>
    <s v="Correo Atención Ciudadano "/>
    <s v="Cesar"/>
    <s v="CUERPO DE BOMBEROS VOLUNTARIOS DE EL COPEY - CESAR  "/>
    <s v="Entidad Bomberil "/>
    <m/>
    <s v="CAC: Derecho de Petición  "/>
    <s v="Andrés Fernando Muñoz Cabrera "/>
    <s v="Área Central de Referencia Bomberil"/>
    <s v="SUBDIRECCIÓN ESTRATÉGICA Y DE COORDINACIÓN BOMBERIL"/>
    <x v="3"/>
    <n v="30"/>
    <s v="20213800089122  "/>
    <s v="2021-07-21 00:17:22 "/>
    <m/>
    <m/>
    <m/>
    <x v="1"/>
    <s v="A la fecha 12/08/2021, lleva 17 días en gestión "/>
    <m/>
    <m/>
    <m/>
    <m/>
    <m/>
  </r>
  <r>
    <x v="3"/>
    <s v="Formulario Electronico "/>
    <m/>
    <s v="ANONIMO_PQRSD "/>
    <s v="Otros"/>
    <m/>
    <s v="irregularidades Cuerpo de Bomberos Sitionuevo Magdalena "/>
    <s v="Juan Guillermo Valencia Álvarez "/>
    <s v="FORMULACIÓN Y ACTUALIZACIÓN NORMATIVA Y OPERATIVA"/>
    <s v="SUBDIRECCIÓN ESTRATÉGICA Y DE COORDINACIÓN BOMBERIL"/>
    <x v="0"/>
    <n v="30"/>
    <s v="20219000089262  "/>
    <s v="2021-07-21 13:32:04 "/>
    <m/>
    <m/>
    <m/>
    <x v="1"/>
    <s v="A la fecha 12/08/2021, lleva 17 días en gestión "/>
    <m/>
    <m/>
    <m/>
    <m/>
    <m/>
  </r>
  <r>
    <x v="3"/>
    <s v="Formulario Electronico "/>
    <m/>
    <s v="Alan Roger Bocanegra Barraza  "/>
    <s v="Persona Natural"/>
    <m/>
    <s v="Irregularidades  "/>
    <s v="Juan Guillermo Valencia Álvarez "/>
    <s v="FORMULACIÓN Y ACTUALIZACIÓN NORMATIVA Y OPERATIVA"/>
    <s v="SUBDIRECCIÓN ESTRATÉGICA Y DE COORDINACIÓN BOMBERIL"/>
    <x v="3"/>
    <n v="30"/>
    <s v="20219000089272  "/>
    <s v="2021-07-21 13:39:33 "/>
    <m/>
    <m/>
    <m/>
    <x v="1"/>
    <s v="A la fecha 12/08/2021, lleva 17 días en gestión "/>
    <m/>
    <m/>
    <m/>
    <m/>
    <m/>
  </r>
  <r>
    <x v="3"/>
    <s v="Correo Atención Ciudadano "/>
    <s v="Antioquia "/>
    <s v="CUERPO DE BOMBEROS VOLUNTARIOS DE ARMENIA - ANTIOQUIA  "/>
    <s v="Entidad Bomberil "/>
    <s v="Derecho de petición "/>
    <s v="CAC. derecho de petición de parte de la comandante encargada del cuerpo de bomberos armenia "/>
    <s v="Andrés Fernando Muñoz Cabrera "/>
    <s v="Área Central de Referencia Bomberil"/>
    <s v="SUBDIRECCIÓN ESTRATÉGICA Y DE COORDINACIÓN BOMBERIL"/>
    <x v="3"/>
    <n v="30"/>
    <s v="20213800089312  "/>
    <s v="2021-07-21 14:32:49 "/>
    <m/>
    <m/>
    <m/>
    <x v="1"/>
    <s v="A la fecha 12/08/2021, lleva 17 días en gestión "/>
    <m/>
    <m/>
    <m/>
    <m/>
    <m/>
  </r>
  <r>
    <x v="3"/>
    <s v="Correo Atención Ciudadano "/>
    <s v="Cundinamarca "/>
    <s v="CUERPO DE BOMBEROS VOLUNTARIOS DE SIBATE  "/>
    <s v="Entidad Bomberil "/>
    <s v="Solicitud de informacion "/>
    <s v="CAC. ENVIO INFORMACION RECONOCIMIENTO PERSONAL. REF: SOLICITUD INFORMACION DE INVENTARIO Y RECURSOS ENTREGADOS AL CUERPO DE BOMBEROS VOLUNTARIOS DE SIBATE PARA INCLUIRLOS EN PLAN DE MEJORAMIENTO  "/>
    <s v="Jonathan Prieto "/>
    <s v="SUBDIRECCIÓN ADMINISTRATIVA Y FINANCIERA"/>
    <s v="SUBDIRECCIÓN ADMINISTRATIVA Y FINANCIERA"/>
    <x v="1"/>
    <n v="20"/>
    <s v="20213800089502  "/>
    <s v="2021-07-21 17:44:19 "/>
    <m/>
    <m/>
    <m/>
    <x v="1"/>
    <s v="A la fecha 12/08/2021, lleva 17 días en gestión "/>
    <m/>
    <m/>
    <m/>
    <m/>
    <m/>
  </r>
  <r>
    <x v="3"/>
    <s v="Correo Atención Ciudadano "/>
    <s v="Cundinamarca "/>
    <s v="CUERPO DE BOMBEROS VOLUNTARIOS DE SIBATE  "/>
    <s v="Entidad Bomberil "/>
    <s v="Solicitud de informacion "/>
    <s v="CAC. PARA EFECTOS DE CONTINUAR Y DAR CUMPLIMIENTO AL PLAN DE MEJORAMIENTO, SOLICITAMOS SE NOS EXPIDA CONSTANCIA DE IDONEIDAD DEL PERSONAL INSCRITO EN LA D.N..C.B "/>
    <s v="Melba Vidal "/>
    <s v="FORMULACIÓN Y ACTUALIZACIÓN NORMATIVA Y OPERATIVA"/>
    <s v="SUBDIRECCIÓN ESTRATÉGICA Y DE COORDINACIÓN BOMBERIL"/>
    <x v="1"/>
    <n v="20"/>
    <s v="20213800089512  "/>
    <s v="2021-07-21 17:53:47 "/>
    <m/>
    <m/>
    <m/>
    <x v="1"/>
    <s v="A la fecha 12/08/2021, lleva 17 días en gestión "/>
    <m/>
    <m/>
    <m/>
    <m/>
    <m/>
  </r>
  <r>
    <x v="3"/>
    <s v="Correo Atención Ciudadano "/>
    <s v="Bolivar "/>
    <s v="JUNTA DEPARTAMENTAL DE BOMBEROS DE BOLIVAR  "/>
    <s v="Entidad territorial "/>
    <s v="Solicitud de informacion "/>
    <s v="CAC. Solicitud de información  "/>
    <s v="Cristian Fernando Salcedo Rueda "/>
    <s v="INSPECCIÓN VIGILANCIA  Y CONTROL"/>
    <s v="SUBDIRECCIÓN ESTRATÉGICA Y DE COORDINACIÓN BOMBERIL"/>
    <x v="1"/>
    <n v="20"/>
    <s v="20213800089532  "/>
    <s v="2021-07-21 18:32:22 "/>
    <m/>
    <m/>
    <m/>
    <x v="1"/>
    <s v="A la fecha 12/08/2021, lleva 17 días en gestión "/>
    <m/>
    <m/>
    <m/>
    <m/>
    <m/>
  </r>
  <r>
    <x v="3"/>
    <s v="Correo Atención Ciudadano "/>
    <s v="Nariño "/>
    <s v="ALCALDIA MUNICIPAL LOS ANDES (SOTOMAYOR) NARIÑO "/>
    <s v="Entidad Publica"/>
    <s v="Solicitud de Informacion"/>
    <s v="CAC: CONVENIO DE ASOCIACIÓN Y APOYO INTERINSTITUCIONAL ENTRE EL CUERPO DE BOMBEROS VOLUNTARIOS DEL MUNICIPIO DE LOS ANDES Y EL MUNICIPIO DE LOS ANDES DEPARTAMENTO DE NARIÑO "/>
    <s v="Camilo Portilla Quelal"/>
    <s v="FORMULACIÓN Y ACTUALIZACIÓN NORMATIVA Y OPERATIVA"/>
    <s v="SUBDIRECCIÓN ESTRATÉGICA Y DE COORDINACIÓN BOMBERIL"/>
    <x v="3"/>
    <n v="30"/>
    <s v="20213800089582  "/>
    <s v="2021-07-22 09:15:55 "/>
    <n v="20212050094601"/>
    <d v="2021-08-11T00:00:00"/>
    <n v="14"/>
    <x v="0"/>
    <m/>
    <d v="2021-08-11T00:00:00"/>
    <s v="PDF"/>
    <s v="SI "/>
    <m/>
    <m/>
  </r>
  <r>
    <x v="3"/>
    <s v="Correo Atención Ciudadano "/>
    <s v="Valle "/>
    <s v="CUERPO DE BOMBEROS VOLUNTARIOS DE FLORIDA - VALLE  "/>
    <s v="Entidad Bomberil "/>
    <s v="Legislacion Bomberil"/>
    <s v="CAC. SOLICITUD ASESORIA  "/>
    <s v="Juan Gabriel Parra"/>
    <s v="FORMULACIÓN Y ACTUALIZACIÓN NORMATIVA Y OPERATIVA"/>
    <s v="SUBDIRECCIÓN ESTRATÉGICA Y DE COORDINACIÓN BOMBERIL"/>
    <x v="1"/>
    <n v="20"/>
    <s v="20213800089632  "/>
    <s v="2021-07-22 10:11:33 "/>
    <m/>
    <m/>
    <m/>
    <x v="1"/>
    <s v="A la fecha 12/08/2021, lleva 16 días en gestión "/>
    <m/>
    <m/>
    <m/>
    <m/>
    <m/>
  </r>
  <r>
    <x v="3"/>
    <s v="Correo Atención Ciudadano "/>
    <s v="Casanare "/>
    <s v="CUERPO DE BOMBEROS VOLUNTARIOS DE OROCUE - CASANARE  "/>
    <s v="Entidad Bomberil "/>
    <s v="Solicitud de informacion "/>
    <s v="CAC: SOLICITUD "/>
    <s v="Andrés Fernando Muñoz Cabrera "/>
    <s v="Área Central de Referencia Bomberil"/>
    <s v="SUBDIRECCIÓN ESTRATÉGICA Y DE COORDINACIÓN BOMBERIL"/>
    <x v="3"/>
    <n v="30"/>
    <s v="20213800089662  "/>
    <s v="2021-07-22 10:21:37 "/>
    <m/>
    <m/>
    <m/>
    <x v="1"/>
    <s v="A la fecha 12/08/2021, lleva 16 días en gestión "/>
    <m/>
    <m/>
    <m/>
    <m/>
    <m/>
  </r>
  <r>
    <x v="3"/>
    <s v="Correo Atención Ciudadano "/>
    <s v="Antioquia "/>
    <s v="CUERPO DE BOMBEROS VOLUNTARIOS DE GIRARDOTA  "/>
    <s v="Entidad Bomberil "/>
    <s v="Derecho de petición "/>
    <s v="CAC. DERECHO DE PETICION ( INDEBIDA NOTIFICACIO O REMISION DE DOCUMENTOS  "/>
    <s v="Melba Vidal "/>
    <s v="FORMULACIÓN Y ACTUALIZACIÓN NORMATIVA Y OPERATIVA"/>
    <s v="SUBDIRECCIÓN ESTRATÉGICA Y DE COORDINACIÓN BOMBERIL"/>
    <x v="3"/>
    <n v="30"/>
    <s v="20213800089712  "/>
    <s v="2021-07-22 10:59:04 "/>
    <m/>
    <m/>
    <m/>
    <x v="1"/>
    <s v="A la fecha 12/08/2021, lleva 16 días en gestión "/>
    <m/>
    <m/>
    <m/>
    <m/>
    <m/>
  </r>
  <r>
    <x v="3"/>
    <s v="Correo Atención Ciudadano "/>
    <s v="SIN DATOS "/>
    <s v="VEEDORES  "/>
    <s v="Persona Natural "/>
    <s v="Otros "/>
    <s v="CAC: DENUNCIA POR DIRECCIONAMIENTO DE COMPRAS DE EQUIPOS "/>
    <s v="Jorge Edwin Amarillo Alvarado "/>
    <s v="SUBDIRECCIÓN ADMINISTRATIVA Y FINANCIERA"/>
    <s v="SUBDIRECCIÓN ADMINISTRATIVA Y FINANCIERA"/>
    <x v="2"/>
    <n v="30"/>
    <s v="20213800089792  "/>
    <s v="2021-07-22 12:19:31 "/>
    <n v="20213000021821"/>
    <d v="2021-07-29T00:00:00"/>
    <n v="5"/>
    <x v="0"/>
    <m/>
    <m/>
    <s v="Word"/>
    <m/>
    <m/>
    <s v="No se evidencia fecha de digitalizacion ni documento de salida "/>
  </r>
  <r>
    <x v="3"/>
    <s v="Correo Atención Ciudadano "/>
    <s v="Casanare "/>
    <s v="ALEXIS CLAVIJO  "/>
    <s v="Persona Natural "/>
    <s v="Derecho de petición "/>
    <s v="CAC: SOLICITUD DE PRONUNCIAMIENTO POR DESVINCULACION Y VIOLACION AL DEBIDO PROCESO "/>
    <s v="Camilo Portilla Quelal"/>
    <s v="FORMULACIÓN Y ACTUALIZACIÓN NORMATIVA Y OPERATIVA"/>
    <s v="SUBDIRECCIÓN ESTRATÉGICA Y DE COORDINACIÓN BOMBERIL"/>
    <x v="0"/>
    <n v="30"/>
    <s v="20213800089892  "/>
    <s v="2021-07-22 15:34:36 "/>
    <m/>
    <m/>
    <m/>
    <x v="1"/>
    <s v="A la fecha 12/08/2021, lleva 16 días en gestión "/>
    <m/>
    <m/>
    <m/>
    <m/>
    <m/>
  </r>
  <r>
    <x v="3"/>
    <s v="Correo Atención Ciudadano "/>
    <s v="Bogotá "/>
    <s v="FEDERACION NACIONAL DE BOMBEROS DE COLOMBIA  "/>
    <s v="Entidad Publica"/>
    <s v="Fortalecimiento Bomberil "/>
    <s v="CAC: OFI21-00105620 / IDM: Radicado N°  "/>
    <s v="Jairo Soto Gil "/>
    <s v="SUBDIRECCIÓN ESTRATÉGICA Y DE COORDINACIÓN BOMBERIL"/>
    <s v="SUBDIRECCIÓN ESTRATÉGICA Y DE COORDINACIÓN BOMBERIL"/>
    <x v="3"/>
    <n v="30"/>
    <s v="20213800089942  "/>
    <s v="2021-07-22 16:10:13 "/>
    <n v="20212000021811"/>
    <d v="2021-07-29T00:00:00"/>
    <n v="5"/>
    <x v="0"/>
    <m/>
    <s v="No se evidencia fecha de digitalizacion ni documento de salida "/>
    <m/>
    <s v="SI "/>
    <m/>
    <m/>
  </r>
  <r>
    <x v="3"/>
    <s v="Correo Atención Ciudadano "/>
    <s v="Vichada"/>
    <s v="GOBERNACION DE VICHADA  "/>
    <s v="Entidad Publica"/>
    <s v="Legislacion Bomberil"/>
    <s v="CAC: Reiteración de Solicitud concepto jurídico respecto a inhabilidades e incompatibilidades entre los cargos de delegado Departamental de Bomberos y Coordinador Ejecutivo de Bomberos y el cumplimiento de los requisitos para ser designado  "/>
    <s v="Jorge Restrepo Sanguino"/>
    <s v="FORMULACIÓN Y ACTUALIZACIÓN NORMATIVA Y OPERATIVA"/>
    <s v="SUBDIRECCIÓN ESTRATÉGICA Y DE COORDINACIÓN BOMBERIL"/>
    <x v="3"/>
    <n v="30"/>
    <s v="20213800089972  "/>
    <s v="2021-07-22 16:49:23 "/>
    <s v="20212050094141, 20212050094281 "/>
    <s v="21/07/2021, 29/07/2021"/>
    <n v="5"/>
    <x v="0"/>
    <s v="Anotación ORFEO: SE DIERON RESPUESTA MEDIANTE OFICIOS N° 20212050094141- 20213800083232 EL 21/07/2021 Y N°20212050094281 - 20213800087142 RESPECTIVAMENTE"/>
    <s v="PDF"/>
    <s v="21/07/2021, 29/07/2021"/>
    <s v="SI"/>
    <s v="N/A"/>
    <s v="Respuestas: 20212050094281 se envió el día 29/07/2021,  20212050094141  se envió el día se 21/07/2021"/>
  </r>
  <r>
    <x v="3"/>
    <s v="Correo Atención Ciudadano "/>
    <s v="Cauca "/>
    <s v="WILLIAN PITTO FERNANDEZ "/>
    <s v="Persona Natural "/>
    <s v="Legislacion Bomberil"/>
    <s v="CAC: VACUNA "/>
    <s v="Juan Gabriel Parra"/>
    <s v="FORMULACIÓN Y ACTUALIZACIÓN NORMATIVA Y OPERATIVA"/>
    <s v="SUBDIRECCIÓN ESTRATÉGICA Y DE COORDINACIÓN BOMBERIL"/>
    <x v="1"/>
    <n v="20"/>
    <s v="20213800089992  "/>
    <s v="2021-07-22 18:30:17 "/>
    <m/>
    <m/>
    <m/>
    <x v="1"/>
    <s v="A la fecha 12/08/2021, lleva 16 días en gestión "/>
    <m/>
    <m/>
    <m/>
    <m/>
    <m/>
  </r>
  <r>
    <x v="3"/>
    <s v="Correo Atención Ciudadano "/>
    <s v="Quindio "/>
    <s v="ABERLAIN VIDALES  "/>
    <s v="Persona Natural "/>
    <s v="Legislacion Bomberil"/>
    <s v="CAC: Solicitud "/>
    <s v="Camilo Portilla Quelal"/>
    <s v="FORMULACIÓN Y ACTUALIZACIÓN NORMATIVA Y OPERATIVA"/>
    <s v="SUBDIRECCIÓN ESTRATÉGICA Y DE COORDINACIÓN BOMBERIL"/>
    <x v="1"/>
    <n v="20"/>
    <s v="20213800090002  "/>
    <s v="2021-07-22 18:33:23 "/>
    <m/>
    <m/>
    <m/>
    <x v="1"/>
    <s v="A la fecha 12/08/2021, lleva 16 días en gestión "/>
    <m/>
    <m/>
    <m/>
    <m/>
    <m/>
  </r>
  <r>
    <x v="3"/>
    <s v="Correo Atención Ciudadano "/>
    <s v="SIN DATOS "/>
    <s v="YURANI PAZ CHAVES "/>
    <s v="Persona Natural "/>
    <s v="Legislacion Bomberil"/>
    <s v="CAC: Solicitud de información  "/>
    <s v="Jorge Restrepo Sanguino"/>
    <s v="FORMULACIÓN Y ACTUALIZACIÓN NORMATIVA Y OPERATIVA"/>
    <s v="SUBDIRECCIÓN ESTRATÉGICA Y DE COORDINACIÓN BOMBERIL"/>
    <x v="1"/>
    <n v="20"/>
    <s v="20213800090062  "/>
    <s v="2021-07-23 11:27:50 "/>
    <n v="20212050094351"/>
    <d v="2021-07-29T00:00:00"/>
    <n v="4"/>
    <x v="0"/>
    <m/>
    <d v="2021-07-29T00:00:00"/>
    <s v="PDF"/>
    <s v="SI "/>
    <m/>
    <m/>
  </r>
  <r>
    <x v="3"/>
    <s v="Correo Atención Ciudadano "/>
    <s v="Cauca "/>
    <s v="CUERPO DE BOMBEROS DE SILVIA  "/>
    <s v="Entidad Bomberil "/>
    <s v="Otros "/>
    <s v="CAC: Adquisición de un compresor Bauer con destino al CBV de Silvia Cauca con recursos del Fonde Departamental de Bomberos Cauca  "/>
    <s v="Jiud Magnoly Gaviria Narvaez"/>
    <s v="Área Central de Referencia Bomberil"/>
    <s v="SUBDIRECCIÓN ESTRATÉGICA Y DE COORDINACIÓN BOMBERIL"/>
    <x v="3"/>
    <n v="30"/>
    <s v="20213800090082  "/>
    <s v="2021-07-23 11:37:48 "/>
    <m/>
    <m/>
    <m/>
    <x v="1"/>
    <s v="A la fecha 12/08/2021, lleva 15 días en gestión "/>
    <m/>
    <m/>
    <m/>
    <m/>
    <m/>
  </r>
  <r>
    <x v="3"/>
    <s v="Correo Atención Ciudadano "/>
    <s v="Cauca "/>
    <s v="CUERPO DE BOMBEROS DE SILVIA  "/>
    <s v="Entidad Bomberil"/>
    <s v="Otros "/>
    <s v="CAC: SUSPENSIÓN DEL SERVICIO DEL CBV DE SILVIA CAUCA  "/>
    <s v="Jorge Restrepo Sanguino"/>
    <s v="FORMULACIÓN Y ACTUALIZACIÓN NORMATIVA Y OPERATIVA"/>
    <s v="SUBDIRECCIÓN ESTRATÉGICA Y DE COORDINACIÓN BOMBERIL"/>
    <x v="3"/>
    <n v="30"/>
    <s v="20213800090092  "/>
    <s v="2021-07-23 11:41:13 "/>
    <n v="20212050094371"/>
    <d v="2021-08-02T00:00:00"/>
    <n v="7"/>
    <x v="0"/>
    <m/>
    <m/>
    <m/>
    <m/>
    <m/>
    <s v="No se evidencia fecha de digitalización ni documento de salida "/>
  </r>
  <r>
    <x v="3"/>
    <s v="Correo Atención Ciudadano "/>
    <s v="Valle del Cauca "/>
    <s v="CUERPO DE BOMBEROS VOLUNTARIOS PRADERA  "/>
    <s v="Entidad Bomberil"/>
    <s v="Solicitud de Informacion"/>
    <s v="CAC: Consultas "/>
    <s v="Edgar Alexander Maya Lopez"/>
    <s v="FORMULACIÓN Y ACTUALIZACIÓN NORMATIVA Y OPERATIVA"/>
    <s v="SUBDIRECCIÓN ESTRATÉGICA Y DE COORDINACIÓN BOMBERIL"/>
    <x v="1"/>
    <n v="30"/>
    <s v="20213800090442  "/>
    <s v="2021-07-23 18:12:45 "/>
    <n v="20212050094551"/>
    <d v="2021-08-11T00:00:00"/>
    <n v="13"/>
    <x v="0"/>
    <m/>
    <d v="2021-08-11T00:00:00"/>
    <s v="PDF"/>
    <s v="SI "/>
    <m/>
    <m/>
  </r>
  <r>
    <x v="3"/>
    <s v="Correo Atención Ciudadano "/>
    <s v="Cucuta "/>
    <s v="CUERPO DE BOMBEROS VOLUNTARIOS DE CUCUTA  "/>
    <s v="Entidad Bomberil "/>
    <s v="Otros "/>
    <s v="CAC: RESPUESTA RDO 20213800086942  "/>
    <s v="Andrea Bibiana Castañeda Durán"/>
    <s v="FORMULACIÓN Y ACTUALIZACIÓN NORMATIVA Y OPERATIVA"/>
    <s v="SUBDIRECCIÓN ESTRATÉGICA Y DE COORDINACIÓN BOMBERIL"/>
    <x v="3"/>
    <n v="30"/>
    <s v="20213800090502  "/>
    <s v="2021-07-23 18:39:48 "/>
    <m/>
    <m/>
    <m/>
    <x v="1"/>
    <s v="A la fecha 12/08/2021, lleva 15 días en gestión "/>
    <m/>
    <m/>
    <m/>
    <m/>
    <m/>
  </r>
  <r>
    <x v="3"/>
    <s v="Formulario Electronico "/>
    <s v="Magdalena "/>
    <s v="ANONIMO_PQRSD  "/>
    <s v="Otros"/>
    <m/>
    <s v="FE. Queja "/>
    <s v="Juan Guillermo Valencia Álvarez "/>
    <s v="FORMULACIÓN Y ACTUALIZACIÓN NORMATIVA Y OPERATIVA"/>
    <s v="SUBDIRECCIÓN ESTRATÉGICA Y DE COORDINACIÓN BOMBERIL"/>
    <x v="3"/>
    <n v="30"/>
    <s v="20219000090532  "/>
    <s v="2021-07-25 19:24:59 "/>
    <m/>
    <m/>
    <m/>
    <x v="1"/>
    <s v="A la fecha 12/08/2021, lleva 14 días en gestión "/>
    <m/>
    <m/>
    <m/>
    <m/>
    <m/>
  </r>
  <r>
    <x v="3"/>
    <s v="Formulario Electronico "/>
    <s v="Magdalena "/>
    <s v="ANONIMO_PQRSD  "/>
    <s v="Otros"/>
    <m/>
    <s v="FE. Queja "/>
    <s v="Juan Guillermo Valencia Álvarez "/>
    <s v="FORMULACIÓN Y ACTUALIZACIÓN NORMATIVA Y OPERATIVA"/>
    <s v="SUBDIRECCIÓN ESTRATÉGICA Y DE COORDINACIÓN BOMBERIL"/>
    <x v="3"/>
    <n v="30"/>
    <s v="20219000090542  "/>
    <s v="2021-07-26 07:58:51 "/>
    <m/>
    <m/>
    <m/>
    <x v="1"/>
    <s v="A la fecha 12/08/2021, lleva 14 días en gestión "/>
    <m/>
    <m/>
    <m/>
    <m/>
    <m/>
  </r>
  <r>
    <x v="3"/>
    <s v="Formulario Electronico "/>
    <s v="Bogotá"/>
    <s v="Harold Chavez "/>
    <s v="Entidad Publica"/>
    <s v="Solicitud de Informacion"/>
    <s v="FE. Prueba de recorrido - Contraloría "/>
    <s v="Alvaro Perez"/>
    <s v="Contratación "/>
    <s v="SUBDIRECCIÓN ADMINISTRATIVA Y FINANCIERA"/>
    <x v="0"/>
    <n v="30"/>
    <s v="20219000090592  "/>
    <s v="2021-07-26 10:39:04 "/>
    <n v="20213000021461"/>
    <d v="2021-07-26T00:00:00"/>
    <n v="1"/>
    <x v="0"/>
    <m/>
    <m/>
    <s v="Word"/>
    <m/>
    <m/>
    <s v="No se aclara el medio de respuesta."/>
  </r>
  <r>
    <x v="3"/>
    <s v="Correo Atención Ciudadano"/>
    <s v="Nariño"/>
    <s v="CUERPO BOMBEROS VOLUNTARIOS LOS ANDES NARIÑO  "/>
    <s v="Entidad Bomberil "/>
    <s v="Legislacion Bomberil"/>
    <s v="CAC: SOLICITUD INSPECCIÓN CUERPO DE BOMBEROS VOLUNTARIOS LOS ANDES NARIÑO  "/>
    <s v="Julio Alejandro Chamorro Cabrera  "/>
    <s v="INSPECCIÓN VIGILANCIA  Y CONTROL"/>
    <s v="SUBDIRECCIÓN ESTRATÉGICA Y DE COORDINACIÓN BOMBERIL"/>
    <x v="3"/>
    <n v="30"/>
    <s v="20213800090602  "/>
    <s v="2021-07-26 12:01:13 "/>
    <m/>
    <m/>
    <m/>
    <x v="1"/>
    <m/>
    <m/>
    <m/>
    <m/>
    <m/>
    <m/>
  </r>
  <r>
    <x v="3"/>
    <s v="Correo Atención Ciudadano"/>
    <s v="Magdalena"/>
    <s v="CUERPO DE BOMBEROS VOLUNTARIOS DE PIVIJAY MAGDALENA  "/>
    <s v="Entidad Bomberil"/>
    <s v="Legislacion Bomberil"/>
    <s v="CAC. Respuesta a la solicitud de certificación de las horas de voluntariado del presidente y vicepresidente del cuerpo de bomberos voluntarios de pivijay Magdalena "/>
    <s v="Melba Vidal "/>
    <s v="FORMULACIÓN Y ACTUALIZACIÓN NORMATIVA Y OPERATIVA"/>
    <s v="SUBDIRECCIÓN ESTRATÉGICA Y DE COORDINACIÓN BOMBERIL"/>
    <x v="3"/>
    <n v="30"/>
    <s v="20213800090612  "/>
    <s v="2021-07-26 12:02:23 "/>
    <n v="20212050095151"/>
    <d v="2021-08-25T00:00:00"/>
    <n v="22"/>
    <x v="0"/>
    <m/>
    <d v="2021-08-25T00:00:00"/>
    <s v="PDF"/>
    <s v="SI"/>
    <s v="N/A"/>
    <m/>
  </r>
  <r>
    <x v="3"/>
    <s v="Correo Atención Ciudadano"/>
    <s v="Magdalena"/>
    <s v="ALAN ROGER BOCANEGRA BARRAZA "/>
    <s v="Entidad Bomberil "/>
    <s v="Legislacion Bomberil"/>
    <s v="CAC. Denuncia comandante cuerpo de Bomberos Voluntarios de Sitonuevo Magdalena "/>
    <s v="Juan Guillermo Valencia Álvarez "/>
    <s v="FORMULACIÓN Y ACTUALIZACIÓN NORMATIVA Y OPERATIVA"/>
    <s v="SUBDIRECCIÓN ESTRATÉGICA Y DE COORDINACIÓN BOMBERIL"/>
    <x v="3"/>
    <n v="30"/>
    <s v="20213800090722  "/>
    <s v="2021-07-26 15:57:32 "/>
    <m/>
    <m/>
    <m/>
    <x v="1"/>
    <m/>
    <m/>
    <m/>
    <m/>
    <m/>
    <m/>
  </r>
  <r>
    <x v="3"/>
    <s v="Correo Atención Ciudadano"/>
    <s v="Antioquia"/>
    <s v="SECRETARIA DE GOBIERNO Y DERECHOS HUMANOS GIRARDOTA  "/>
    <s v="Entidad territorial"/>
    <s v="Legislacion Bomberil"/>
    <s v="CAC. Consulta para la suscripción de contrato de prestación de servicios para la actividad bomberil en el Municipio de Girardota.  "/>
    <s v="Melba Vidal "/>
    <s v="FORMULACIÓN Y ACTUALIZACIÓN NORMATIVA Y OPERATIVA"/>
    <s v="SUBDIRECCIÓN ESTRATÉGICA Y DE COORDINACIÓN BOMBERIL"/>
    <x v="3"/>
    <n v="30"/>
    <s v="20213800090752  "/>
    <s v="2021-07-26 16:23:59 "/>
    <n v="20212050095291"/>
    <d v="2021-08-25T00:00:00"/>
    <n v="21"/>
    <x v="0"/>
    <m/>
    <m/>
    <s v="Word"/>
    <s v="SI"/>
    <s v="N/A"/>
    <m/>
  </r>
  <r>
    <x v="3"/>
    <s v="Correo Atención Ciudadano"/>
    <s v="Caldas"/>
    <s v="ALCALDIA PALESTINA CALDAS "/>
    <s v="Entidad territorial"/>
    <s v="Fortalecimiento Bomberil"/>
    <s v="CAC. Solicitud Apoyo Unidades de Bomberos Náuticos Cuerpo de Bomberos del Corregimiento de Arauca (municipio de Palestina Caldas  "/>
    <s v="Luis Alberto Valencia Pulido"/>
    <s v="Área Central de Referencia Bomberil"/>
    <s v="SUBDIRECCIÓN ESTRATÉGICA Y DE COORDINACIÓN BOMBERIL"/>
    <x v="3"/>
    <n v="30"/>
    <s v="20213800090762  "/>
    <s v="2021-07-26 16:35:23 "/>
    <n v="20212000022611"/>
    <m/>
    <m/>
    <x v="1"/>
    <m/>
    <m/>
    <s v="Word"/>
    <m/>
    <s v="N/A"/>
    <s v="20212000022611: no se tiene trazabilidad del envio."/>
  </r>
  <r>
    <x v="3"/>
    <s v="Correo Atención Ciudadano"/>
    <s v="Santander"/>
    <s v="PROCURADURIA REGIONAL SANTANDER  "/>
    <s v="Entidad Publica"/>
    <s v="Solicitud de Informacion"/>
    <s v="CAC. IUC-D-2021-1893831 "/>
    <s v="Alvaro Perez"/>
    <s v="Contratación "/>
    <s v="SUBDIRECCIÓN ADMINISTRATIVA Y FINANCIERA"/>
    <x v="5"/>
    <n v="10"/>
    <s v="20213800090782  "/>
    <s v="2021-07-26 17:15:01 "/>
    <n v="20213000022591"/>
    <d v="2021-08-24T00:00:00"/>
    <n v="20"/>
    <x v="0"/>
    <m/>
    <m/>
    <s v="Word"/>
    <m/>
    <s v="N/A"/>
    <s v="20212000022611: no se tiene trazabilidad del envio. Se tuvo en cuenta la fecha en la que se archivó el Orfeo."/>
  </r>
  <r>
    <x v="3"/>
    <s v="Correo Atención Ciudadano"/>
    <s v="Caldas"/>
    <s v="JUNTA DIRECTIVA DE BOMBEROS DEL DEPARTAMENTO DE CALDAS  "/>
    <s v="Entidad Bomberil"/>
    <s v="Acompañamiento Juridico"/>
    <s v="CAC. Solicitud de Asesoria Jurica y Tecnica  "/>
    <s v=" Jorge Restrepo Sanguino"/>
    <s v="FORMULACIÓN Y ACTUALIZACIÓN NORMATIVA Y OPERATIVA"/>
    <s v="SUBDIRECCIÓN ESTRATÉGICA Y DE COORDINACIÓN BOMBERIL"/>
    <x v="3"/>
    <n v="30"/>
    <s v="20213800090852  "/>
    <s v="2021-07-26 17:45:57 "/>
    <m/>
    <d v="2021-07-29T00:00:00"/>
    <n v="3"/>
    <x v="0"/>
    <s v="Anotación ORFEO: SE DIO RESPUESTA MEDIANTE CORREO ELECTRÓNICO ENVIADO EL 29/07/2021."/>
    <m/>
    <m/>
    <m/>
    <m/>
    <s v="No se aclara el medio de respuesta ni el número de radicado de salida."/>
  </r>
  <r>
    <x v="3"/>
    <s v="Correo Atención Ciudadano"/>
    <s v="Quindio "/>
    <s v="ROBERTO JAIRO JARAMILLO CARDENAS  "/>
    <s v="Entidad territorial"/>
    <s v="Fortalecimiento Bomberil"/>
    <s v="CAC. Remisión Proyecto de Inversión y Fortalecimiento de los Cuerpos de Bomberos Voluntarios en el Departamento del Quindío  "/>
    <s v="Jiud Magnoly Gaviria Narvaez"/>
    <s v="Área Central de Referencia Bomberil"/>
    <s v="SUBDIRECCIÓN ESTRATÉGICA Y DE COORDINACIÓN BOMBERIL"/>
    <x v="3"/>
    <n v="30"/>
    <s v="20213800090982  "/>
    <s v="2021-07-26 18:48:21 "/>
    <m/>
    <m/>
    <m/>
    <x v="1"/>
    <m/>
    <m/>
    <m/>
    <m/>
    <m/>
    <m/>
  </r>
  <r>
    <x v="3"/>
    <s v="Correo Atención Ciudadano"/>
    <s v="Antioquia"/>
    <s v="JOHN FREDDY REINA ESTRADA  "/>
    <s v="Persona Natural"/>
    <s v="Solicitud de Informacion"/>
    <s v="CAC. Solicitud "/>
    <s v="Jose Alexander Teuta Gomez"/>
    <s v="Proceso Educación Nacional para Bomberos"/>
    <s v="SUBDIRECCIÓN ESTRATÉGICA Y DE COORDINACIÓN BOMBERIL"/>
    <x v="0"/>
    <n v="30"/>
    <s v="20213800091062  "/>
    <s v="2021-07-26 19:24:03 "/>
    <n v="20212000022101"/>
    <d v="2021-08-06T00:00:00"/>
    <n v="7"/>
    <x v="0"/>
    <m/>
    <m/>
    <s v="Word"/>
    <s v="SI"/>
    <s v="N/A"/>
    <m/>
  </r>
  <r>
    <x v="3"/>
    <s v="Correo Atención Ciudadano"/>
    <s v="Magdalena"/>
    <s v="CUERPO DE BOMBEROS VOLUNTARIOS DE PIVIJAY MAGDALENA  "/>
    <s v="Entidad Bomberil"/>
    <s v="Legislacion Bomberil"/>
    <s v="CAC: Documento de Ronald Perea  "/>
    <s v="Melba Vidal "/>
    <s v="FORMULACIÓN Y ACTUALIZACIÓN NORMATIVA Y OPERATIVA"/>
    <s v="SUBDIRECCIÓN ESTRATÉGICA Y DE COORDINACIÓN BOMBERIL"/>
    <x v="3"/>
    <n v="30"/>
    <s v="20213800091082  "/>
    <s v="2021-07-27 11:07:17 "/>
    <n v="20212050095141"/>
    <d v="2021-08-25T00:00:00"/>
    <n v="21"/>
    <x v="0"/>
    <m/>
    <d v="2021-08-25T00:00:00"/>
    <s v="PDF"/>
    <s v="SI"/>
    <s v="N/A"/>
    <m/>
  </r>
  <r>
    <x v="3"/>
    <s v="Correo Atención Ciudadano"/>
    <s v="Santander"/>
    <s v="DIRECTOR  "/>
    <s v="Entidad territorial"/>
    <s v="Legislacion Bomberil"/>
    <s v="CAC: Respuesta con radicado 20212000021291 "/>
    <s v="Cristian Fernando Salcedo Rueda "/>
    <s v="INSPECCIÓN VIGILANCIA  Y CONTROL"/>
    <s v="SUBDIRECCIÓN ESTRATÉGICA Y DE COORDINACIÓN BOMBERIL"/>
    <x v="1"/>
    <n v="20"/>
    <s v="20213800091092  "/>
    <s v="2021-07-27 11:27:02 "/>
    <n v="20212000022021"/>
    <s v=" 6/08/2021"/>
    <n v="9"/>
    <x v="0"/>
    <m/>
    <s v=" 6/08/2021"/>
    <s v="PDF"/>
    <s v="SI"/>
    <s v="N/A"/>
    <m/>
  </r>
  <r>
    <x v="3"/>
    <s v="Correo Atención Ciudadano"/>
    <s v="Santander"/>
    <s v="BOMBEROS BUCARAMANGA  "/>
    <s v="Entidad Bomberil"/>
    <s v="Legislacion Bomberil"/>
    <s v="CAC: Consulta sobre experiencia como Bomberos Voluntarios  "/>
    <s v="Camilo Portilla Quelal"/>
    <s v="FORMULACIÓN Y ACTUALIZACIÓN NORMATIVA Y OPERATIVA"/>
    <s v="SUBDIRECCIÓN ESTRATÉGICA Y DE COORDINACIÓN BOMBERIL"/>
    <x v="3"/>
    <n v="30"/>
    <s v="20213800091102  "/>
    <s v="2021-07-27 11:34:08 "/>
    <n v="20212050094741"/>
    <d v="2021-08-19T00:00:00"/>
    <n v="17"/>
    <x v="0"/>
    <m/>
    <d v="2021-08-19T00:00:00"/>
    <s v="PDF"/>
    <s v="SI"/>
    <s v="N/A"/>
    <m/>
  </r>
  <r>
    <x v="4"/>
    <s v="Radicación Directa"/>
    <s v="Antioquia"/>
    <s v="CUERPO DE BOMBEROS VOLUNTARIOS DE GIRARDOTA  "/>
    <s v="Entidad Bomberil "/>
    <s v="Legislacion Bomberil"/>
    <s v="RD:DERECHO DE PETICIÓN "/>
    <s v="Melba Vidal "/>
    <s v="FORMULACIÓN Y ACTUALIZACIÓN NORMATIVA Y OPERATIVA"/>
    <s v="SUBDIRECCIÓN ESTRATÉGICA Y DE COORDINACIÓN BOMBERIL"/>
    <x v="3"/>
    <n v="30"/>
    <s v="20213800091162  "/>
    <s v="2021-07-27 12:49:07 "/>
    <m/>
    <m/>
    <m/>
    <x v="1"/>
    <m/>
    <m/>
    <m/>
    <m/>
    <m/>
    <s v="Hasta el día 30/08/2021 son 23 días."/>
  </r>
  <r>
    <x v="3"/>
    <s v="Correo Atención Ciudadano"/>
    <s v="Bolivar"/>
    <s v="ALVARO TEHERAN TORRES "/>
    <s v="Entidad territorial"/>
    <s v="Legislacion Bomberil"/>
    <s v="CAC: Inscripción dignatarios dnb - Página 1.pdf  "/>
    <s v="Andrea Bibiana Castañeda Durán"/>
    <s v="FORMULACIÓN Y ACTUALIZACIÓN NORMATIVA Y OPERATIVA"/>
    <s v="SUBDIRECCIÓN ESTRATÉGICA Y DE COORDINACIÓN BOMBERIL"/>
    <x v="1"/>
    <n v="20"/>
    <s v="20213800091362  "/>
    <s v="2021-07-27 19:35:43 "/>
    <n v="20212050094511"/>
    <s v=" 6/08/2021"/>
    <n v="8"/>
    <x v="0"/>
    <s v="Anotación ORFEO: SE LE DIO TRÁMITE CONJUNTO CON EL RADICADO 20213800092072."/>
    <s v=" 6/08/2021"/>
    <s v="PDF"/>
    <s v="SI"/>
    <s v="N/A"/>
    <m/>
  </r>
  <r>
    <x v="3"/>
    <s v="Correo Atención Ciudadano"/>
    <s v="Antioquia"/>
    <s v="CUERPO DE BOMBEROS VOLUNTARIOS DE GIRARDOTA  "/>
    <s v="Entidad Bomberil"/>
    <s v="Legislacion Bomberil"/>
    <s v="CAC: SOLICITUD DE VISITA  "/>
    <s v="Melba Vidal "/>
    <s v="FORMULACIÓN Y ACTUALIZACIÓN NORMATIVA Y OPERATIVA"/>
    <s v="SUBDIRECCIÓN ESTRATÉGICA Y DE COORDINACIÓN BOMBERIL"/>
    <x v="3"/>
    <n v="30"/>
    <s v="20213800091392  "/>
    <s v="2021-07-27 20:04:26 "/>
    <n v="20212050094811"/>
    <d v="2021-08-20T00:00:00"/>
    <n v="17"/>
    <x v="0"/>
    <m/>
    <d v="2021-08-20T00:00:00"/>
    <s v="PDF"/>
    <s v="SI"/>
    <s v="N/A"/>
    <m/>
  </r>
  <r>
    <x v="3"/>
    <s v="Correo Atención Ciudadano"/>
    <s v="Antioquia"/>
    <s v="CUERPO DE BOMBEROS VOLUNTARIOS DE CHIGORODO  "/>
    <s v="Entidad Bomberil "/>
    <s v="Solicitud de informacion "/>
    <s v="CAC: Solicitud de información  "/>
    <s v="Jiud Magnoly Gaviria Narvaez"/>
    <s v="Área Central de Referencia Bomberil"/>
    <s v="SUBDIRECCIÓN ESTRATÉGICA Y DE COORDINACIÓN BOMBERIL"/>
    <x v="3"/>
    <n v="30"/>
    <s v="20213800091402  "/>
    <s v="2021-07-27 20:09:08 "/>
    <m/>
    <m/>
    <m/>
    <x v="1"/>
    <m/>
    <m/>
    <m/>
    <m/>
    <m/>
    <s v="Hasta el día 30/08/2021 son 24 días."/>
  </r>
  <r>
    <x v="3"/>
    <s v="Correo Atención Ciudadano"/>
    <s v="Cundinamarca"/>
    <s v="CUERPO DE BOMBEROS VOLUNTARIOS CAQUEZA  "/>
    <s v="Entidad Bomberil"/>
    <s v="Legislacion Bomberil"/>
    <s v="CAC. INFORMACION SOBRE CESE DE ACTIVIDADES PARCIAL DEL CUERPO DE BOMBEROS DE CAQUEZA, POR LA NO CELEBRACION DE CONVENIO PARA EL SEGUNDO SEMESTRE DEL 2021 Y EL NO PAGO DE 1 MES Y MEDIO DEL CONVENIO ANTERIOR. "/>
    <s v="Jorge Restrepo Sanguino"/>
    <s v="FORMULACIÓN Y ACTUALIZACIÓN NORMATIVA Y OPERATIVA"/>
    <s v="SUBDIRECCIÓN ESTRATÉGICA Y DE COORDINACIÓN BOMBERIL"/>
    <x v="3"/>
    <n v="30"/>
    <s v="20213800091522  "/>
    <s v="2021-07-28 08:22:05 "/>
    <n v="20212050094381"/>
    <d v="2021-08-02T00:00:00"/>
    <n v="4"/>
    <x v="0"/>
    <m/>
    <m/>
    <s v="Word"/>
    <s v="SI"/>
    <s v="N/A"/>
    <m/>
  </r>
  <r>
    <x v="3"/>
    <s v="Correo Atención Ciudadano"/>
    <s v="Boyacá"/>
    <s v="CUERPO DE BOMBEROS VOLUNTARIOS DE ARCABUCO  "/>
    <s v="Entidad Bomberil"/>
    <s v="Solicitud de Informacion"/>
    <s v="CAC. SOLICITUD PRUEBAS "/>
    <s v="Camilo Portilla Quelal"/>
    <s v="FORMULACIÓN Y ACTUALIZACIÓN NORMATIVA Y OPERATIVA"/>
    <s v="SUBDIRECCIÓN ESTRATÉGICA Y DE COORDINACIÓN BOMBERIL"/>
    <x v="1"/>
    <n v="20"/>
    <s v="20213800091882  "/>
    <s v="2021-07-28 15:45:41 "/>
    <n v="20212050094581"/>
    <d v="2021-08-11T00:00:00"/>
    <n v="10"/>
    <x v="0"/>
    <m/>
    <d v="2021-08-11T00:00:00"/>
    <s v="PDF"/>
    <s v="SI"/>
    <s v="N/A"/>
    <m/>
  </r>
  <r>
    <x v="3"/>
    <s v="Correo Atención Ciudadano"/>
    <s v="Bogotá"/>
    <s v="CONTRALORIA GENERAL DE LA NACION VIGILANCIA FISCAL SECTOR INFRAESTRUCTURA  "/>
    <s v="Entidad Publica"/>
    <s v="Solicitud de Informacion"/>
    <s v="CAC. Solicitud Información – Atención Denuncias Contraloría General de la República. "/>
    <s v="Edwin Alfonso Zamora Oyola "/>
    <s v="Tecnologías"/>
    <s v="SUBDIRECCIÓN ADMINISTRATIVA Y FINANCIERA"/>
    <x v="5"/>
    <n v="10"/>
    <s v="20213800091932  "/>
    <s v="2021-07-28 16:53:01 "/>
    <m/>
    <m/>
    <n v="13"/>
    <x v="3"/>
    <s v="Anotación ORFEO: Documento repetido con igual solicitud, la misma se dio respuesta por el área contractual."/>
    <m/>
    <m/>
    <m/>
    <m/>
    <s v="No se especifica el radicado de la solicitud repetida para ejercer control."/>
  </r>
  <r>
    <x v="3"/>
    <s v="Correo Atención Ciudadano"/>
    <s v="Antioquia"/>
    <s v="AL PUNTO COLOMBIA NINGUNO "/>
    <s v="Persona Natural"/>
    <s v="Solicitud de Informacion"/>
    <s v="CAC: RADICACIÓN DERECHO DE PETICIÓN  "/>
    <s v="Jiud Magnoly Gaviria Narvaez"/>
    <s v="Área Central de Referencia Bomberil"/>
    <s v="SUBDIRECCIÓN ESTRATÉGICA Y DE COORDINACIÓN BOMBERIL"/>
    <x v="1"/>
    <n v="20"/>
    <s v="20213800091992  "/>
    <s v="2021-07-29 09:29:13 "/>
    <m/>
    <d v="2021-08-17T00:00:00"/>
    <n v="13"/>
    <x v="0"/>
    <s v="Anotación ORFEO: Se brinda respuesta vía email el día 17 de agosto."/>
    <m/>
    <s v="Correo electrónico"/>
    <s v="SI"/>
    <s v="N/A"/>
    <m/>
  </r>
  <r>
    <x v="3"/>
    <s v="Correo Atención Ciudadano"/>
    <s v="Bolivar"/>
    <s v="CUERPO DE BOMBEROS VOLUNTARIOS DE SANTA ROSA DEL SUR - BOLIVAR  "/>
    <s v="Entidad Bomberil"/>
    <s v="Legislacion Bomberil"/>
    <s v="CAC: asesoría jurídica urgente inscripción de dignatarios  "/>
    <s v="Andrea Bibiana Castañeda Durán"/>
    <s v="FORMULACIÓN Y ACTUALIZACIÓN NORMATIVA Y OPERATIVA"/>
    <s v="SUBDIRECCIÓN ESTRATÉGICA Y DE COORDINACIÓN BOMBERIL"/>
    <x v="3"/>
    <n v="30"/>
    <s v="20213800092072  "/>
    <s v="2021-07-29 10:37:16 "/>
    <n v="20212050094511"/>
    <d v="2021-08-06T00:00:00"/>
    <n v="6"/>
    <x v="0"/>
    <m/>
    <d v="2021-08-06T00:00:00"/>
    <s v="PDF"/>
    <s v="SI"/>
    <s v="N/A"/>
    <m/>
  </r>
  <r>
    <x v="3"/>
    <s v="Correo Atención Ciudadano"/>
    <s v="Bogotá"/>
    <s v="FISCALIA GENERAL DE LA NACIóN  "/>
    <s v="Entidad Publica "/>
    <s v="Solicitud de Informacion"/>
    <s v="CAC: Requerimiento de información emitido por la Fiscalía 212, agradecemos dar respuesta en el término de 15 días.  "/>
    <s v="Carlos Armando López Barrera "/>
    <s v="OFICINA ASESORA JURIDICA "/>
    <s v="DIRECCIÓN GENERAL "/>
    <x v="5"/>
    <n v="10"/>
    <s v="20213800092132  "/>
    <s v="2021-07-29 14:04:13 "/>
    <n v="20211200000923"/>
    <d v="2021-08-19T00:00:00"/>
    <n v="14"/>
    <x v="3"/>
    <m/>
    <d v="2021-08-19T00:00:00"/>
    <s v="PDF"/>
    <s v="SI"/>
    <s v="N/A"/>
    <m/>
  </r>
  <r>
    <x v="3"/>
    <s v="Correo Atención Ciudadano"/>
    <s v="Tolima"/>
    <s v="CUERPO DE BOMBEROS VOLUNTARIOS DE PLANADAS - TOLIMA  "/>
    <s v="Entidad Bomberil"/>
    <s v="Otros"/>
    <s v="CAC: Apoyo de genero a los cuerpo de bomberos del Tolima "/>
    <s v="Andrea Bibiana Castañeda Durán"/>
    <s v="FORMULACIÓN Y ACTUALIZACIÓN NORMATIVA Y OPERATIVA"/>
    <s v="SUBDIRECCIÓN ESTRATÉGICA Y DE COORDINACIÓN BOMBERIL"/>
    <x v="0"/>
    <n v="30"/>
    <s v="20213800092142  "/>
    <s v="2021-07-29 14:14:03 "/>
    <n v="20212050094801"/>
    <d v="2021-08-17T00:00:00"/>
    <n v="12"/>
    <x v="0"/>
    <m/>
    <d v="2021-08-17T00:00:00"/>
    <s v="PDF"/>
    <s v="SI"/>
    <s v="N/A"/>
    <m/>
  </r>
  <r>
    <x v="3"/>
    <s v="Correo Atención Ciudadano"/>
    <s v="Antioquia"/>
    <s v="CUERPO DE BOMBEROS VOLUNTARIOS DE SANTAFE DE ANTIOQUIA  "/>
    <s v="Entidad Bomberil "/>
    <s v="Acompañamiento Juridico"/>
    <s v="CAC: SOLICITUD DE REUNIÓN  "/>
    <s v="Melba Vidal "/>
    <s v="FORMULACIÓN Y ACTUALIZACIÓN NORMATIVA Y OPERATIVA"/>
    <s v="SUBDIRECCIÓN ESTRATÉGICA Y DE COORDINACIÓN BOMBERIL"/>
    <x v="3"/>
    <n v="30"/>
    <s v="20213800092192  "/>
    <s v="2021-07-29 15:31:03 "/>
    <m/>
    <m/>
    <m/>
    <x v="1"/>
    <m/>
    <m/>
    <m/>
    <m/>
    <m/>
    <m/>
  </r>
  <r>
    <x v="3"/>
    <s v="Correo Atención Ciudadano"/>
    <s v="Risaralda"/>
    <s v="RUBER TORO  "/>
    <s v="Persona Juridica"/>
    <s v="Solicitud de Informacion"/>
    <s v="CAC: Ampliación información certificados bomberiles "/>
    <s v="Edgar Alexander Maya Lopez"/>
    <s v="FORMULACIÓN Y ACTUALIZACIÓN NORMATIVA Y OPERATIVA"/>
    <s v="SUBDIRECCIÓN ESTRATÉGICA Y DE COORDINACIÓN BOMBERIL"/>
    <x v="3"/>
    <n v="30"/>
    <s v="20213800092352  "/>
    <s v="2021-07-30 09:56:45 "/>
    <n v="20212050094751"/>
    <d v="2021-08-20T00:00:00"/>
    <n v="15"/>
    <x v="0"/>
    <m/>
    <d v="2021-08-20T00:00:00"/>
    <s v="PDF"/>
    <s v="SI"/>
    <s v="N/A"/>
    <m/>
  </r>
  <r>
    <x v="4"/>
    <s v="Radicación Directa"/>
    <s v="Guajira"/>
    <s v="CUERPO DE BOMBEROS VOLUNTARIOS DE URIBIA - LA GUAJIRA  "/>
    <s v="Entidad Bomberil "/>
    <s v="Solicitud de informacion "/>
    <s v="RD. Solicitud de información y de procedimiento para la creación de las brigadas indígenas. "/>
    <s v="VIVIANA ANDRADE TOVAR "/>
    <s v="PLANEACIÓN ESTRATEGICA"/>
    <s v="SUBDIRECCIÓN ESTRATÉGICA Y DE COORDINACIÓN BOMBERIL"/>
    <x v="3"/>
    <n v="30"/>
    <s v="20213800092362  "/>
    <s v="2021-07-30 10:15:38 "/>
    <m/>
    <m/>
    <m/>
    <x v="1"/>
    <m/>
    <m/>
    <m/>
    <m/>
    <m/>
    <m/>
  </r>
  <r>
    <x v="0"/>
    <s v="Chat Institucional"/>
    <s v="Atlántico"/>
    <s v="DIANA LOPEZ SANDOVAL "/>
    <s v="Persona Natural"/>
    <s v="Solicitud de informacion "/>
    <s v="CHT. Inquietudes Cuerpos de bomberos voluntarios. "/>
    <s v="Juan Gabriel Parra"/>
    <s v="FORMULACIÓN Y ACTUALIZACIÓN NORMATIVA Y OPERATIVA"/>
    <s v="SUBDIRECCIÓN ESTRATÉGICA Y DE COORDINACIÓN BOMBERIL"/>
    <x v="0"/>
    <n v="30"/>
    <s v="20213800092422  "/>
    <s v="2021-07-30 10:53:14 "/>
    <n v="20212050094981"/>
    <m/>
    <m/>
    <x v="1"/>
    <m/>
    <m/>
    <m/>
    <m/>
    <m/>
    <m/>
  </r>
  <r>
    <x v="4"/>
    <s v="Radicación Directa"/>
    <s v="Cundinamarca"/>
    <s v="CUERPO DE BOMBEROS VOLUNTARIOS DE CHIPAQUE - CUNDINAMARCA  "/>
    <s v="Entidad Bomberil "/>
    <s v="Legislacion Bomberil"/>
    <s v="RD: SOLICITUD DE INTERVENCIÓN  "/>
    <s v="Julio Alejandro Chamorro Cabrera  "/>
    <s v="INSPECCIÓN VIGILANCIA  Y CONTROL"/>
    <s v="SUBDIRECCIÓN ESTRATÉGICA Y DE COORDINACIÓN BOMBERIL"/>
    <x v="3"/>
    <n v="30"/>
    <s v="20213800092432  "/>
    <s v="2021-07-30 12:04:57 "/>
    <m/>
    <m/>
    <m/>
    <x v="1"/>
    <m/>
    <m/>
    <m/>
    <m/>
    <m/>
    <m/>
  </r>
  <r>
    <x v="3"/>
    <s v="Correo Atención Ciudadano"/>
    <s v="Santander"/>
    <s v="CIRO ROJAS OJEDA "/>
    <s v="Persona Natural"/>
    <s v="Solicitud de Informacion"/>
    <s v="CAC. Información. "/>
    <s v="Jorge Restrepo Sanguino"/>
    <s v="FORMULACIÓN Y ACTUALIZACIÓN NORMATIVA Y OPERATIVA"/>
    <s v="SUBDIRECCIÓN ESTRATÉGICA Y DE COORDINACIÓN BOMBERIL"/>
    <x v="1"/>
    <n v="20"/>
    <s v="20213800092442  "/>
    <s v="2021-07-30 13:24:51 "/>
    <n v="20212050094521"/>
    <d v="2021-08-06T00:00:00"/>
    <n v="6"/>
    <x v="0"/>
    <m/>
    <m/>
    <s v="Word"/>
    <m/>
    <m/>
    <m/>
  </r>
  <r>
    <x v="3"/>
    <s v="Correo Atención Ciudadano"/>
    <s v="Antioquia"/>
    <s v="OFICINA ASESORA JURÍDICA ANTIOQUIA  "/>
    <s v="Entidad territorial"/>
    <s v="Acompañamiento Juridico"/>
    <s v="CAC. VISITA TÉCNICA – CONDICIONES DE OPERATIVIDAD "/>
    <s v="Julio Alejandro Chamorro Cabrera  "/>
    <s v="INSPECCIÓN VIGILANCIA  Y CONTROL"/>
    <s v="SUBDIRECCIÓN ESTRATÉGICA Y DE COORDINACIÓN BOMBERIL"/>
    <x v="3"/>
    <n v="30"/>
    <s v="20213800092532  "/>
    <s v="2021-07-30 15:52:38 "/>
    <n v="20212050095281"/>
    <d v="2021-08-25T00:00:00"/>
    <n v="18"/>
    <x v="0"/>
    <m/>
    <d v="2021-08-25T00:00:00"/>
    <s v="PDF"/>
    <s v="SI"/>
    <s v="N/A"/>
    <m/>
  </r>
  <r>
    <x v="3"/>
    <s v="Correo Atención Ciudadano"/>
    <s v="Bolivar"/>
    <s v="CUERPO DE BOMBEROS VOLUNTARIOS DE SANTA CRUZ DE MOMPOX  "/>
    <s v="Entidad Bomberil "/>
    <s v="Legislacion Bomberil"/>
    <s v="CAC. INFORMACIÓN PARA SU CONOCIMIENTO.  "/>
    <s v="Julio Alejandro Chamorro Cabrera  "/>
    <s v="INSPECCIÓN VIGILANCIA  Y CONTROL"/>
    <s v="SUBDIRECCIÓN ESTRATÉGICA Y DE COORDINACIÓN BOMBERIL"/>
    <x v="3"/>
    <n v="30"/>
    <s v="20213800092602  "/>
    <s v="2021-07-30 16:31:07 "/>
    <m/>
    <m/>
    <m/>
    <x v="1"/>
    <m/>
    <m/>
    <m/>
    <m/>
    <m/>
    <m/>
  </r>
  <r>
    <x v="3"/>
    <s v="Correo Institucional"/>
    <s v="Bogotá"/>
    <s v="CONTRALORIA GENERAL DE LA REPUBLICA DIRECCION DE JURISDICCION COACTIVA  "/>
    <s v="Entidad Publica"/>
    <s v="Solicitud de Informacion"/>
    <s v="CI. Asunto: Solicitud Información – Proceso Atención Denuncia 2021-208386-82111-D, con Radicado 2021ER0046570 del 19/04/2021 "/>
    <s v="Alvaro Perez"/>
    <s v="Contratación "/>
    <s v="SUBDIRECCIÓN ADMINISTRATIVA Y FINANCIERA"/>
    <x v="5"/>
    <n v="10"/>
    <s v="20213800092652  "/>
    <s v="2021-07-30 16:51:46 "/>
    <n v="20213000022731"/>
    <d v="2021-08-24T00:00:00"/>
    <n v="16"/>
    <x v="3"/>
    <m/>
    <m/>
    <s v="Word"/>
    <m/>
    <m/>
    <s v="No se aclara el medio de envío."/>
  </r>
  <r>
    <x v="3"/>
    <s v="Correo Atención Ciudadano"/>
    <s v="Cundinamarca"/>
    <s v="CUERPO DE BOMBEROS VOLUNTARIOS DE NILO  "/>
    <s v="Entidad Bomberil"/>
    <s v="Legislacion Bomberil"/>
    <s v="CAC. Limitación de servicio  "/>
    <s v="Andrea Bibiana Castañeda Durán"/>
    <s v="FORMULACIÓN Y ACTUALIZACIÓN NORMATIVA Y OPERATIVA"/>
    <s v="SUBDIRECCIÓN ESTRATÉGICA Y DE COORDINACIÓN BOMBERIL"/>
    <x v="3"/>
    <n v="30"/>
    <s v="20213800092802  "/>
    <s v="2021-07-30 18:19:06 "/>
    <m/>
    <d v="2021-07-30T00:00:00"/>
    <n v="1"/>
    <x v="0"/>
    <s v="Anotación ORFEO: SE DIO RESPUESTA POR CORREO ELECTRÓNICO EL DÍA 30/7/2021 DADO QUE SE HABÍA RECIBIDO LO CORRESPONDIENTE POR MAIL DESDE EL 28/7/2021."/>
    <m/>
    <m/>
    <s v="SI"/>
    <s v="N/A"/>
    <s v="No se anexa correo electrónico de la respuesta."/>
  </r>
  <r>
    <x v="3"/>
    <s v="Correo Atención Ciudadano"/>
    <s v="Bogotá"/>
    <s v="SECRETARIA CORTE CONSTITUCIONAL  "/>
    <s v="Entidad Publica"/>
    <s v="Legislacion Bomberil"/>
    <s v="CAC: Oficio No 1859 del 30 de julio de 2021.  "/>
    <s v="Carlos Armando López Barrera "/>
    <s v="OFICINA ASESORA JURIDICA "/>
    <s v="DIRECCIÓN GENERAL "/>
    <x v="6"/>
    <n v="35"/>
    <s v="20213800093092  "/>
    <s v="2021-07-31 17:46:26 "/>
    <m/>
    <d v="2021-08-13T00:00:00"/>
    <n v="10"/>
    <x v="0"/>
    <s v="Anotación ORFEO: Se archiva por cuanto se remitió el concepto a la Corte Constitucional mediante correo electrónico del día viernes 13 de agosto de 2021"/>
    <m/>
    <m/>
    <s v="SI"/>
    <m/>
    <s v="No se anexa correo electrónico de la respuesta."/>
  </r>
  <r>
    <x v="3"/>
    <s v="Correo Atención Ciudadano"/>
    <s v="Tolima"/>
    <s v="CUERPO DE BOMBEROS VOLUNTARIOS DE FLANDES - TOLIMA  "/>
    <s v="Entidad Bomberil"/>
    <s v="Legislacion Bomberil"/>
    <s v="CAC: Concepto  "/>
    <s v="Melba Vidal "/>
    <s v="FORMULACIÓN Y ACTUALIZACIÓN NORMATIVA Y OPERATIVA"/>
    <s v="SUBDIRECCIÓN ESTRATÉGICA Y DE COORDINACIÓN BOMBERIL"/>
    <x v="3"/>
    <n v="30"/>
    <s v="20213800093132  "/>
    <s v="2021-07-31 19:31:40 "/>
    <n v="20212050094731"/>
    <d v="2021-08-11T00:00:00"/>
    <n v="8"/>
    <x v="0"/>
    <m/>
    <d v="2021-08-11T00:00:00"/>
    <s v="PDF"/>
    <s v="SI"/>
    <s v="N/A"/>
    <m/>
  </r>
  <r>
    <x v="3"/>
    <s v="Correo Institucional"/>
    <s v="Bogotá"/>
    <s v="COLEGIO COLOMBIANO DEL ADMINISTRADOR PúBLICO  "/>
    <s v="Persona Juridica"/>
    <s v="Solicitud de Informacion"/>
    <s v="CI: DERECHO DE PETICIÓN Art. 9 Ley 1006 de 2006 "/>
    <s v="MARYOLY DIAZ "/>
    <s v="GESTIÓN TALENTO HUMANO "/>
    <s v="SUBDIRECCIÓN ADMINISTRATIVA Y FINANCIERA"/>
    <x v="3"/>
    <n v="30"/>
    <s v="20213800093192  "/>
    <s v="2021-07-31 23:52:26 "/>
    <m/>
    <d v="2021-08-20T00:00:00"/>
    <n v="14"/>
    <x v="0"/>
    <s v="Anotación ORFEO: se archiva pro respuesta pro correo"/>
    <m/>
    <m/>
    <s v="SI"/>
    <s v="N/A"/>
    <s v="No se adjnta respuesta del correo electrónico.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33">
  <r>
    <s v="Canal Virtual"/>
    <s v="Correo Atención Ciudadano"/>
    <x v="0"/>
    <s v="JHONATTAN PINZON  "/>
    <x v="0"/>
    <x v="0"/>
    <s v="DOCUMENTO BOMBEROS EL CASTILLO META"/>
    <s v="Camilo Portilla Quelal"/>
    <s v="FORMULACIÓN Y ACTUALIZACIÓN NORMATIVA Y OPERATIVA"/>
    <s v="SUBDIRECCIÓN ESTRATÉGICA Y DE COORDINACIÓN BOMBERIL"/>
    <s v="PETICIÓN DE INTERES PARTICULAR"/>
    <n v="30"/>
    <s v="20213800085792  "/>
    <s v="2021-07-01 11:09:39 "/>
    <n v="20212050094291"/>
    <s v="2021-29-07"/>
    <n v="19"/>
    <s v="Cumplido"/>
    <m/>
    <s v="2021-29-07"/>
    <s v="PDF"/>
    <s v="SÍ"/>
    <s v="N/A"/>
    <m/>
  </r>
  <r>
    <s v="Canal Virtual"/>
    <s v="Correo Atención Ciudadano"/>
    <x v="1"/>
    <s v="CUERPO DE BOMBEROS VOLUNTARIOS DE SANTA CRUZ DE MOMPOX  "/>
    <x v="1"/>
    <x v="1"/>
    <s v="CAC: Queja "/>
    <s v="Melba Vidal "/>
    <s v="FORMULACIÓN Y ACTUALIZACIÓN NORMATIVA Y OPERATIVA"/>
    <s v="SUBDIRECCIÓN ESTRATÉGICA Y DE COORDINACIÓN BOMBERIL"/>
    <s v="PETICIÓN DE INTERES PARTICULAR"/>
    <n v="30"/>
    <s v="20213800085942  "/>
    <s v="2021-07-01 16:33:16 "/>
    <m/>
    <m/>
    <m/>
    <s v="En proceso"/>
    <s v="Hoy 10-08 lleva 27 días de gestión."/>
    <m/>
    <m/>
    <m/>
    <m/>
    <m/>
  </r>
  <r>
    <s v="Canal Virtual"/>
    <s v="Correo Atención Ciudadano"/>
    <x v="2"/>
    <s v="FUNDACIÓN NACIONAL BATUTA LILIANA ROJAS GUALTEROS  "/>
    <x v="2"/>
    <x v="2"/>
    <s v="CAC: Solicitud de certificación Bomberos - Fundación Nacional Batuta  "/>
    <s v=" Edgar Alexander Maya Lopez"/>
    <s v="Proceso Educación Nacional para Bomberos"/>
    <s v="SUBDIRECCIÓN ESTRATÉGICA Y DE COORDINACIÓN BOMBERIL"/>
    <s v="PETICIÓN DE DOCUMENTOS E INFORMACIÓN "/>
    <n v="20"/>
    <s v="20213800086022  "/>
    <s v="2021-07-02 07:38:01 "/>
    <n v="20212050093961"/>
    <s v="2021-21-07"/>
    <n v="12"/>
    <s v="Cumplido"/>
    <m/>
    <s v="2021-21-07"/>
    <s v="PDF"/>
    <s v="SÍ"/>
    <s v="N/A"/>
    <m/>
  </r>
  <r>
    <s v="Canal Virtual"/>
    <s v="Correo Atención Ciudadano"/>
    <x v="3"/>
    <s v="FRANCISCO JAVIER GAMBOA PEDRAZA "/>
    <x v="1"/>
    <x v="2"/>
    <s v="CAC: Denuncia de suplantación  "/>
    <s v="Jorge Restrepo Sanguino"/>
    <s v="FORMULACIÓN Y ACTUALIZACIÓN NORMATIVA Y OPERATIVA"/>
    <s v="SUBDIRECCIÓN ESTRATÉGICA Y DE COORDINACIÓN BOMBERIL"/>
    <s v="DENUNCIA "/>
    <n v="30"/>
    <s v="20213800086052  "/>
    <s v="2021-07-02 09:29:30 "/>
    <n v="20212050093991"/>
    <s v="2021-21-07"/>
    <n v="11"/>
    <s v="Cumplido"/>
    <m/>
    <s v="2021-26-07"/>
    <s v="PDF"/>
    <s v="SÍ"/>
    <m/>
    <m/>
  </r>
  <r>
    <s v="Canal Virtual"/>
    <s v="Correo Atención Ciudadano"/>
    <x v="4"/>
    <s v="ALCALDÍA GALAPA ATLANTICO "/>
    <x v="3"/>
    <x v="1"/>
    <s v="CAC: SOLICITUD INVITACION.  "/>
    <s v="Liz Margaret Álvarez calderon "/>
    <s v="INSPECCIÓN VIGILANCIA  Y CONTROL"/>
    <s v="SUBDIRECCIÓN ESTRATÉGICA Y DE COORDINACIÓN BOMBERIL"/>
    <s v="PETICIÓN DE INTERÉS GENERAL"/>
    <n v="30"/>
    <s v="20213800086122  "/>
    <s v="2021-07-02 14:25:34 "/>
    <m/>
    <m/>
    <m/>
    <s v="Vencido"/>
    <m/>
    <m/>
    <m/>
    <m/>
    <m/>
    <s v="Al día 02/09/2021 lleva 41 días de vencimiento"/>
  </r>
  <r>
    <s v="Canal Virtual"/>
    <s v="Correo Atención Ciudadano"/>
    <x v="5"/>
    <s v="DEPARTAMENTO NACIONAL DE PLANEACION BOGOTA  "/>
    <x v="3"/>
    <x v="3"/>
    <s v="CAC: 20215460679631_701) Envío de notificación radicado 20215460679631 (EMAIL CERTIFICADO de notificaciones_sgdorfeo@dnp.gov.co) "/>
    <s v="Camilo Portilla Quelal"/>
    <s v="FORMULACIÓN Y ACTUALIZACIÓN NORMATIVA Y OPERATIVA"/>
    <s v="SUBDIRECCIÓN ESTRATÉGICA Y DE COORDINACIÓN BOMBERIL"/>
    <s v="PETICIÓN DE INTERÉS GENERAL"/>
    <n v="30"/>
    <s v="20213800086142  "/>
    <s v="2021-07-02 14:59:14 "/>
    <n v="20212050094171"/>
    <s v="2021-28-07"/>
    <n v="16"/>
    <s v="Cumplido"/>
    <s v="LA MISMA PETICION SE REALIZÓ CON RADICADO DNBC N° 20213800083282 Y SE RESPONDIÓ CON RADICADO 20212050094171"/>
    <s v="2021-28-07"/>
    <s v="PDF"/>
    <s v="SÍ"/>
    <s v="N/A"/>
    <s v="Hoy 10-08 lleva 23 días de gestión."/>
  </r>
  <r>
    <s v="Canal Virtual"/>
    <s v="Correo Atención Ciudadano"/>
    <x v="3"/>
    <s v="CUERPO DE BOMBEROS VOLUNTARIOS DE SIBATE  "/>
    <x v="1"/>
    <x v="0"/>
    <s v="CAC: INFORME- SOBRE UTILIZACIÓN DE EMBLEMAS, ESCUDOS ESLOGAN DE ENTIDADES PÚBLICAS SIN AUTORIZACIÓN  "/>
    <s v="Jorge Restrepo Sanguino"/>
    <s v="FORMULACIÓN Y ACTUALIZACIÓN NORMATIVA Y OPERATIVA"/>
    <s v="SUBDIRECCIÓN ESTRATÉGICA Y DE COORDINACIÓN BOMBERIL"/>
    <s v="PETICIÓN DE DOCUMENTOS E INFORMACIÓN "/>
    <n v="20"/>
    <s v="20213800086232  "/>
    <s v="2021-07-06 11:30:54 "/>
    <n v="20212050093991"/>
    <s v="2021-21-07"/>
    <n v="11"/>
    <s v="Cumplido"/>
    <m/>
    <s v="2021-21-07"/>
    <s v="PDF"/>
    <s v="SÍ"/>
    <s v="N/A"/>
    <s v="Hoy 10-08 lleva 22 días de gestión."/>
  </r>
  <r>
    <s v="Canal Virtual"/>
    <s v="Correo Atención Ciudadano"/>
    <x v="6"/>
    <s v="DIANA PATRICIA CORREA BALCAZAR "/>
    <x v="0"/>
    <x v="3"/>
    <s v="CAC: DERECHO DE PETICIÓN  "/>
    <s v="Edgar Alexander Maya Lopez"/>
    <s v="Proceso Educación Nacional para Bomberos"/>
    <s v="SUBDIRECCIÓN ESTRATÉGICA Y DE COORDINACIÓN BOMBERIL"/>
    <s v="PETICIÓN DE INTERES PARTICULAR"/>
    <n v="30"/>
    <s v="20213800086252  "/>
    <s v="2021-07-06 11:45:30 "/>
    <n v="20212050094201"/>
    <s v="2021-27-07"/>
    <n v="14"/>
    <s v="Cumplido"/>
    <m/>
    <s v="2021-27-07"/>
    <s v="PDF"/>
    <s v="SÍ"/>
    <s v="N/A"/>
    <s v="Hoy 10-08 lleva 23 días de gestión."/>
  </r>
  <r>
    <s v="Canal Virtual"/>
    <s v="Correo Atención Ciudadano"/>
    <x v="7"/>
    <s v="MINISTERIO DEL INTERIOR"/>
    <x v="3"/>
    <x v="2"/>
    <s v="CAC: OFI2021-18101-DAI-2200: Persiste emergencia humanitaria por inundaciones del territorio ancestral transfronterizo, desatención y falta de respuesta estatal a las Comunidades del Resguardo Buenavista y San José de Wisuyá.  "/>
    <s v="EDWIN GONZALEZ MALAGON  "/>
    <s v="Área Central de Referencia Bomberil"/>
    <s v="SUBDIRECCIÓN ESTRATÉGICA Y DE COORDINACIÓN BOMBERIL"/>
    <s v="DENUNCIA "/>
    <n v="30"/>
    <s v="20213800086312  "/>
    <s v="2021-07-06 12:47:49 "/>
    <m/>
    <m/>
    <m/>
    <s v="Vencido"/>
    <m/>
    <m/>
    <m/>
    <m/>
    <m/>
    <s v="Al día 02/09/2021 lleva 41 días de vencimiento"/>
  </r>
  <r>
    <s v="Canal Virtual"/>
    <s v="Correo Atención Ciudadano"/>
    <x v="8"/>
    <s v="CUERPO DE BOMBEROS VOLUNTARIOS SANTA ROSA DE OSOS  "/>
    <x v="1"/>
    <x v="0"/>
    <s v="CAC: Solicitud  "/>
    <s v="Lina Maria Rojas Gallego"/>
    <s v="Proceso Educación Nacional para Bomberos"/>
    <s v="SUBDIRECCIÓN ESTRATÉGICA Y DE COORDINACIÓN BOMBERIL"/>
    <s v="PETICIÓN DE INTERES PARTICULAR"/>
    <n v="30"/>
    <s v="20213800086362  "/>
    <s v="2021-07-06 16:28:21 "/>
    <n v="20212000021221"/>
    <s v="2021-21-07"/>
    <n v="10"/>
    <s v="Cumplido"/>
    <m/>
    <s v="2021-21-07"/>
    <s v="PDF"/>
    <s v="SI"/>
    <s v="N/A"/>
    <s v="Hoy 10-08 lleva 22 días de gestión."/>
  </r>
  <r>
    <s v="Canal Virtual"/>
    <s v="Correo Atención Ciudadano"/>
    <x v="2"/>
    <s v="H.I. SAN IGNACIO SEDE LUCERNA  "/>
    <x v="2"/>
    <x v="3"/>
    <s v="CAC: SAN IGNACIO_OPERADOR ICBF_SALUD ORAL_GESTIÒN INTERINSTITUCIONAL_LOCALIDAD KENNEDY  "/>
    <s v="Edgar Alexander Maya Lopez"/>
    <s v="Proceso Educación Nacional para Bomberos"/>
    <s v="SUBDIRECCIÓN ESTRATÉGICA Y DE COORDINACIÓN BOMBERIL"/>
    <s v="PETICIÓN DE INTERES PARTICULAR"/>
    <n v="30"/>
    <s v="20213800086412  "/>
    <s v="2021-07-06 17:15:19 "/>
    <n v="20212050093971"/>
    <s v="2021-21-07"/>
    <n v="10"/>
    <s v="Cumplido"/>
    <m/>
    <s v="2021-21-07"/>
    <s v="PDF"/>
    <s v="SI"/>
    <s v="N/A"/>
    <s v="Hoy 10-08 lleva 21 días de gestión."/>
  </r>
  <r>
    <s v="Canal Virtual"/>
    <s v="Correo Atención Ciudadano"/>
    <x v="9"/>
    <s v="SECRETARIA DE GOBIERNO CORDOBA  "/>
    <x v="3"/>
    <x v="1"/>
    <s v="CAC: Solicitud de Información  "/>
    <s v="Jonathan Prieto "/>
    <s v="SUBDIRECCIÓN ADMINISTRATIVA Y FINANCIERA"/>
    <s v="SUBDIRECCIÓN ADMINISTRATIVA Y FINANCIERA"/>
    <s v="PETICIÓN DE INTERES PARTICULAR"/>
    <n v="30"/>
    <s v="20213800086422  "/>
    <s v="2021-07-06 17:20:20 "/>
    <m/>
    <m/>
    <m/>
    <s v="Vencido"/>
    <m/>
    <m/>
    <m/>
    <m/>
    <m/>
    <s v="Al día 02/09/2021 lleva 40 días de vencimiento"/>
  </r>
  <r>
    <s v="Canal Virtual"/>
    <s v="Correo Institucional"/>
    <x v="2"/>
    <s v="CONGRESO DE LA REPUBLICA DE COLOMBIA JAIME ENRIQUE DURAN BARRERA  "/>
    <x v="3"/>
    <x v="0"/>
    <s v="CI: Traslado  "/>
    <s v="Camilo Portilla Quelal"/>
    <s v="FORMULACIÓN Y ACTUALIZACIÓN NORMATIVA Y OPERATIVA"/>
    <s v="SUBDIRECCIÓN ESTRATÉGICA Y DE COORDINACIÓN BOMBERIL"/>
    <s v="INFORME POR CONGRESISTA "/>
    <n v="5"/>
    <s v="20213800086492  "/>
    <s v="2021-07-07 13:36:36 "/>
    <n v="20212050093801"/>
    <s v="2021-12-07"/>
    <n v="4"/>
    <s v="Cumplido"/>
    <m/>
    <s v="2021-12-07"/>
    <s v="PDF"/>
    <s v="SI"/>
    <s v="N/A"/>
    <s v="Hoy 10-08 lleva 21 días de gestión."/>
  </r>
  <r>
    <s v="Canal Virtual"/>
    <s v="Correo Atención Ciudadano"/>
    <x v="10"/>
    <s v="CUERPO DE BOMBEROS VOLUNTARIOS DE LA CELIA - RISARALDA  "/>
    <x v="1"/>
    <x v="1"/>
    <s v="CAC: SOLICITUD LINTERNAS PENDIENTES - BOMBEROS LA CELIA RISARALDA. "/>
    <s v="Andrés Fernando Muñoz Cabrera "/>
    <s v="Área Central de Referencia Bomberil"/>
    <s v="SUBDIRECCIÓN ESTRATÉGICA Y DE COORDINACIÓN BOMBERIL"/>
    <s v="PETICIÓN DE INTERES PARTICULAR"/>
    <n v="30"/>
    <s v="20213800086512  "/>
    <s v="2021-07-07 14:58:09 "/>
    <m/>
    <m/>
    <m/>
    <s v="Vencido"/>
    <m/>
    <m/>
    <m/>
    <m/>
    <m/>
    <s v="Al día 02/09/2021 lleva 39 días de vencimiento"/>
  </r>
  <r>
    <s v="Canal Virtual"/>
    <s v="Correo Atención Ciudadano"/>
    <x v="11"/>
    <s v="ROBINSON TABORDA  "/>
    <x v="0"/>
    <x v="4"/>
    <s v="CAC: Queja desde urumita la guajira "/>
    <s v="Jorge Restrepo Sanguino"/>
    <s v="FORMULACIÓN Y ACTUALIZACIÓN NORMATIVA Y OPERATIVA"/>
    <s v="SUBDIRECCIÓN ESTRATÉGICA Y DE COORDINACIÓN BOMBERIL"/>
    <s v="PETICIÓN DE INTERÉS GENERAL"/>
    <n v="30"/>
    <s v="20213800086602  "/>
    <s v="2021-07-07 17:10:09 "/>
    <n v="20212050093921"/>
    <d v="2021-08-03T00:00:00"/>
    <n v="18"/>
    <s v="Cumplido"/>
    <m/>
    <m/>
    <s v="Word"/>
    <s v="SI"/>
    <m/>
    <s v="Hoy 10-08 lleva 21 días de gestión."/>
  </r>
  <r>
    <s v="Canal Virtual"/>
    <s v="Correo Atención Ciudadano"/>
    <x v="12"/>
    <s v="CUERPO DE BOMBEROS VOLUNTARIOS DE FLORENCIA  "/>
    <x v="1"/>
    <x v="0"/>
    <s v="CAC: SOLICITUD ESTUDIOS PROYECTO ESCUELA PEI  "/>
    <s v="Jonathan Prieto "/>
    <s v="SUBDIRECCIÓN ADMINISTRATIVA Y FINANCIERA"/>
    <s v="SUBDIRECCIÓN ADMINISTRATIVA Y FINANCIERA"/>
    <s v="PETICIÓN DE INTERÉS GENERAL"/>
    <n v="30"/>
    <s v="20213800086642  "/>
    <s v="2021-07-08 11:42:37 "/>
    <m/>
    <m/>
    <m/>
    <s v="Vencido"/>
    <m/>
    <m/>
    <m/>
    <m/>
    <m/>
    <s v="Al día 02/09/2021 lleva 39 días de vencimiento"/>
  </r>
  <r>
    <s v="Canal Presencial"/>
    <s v="Radicación Directa"/>
    <x v="8"/>
    <s v="PROCURADURIA PROVINCIAL VALLE DE ABURRA  "/>
    <x v="3"/>
    <x v="0"/>
    <s v="RD: FRANQUICIA  "/>
    <s v="Liz Margaret Álvarez calderon "/>
    <s v="INSPECCIÓN VIGILANCIA  Y CONTROL "/>
    <s v="SUBDIRECCIÓN ESTRATÉGICA Y DE COORDINACIÓN BOMBERIL"/>
    <s v="PETICIÓN ENTRE AUTORIDADES"/>
    <n v="10"/>
    <s v="20213800086662  "/>
    <s v="2021-07-08 13:46:08 "/>
    <m/>
    <m/>
    <m/>
    <s v="Vencido"/>
    <m/>
    <m/>
    <m/>
    <m/>
    <m/>
    <s v="Al día 02/09/2021 lleva 39 días de vencimiento"/>
  </r>
  <r>
    <s v="Canal Virtual"/>
    <s v="Correo Atención Ciudadano"/>
    <x v="13"/>
    <s v="CUERPO DE BOMBEROS VOLUNTARIOS DE VITERBO - CALDAS  "/>
    <x v="1"/>
    <x v="0"/>
    <s v="CAC: Solicitud resolución 004 de 2020  "/>
    <s v="Lina Maria Rojas Gallego"/>
    <s v="Proceso Educación Nacional para Bomberos"/>
    <s v="SUBDIRECCIÓN ESTRATÉGICA Y DE COORDINACIÓN BOMBERIL"/>
    <s v="PETICIÓN DE DOCUMENTOS E INFORMACIÓN "/>
    <n v="20"/>
    <s v="20213800086692  "/>
    <s v="2021-07-09 09:25:09 "/>
    <m/>
    <s v="2021-14-07"/>
    <n v="3"/>
    <s v="Cumplido"/>
    <s v="Se responde radicado por correo electrónico el 14-07-2021, se envía la resolución solicitada."/>
    <m/>
    <m/>
    <s v="SI"/>
    <s v="N/A"/>
    <s v="Hoy 10-08 lleva 21 días de gestión."/>
  </r>
  <r>
    <s v="Canal Virtual"/>
    <s v="Correo Atención Ciudadano"/>
    <x v="14"/>
    <s v="ALCALDIA DEL MUNICIPIO DE MALAGA SANTANDER "/>
    <x v="3"/>
    <x v="1"/>
    <s v="CAC: SOLICITUD AUDIENCIA ALCALDE MALAGA SANTANDER "/>
    <s v="Andrea González Sarmiento"/>
    <s v="DIRECCIÓN GENERAL "/>
    <s v="DIRECCIÓN GENERAL "/>
    <s v="PETICIÓN DE INTERÉS GENERAL"/>
    <n v="30"/>
    <s v="20213800086712  "/>
    <s v="2021-07-09 09:39:22 "/>
    <n v="20213000021431"/>
    <d v="2021-07-30T00:00:00"/>
    <n v="14"/>
    <s v="Cumplido"/>
    <m/>
    <m/>
    <s v="Word"/>
    <m/>
    <m/>
    <s v="Hoy 10-08 lleva 21 días de gestión."/>
  </r>
  <r>
    <s v="Canal Virtual"/>
    <s v="Correo Atención Ciudadano"/>
    <x v="5"/>
    <s v="CUERPO DE BOMBEROS VOLUNTARIOS DE MONIQUIRA  "/>
    <x v="1"/>
    <x v="0"/>
    <s v="CAC: SOLICITUD CONCEPTO.  "/>
    <s v="Andrea Bibiana Castañeda Durán"/>
    <s v="FORMULACIÓN Y ACTUALIZACIÓN NORMATIVA Y OPERATIVA"/>
    <s v="SUBDIRECCIÓN ESTRATÉGICA Y DE COORDINACIÓN BOMBERIL"/>
    <s v="CONSULTA "/>
    <n v="35"/>
    <s v="20213800086762  "/>
    <s v="2021-07-09 10:23:10 "/>
    <n v="20212050094561"/>
    <d v="2021-08-06T00:00:00"/>
    <n v="20"/>
    <s v="Cumplido"/>
    <m/>
    <m/>
    <s v="Word"/>
    <s v="SI"/>
    <m/>
    <s v="Al día 02/09/2021 no se a digitalizado la respuesta."/>
  </r>
  <r>
    <s v="Canal Virtual"/>
    <s v="Correo Atención Ciudadano"/>
    <x v="3"/>
    <s v="CUERPO DE BOMBEROS VOLUNTARIOS DE SOPO  "/>
    <x v="1"/>
    <x v="0"/>
    <s v="CAC: Radicado de salida S-2021-025334. TRASLADO PGN.  "/>
    <s v="Andrea Bibiana Castañeda Durán"/>
    <s v="FORMULACIÓN Y ACTUALIZACIÓN NORMATIVA Y OPERATIVA"/>
    <s v="SUBDIRECCIÓN ESTRATÉGICA Y DE COORDINACIÓN BOMBERIL"/>
    <s v="PETICIÓN DE INTERÉS GENERAL"/>
    <n v="30"/>
    <s v="20213800086792  "/>
    <s v="2021-07-09 10:45:38 "/>
    <n v="20212050094471"/>
    <d v="2021-08-06T00:00:00"/>
    <n v="20"/>
    <s v="Cumplido"/>
    <m/>
    <d v="2021-08-06T00:00:00"/>
    <s v="PDF"/>
    <s v="SI"/>
    <m/>
    <m/>
  </r>
  <r>
    <s v="Canal Virtual"/>
    <s v="Correo Atención Ciudadano"/>
    <x v="6"/>
    <s v="ALCALDIA MUNICIPAL DE BOLIVAR VALLE  "/>
    <x v="3"/>
    <x v="1"/>
    <s v="CAC: SOLICITUD INFRMACION MAQUINARIA BOLIVAR VALLE  "/>
    <s v="Andrés Fernando Muñoz Cabrera "/>
    <s v="Área Central de Referencia Bomberil"/>
    <s v="SUBDIRECCIÓN ESTRATÉGICA Y DE COORDINACIÓN BOMBERIL"/>
    <s v="PETICIÓN DE INTERES PARTICULAR"/>
    <n v="30"/>
    <s v="20213800086802  "/>
    <s v="2021-07-09 11:35:48 "/>
    <m/>
    <m/>
    <m/>
    <s v="Vencido"/>
    <m/>
    <m/>
    <m/>
    <m/>
    <m/>
    <s v="Al día 02/09/2021 lleva 38 días de vencimiento"/>
  </r>
  <r>
    <s v="Canal Virtual"/>
    <s v="Correo Atención Ciudadano"/>
    <x v="13"/>
    <s v="CUERPO DE BOMBEROS VOLUNTARIOS DE LA MERCED - CALDAS  "/>
    <x v="1"/>
    <x v="1"/>
    <s v="CAC: Envío proyecto  "/>
    <s v="Andrés Fernando Muñoz Cabrera "/>
    <s v="Área Central de Referencia Bomberil"/>
    <s v="SUBDIRECCIÓN ESTRATÉGICA Y DE COORDINACIÓN BOMBERIL"/>
    <s v="PETICIÓN DE INTERES PARTICULAR"/>
    <n v="30"/>
    <s v="20213800086822  "/>
    <s v="2021-07-09 11:59:51 "/>
    <m/>
    <m/>
    <m/>
    <s v="Vencido"/>
    <m/>
    <m/>
    <m/>
    <m/>
    <m/>
    <s v="Al día 02/09/2021 lleva 38 días de vencimiento"/>
  </r>
  <r>
    <s v="Canal Virtual"/>
    <s v="Correo Atención Ciudadano"/>
    <x v="15"/>
    <s v="CARLOS ACOSTA  "/>
    <x v="0"/>
    <x v="0"/>
    <s v="CAC: DERECHO DE PETICIÓN  "/>
    <s v=" Camilo Portilla Quelal"/>
    <s v="FORMULACIÓN Y ACTUALIZACIÓN NORMATIVA Y OPERATIVA"/>
    <s v="SUBDIRECCIÓN ESTRATÉGICA Y DE COORDINACIÓN BOMBERIL"/>
    <s v="PETICIÓN DE INTERÉS GENERAL"/>
    <n v="30"/>
    <s v="20213800086922  "/>
    <s v="2021-07-09 15:32:56 "/>
    <n v="20212050094411"/>
    <s v=" 02/08/2021"/>
    <n v="16"/>
    <s v="Cumplido"/>
    <m/>
    <m/>
    <s v="Word"/>
    <m/>
    <m/>
    <s v="Al día 02/09/2021 no se a digitalizado la respuesta."/>
  </r>
  <r>
    <s v="Canal Virtual"/>
    <s v="Correo Atención Ciudadano"/>
    <x v="3"/>
    <s v="CUERPO DE BOMBEROS VOLUNTARIOS DE FACATATIVA  "/>
    <x v="1"/>
    <x v="0"/>
    <s v="CAC: SOLICITUD "/>
    <s v="Juan Gabriel Parra"/>
    <s v="FORMULACIÓN Y ACTUALIZACIÓN NORMATIVA Y OPERATIVA"/>
    <s v="SUBDIRECCIÓN ESTRATÉGICA Y DE COORDINACIÓN BOMBERIL"/>
    <s v="PETICIÓN DE INTERÉS GENERAL"/>
    <n v="30"/>
    <s v="20213800086932  "/>
    <s v="2021-07-09 15:43:50 "/>
    <m/>
    <m/>
    <m/>
    <s v="Vencido"/>
    <m/>
    <m/>
    <m/>
    <m/>
    <m/>
    <s v="Al día 02/09/2021 lleva 38 días de vencimiento"/>
  </r>
  <r>
    <s v="Canal Virtual"/>
    <s v="Correo Atención Ciudadano"/>
    <x v="16"/>
    <s v="CUERPO DE BOMBEROS VOLUNTARIOS DE CUCUTA  "/>
    <x v="1"/>
    <x v="5"/>
    <s v="CAC: SOLICITUD APOYO JURÍDICO  "/>
    <s v="Andrea Bibiana Castañeda Durán"/>
    <s v="FORMULACIÓN Y ACTUALIZACIÓN NORMATIVA Y OPERATIVA"/>
    <s v="SUBDIRECCIÓN ESTRATÉGICA Y DE COORDINACIÓN BOMBERIL"/>
    <s v="PETICIÓN DE INTERES PARTICULAR"/>
    <n v="30"/>
    <s v="20213800086942  "/>
    <s v="2021-07-09 15:49:44 "/>
    <n v="20212050093941"/>
    <s v="2021-21-07"/>
    <n v="8"/>
    <s v="Cumplido"/>
    <m/>
    <s v="2021-21-07"/>
    <s v="PDF"/>
    <s v="SI"/>
    <s v="N/A"/>
    <m/>
  </r>
  <r>
    <s v="Canal Virtual"/>
    <s v="Correo Atención Ciudadano"/>
    <x v="17"/>
    <s v="PRESIDENCIA DE LA REPUBLICA  "/>
    <x v="3"/>
    <x v="2"/>
    <s v="CAC. OFI21-00096387 / IDM: Seguimiento Plan Estratégico del Vía Parque Isla de Salamanca Sentencia 3872 de 2020. a más tardar el día 11 de julio de 2021, "/>
    <s v="Carlos Cartagena Cano "/>
    <s v="DIRECCIÓN GENERAL "/>
    <s v="DIRECCIÓN GENERAL "/>
    <s v="PETICIÓN DE DOCUMENTOS E INFORMACIÓN "/>
    <n v="20"/>
    <s v="20213800086992  "/>
    <s v="2021-07-09 16:36:12 "/>
    <m/>
    <m/>
    <m/>
    <s v="Vencido"/>
    <m/>
    <m/>
    <m/>
    <m/>
    <m/>
    <s v="Al día 02/09/2021 lleva 38 días de vencimiento"/>
  </r>
  <r>
    <s v="Canal Virtual"/>
    <s v="Correo Atención Ciudadano"/>
    <x v="2"/>
    <s v="MICHEL JOAO ARIAS MURILLO  "/>
    <x v="0"/>
    <x v="2"/>
    <s v="CAC: Novedad Acoso Laboral  "/>
    <s v="Camilo Portilla Quelal"/>
    <s v="FORMULACIÓN Y ACTUALIZACIÓN NORMATIVA Y OPERATIVA"/>
    <s v="SUBDIRECCIÓN ESTRATÉGICA Y DE COORDINACIÓN BOMBERIL"/>
    <s v="PETICIÓN DE INTERES PARTICULAR"/>
    <n v="30"/>
    <s v="20213800087022  "/>
    <s v="2021-07-09 17:16:03 "/>
    <n v="20212050094421"/>
    <d v="2021-08-06T00:00:00"/>
    <n v="20"/>
    <s v="Cumplido"/>
    <m/>
    <d v="2021-08-06T00:00:00"/>
    <s v="PDF"/>
    <s v="SI"/>
    <m/>
    <m/>
  </r>
  <r>
    <s v="Canal Virtual"/>
    <s v="Correo Atención Ciudadano"/>
    <x v="6"/>
    <s v="CUERPO DE BOMBEROS VOLUNTARIOS DE GINEBRA  "/>
    <x v="1"/>
    <x v="1"/>
    <s v="CAC: Solicitud Aval Instructores  "/>
    <s v="Jose Alexander Teuta Gomez"/>
    <s v="Proceso Educación Nacional para Bomberos"/>
    <s v="SUBDIRECCIÓN ESTRATÉGICA Y DE COORDINACIÓN BOMBERIL"/>
    <s v="PETICIÓN DE INTERES PARTICULAR"/>
    <n v="30"/>
    <s v="20213800087032  "/>
    <s v="2021-07-09 17:18:31 "/>
    <n v="20212000021271"/>
    <s v="2021-28-07"/>
    <n v="12"/>
    <s v="Cumplido"/>
    <m/>
    <s v="2021-28-07"/>
    <s v="PDF"/>
    <s v="SI"/>
    <s v="N/A"/>
    <m/>
  </r>
  <r>
    <s v="Canal Virtual"/>
    <s v="Correo Atención Ciudadano"/>
    <x v="18"/>
    <s v="CUERPO DE BOMBEROS VOLUNTARIOS DE GENOVA - QUINDIO  "/>
    <x v="1"/>
    <x v="1"/>
    <s v="CAC: Información Instructor Bomberos Nivel 1 y 2. "/>
    <s v="Jose Alexander Teuta Gomez"/>
    <s v="Proceso Educación Nacional para Bomberos"/>
    <s v="SUBDIRECCIÓN ESTRATÉGICA Y DE COORDINACIÓN BOMBERIL"/>
    <s v="PETICIÓN DE INTERÉS GENERAL"/>
    <n v="30"/>
    <s v="20213800087062  "/>
    <s v="2021-07-09 17:28:59 "/>
    <n v="20212000021361"/>
    <s v="2021-27-07"/>
    <n v="11"/>
    <s v="Cumplido"/>
    <m/>
    <s v="2021-27-07"/>
    <s v="PDF"/>
    <s v="SI"/>
    <m/>
    <m/>
  </r>
  <r>
    <s v="Canal Virtual"/>
    <s v="Correo Atención Ciudadano"/>
    <x v="1"/>
    <s v="CUERPO DE BOMBEROS VOLUNTARIOS DE SANTA CRUZ DE MOMPOX  "/>
    <x v="1"/>
    <x v="1"/>
    <s v="CAC: ENTREGA IRREGULAR DE EQUIPOS DE PROTECCIÓN PERSONAL - EPP "/>
    <s v="EDWIN GONZALEZ MALAGON  "/>
    <s v="Área Central de Referencia Bomberil"/>
    <s v="SUBDIRECCIÓN ESTRATÉGICA Y DE COORDINACIÓN BOMBERIL"/>
    <s v="PETICIÓN DE INTERES PARTICULAR"/>
    <n v="30"/>
    <s v="20213800087102  "/>
    <s v="2021-07-09 17:47:28 "/>
    <m/>
    <m/>
    <m/>
    <s v="Vencido"/>
    <m/>
    <m/>
    <m/>
    <m/>
    <m/>
    <s v="Al día 02/09/2021 lleva 37 días de vencimiento"/>
  </r>
  <r>
    <s v="Canal Virtual"/>
    <s v="Correo Atención Ciudadano"/>
    <x v="3"/>
    <s v="ALCALDIA AGUA DE DIOS CUNDINAMARCA "/>
    <x v="3"/>
    <x v="0"/>
    <s v="CAC: SOLICITUD INFORMACIÓN  "/>
    <s v="Melba Vidal "/>
    <s v="FORMULACIÓN Y ACTUALIZACIÓN NORMATIVA Y OPERATIVA"/>
    <s v="SUBDIRECCIÓN ESTRATÉGICA Y DE COORDINACIÓN BOMBERIL"/>
    <s v="PETICIÓN DE INTERES PARTICULAR"/>
    <n v="30"/>
    <s v="20213800087112  "/>
    <s v="2021-07-09 17:54:05 "/>
    <m/>
    <m/>
    <m/>
    <s v="Vencido"/>
    <m/>
    <m/>
    <m/>
    <m/>
    <m/>
    <s v="Al día 02/09/2021 lleva 37 días de vencimiento"/>
  </r>
  <r>
    <s v="Canal Virtual"/>
    <s v="Correo Atención Ciudadano"/>
    <x v="8"/>
    <s v="FISCALIA GENERAL DE LA NACION  "/>
    <x v="3"/>
    <x v="3"/>
    <s v="CAC: SOLICITUD DE INFORMACIÓN RADICADO SPOA 050016000718200900146 "/>
    <s v=" Jorge Restrepo Sanguino"/>
    <s v="FORMULACIÓN Y ACTUALIZACIÓN NORMATIVA Y OPERATIVA"/>
    <s v="SUBDIRECCIÓN ESTRATÉGICA Y DE COORDINACIÓN BOMBERIL"/>
    <s v="PETICIÓN ENTRE AUTORIDADES"/>
    <n v="10"/>
    <s v="20213800087122  "/>
    <s v="2021-07-09 17:59:54 "/>
    <n v="20212050093911"/>
    <s v="2021-21-07"/>
    <n v="7"/>
    <s v="Extemporaneo"/>
    <m/>
    <s v="2021-21-07"/>
    <s v="PDF"/>
    <s v="SI"/>
    <m/>
    <m/>
  </r>
  <r>
    <s v="Canal Virtual"/>
    <s v="Correo Atención Ciudadano"/>
    <x v="6"/>
    <s v="JUZGADO 01 CIVIL CIRCUITO - TULUA - SECCIONAL CALI  "/>
    <x v="3"/>
    <x v="0"/>
    <s v="CAC: NOTIFICACIÓN AUTO No. 982 DEL 9 DE JULIO DE 2021 - ADMISIÓN TUTELA 2021-00192-00 "/>
    <s v="Camilo Portilla Quelal"/>
    <s v="FORMULACIÓN Y ACTUALIZACIÓN NORMATIVA Y OPERATIVA"/>
    <s v="SUBDIRECCIÓN ESTRATÉGICA Y DE COORDINACIÓN BOMBERIL"/>
    <s v="PETICIÓN ENTRE AUTORIDADES"/>
    <n v="10"/>
    <s v="20213800087132  "/>
    <s v="2021-07-12 09:14:59 "/>
    <n v="20212050093831"/>
    <s v="2021-12-07"/>
    <n v="1"/>
    <s v="Cumplido"/>
    <m/>
    <s v="2021-12-07"/>
    <s v="PDF"/>
    <s v="SI"/>
    <m/>
    <m/>
  </r>
  <r>
    <s v="Canal Virtual"/>
    <s v="Correo Atención Ciudadano"/>
    <x v="15"/>
    <s v="GOBERNACION DE VICHADA  "/>
    <x v="1"/>
    <x v="3"/>
    <s v="CAC: Solicitud concepto jurídico respecto al cumplimiento de los requisitos para ser designado como Coordinador Ejecutivo de Bomberos "/>
    <s v=" Jorge Restrepo Sanguino"/>
    <s v="FORMULACIÓN Y ACTUALIZACIÓN NORMATIVA Y OPERATIVA"/>
    <s v="SUBDIRECCIÓN ESTRATÉGICA Y DE COORDINACIÓN BOMBERIL"/>
    <s v="PETICIÓN DE INTERÉS GENERAL"/>
    <n v="30"/>
    <s v="20213800087142  "/>
    <s v="2021-07-12 09:51:39 "/>
    <n v="20212050094281"/>
    <d v="2021-07-29T00:00:00"/>
    <n v="13"/>
    <s v="Cumplido"/>
    <m/>
    <d v="2021-07-29T00:00:00"/>
    <s v="PDF"/>
    <s v="SI"/>
    <m/>
    <m/>
  </r>
  <r>
    <s v="Canal Virtual"/>
    <s v="Correo Atención Ciudadano"/>
    <x v="2"/>
    <s v="VEEDOR BOMBERIL  "/>
    <x v="1"/>
    <x v="3"/>
    <s v="CAC : Solicitud de información mediante derecho de petición "/>
    <s v="Jorge Edwin Amarillo Alvarado"/>
    <s v="SUBDIRECCIÓN ADMINISTRATIVA Y FINANCIERA"/>
    <s v="SUBDIRECCIÓN ADMINISTRATIVA Y FINANCIERA"/>
    <s v="PETICIÓN DE DOCUMENTOS E INFORMACIÓN "/>
    <n v="20"/>
    <s v="20213800087212  "/>
    <s v="2021-07-12 10:27:58 "/>
    <m/>
    <d v="2021-08-04T00:00:00"/>
    <n v="18"/>
    <s v="Cumplido"/>
    <s v="En atención a la falta de requisitos mínimos del derecho de petición, como identificación de ciudadano y notificación se archiva la solicitud."/>
    <m/>
    <m/>
    <m/>
    <m/>
    <m/>
  </r>
  <r>
    <s v="Canal Virtual"/>
    <s v="Correo Institucional"/>
    <x v="10"/>
    <s v="CUERPO DE BOMBEROS OFICIALES DE DOSQUEBRADAS  "/>
    <x v="1"/>
    <x v="1"/>
    <s v="CI: EXT_S21-00053112-PQRSD-051941-PQR  "/>
    <s v="Jonathan Prieto "/>
    <s v="SUBDIRECCIÓN ADMINISTRATIVA Y FINANCIERA"/>
    <s v="SUBDIRECCIÓN ADMINISTRATIVA Y FINANCIERA"/>
    <s v="PETICIÓN DE INTERÉS GENERAL"/>
    <n v="30"/>
    <s v="20213800087222  "/>
    <s v="2021-07-12 10:32:08 "/>
    <m/>
    <m/>
    <m/>
    <s v="En proceso"/>
    <m/>
    <m/>
    <m/>
    <m/>
    <m/>
    <m/>
  </r>
  <r>
    <s v="Canal Virtual"/>
    <s v="Correo Atención Ciudadano"/>
    <x v="13"/>
    <s v="CUERPO DE BOMBEROS VOLUNTARIOS LA DORADA - CALDAS  "/>
    <x v="1"/>
    <x v="5"/>
    <s v="CAC: TUTELA "/>
    <s v="Jorge Restrepo Sanguino"/>
    <s v="FORMULACIÓN Y ACTUALIZACIÓN NORMATIVA Y OPERATIVA"/>
    <s v="SUBDIRECCIÓN ESTRATÉGICA Y DE COORDINACIÓN BOMBERIL"/>
    <s v="PETICIÓN ENTRE AUTORIDADES"/>
    <n v="10"/>
    <s v="20213800087242  "/>
    <s v="2021-07-12 13:54:59 "/>
    <n v="20212050093881"/>
    <d v="2021-07-13T00:00:00"/>
    <n v="1"/>
    <s v="Cumplido"/>
    <m/>
    <d v="2021-07-13T00:00:00"/>
    <s v="PDF"/>
    <s v="SI"/>
    <m/>
    <m/>
  </r>
  <r>
    <s v="Canal Virtual"/>
    <s v="Correo Atención Ciudadano"/>
    <x v="5"/>
    <s v="CUERPO DE BOMBEROS VOLUNTARIOS DE ARCABUCO  "/>
    <x v="1"/>
    <x v="3"/>
    <s v="CAC: SOLICITUD  "/>
    <s v="Camilo Portilla Quelal"/>
    <s v="FORMULACIÓN Y ACTUALIZACIÓN NORMATIVA Y OPERATIVA"/>
    <s v="SUBDIRECCIÓN ESTRATÉGICA Y DE COORDINACIÓN BOMBERIL"/>
    <s v="PETICIÓN DE INTERÉS GENERAL"/>
    <n v="30"/>
    <s v="20213800087262  "/>
    <s v="2021-07-12 15:41:26 "/>
    <m/>
    <m/>
    <m/>
    <s v="En proceso"/>
    <m/>
    <m/>
    <m/>
    <m/>
    <m/>
    <m/>
  </r>
  <r>
    <s v="Canal Virtual"/>
    <s v="Correo Atención Ciudadano"/>
    <x v="6"/>
    <s v="JOSE PERDOMO  "/>
    <x v="2"/>
    <x v="3"/>
    <s v="CAC: INFORMACIÓN MARCO NORMATIVO PROCESO DE CERTIFICACIÓN Y EVALUACIÓN RIESGOS BOMBEROS "/>
    <s v="Edgar Alexander Maya Lopez"/>
    <s v="Proceso Educación Nacional para Bomberos"/>
    <s v="SUBDIRECCIÓN ESTRATÉGICA Y DE COORDINACIÓN BOMBERIL"/>
    <s v="PETICIÓN DE DOCUMENTOS E INFORMACIÓN "/>
    <n v="20"/>
    <s v="20213800087302  "/>
    <s v="2021-07-12 16:14:38 "/>
    <n v="20212050094241"/>
    <d v="2021-07-27T00:00:00"/>
    <n v="12"/>
    <s v="Cumplido"/>
    <m/>
    <d v="2021-07-27T00:00:00"/>
    <s v="PDF"/>
    <s v="SI"/>
    <m/>
    <m/>
  </r>
  <r>
    <s v="Canal Virtual"/>
    <s v="Correo Atención Ciudadano"/>
    <x v="6"/>
    <s v="ARBEY RODRIGUEZ  "/>
    <x v="0"/>
    <x v="5"/>
    <s v="CAC: Queja, petición y investigación. Cartago Valle. "/>
    <s v="Jorge Restrepo Sanguino"/>
    <s v="FORMULACIÓN Y ACTUALIZACIÓN NORMATIVA Y OPERATIVA"/>
    <s v="SUBDIRECCIÓN ESTRATÉGICA Y DE COORDINACIÓN BOMBERIL"/>
    <s v="PETICIÓN DE INTERÉS GENERAL"/>
    <n v="30"/>
    <s v="20213800087312  "/>
    <s v="2021-07-12 16:35:06 "/>
    <n v="20212050094011"/>
    <d v="2021-07-21T00:00:00"/>
    <n v="6"/>
    <s v="Cumplido"/>
    <m/>
    <d v="2021-07-21T00:00:00"/>
    <s v="PDF"/>
    <s v="SI"/>
    <m/>
    <m/>
  </r>
  <r>
    <s v="Canal Virtual"/>
    <s v="Correo Atención Ciudadano"/>
    <x v="2"/>
    <s v="PRESIDENCIA DE LA REPUBLICA  "/>
    <x v="4"/>
    <x v="3"/>
    <s v="CAC: EXT_S21-00039083-PQRSD-038465-PQR  "/>
    <s v="Andrés Fernando Muñoz Cabrera "/>
    <s v="Área Central de Referencia Bomberil"/>
    <s v="SUBDIRECCIÓN ESTRATÉGICA Y DE COORDINACIÓN BOMBERIL"/>
    <s v="PETICIÓN DE INTERÉS GENERAL"/>
    <n v="30"/>
    <s v="20213800087332  "/>
    <s v="2021-07-12 16:49:16 "/>
    <m/>
    <m/>
    <m/>
    <s v="En proceso"/>
    <m/>
    <m/>
    <m/>
    <m/>
    <m/>
    <m/>
  </r>
  <r>
    <s v="Canal Virtual"/>
    <s v="Correo Atención Ciudadano"/>
    <x v="2"/>
    <s v="MINISTERIO DE INTERIOR  "/>
    <x v="4"/>
    <x v="3"/>
    <s v="CAC: Remisión por competencia EXT_S21-00052098-PQRSD-051020-PQR "/>
    <s v=" Juan Gabriel Parra"/>
    <s v="FORMULACIÓN Y ACTUALIZACIÓN NORMATIVA Y OPERATIVA"/>
    <s v="SUBDIRECCIÓN ESTRATÉGICA Y DE COORDINACIÓN BOMBERIL"/>
    <s v="PETICIÓN DE INTERÉS GENERAL"/>
    <n v="30"/>
    <s v="20213800087372  "/>
    <s v="2021-07-12 17:01:38 "/>
    <n v="20212050094021"/>
    <d v="2021-07-28T00:00:00"/>
    <n v="11"/>
    <s v="Cumplido"/>
    <m/>
    <d v="2021-07-28T00:00:00"/>
    <s v="PDF"/>
    <s v="SI"/>
    <m/>
    <m/>
  </r>
  <r>
    <s v="Canal Virtual"/>
    <s v="Correo Atención Ciudadano"/>
    <x v="2"/>
    <s v="ISELE TOSCANA  "/>
    <x v="0"/>
    <x v="3"/>
    <s v="CAC: Cargo de Comandancia "/>
    <s v="Camilo Portilla Quelal"/>
    <s v="FORMULACIÓN Y ACTUALIZACIÓN NORMATIVA Y OPERATIVA"/>
    <s v="SUBDIRECCIÓN ESTRATÉGICA Y DE COORDINACIÓN BOMBERIL"/>
    <s v="PETICIÓN DE DOCUMENTOS E INFORMACIÓN "/>
    <n v="20"/>
    <s v="20213800087452  "/>
    <s v="2021-07-12 17:53:13 "/>
    <s v="20212050094401 "/>
    <d v="2021-08-02T00:00:00"/>
    <n v="14"/>
    <s v="Cumplido"/>
    <m/>
    <m/>
    <s v="Word"/>
    <s v="SI"/>
    <m/>
    <m/>
  </r>
  <r>
    <s v="Canal Virtual"/>
    <s v="Correo Atención Ciudadano"/>
    <x v="2"/>
    <s v="PROCURADURIA GENERAL DE LA NACION  "/>
    <x v="4"/>
    <x v="3"/>
    <s v="CAC: REMISION POR COMPETENCIA E-2020-029376  "/>
    <s v="Andrea Bibiana Castañeda Durán"/>
    <s v="FORMULACIÓN Y ACTUALIZACIÓN NORMATIVA Y OPERATIVA"/>
    <s v="SUBDIRECCIÓN ESTRATÉGICA Y DE COORDINACIÓN BOMBERIL"/>
    <s v="PETICIÓN ENTRE AUTORIDADES"/>
    <n v="10"/>
    <s v="20213800087492  "/>
    <s v="2021-07-13 12:44:36 "/>
    <n v="20212050094101"/>
    <d v="2021-07-21T00:00:00"/>
    <n v="4"/>
    <s v="Cumplido"/>
    <m/>
    <d v="2021-07-21T00:00:00"/>
    <s v="PDF"/>
    <s v="SI"/>
    <m/>
    <m/>
  </r>
  <r>
    <s v="Canal Virtual"/>
    <s v="Correo Atención Ciudadano"/>
    <x v="2"/>
    <s v="CONGRESO DE LA REPúBLICA DE COLOMBIA COMISIÓN CUARTA CONSTINUCIONAL PERMANENTE  "/>
    <x v="4"/>
    <x v="3"/>
    <s v="CAC: Solicitud Informe Ejecución Presupuesto de Inversión 2021  "/>
    <s v=" Adriana Moreno Roncancio"/>
    <s v="PLANEACIÓN ESTRATEGICA"/>
    <s v="DIRECCIÓN GENERAL "/>
    <s v="INFORME POR CONGRESISTA "/>
    <n v="5"/>
    <s v="20213800087502  "/>
    <s v="2021-07-13 12:54:07 "/>
    <n v="20211100021611"/>
    <d v="2021-07-28T00:00:00"/>
    <n v="10"/>
    <s v="Extemporaneo"/>
    <m/>
    <d v="2021-07-28T00:00:00"/>
    <s v="PDF"/>
    <s v="SI"/>
    <s v="N/A"/>
    <m/>
  </r>
  <r>
    <s v="Canal Virtual"/>
    <s v="Correo Atención Ciudadano"/>
    <x v="16"/>
    <s v="CESAR AUGUSTO RIVEROS AVENDAÑO "/>
    <x v="0"/>
    <x v="5"/>
    <s v="CAC: Homologación Cursos para Ascenso  "/>
    <s v="Lina Maria Rojas Gallego"/>
    <s v="Proceso Educación Nacional para Bomberos"/>
    <s v="SUBDIRECCIÓN ESTRATÉGICA Y DE COORDINACIÓN BOMBERIL"/>
    <s v="PETICIÓN DE INTERES PARTICULAR"/>
    <n v="30"/>
    <s v="20213800087682  "/>
    <s v="2021-07-13 17:53:02 "/>
    <n v="20212000021211"/>
    <d v="2021-07-21T00:00:00"/>
    <n v="5"/>
    <s v="Cumplido"/>
    <m/>
    <d v="2021-07-21T00:00:00"/>
    <s v="PDF"/>
    <s v="SI"/>
    <m/>
    <m/>
  </r>
  <r>
    <s v="Canal Virtual"/>
    <m/>
    <x v="3"/>
    <s v="SANDRA AGUIRRE "/>
    <x v="0"/>
    <x v="3"/>
    <s v="SOLICITUD DE INFORMACIÓN CON RESPECTO A QUE TIPO DE ESTABLECIMIENTO COMERCIAL LE APLICAN LAS BOCAS DE INCENDIOS EQUIPADAS  "/>
    <s v="Edgar Alexander Maya Lopez"/>
    <s v="FORMULACIÓN Y ACTUALIZACIÓN NORMATIVA Y OPERATIVA"/>
    <s v="SUBDIRECCIÓN ESTRATÉGICA Y DE COORDINACIÓN BOMBERIL"/>
    <s v="PETICIÓN DE INTERES PARTICULAR"/>
    <n v="30"/>
    <s v="20219000087692  "/>
    <s v="2021-07-13 17:57:20 "/>
    <n v="20212050094541"/>
    <d v="2021-08-10T00:00:00"/>
    <n v="19"/>
    <s v="Cumplido"/>
    <m/>
    <d v="2021-08-11T00:00:00"/>
    <s v="PDF"/>
    <s v="SI"/>
    <m/>
    <m/>
  </r>
  <r>
    <s v="Canal Virtual"/>
    <s v="Correo Atención Ciudadano"/>
    <x v="5"/>
    <s v="JUAN DE DIOS POVEDA CASTELLANOS  "/>
    <x v="0"/>
    <x v="3"/>
    <s v="CAC: DERECHO DE PETICIÓN  "/>
    <s v="Camilo Portilla Quelal"/>
    <s v="FORMULACIÓN Y ACTUALIZACIÓN NORMATIVA Y OPERATIVA"/>
    <s v="SUBDIRECCIÓN ESTRATÉGICA Y DE COORDINACIÓN BOMBERIL"/>
    <s v="PETICIÓN DE INTERES PARTICULAR"/>
    <n v="30"/>
    <s v="20213800087722  "/>
    <s v="2021-07-13 18:24:20 "/>
    <n v="20212050094171"/>
    <d v="2021-07-28T00:00:00"/>
    <n v="10"/>
    <s v="Cumplido"/>
    <s v="LA MISMA SOLICITUD SE REALIZO CON EL RADICADO 20213800083282, EL CUAL SE RESPONDIÓ CON LA SALIDA 20212050094171, POR TANTO NO PROCEDE RESPUESTA."/>
    <d v="2021-07-28T00:00:00"/>
    <s v="PDF"/>
    <s v="SI"/>
    <m/>
    <m/>
  </r>
  <r>
    <s v="Servicio Mensajeria"/>
    <s v="Servicio Mensajeria"/>
    <x v="3"/>
    <s v="DANIEL FELIE YANQUEN GIL "/>
    <x v="0"/>
    <x v="5"/>
    <s v="SM: Rad. 001 de 2020/CBVT "/>
    <s v="Camilo Portilla Quelal"/>
    <s v="FORMULACIÓN Y ACTUALIZACIÓN NORMATIVA Y OPERATIVA"/>
    <s v="SUBDIRECCIÓN ESTRATÉGICA Y DE COORDINACIÓN BOMBERIL"/>
    <s v="PETICIÓN DE INTERÉS GENERAL"/>
    <n v="30"/>
    <s v="20213800087822  "/>
    <s v="2021-07-14 12:21:24 "/>
    <m/>
    <m/>
    <m/>
    <s v="En proceso"/>
    <m/>
    <m/>
    <m/>
    <m/>
    <m/>
    <m/>
  </r>
  <r>
    <s v="Canal Virtual"/>
    <s v="Correo Atención Ciudadano"/>
    <x v="19"/>
    <s v="CUERPO DE BOMBEROS VOLUNTARIOS DE BARANOA - ATLANTICO  "/>
    <x v="1"/>
    <x v="1"/>
    <s v="CAC: SOLICITUD ACLARCION DE LA CONFORMACION DEL CONSEJO DE DIGNATARIOS EN LOS CUERPOS DE BOMBEROS VOLUNTARIOS.  "/>
    <s v="Jorge Restrepo Sanguino"/>
    <s v="FORMULACIÓN Y ACTUALIZACIÓN NORMATIVA Y OPERATIVA"/>
    <s v="SUBDIRECCIÓN ESTRATÉGICA Y DE COORDINACIÓN BOMBERIL"/>
    <s v="PETICIÓN DE INTERÉS GENERAL"/>
    <n v="30"/>
    <s v="20213800087842  "/>
    <s v="2021-07-14 12:46:32 "/>
    <n v="20212050094251"/>
    <d v="2021-07-28T00:00:00"/>
    <n v="19"/>
    <s v="Cumplido"/>
    <m/>
    <d v="2021-07-28T00:00:00"/>
    <s v="PDF"/>
    <s v="SI"/>
    <m/>
    <m/>
  </r>
  <r>
    <s v="Canal Virtual"/>
    <s v="Correo Atención Ciudadano"/>
    <x v="3"/>
    <s v="LUIS HERNAN RODRIGUEZ TORRES "/>
    <x v="0"/>
    <x v="1"/>
    <s v="CAC: DERECHO DE PETICIÓN  "/>
    <s v="Edgar Alexander Maya Lopez"/>
    <s v="FORMULACIÓN Y ACTUALIZACIÓN NORMATIVA Y OPERATIVA"/>
    <s v="SUBDIRECCIÓN ESTRATÉGICA Y DE COORDINACIÓN BOMBERIL"/>
    <s v="PETICIÓN DE DOCUMENTOS E INFORMACIÓN "/>
    <n v="20"/>
    <s v="20213800087852  "/>
    <s v="2021-07-14 12:54:00 "/>
    <m/>
    <d v="2021-08-10T00:00:00"/>
    <n v="18"/>
    <s v="Cumplido"/>
    <s v="Se da respuesta por correo electrónico se deja evidencia en digital."/>
    <d v="2021-08-10T00:00:00"/>
    <m/>
    <s v="SI"/>
    <m/>
    <m/>
  </r>
  <r>
    <s v="Canal Virtual"/>
    <s v="Correo Atención Ciudadano"/>
    <x v="2"/>
    <s v="MARIA CLEMENCIA PROCURADURIA "/>
    <x v="4"/>
    <x v="3"/>
    <s v="CAC: OFICIO 3723 DEL 13 DE JULIO 2021 SOLICITUD DE DOCUMENTACIÓN RAD, IUS E-2021-260699 IUC D-2021-1902597 "/>
    <s v="Alvaro Perez"/>
    <s v="Contratación "/>
    <s v="SUBDIRECCIÓN ADMINISTRATIVA Y FINANCIERA"/>
    <s v="PETICIÓN ENTRE AUTORIDADES"/>
    <n v="10"/>
    <s v="20213800087942  "/>
    <s v="2021-07-14 17:47:35 "/>
    <m/>
    <m/>
    <m/>
    <s v="Vencido"/>
    <m/>
    <m/>
    <m/>
    <m/>
    <m/>
    <s v="Al día 02/09/2021 no se a dado contestación."/>
  </r>
  <r>
    <s v="Canal Virtual"/>
    <s v="Correo Atención Ciudadano"/>
    <x v="20"/>
    <s v="ALCALDÍA DE PURIFICACIÓN TOLIMA  "/>
    <x v="4"/>
    <x v="3"/>
    <s v="CAC: Solicitud Información de Estado Máquina Extintora Municipio de Purificación-Tolima "/>
    <s v="Andrés Fernando Muñoz Cabrera "/>
    <s v="Área Central de Referencia Bomberil"/>
    <s v="SUBDIRECCIÓN ESTRATÉGICA Y DE COORDINACIÓN BOMBERIL"/>
    <s v="PETICIÓN DE INTERÉS GENERAL"/>
    <n v="30"/>
    <s v="20213800087952  "/>
    <s v="2021-07-14 17:56:14 "/>
    <m/>
    <m/>
    <m/>
    <s v="En proceso"/>
    <m/>
    <m/>
    <m/>
    <m/>
    <m/>
    <m/>
  </r>
  <r>
    <s v="Canal Virtual"/>
    <s v="Correo Atención Ciudadano"/>
    <x v="8"/>
    <s v="CUERPO DE BOMBEROS VOLUNTARIOS DE CHIGORODO  "/>
    <x v="4"/>
    <x v="5"/>
    <s v="CAC: solicitud de concepto jurídico de la sobre tasa bomberil "/>
    <s v="Jorge Restrepo Sanguino"/>
    <s v="FORMULACIÓN Y ACTUALIZACIÓN NORMATIVA Y OPERATIVA"/>
    <s v="SUBDIRECCIÓN ESTRATÉGICA Y DE COORDINACIÓN BOMBERIL"/>
    <s v="PETICIÓN DE INTERÉS GENERAL"/>
    <n v="30"/>
    <s v="20213800087962  "/>
    <s v="2021-07-14 17:58:57 "/>
    <n v="20212050094331"/>
    <d v="2021-07-29T00:00:00"/>
    <n v="10"/>
    <s v="Cumplido"/>
    <m/>
    <d v="2021-07-29T00:00:00"/>
    <s v="PDF"/>
    <s v="SI"/>
    <m/>
    <m/>
  </r>
  <r>
    <s v="Canal Virtual"/>
    <s v="Correo Atención Ciudadano"/>
    <x v="1"/>
    <s v="YESID SANCHEZ CARRASCAL "/>
    <x v="0"/>
    <x v="5"/>
    <s v="CAC: Encerramiento estación Bomberos Mompox  "/>
    <s v="Jorge Restrepo Sanguino"/>
    <s v="FORMULACIÓN Y ACTUALIZACIÓN NORMATIVA Y OPERATIVA"/>
    <s v="SUBDIRECCIÓN ESTRATÉGICA Y DE COORDINACIÓN BOMBERIL"/>
    <s v="PETICIÓN DE INTERÉS GENERAL"/>
    <n v="30"/>
    <s v="20213800088062  "/>
    <s v="2021-07-15 13:25:09 "/>
    <n v="20212050094271"/>
    <d v="2021-07-29T00:00:00"/>
    <n v="9"/>
    <s v="Cumplido"/>
    <m/>
    <d v="2021-07-29T00:00:00"/>
    <s v="PDF"/>
    <s v="SI"/>
    <m/>
    <m/>
  </r>
  <r>
    <s v="Canal Virtual"/>
    <s v="Correo Atención Ciudadano"/>
    <x v="14"/>
    <s v="JUZGADO 02 PROMISCUO FAMILIA CIRCUITO SANTANDER - SOCORRO  "/>
    <x v="4"/>
    <x v="5"/>
    <s v="CAC: NOTIFICACIÓN ADMISIÓN DE TUTELA  "/>
    <s v="Camilo Portilla Quelal"/>
    <s v="FORMULACIÓN Y ACTUALIZACIÓN NORMATIVA Y OPERATIVA"/>
    <s v="SUBDIRECCIÓN ESTRATÉGICA Y DE COORDINACIÓN BOMBERIL"/>
    <s v="PETICIÓN ENTRE AUTORIDADES"/>
    <n v="10"/>
    <s v="20213800088142  "/>
    <s v="2021-07-15 18:06:11 "/>
    <s v=" 20212050094111"/>
    <d v="2021-07-19T00:00:00"/>
    <n v="2"/>
    <s v="Cumplido"/>
    <m/>
    <d v="2021-07-19T00:00:00"/>
    <s v="PDF"/>
    <s v="SI"/>
    <m/>
    <m/>
  </r>
  <r>
    <s v="Canal Virtual"/>
    <s v="Correo Atención Ciudadano"/>
    <x v="1"/>
    <s v="YESID SANCHEZ CARRASCAL "/>
    <x v="0"/>
    <x v="5"/>
    <s v="CAC: Negación de prestación de servicio  "/>
    <s v="Jorge Restrepo Sanguino"/>
    <s v="FORMULACIÓN Y ACTUALIZACIÓN NORMATIVA Y OPERATIVA"/>
    <s v="SUBDIRECCIÓN ESTRATÉGICA Y DE COORDINACIÓN BOMBERIL"/>
    <s v="PETICIÓN DE INTERÉS GENERAL"/>
    <n v="30"/>
    <s v="20213800088182  "/>
    <s v="2021-07-15 19:30:28 "/>
    <n v="20212050094271"/>
    <d v="2021-07-29T00:00:00"/>
    <n v="9"/>
    <s v="Cumplido"/>
    <m/>
    <d v="2021-07-29T00:00:00"/>
    <s v="PDF"/>
    <s v="SI"/>
    <m/>
    <m/>
  </r>
  <r>
    <s v="Canal Virtual"/>
    <s v="Correo Atención Ciudadano"/>
    <x v="2"/>
    <s v="PAOLA GOMEZ  "/>
    <x v="0"/>
    <x v="5"/>
    <s v="CAC: Derecho de petición- Solicitud de concepto  "/>
    <s v="Edgar Alexander Maya Lopez"/>
    <s v="FORMULACIÓN Y ACTUALIZACIÓN NORMATIVA Y OPERATIVA"/>
    <s v="SUBDIRECCIÓN ESTRATÉGICA Y DE COORDINACIÓN BOMBERIL"/>
    <s v="PETICIÓN DE INTERES PARTICULAR"/>
    <n v="30"/>
    <s v="20213800088212  "/>
    <s v="2021-07-15 19:53:31 "/>
    <n v="20212050094451"/>
    <d v="2021-08-06T00:00:00"/>
    <n v="15"/>
    <s v="Cumplido"/>
    <m/>
    <d v="2021-08-06T00:00:00"/>
    <s v="PDF"/>
    <s v="SI"/>
    <m/>
    <m/>
  </r>
  <r>
    <s v="Canal Virtual"/>
    <s v="Correo Atención Ciudadano"/>
    <x v="5"/>
    <s v="SISBEN CERINZA BOYACÁ  "/>
    <x v="4"/>
    <x v="3"/>
    <s v="CAC: SOLICITUD INFORMACION LISTADO CENSAL - CERINZA  "/>
    <s v=" Luis Alberto Valencia Pulido"/>
    <s v="Área Central de Referencia Bomberil"/>
    <s v="SUBDIRECCIÓN ESTRATÉGICA Y DE COORDINACIÓN BOMBERIL"/>
    <s v="PETICIÓN DE DOCUMENTOS E INFORMACIÓN "/>
    <n v="20"/>
    <s v="20213800088252  "/>
    <s v="2021-07-15 20:14:22 "/>
    <s v="20212100021901 "/>
    <d v="2021-08-04T00:00:00"/>
    <n v="13"/>
    <s v="Cumplido"/>
    <s v="Anotación ORFEO: Se da respuesta por correo electrónico con radicado No. 20212100021901 el día 04/08/2021"/>
    <m/>
    <s v="Word"/>
    <m/>
    <m/>
    <s v="No se aclara el medio de envío y hasta el día 02/09/2021 no se a digitalizado la respuesta."/>
  </r>
  <r>
    <s v="Canal Virtual"/>
    <s v="Correo Atención Ciudadano"/>
    <x v="7"/>
    <s v="JESUS RODRIGUEZ  "/>
    <x v="1"/>
    <x v="3"/>
    <s v="CAC: INTERROGANTES REUNION VIRTUAL 16 DE JULIO DE 2021  "/>
    <s v="Andrea Bibiana Castañeda Durán"/>
    <s v="FORMULACIÓN Y ACTUALIZACIÓN NORMATIVA Y OPERATIVA"/>
    <s v="SUBDIRECCIÓN ESTRATÉGICA Y DE COORDINACIÓN BOMBERIL"/>
    <s v="CONSULTA "/>
    <n v="35"/>
    <s v="20213800088272  "/>
    <s v="2021-07-15 20:21:15 "/>
    <m/>
    <m/>
    <m/>
    <s v="En proceso"/>
    <m/>
    <m/>
    <m/>
    <m/>
    <m/>
    <m/>
  </r>
  <r>
    <s v="Canal Virtual"/>
    <s v="Correo Atención Ciudadano"/>
    <x v="21"/>
    <s v="GLORIA ESPERANZA TORO TORO "/>
    <x v="0"/>
    <x v="5"/>
    <s v="CAC: Manizales, derecho de petición  "/>
    <s v="Jiud Magnoly Gaviria Narvaez"/>
    <s v="Área Central de Referencia Bomberil"/>
    <s v="SUBDIRECCIÓN ESTRATÉGICA Y DE COORDINACIÓN BOMBERIL"/>
    <s v="PETICIÓN DE DOCUMENTOS E INFORMACIÓN "/>
    <n v="20"/>
    <s v="20213800088302  "/>
    <s v="2021-07-15 20:35:54 "/>
    <m/>
    <d v="2021-08-04T00:00:00"/>
    <n v="13"/>
    <s v="Cumplido"/>
    <s v="Anotación ORFEO: Se da Rta vía email segurosdnbc@gmail.com el día 4 de agosto de 2021."/>
    <m/>
    <m/>
    <s v="SI"/>
    <m/>
    <s v="NO SE EVIDENCIA DOCUMENTO DE SALIDA "/>
  </r>
  <r>
    <s v="Canal Virtual"/>
    <s v="Correo Atención Ciudadano"/>
    <x v="19"/>
    <s v="CUERPO DE BOMBEROS VOLUNTARIOS SOLEDAD ATLANTICO  "/>
    <x v="1"/>
    <x v="1"/>
    <s v="CAC. solicitar como equitativa y que no se vea en abandono a las regiones, departamentos o provincias como se percibe actualmente "/>
    <s v="Mauricio Delgado Perdomo"/>
    <s v="Proceso Educación Nacional para Bomberos"/>
    <s v="SUBDIRECCIÓN ESTRATÉGICA Y DE COORDINACIÓN BOMBERIL"/>
    <s v="PETICIÓN DE INTERES PARTICULAR"/>
    <n v="30"/>
    <s v="20213800088552  "/>
    <s v="2021-07-16 14:23:02 "/>
    <n v="20212000021321"/>
    <d v="2021-07-28T00:00:00"/>
    <n v="7"/>
    <s v="Cumplido"/>
    <m/>
    <d v="2021-07-28T00:00:00"/>
    <s v="PDF"/>
    <s v="SI"/>
    <m/>
    <s v="NO SE EVIDENCIA DOCUMENTO DE SALIDA "/>
  </r>
  <r>
    <s v="Canal Virtual"/>
    <s v="Correo Atención Ciudadano"/>
    <x v="20"/>
    <s v="CUERPO OFICIAL DE BOMBEROS DE IBAGUE - TOLIMA  "/>
    <x v="1"/>
    <x v="3"/>
    <s v="CAC. SOLICITUD DE INFORMACION (CERTIFICADO DE CUMPLIMIENTO)  "/>
    <s v="Cristian Fernando Salcedo Rueda "/>
    <s v="INSPECCIÓN VIGILANCIA  Y CONTROL"/>
    <s v="SUBDIRECCIÓN ESTRATÉGICA Y DE COORDINACIÓN BOMBERIL"/>
    <s v="PETICIÓN DE DOCUMENTOS E INFORMACIÓN "/>
    <n v="20"/>
    <s v="20213800088572  "/>
    <s v="2021-07-16 14:26:41 "/>
    <m/>
    <m/>
    <m/>
    <s v="En proceso"/>
    <m/>
    <m/>
    <m/>
    <m/>
    <m/>
    <m/>
  </r>
  <r>
    <s v="Canal Virtual"/>
    <s v="Correo Atención Ciudadano"/>
    <x v="2"/>
    <s v="VEEDURíA REDPA WILLIAM DARíO RODRíGUEZ PRESIDENTE "/>
    <x v="4"/>
    <x v="1"/>
    <s v="CAC: Respuesta Oficial  "/>
    <s v="Lina Maria Rojas Gallego"/>
    <s v="Proceso Educación Nacional para Bomberos"/>
    <s v="SUBDIRECCIÓN ESTRATÉGICA Y DE COORDINACIÓN BOMBERIL"/>
    <s v="PETICIÓN DE INTERÉS GENERAL"/>
    <n v="30"/>
    <s v="20213800088842  "/>
    <s v="2021-07-16 19:04:29 "/>
    <m/>
    <d v="2021-07-21T00:00:00"/>
    <n v="3"/>
    <s v="Cumplido"/>
    <s v="Se respondió por correo electrónico el 21-07-2021, corresponde a traslado de derecho de petición el cual ya había sido respondido por la DNBC mediante radicado 20212000020691 y enviado al peticionario el 07-07-2021."/>
    <m/>
    <m/>
    <s v="SI"/>
    <s v="N/A"/>
    <m/>
  </r>
  <r>
    <s v="Canal Virtual"/>
    <s v="Correo Atención Ciudadano"/>
    <x v="2"/>
    <s v="JOHANN STEVEN ROJAS RAMIREZ  "/>
    <x v="0"/>
    <x v="1"/>
    <s v="CAC: Solicitud concepto brigadas contraincendios Resolución 256 de 2014  "/>
    <s v="Edgar Alexander Maya Lopez"/>
    <s v="Proceso Educación Nacional para Bomberos"/>
    <s v="SUBDIRECCIÓN ESTRATÉGICA Y DE COORDINACIÓN BOMBERIL"/>
    <s v="PETICIÓN DE INTERÉS GENERAL"/>
    <n v="30"/>
    <s v="20213800088862  "/>
    <s v="2021-07-16 19:24:16 "/>
    <n v="20212050094611"/>
    <d v="2021-08-11T00:00:00"/>
    <s v="18 dias "/>
    <s v="Cumplido"/>
    <m/>
    <d v="2021-08-11T00:00:00"/>
    <s v="PDF"/>
    <s v="SI"/>
    <m/>
    <m/>
  </r>
  <r>
    <s v="Canal Virtual"/>
    <s v="Correo Atención Ciudadano"/>
    <x v="2"/>
    <s v="FERNANDO RIVERA COY "/>
    <x v="0"/>
    <x v="1"/>
    <s v="CAC: Petición de certificación  "/>
    <s v="Luis Alberto Valencia Pulido"/>
    <s v="Área Central de Referencia Bomberil"/>
    <s v="SUBDIRECCIÓN ESTRATÉGICA Y DE COORDINACIÓN BOMBERIL"/>
    <s v="PETICIÓN DE DOCUMENTOS E INFORMACIÓN "/>
    <n v="20"/>
    <s v="20213800088932  "/>
    <s v="2021-07-20 01:34:36 "/>
    <n v="20212100022131"/>
    <d v="2021-08-10T00:00:00"/>
    <s v="15 dias "/>
    <s v="Cumplido"/>
    <s v="Se da respuesta por correo electrónico con radicado No.20212100022131 el día 10/08/2021"/>
    <m/>
    <m/>
    <m/>
    <m/>
    <s v="NO SE EVIDENCIA DOCUMENTO DE SALIDA "/>
  </r>
  <r>
    <s v="Canal Virtual"/>
    <s v="Correo Atención Ciudadano"/>
    <x v="1"/>
    <s v="DELEGACIÓN DEPARTAMENTAL BOMBEROS BOLIVAR  "/>
    <x v="4"/>
    <x v="1"/>
    <s v="CAC: Solicitud de aclaración sobre aplicación de la norma bomberil  "/>
    <s v="Andrea Bibiana Castañeda Durán"/>
    <s v="FORMULACIÓN Y ACTUALIZACIÓN NORMATIVA Y OPERATIVA"/>
    <s v="SUBDIRECCIÓN ESTRATÉGICA Y DE COORDINACIÓN BOMBERIL"/>
    <s v="PETICIÓN DE INTERÉS GENERAL"/>
    <n v="30"/>
    <s v="20213800088942  "/>
    <s v="2021-07-20 01:42:12 "/>
    <m/>
    <m/>
    <m/>
    <s v="En proceso"/>
    <m/>
    <m/>
    <m/>
    <m/>
    <m/>
    <m/>
  </r>
  <r>
    <s v="Canal Virtual"/>
    <s v="Correo Atención Ciudadano "/>
    <x v="10"/>
    <s v="CESAR VARGAS JARAMILLO "/>
    <x v="0"/>
    <x v="6"/>
    <s v="CAC: Seguro de vida  "/>
    <s v="Jiud Magnoly Gaviria Narvaez"/>
    <s v="Área Central de Referencia Bomberil"/>
    <s v="SUBDIRECCIÓN ESTRATÉGICA Y DE COORDINACIÓN BOMBERIL"/>
    <s v="PETICIÓN DE DOCUMENTOS E INFORMACIÓN "/>
    <n v="20"/>
    <s v="20213800088952  "/>
    <s v="2021-07-20 01:59:17 "/>
    <m/>
    <d v="2021-08-04T00:00:00"/>
    <n v="11"/>
    <s v="Cumplido"/>
    <m/>
    <m/>
    <m/>
    <s v="SI "/>
    <m/>
    <s v="No se evidencia fecha de digitalización, ni documento de salida  "/>
  </r>
  <r>
    <s v="Canal Virtual"/>
    <s v="Correo Atención Ciudadano "/>
    <x v="22"/>
    <s v="CUERPO DE BOMBEROS VOLUNTARIOS DE CLEMENCIA BOLIVAR  "/>
    <x v="1"/>
    <x v="7"/>
    <s v="CAC: Falta de Contratación o Convenio del CBV Clemencia Bolívar  "/>
    <s v="Jorge Restrepo Sanguino"/>
    <s v="FORMULACIÓN Y ACTUALIZACIÓN NORMATIVA Y OPERATIVA"/>
    <s v="SUBDIRECCIÓN ESTRATÉGICA Y DE COORDINACIÓN BOMBERIL"/>
    <s v="PETICIÓN DE INTERÉS GENERAL"/>
    <n v="30"/>
    <s v="20213800088962  "/>
    <s v="2021-07-20 02:06:34 "/>
    <n v="20212050094331"/>
    <d v="2021-07-29T00:00:00"/>
    <n v="7"/>
    <s v="Cumplido"/>
    <m/>
    <d v="2021-07-29T00:00:00"/>
    <s v="PDF"/>
    <s v="SI "/>
    <m/>
    <m/>
  </r>
  <r>
    <s v="Canal Virtual"/>
    <s v="Correo Atención Ciudadano "/>
    <x v="23"/>
    <s v="PERSONERÍA MUNICIPAL DE COTA  "/>
    <x v="4"/>
    <x v="8"/>
    <s v="CAC: EXPEDIENTE 013-2019  "/>
    <s v="Juan Guillermo Valencia Álvarez "/>
    <s v="FORMULACIÓN Y ACTUALIZACIÓN NORMATIVA Y OPERATIVA"/>
    <s v="SUBDIRECCIÓN ESTRATÉGICA Y DE COORDINACIÓN BOMBERIL"/>
    <s v="PETICIÓN DE INTERES PARTICULAR"/>
    <n v="30"/>
    <s v="20213800089052  "/>
    <s v="2021-07-20 03:51:04 "/>
    <m/>
    <m/>
    <m/>
    <s v="En proceso"/>
    <s v="A la fecha 12/08/2021, lleva 17 días en gestión "/>
    <m/>
    <m/>
    <m/>
    <m/>
    <m/>
  </r>
  <r>
    <s v="Canal Virtual"/>
    <s v="Correo Atención Ciudadano "/>
    <x v="24"/>
    <s v="CUERPO DE BOMBEROS VOLUNTARIOS DE ARMENIA - ANTIOQUIA  "/>
    <x v="1"/>
    <x v="8"/>
    <s v="CAC: Derecho de petición "/>
    <s v="Andrés Fernando Muñoz Cabrera "/>
    <s v="Área Central de Referencia Bomberil"/>
    <s v="SUBDIRECCIÓN ESTRATÉGICA Y DE COORDINACIÓN BOMBERIL"/>
    <s v="PETICIÓN DE DOCUMENTOS E INFORMACIÓN "/>
    <n v="20"/>
    <s v="20213800089092  "/>
    <s v="2021-07-20 23:45:08 "/>
    <m/>
    <m/>
    <m/>
    <s v="En proceso"/>
    <s v="A la fecha 12/08/2021, lleva 17 días en gestión "/>
    <m/>
    <m/>
    <m/>
    <m/>
    <m/>
  </r>
  <r>
    <s v="Canal Virtual"/>
    <s v="Correo Atención Ciudadano "/>
    <x v="25"/>
    <s v="CUERPO DE BOMBEROS VOLUNTARIOS DE EL COPEY - CESAR  "/>
    <x v="1"/>
    <x v="8"/>
    <s v="CAC: Derecho de Petición  "/>
    <s v="Andrés Fernando Muñoz Cabrera "/>
    <s v="Área Central de Referencia Bomberil"/>
    <s v="SUBDIRECCIÓN ESTRATÉGICA Y DE COORDINACIÓN BOMBERIL"/>
    <s v="PETICIÓN DE INTERÉS GENERAL"/>
    <n v="30"/>
    <s v="20213800089122  "/>
    <s v="2021-07-21 00:17:22 "/>
    <m/>
    <m/>
    <m/>
    <s v="En proceso"/>
    <s v="A la fecha 12/08/2021, lleva 17 días en gestión "/>
    <m/>
    <m/>
    <m/>
    <m/>
    <m/>
  </r>
  <r>
    <s v="Canal Virtual"/>
    <s v="Formulario Electronico "/>
    <x v="26"/>
    <s v="ANONIMO_PQRSD "/>
    <x v="5"/>
    <x v="8"/>
    <s v="irregularidades Cuerpo de Bomberos Sitionuevo Magdalena "/>
    <s v="Juan Guillermo Valencia Álvarez "/>
    <s v="FORMULACIÓN Y ACTUALIZACIÓN NORMATIVA Y OPERATIVA"/>
    <s v="SUBDIRECCIÓN ESTRATÉGICA Y DE COORDINACIÓN BOMBERIL"/>
    <s v="PETICIÓN DE INTERES PARTICULAR"/>
    <n v="30"/>
    <s v="20219000089262  "/>
    <s v="2021-07-21 13:32:04 "/>
    <m/>
    <m/>
    <m/>
    <s v="En proceso"/>
    <s v="A la fecha 12/08/2021, lleva 17 días en gestión "/>
    <m/>
    <m/>
    <m/>
    <m/>
    <m/>
  </r>
  <r>
    <s v="Canal Virtual"/>
    <s v="Formulario Electronico "/>
    <x v="26"/>
    <s v="Alan Roger Bocanegra Barraza  "/>
    <x v="0"/>
    <x v="8"/>
    <s v="Irregularidades  "/>
    <s v="Juan Guillermo Valencia Álvarez "/>
    <s v="FORMULACIÓN Y ACTUALIZACIÓN NORMATIVA Y OPERATIVA"/>
    <s v="SUBDIRECCIÓN ESTRATÉGICA Y DE COORDINACIÓN BOMBERIL"/>
    <s v="PETICIÓN DE INTERÉS GENERAL"/>
    <n v="30"/>
    <s v="20219000089272  "/>
    <s v="2021-07-21 13:39:33 "/>
    <m/>
    <m/>
    <m/>
    <s v="En proceso"/>
    <s v="A la fecha 12/08/2021, lleva 17 días en gestión "/>
    <m/>
    <m/>
    <m/>
    <m/>
    <m/>
  </r>
  <r>
    <s v="Canal Virtual"/>
    <s v="Correo Atención Ciudadano "/>
    <x v="24"/>
    <s v="CUERPO DE BOMBEROS VOLUNTARIOS DE ARMENIA - ANTIOQUIA  "/>
    <x v="1"/>
    <x v="7"/>
    <s v="CAC. derecho de petición de parte de la comandante encargada del cuerpo de bomberos armenia "/>
    <s v="Andrés Fernando Muñoz Cabrera "/>
    <s v="Área Central de Referencia Bomberil"/>
    <s v="SUBDIRECCIÓN ESTRATÉGICA Y DE COORDINACIÓN BOMBERIL"/>
    <s v="PETICIÓN DE INTERÉS GENERAL"/>
    <n v="30"/>
    <s v="20213800089312  "/>
    <s v="2021-07-21 14:32:49 "/>
    <m/>
    <m/>
    <m/>
    <s v="En proceso"/>
    <s v="A la fecha 12/08/2021, lleva 17 días en gestión "/>
    <m/>
    <m/>
    <m/>
    <m/>
    <m/>
  </r>
  <r>
    <s v="Canal Virtual"/>
    <s v="Correo Atención Ciudadano "/>
    <x v="23"/>
    <s v="CUERPO DE BOMBEROS VOLUNTARIOS DE SIBATE  "/>
    <x v="1"/>
    <x v="9"/>
    <s v="CAC. ENVIO INFORMACION RECONOCIMIENTO PERSONAL. REF: SOLICITUD INFORMACION DE INVENTARIO Y RECURSOS ENTREGADOS AL CUERPO DE BOMBEROS VOLUNTARIOS DE SIBATE PARA INCLUIRLOS EN PLAN DE MEJORAMIENTO  "/>
    <s v="Jonathan Prieto "/>
    <s v="SUBDIRECCIÓN ADMINISTRATIVA Y FINANCIERA"/>
    <s v="SUBDIRECCIÓN ADMINISTRATIVA Y FINANCIERA"/>
    <s v="PETICIÓN DE DOCUMENTOS E INFORMACIÓN "/>
    <n v="20"/>
    <s v="20213800089502  "/>
    <s v="2021-07-21 17:44:19 "/>
    <m/>
    <m/>
    <m/>
    <s v="En proceso"/>
    <s v="A la fecha 12/08/2021, lleva 17 días en gestión "/>
    <m/>
    <m/>
    <m/>
    <m/>
    <m/>
  </r>
  <r>
    <s v="Canal Virtual"/>
    <s v="Correo Atención Ciudadano "/>
    <x v="23"/>
    <s v="CUERPO DE BOMBEROS VOLUNTARIOS DE SIBATE  "/>
    <x v="1"/>
    <x v="9"/>
    <s v="CAC. PARA EFECTOS DE CONTINUAR Y DAR CUMPLIMIENTO AL PLAN DE MEJORAMIENTO, SOLICITAMOS SE NOS EXPIDA CONSTANCIA DE IDONEIDAD DEL PERSONAL INSCRITO EN LA D.N..C.B "/>
    <s v="Melba Vidal "/>
    <s v="FORMULACIÓN Y ACTUALIZACIÓN NORMATIVA Y OPERATIVA"/>
    <s v="SUBDIRECCIÓN ESTRATÉGICA Y DE COORDINACIÓN BOMBERIL"/>
    <s v="PETICIÓN DE DOCUMENTOS E INFORMACIÓN "/>
    <n v="20"/>
    <s v="20213800089512  "/>
    <s v="2021-07-21 17:53:47 "/>
    <m/>
    <m/>
    <m/>
    <s v="En proceso"/>
    <s v="A la fecha 12/08/2021, lleva 17 días en gestión "/>
    <m/>
    <m/>
    <m/>
    <m/>
    <m/>
  </r>
  <r>
    <s v="Canal Virtual"/>
    <s v="Correo Atención Ciudadano "/>
    <x v="22"/>
    <s v="JUNTA DEPARTAMENTAL DE BOMBEROS DE BOLIVAR  "/>
    <x v="4"/>
    <x v="9"/>
    <s v="CAC. Solicitud de información  "/>
    <s v="Cristian Fernando Salcedo Rueda "/>
    <s v="INSPECCIÓN VIGILANCIA  Y CONTROL"/>
    <s v="SUBDIRECCIÓN ESTRATÉGICA Y DE COORDINACIÓN BOMBERIL"/>
    <s v="PETICIÓN DE DOCUMENTOS E INFORMACIÓN "/>
    <n v="20"/>
    <s v="20213800089532  "/>
    <s v="2021-07-21 18:32:22 "/>
    <m/>
    <m/>
    <m/>
    <s v="En proceso"/>
    <s v="A la fecha 12/08/2021, lleva 17 días en gestión "/>
    <m/>
    <m/>
    <m/>
    <m/>
    <m/>
  </r>
  <r>
    <s v="Canal Virtual"/>
    <s v="Correo Atención Ciudadano "/>
    <x v="9"/>
    <s v="ALCALDIA MUNICIPAL LOS ANDES (SOTOMAYOR) NARIÑO "/>
    <x v="3"/>
    <x v="3"/>
    <s v="CAC: CONVENIO DE ASOCIACIÓN Y APOYO INTERINSTITUCIONAL ENTRE EL CUERPO DE BOMBEROS VOLUNTARIOS DEL MUNICIPIO DE LOS ANDES Y EL MUNICIPIO DE LOS ANDES DEPARTAMENTO DE NARIÑO "/>
    <s v="Camilo Portilla Quelal"/>
    <s v="FORMULACIÓN Y ACTUALIZACIÓN NORMATIVA Y OPERATIVA"/>
    <s v="SUBDIRECCIÓN ESTRATÉGICA Y DE COORDINACIÓN BOMBERIL"/>
    <s v="PETICIÓN DE INTERÉS GENERAL"/>
    <n v="30"/>
    <s v="20213800089582  "/>
    <s v="2021-07-22 09:15:55 "/>
    <n v="20212050094601"/>
    <d v="2021-08-11T00:00:00"/>
    <n v="14"/>
    <s v="Cumplido"/>
    <m/>
    <d v="2021-08-11T00:00:00"/>
    <s v="PDF"/>
    <s v="SI "/>
    <m/>
    <m/>
  </r>
  <r>
    <s v="Canal Virtual"/>
    <s v="Correo Atención Ciudadano "/>
    <x v="27"/>
    <s v="CUERPO DE BOMBEROS VOLUNTARIOS DE FLORIDA - VALLE  "/>
    <x v="1"/>
    <x v="0"/>
    <s v="CAC. SOLICITUD ASESORIA  "/>
    <s v="Juan Gabriel Parra"/>
    <s v="FORMULACIÓN Y ACTUALIZACIÓN NORMATIVA Y OPERATIVA"/>
    <s v="SUBDIRECCIÓN ESTRATÉGICA Y DE COORDINACIÓN BOMBERIL"/>
    <s v="PETICIÓN DE DOCUMENTOS E INFORMACIÓN "/>
    <n v="20"/>
    <s v="20213800089632  "/>
    <s v="2021-07-22 10:11:33 "/>
    <m/>
    <m/>
    <m/>
    <s v="En proceso"/>
    <s v="A la fecha 12/08/2021, lleva 16 días en gestión "/>
    <m/>
    <m/>
    <m/>
    <m/>
    <m/>
  </r>
  <r>
    <s v="Canal Virtual"/>
    <s v="Correo Atención Ciudadano "/>
    <x v="28"/>
    <s v="CUERPO DE BOMBEROS VOLUNTARIOS DE OROCUE - CASANARE  "/>
    <x v="1"/>
    <x v="9"/>
    <s v="CAC: SOLICITUD "/>
    <s v="Andrés Fernando Muñoz Cabrera "/>
    <s v="Área Central de Referencia Bomberil"/>
    <s v="SUBDIRECCIÓN ESTRATÉGICA Y DE COORDINACIÓN BOMBERIL"/>
    <s v="PETICIÓN DE INTERÉS GENERAL"/>
    <n v="30"/>
    <s v="20213800089662  "/>
    <s v="2021-07-22 10:21:37 "/>
    <m/>
    <m/>
    <m/>
    <s v="En proceso"/>
    <s v="A la fecha 12/08/2021, lleva 16 días en gestión "/>
    <m/>
    <m/>
    <m/>
    <m/>
    <m/>
  </r>
  <r>
    <s v="Canal Virtual"/>
    <s v="Correo Atención Ciudadano "/>
    <x v="24"/>
    <s v="CUERPO DE BOMBEROS VOLUNTARIOS DE GIRARDOTA  "/>
    <x v="1"/>
    <x v="7"/>
    <s v="CAC. DERECHO DE PETICION ( INDEBIDA NOTIFICACIO O REMISION DE DOCUMENTOS  "/>
    <s v="Melba Vidal "/>
    <s v="FORMULACIÓN Y ACTUALIZACIÓN NORMATIVA Y OPERATIVA"/>
    <s v="SUBDIRECCIÓN ESTRATÉGICA Y DE COORDINACIÓN BOMBERIL"/>
    <s v="PETICIÓN DE INTERÉS GENERAL"/>
    <n v="30"/>
    <s v="20213800089712  "/>
    <s v="2021-07-22 10:59:04 "/>
    <m/>
    <m/>
    <m/>
    <s v="En proceso"/>
    <s v="A la fecha 12/08/2021, lleva 16 días en gestión "/>
    <m/>
    <m/>
    <m/>
    <m/>
    <m/>
  </r>
  <r>
    <s v="Canal Virtual"/>
    <s v="Correo Atención Ciudadano "/>
    <x v="29"/>
    <s v="VEEDORES  "/>
    <x v="0"/>
    <x v="6"/>
    <s v="CAC: DENUNCIA POR DIRECCIONAMIENTO DE COMPRAS DE EQUIPOS "/>
    <s v="Jorge Edwin Amarillo Alvarado "/>
    <s v="SUBDIRECCIÓN ADMINISTRATIVA Y FINANCIERA"/>
    <s v="SUBDIRECCIÓN ADMINISTRATIVA Y FINANCIERA"/>
    <s v="DENUNCIA "/>
    <n v="30"/>
    <s v="20213800089792  "/>
    <s v="2021-07-22 12:19:31 "/>
    <n v="20213000021821"/>
    <d v="2021-07-29T00:00:00"/>
    <n v="5"/>
    <s v="Cumplido"/>
    <m/>
    <m/>
    <s v="Word"/>
    <m/>
    <m/>
    <s v="No se evidencia fecha de digitalizacion ni documento de salida "/>
  </r>
  <r>
    <s v="Canal Virtual"/>
    <s v="Correo Atención Ciudadano "/>
    <x v="28"/>
    <s v="ALEXIS CLAVIJO  "/>
    <x v="0"/>
    <x v="7"/>
    <s v="CAC: SOLICITUD DE PRONUNCIAMIENTO POR DESVINCULACION Y VIOLACION AL DEBIDO PROCESO "/>
    <s v="Camilo Portilla Quelal"/>
    <s v="FORMULACIÓN Y ACTUALIZACIÓN NORMATIVA Y OPERATIVA"/>
    <s v="SUBDIRECCIÓN ESTRATÉGICA Y DE COORDINACIÓN BOMBERIL"/>
    <s v="PETICIÓN DE INTERES PARTICULAR"/>
    <n v="30"/>
    <s v="20213800089892  "/>
    <s v="2021-07-22 15:34:36 "/>
    <m/>
    <m/>
    <m/>
    <s v="En proceso"/>
    <s v="A la fecha 12/08/2021, lleva 16 días en gestión "/>
    <m/>
    <m/>
    <m/>
    <m/>
    <m/>
  </r>
  <r>
    <s v="Canal Virtual"/>
    <s v="Correo Atención Ciudadano "/>
    <x v="30"/>
    <s v="FEDERACION NACIONAL DE BOMBEROS DE COLOMBIA  "/>
    <x v="3"/>
    <x v="10"/>
    <s v="CAC: OFI21-00105620 / IDM: Radicado N°  "/>
    <s v="Jairo Soto Gil "/>
    <s v="SUBDIRECCIÓN ESTRATÉGICA Y DE COORDINACIÓN BOMBERIL"/>
    <s v="SUBDIRECCIÓN ESTRATÉGICA Y DE COORDINACIÓN BOMBERIL"/>
    <s v="PETICIÓN DE INTERÉS GENERAL"/>
    <n v="30"/>
    <s v="20213800089942  "/>
    <s v="2021-07-22 16:10:13 "/>
    <n v="20212000021811"/>
    <d v="2021-07-29T00:00:00"/>
    <n v="5"/>
    <s v="Cumplido"/>
    <m/>
    <s v="No se evidencia fecha de digitalizacion ni documento de salida "/>
    <m/>
    <s v="SI "/>
    <m/>
    <m/>
  </r>
  <r>
    <s v="Canal Virtual"/>
    <s v="Correo Atención Ciudadano "/>
    <x v="15"/>
    <s v="GOBERNACION DE VICHADA  "/>
    <x v="3"/>
    <x v="0"/>
    <s v="CAC: Reiteración de Solicitud concepto jurídico respecto a inhabilidades e incompatibilidades entre los cargos de delegado Departamental de Bomberos y Coordinador Ejecutivo de Bomberos y el cumplimiento de los requisitos para ser designado  "/>
    <s v="Jorge Restrepo Sanguino"/>
    <s v="FORMULACIÓN Y ACTUALIZACIÓN NORMATIVA Y OPERATIVA"/>
    <s v="SUBDIRECCIÓN ESTRATÉGICA Y DE COORDINACIÓN BOMBERIL"/>
    <s v="PETICIÓN DE INTERÉS GENERAL"/>
    <n v="30"/>
    <s v="20213800089972  "/>
    <s v="2021-07-22 16:49:23 "/>
    <s v="20212050094141, 20212050094281 "/>
    <s v="21/07/2021, 29/07/2021"/>
    <n v="5"/>
    <s v="Cumplido"/>
    <s v="Anotación ORFEO: SE DIERON RESPUESTA MEDIANTE OFICIOS N° 20212050094141- 20213800083232 EL 21/07/2021 Y N°20212050094281 - 20213800087142 RESPECTIVAMENTE"/>
    <s v="PDF"/>
    <s v="21/07/2021, 29/07/2021"/>
    <s v="SI"/>
    <s v="N/A"/>
    <s v="Respuestas: 20212050094281 se envió el día 29/07/2021,  20212050094141  se envió el día se 21/07/2021"/>
  </r>
  <r>
    <s v="Canal Virtual"/>
    <s v="Correo Atención Ciudadano "/>
    <x v="31"/>
    <s v="WILLIAN PITTO FERNANDEZ "/>
    <x v="0"/>
    <x v="0"/>
    <s v="CAC: VACUNA "/>
    <s v="Juan Gabriel Parra"/>
    <s v="FORMULACIÓN Y ACTUALIZACIÓN NORMATIVA Y OPERATIVA"/>
    <s v="SUBDIRECCIÓN ESTRATÉGICA Y DE COORDINACIÓN BOMBERIL"/>
    <s v="PETICIÓN DE DOCUMENTOS E INFORMACIÓN "/>
    <n v="20"/>
    <s v="20213800089992  "/>
    <s v="2021-07-22 18:30:17 "/>
    <m/>
    <m/>
    <m/>
    <s v="En proceso"/>
    <s v="A la fecha 12/08/2021, lleva 16 días en gestión "/>
    <m/>
    <m/>
    <m/>
    <m/>
    <m/>
  </r>
  <r>
    <s v="Canal Virtual "/>
    <s v="Correo Atención Ciudadano "/>
    <x v="18"/>
    <s v="ABERLAIN VIDALES  "/>
    <x v="0"/>
    <x v="0"/>
    <s v="CAC: Solicitud "/>
    <s v="Camilo Portilla Quelal"/>
    <s v="FORMULACIÓN Y ACTUALIZACIÓN NORMATIVA Y OPERATIVA"/>
    <s v="SUBDIRECCIÓN ESTRATÉGICA Y DE COORDINACIÓN BOMBERIL"/>
    <s v="PETICIÓN DE DOCUMENTOS E INFORMACIÓN "/>
    <n v="20"/>
    <s v="20213800090002  "/>
    <s v="2021-07-22 18:33:23 "/>
    <m/>
    <m/>
    <m/>
    <s v="En proceso"/>
    <s v="A la fecha 12/08/2021, lleva 16 días en gestión "/>
    <m/>
    <m/>
    <m/>
    <m/>
    <m/>
  </r>
  <r>
    <s v="Canal Virtual"/>
    <s v="Correo Atención Ciudadano "/>
    <x v="29"/>
    <s v="YURANI PAZ CHAVES "/>
    <x v="0"/>
    <x v="0"/>
    <s v="CAC: Solicitud de información  "/>
    <s v="Jorge Restrepo Sanguino"/>
    <s v="FORMULACIÓN Y ACTUALIZACIÓN NORMATIVA Y OPERATIVA"/>
    <s v="SUBDIRECCIÓN ESTRATÉGICA Y DE COORDINACIÓN BOMBERIL"/>
    <s v="PETICIÓN DE DOCUMENTOS E INFORMACIÓN "/>
    <n v="20"/>
    <s v="20213800090062  "/>
    <s v="2021-07-23 11:27:50 "/>
    <n v="20212050094351"/>
    <d v="2021-07-29T00:00:00"/>
    <n v="4"/>
    <s v="Cumplido"/>
    <m/>
    <d v="2021-07-29T00:00:00"/>
    <s v="PDF"/>
    <s v="SI "/>
    <m/>
    <m/>
  </r>
  <r>
    <s v="Canal Virtual"/>
    <s v="Correo Atención Ciudadano "/>
    <x v="31"/>
    <s v="CUERPO DE BOMBEROS DE SILVIA  "/>
    <x v="1"/>
    <x v="6"/>
    <s v="CAC: Adquisición de un compresor Bauer con destino al CBV de Silvia Cauca con recursos del Fonde Departamental de Bomberos Cauca  "/>
    <s v="Jiud Magnoly Gaviria Narvaez"/>
    <s v="Área Central de Referencia Bomberil"/>
    <s v="SUBDIRECCIÓN ESTRATÉGICA Y DE COORDINACIÓN BOMBERIL"/>
    <s v="PETICIÓN DE INTERÉS GENERAL"/>
    <n v="30"/>
    <s v="20213800090082  "/>
    <s v="2021-07-23 11:37:48 "/>
    <m/>
    <m/>
    <m/>
    <s v="En proceso"/>
    <s v="A la fecha 12/08/2021, lleva 15 días en gestión "/>
    <m/>
    <m/>
    <m/>
    <m/>
    <m/>
  </r>
  <r>
    <s v="Canal Virtual"/>
    <s v="Correo Atención Ciudadano "/>
    <x v="31"/>
    <s v="CUERPO DE BOMBEROS DE SILVIA  "/>
    <x v="1"/>
    <x v="6"/>
    <s v="CAC: SUSPENSIÓN DEL SERVICIO DEL CBV DE SILVIA CAUCA  "/>
    <s v="Jorge Restrepo Sanguino"/>
    <s v="FORMULACIÓN Y ACTUALIZACIÓN NORMATIVA Y OPERATIVA"/>
    <s v="SUBDIRECCIÓN ESTRATÉGICA Y DE COORDINACIÓN BOMBERIL"/>
    <s v="PETICIÓN DE INTERÉS GENERAL"/>
    <n v="30"/>
    <s v="20213800090092  "/>
    <s v="2021-07-23 11:41:13 "/>
    <n v="20212050094371"/>
    <d v="2021-08-02T00:00:00"/>
    <n v="7"/>
    <s v="Cumplido"/>
    <m/>
    <m/>
    <m/>
    <m/>
    <m/>
    <s v="No se evidencia fecha de digitalización ni documento de salida "/>
  </r>
  <r>
    <s v="Canal Virtual"/>
    <s v="Correo Atención Ciudadano "/>
    <x v="32"/>
    <s v="CUERPO DE BOMBEROS VOLUNTARIOS PRADERA  "/>
    <x v="1"/>
    <x v="3"/>
    <s v="CAC: Consultas "/>
    <s v="Edgar Alexander Maya Lopez"/>
    <s v="FORMULACIÓN Y ACTUALIZACIÓN NORMATIVA Y OPERATIVA"/>
    <s v="SUBDIRECCIÓN ESTRATÉGICA Y DE COORDINACIÓN BOMBERIL"/>
    <s v="PETICIÓN DE DOCUMENTOS E INFORMACIÓN "/>
    <n v="30"/>
    <s v="20213800090442  "/>
    <s v="2021-07-23 18:12:45 "/>
    <n v="20212050094551"/>
    <d v="2021-08-11T00:00:00"/>
    <n v="13"/>
    <s v="Cumplido"/>
    <m/>
    <d v="2021-08-11T00:00:00"/>
    <s v="PDF"/>
    <s v="SI "/>
    <m/>
    <m/>
  </r>
  <r>
    <s v="Canal Virtual"/>
    <s v="Correo Atención Ciudadano "/>
    <x v="33"/>
    <s v="CUERPO DE BOMBEROS VOLUNTARIOS DE CUCUTA  "/>
    <x v="1"/>
    <x v="6"/>
    <s v="CAC: RESPUESTA RDO 20213800086942  "/>
    <s v="Andrea Bibiana Castañeda Durán"/>
    <s v="FORMULACIÓN Y ACTUALIZACIÓN NORMATIVA Y OPERATIVA"/>
    <s v="SUBDIRECCIÓN ESTRATÉGICA Y DE COORDINACIÓN BOMBERIL"/>
    <s v="PETICIÓN DE INTERÉS GENERAL"/>
    <n v="30"/>
    <s v="20213800090502  "/>
    <s v="2021-07-23 18:39:48 "/>
    <m/>
    <m/>
    <m/>
    <s v="En proceso"/>
    <s v="A la fecha 12/08/2021, lleva 15 días en gestión "/>
    <m/>
    <m/>
    <m/>
    <m/>
    <m/>
  </r>
  <r>
    <s v="Canal Virtual"/>
    <s v="Formulario Electronico "/>
    <x v="17"/>
    <s v="ANONIMO_PQRSD  "/>
    <x v="5"/>
    <x v="8"/>
    <s v="FE. Queja "/>
    <s v="Juan Guillermo Valencia Álvarez "/>
    <s v="FORMULACIÓN Y ACTUALIZACIÓN NORMATIVA Y OPERATIVA"/>
    <s v="SUBDIRECCIÓN ESTRATÉGICA Y DE COORDINACIÓN BOMBERIL"/>
    <s v="PETICIÓN DE INTERÉS GENERAL"/>
    <n v="30"/>
    <s v="20219000090532  "/>
    <s v="2021-07-25 19:24:59 "/>
    <m/>
    <m/>
    <m/>
    <s v="En proceso"/>
    <s v="A la fecha 12/08/2021, lleva 14 días en gestión "/>
    <m/>
    <m/>
    <m/>
    <m/>
    <m/>
  </r>
  <r>
    <s v="Canal Virtual"/>
    <s v="Formulario Electronico "/>
    <x v="17"/>
    <s v="ANONIMO_PQRSD  "/>
    <x v="5"/>
    <x v="8"/>
    <s v="FE. Queja "/>
    <s v="Juan Guillermo Valencia Álvarez "/>
    <s v="FORMULACIÓN Y ACTUALIZACIÓN NORMATIVA Y OPERATIVA"/>
    <s v="SUBDIRECCIÓN ESTRATÉGICA Y DE COORDINACIÓN BOMBERIL"/>
    <s v="PETICIÓN DE INTERÉS GENERAL"/>
    <n v="30"/>
    <s v="20219000090542  "/>
    <s v="2021-07-26 07:58:51 "/>
    <m/>
    <m/>
    <m/>
    <s v="En proceso"/>
    <s v="A la fecha 12/08/2021, lleva 14 días en gestión "/>
    <m/>
    <m/>
    <m/>
    <m/>
    <m/>
  </r>
  <r>
    <s v="Canal Virtual"/>
    <s v="Formulario Electronico "/>
    <x v="2"/>
    <s v="Harold Chavez "/>
    <x v="3"/>
    <x v="3"/>
    <s v="FE. Prueba de recorrido - Contraloría "/>
    <s v="Alvaro Perez"/>
    <s v="Contratación "/>
    <s v="SUBDIRECCIÓN ADMINISTRATIVA Y FINANCIERA"/>
    <s v="PETICIÓN DE INTERES PARTICULAR"/>
    <n v="30"/>
    <s v="20219000090592  "/>
    <s v="2021-07-26 10:39:04 "/>
    <n v="20213000021461"/>
    <d v="2021-07-26T00:00:00"/>
    <n v="1"/>
    <s v="Cumplido"/>
    <m/>
    <m/>
    <s v="Word"/>
    <m/>
    <m/>
    <s v="No se aclara el medio de respuesta."/>
  </r>
  <r>
    <s v="Canal Virtual"/>
    <s v="Correo Atención Ciudadano"/>
    <x v="34"/>
    <s v="CUERPO BOMBEROS VOLUNTARIOS LOS ANDES NARIÑO  "/>
    <x v="1"/>
    <x v="0"/>
    <s v="CAC: SOLICITUD INSPECCIÓN CUERPO DE BOMBEROS VOLUNTARIOS LOS ANDES NARIÑO  "/>
    <s v="Julio Alejandro Chamorro Cabrera  "/>
    <s v="INSPECCIÓN VIGILANCIA  Y CONTROL"/>
    <s v="SUBDIRECCIÓN ESTRATÉGICA Y DE COORDINACIÓN BOMBERIL"/>
    <s v="PETICIÓN DE INTERÉS GENERAL"/>
    <n v="30"/>
    <s v="20213800090602  "/>
    <s v="2021-07-26 12:01:13 "/>
    <m/>
    <m/>
    <m/>
    <s v="En proceso"/>
    <m/>
    <m/>
    <m/>
    <m/>
    <m/>
    <m/>
  </r>
  <r>
    <s v="Canal Virtual"/>
    <s v="Correo Atención Ciudadano"/>
    <x v="35"/>
    <s v="CUERPO DE BOMBEROS VOLUNTARIOS DE PIVIJAY MAGDALENA  "/>
    <x v="1"/>
    <x v="0"/>
    <s v="CAC. Respuesta a la solicitud de certificación de las horas de voluntariado del presidente y vicepresidente del cuerpo de bomberos voluntarios de pivijay Magdalena "/>
    <s v="Melba Vidal "/>
    <s v="FORMULACIÓN Y ACTUALIZACIÓN NORMATIVA Y OPERATIVA"/>
    <s v="SUBDIRECCIÓN ESTRATÉGICA Y DE COORDINACIÓN BOMBERIL"/>
    <s v="PETICIÓN DE INTERÉS GENERAL"/>
    <n v="30"/>
    <s v="20213800090612  "/>
    <s v="2021-07-26 12:02:23 "/>
    <n v="20212050095151"/>
    <d v="2021-08-25T00:00:00"/>
    <n v="22"/>
    <s v="Cumplido"/>
    <m/>
    <d v="2021-08-25T00:00:00"/>
    <s v="PDF"/>
    <s v="SI"/>
    <s v="N/A"/>
    <m/>
  </r>
  <r>
    <s v="Canal Virtual"/>
    <s v="Correo Atención Ciudadano"/>
    <x v="35"/>
    <s v="ALAN ROGER BOCANEGRA BARRAZA "/>
    <x v="1"/>
    <x v="0"/>
    <s v="CAC. Denuncia comandante cuerpo de Bomberos Voluntarios de Sitonuevo Magdalena "/>
    <s v="Juan Guillermo Valencia Álvarez "/>
    <s v="FORMULACIÓN Y ACTUALIZACIÓN NORMATIVA Y OPERATIVA"/>
    <s v="SUBDIRECCIÓN ESTRATÉGICA Y DE COORDINACIÓN BOMBERIL"/>
    <s v="PETICIÓN DE INTERÉS GENERAL"/>
    <n v="30"/>
    <s v="20213800090722  "/>
    <s v="2021-07-26 15:57:32 "/>
    <m/>
    <m/>
    <m/>
    <s v="En proceso"/>
    <m/>
    <m/>
    <m/>
    <m/>
    <m/>
    <m/>
  </r>
  <r>
    <s v="Canal Virtual"/>
    <s v="Correo Atención Ciudadano"/>
    <x v="8"/>
    <s v="SECRETARIA DE GOBIERNO Y DERECHOS HUMANOS GIRARDOTA  "/>
    <x v="4"/>
    <x v="0"/>
    <s v="CAC. Consulta para la suscripción de contrato de prestación de servicios para la actividad bomberil en el Municipio de Girardota.  "/>
    <s v="Melba Vidal "/>
    <s v="FORMULACIÓN Y ACTUALIZACIÓN NORMATIVA Y OPERATIVA"/>
    <s v="SUBDIRECCIÓN ESTRATÉGICA Y DE COORDINACIÓN BOMBERIL"/>
    <s v="PETICIÓN DE INTERÉS GENERAL"/>
    <n v="30"/>
    <s v="20213800090752  "/>
    <s v="2021-07-26 16:23:59 "/>
    <n v="20212050095291"/>
    <d v="2021-08-25T00:00:00"/>
    <n v="21"/>
    <s v="Cumplido"/>
    <m/>
    <m/>
    <s v="Word"/>
    <s v="SI"/>
    <s v="N/A"/>
    <m/>
  </r>
  <r>
    <s v="Canal Virtual"/>
    <s v="Correo Atención Ciudadano"/>
    <x v="13"/>
    <s v="ALCALDIA PALESTINA CALDAS "/>
    <x v="4"/>
    <x v="1"/>
    <s v="CAC. Solicitud Apoyo Unidades de Bomberos Náuticos Cuerpo de Bomberos del Corregimiento de Arauca (municipio de Palestina Caldas  "/>
    <s v="Luis Alberto Valencia Pulido"/>
    <s v="Área Central de Referencia Bomberil"/>
    <s v="SUBDIRECCIÓN ESTRATÉGICA Y DE COORDINACIÓN BOMBERIL"/>
    <s v="PETICIÓN DE INTERÉS GENERAL"/>
    <n v="30"/>
    <s v="20213800090762  "/>
    <s v="2021-07-26 16:35:23 "/>
    <n v="20212000022611"/>
    <m/>
    <m/>
    <s v="En proceso"/>
    <m/>
    <m/>
    <s v="Word"/>
    <m/>
    <s v="N/A"/>
    <s v="20212000022611: no se tiene trazabilidad del envio."/>
  </r>
  <r>
    <s v="Canal Virtual"/>
    <s v="Correo Atención Ciudadano"/>
    <x v="14"/>
    <s v="PROCURADURIA REGIONAL SANTANDER  "/>
    <x v="3"/>
    <x v="3"/>
    <s v="CAC. IUC-D-2021-1893831 "/>
    <s v="Alvaro Perez"/>
    <s v="Contratación "/>
    <s v="SUBDIRECCIÓN ADMINISTRATIVA Y FINANCIERA"/>
    <s v="PETICIÓN ENTRE AUTORIDADES"/>
    <n v="10"/>
    <s v="20213800090782  "/>
    <s v="2021-07-26 17:15:01 "/>
    <n v="20213000022591"/>
    <d v="2021-08-24T00:00:00"/>
    <n v="20"/>
    <s v="Cumplido"/>
    <m/>
    <m/>
    <s v="Word"/>
    <m/>
    <s v="N/A"/>
    <s v="20212000022611: no se tiene trazabilidad del envio. Se tuvo en cuenta la fecha en la que se archivó el Orfeo."/>
  </r>
  <r>
    <s v="Canal Virtual"/>
    <s v="Correo Atención Ciudadano"/>
    <x v="13"/>
    <s v="JUNTA DIRECTIVA DE BOMBEROS DEL DEPARTAMENTO DE CALDAS  "/>
    <x v="1"/>
    <x v="5"/>
    <s v="CAC. Solicitud de Asesoria Jurica y Tecnica  "/>
    <s v=" Jorge Restrepo Sanguino"/>
    <s v="FORMULACIÓN Y ACTUALIZACIÓN NORMATIVA Y OPERATIVA"/>
    <s v="SUBDIRECCIÓN ESTRATÉGICA Y DE COORDINACIÓN BOMBERIL"/>
    <s v="PETICIÓN DE INTERÉS GENERAL"/>
    <n v="30"/>
    <s v="20213800090852  "/>
    <s v="2021-07-26 17:45:57 "/>
    <m/>
    <d v="2021-07-29T00:00:00"/>
    <n v="3"/>
    <s v="Cumplido"/>
    <s v="Anotación ORFEO: SE DIO RESPUESTA MEDIANTE CORREO ELECTRÓNICO ENVIADO EL 29/07/2021."/>
    <m/>
    <m/>
    <m/>
    <m/>
    <s v="No se aclara el medio de respuesta ni el número de radicado de salida."/>
  </r>
  <r>
    <s v="Canal Virtual"/>
    <s v="Correo Atención Ciudadano"/>
    <x v="18"/>
    <s v="ROBERTO JAIRO JARAMILLO CARDENAS  "/>
    <x v="4"/>
    <x v="1"/>
    <s v="CAC. Remisión Proyecto de Inversión y Fortalecimiento de los Cuerpos de Bomberos Voluntarios en el Departamento del Quindío  "/>
    <s v="Jiud Magnoly Gaviria Narvaez"/>
    <s v="Área Central de Referencia Bomberil"/>
    <s v="SUBDIRECCIÓN ESTRATÉGICA Y DE COORDINACIÓN BOMBERIL"/>
    <s v="PETICIÓN DE INTERÉS GENERAL"/>
    <n v="30"/>
    <s v="20213800090982  "/>
    <s v="2021-07-26 18:48:21 "/>
    <m/>
    <m/>
    <m/>
    <s v="En proceso"/>
    <m/>
    <m/>
    <m/>
    <m/>
    <m/>
    <m/>
  </r>
  <r>
    <s v="Canal Virtual"/>
    <s v="Correo Atención Ciudadano"/>
    <x v="8"/>
    <s v="JOHN FREDDY REINA ESTRADA  "/>
    <x v="0"/>
    <x v="3"/>
    <s v="CAC. Solicitud "/>
    <s v="Jose Alexander Teuta Gomez"/>
    <s v="Proceso Educación Nacional para Bomberos"/>
    <s v="SUBDIRECCIÓN ESTRATÉGICA Y DE COORDINACIÓN BOMBERIL"/>
    <s v="PETICIÓN DE INTERES PARTICULAR"/>
    <n v="30"/>
    <s v="20213800091062  "/>
    <s v="2021-07-26 19:24:03 "/>
    <n v="20212000022101"/>
    <d v="2021-08-06T00:00:00"/>
    <n v="7"/>
    <s v="Cumplido"/>
    <m/>
    <m/>
    <s v="Word"/>
    <s v="SI"/>
    <s v="N/A"/>
    <m/>
  </r>
  <r>
    <s v="Canal Virtual"/>
    <s v="Correo Atención Ciudadano"/>
    <x v="35"/>
    <s v="CUERPO DE BOMBEROS VOLUNTARIOS DE PIVIJAY MAGDALENA  "/>
    <x v="1"/>
    <x v="0"/>
    <s v="CAC: Documento de Ronald Perea  "/>
    <s v="Melba Vidal "/>
    <s v="FORMULACIÓN Y ACTUALIZACIÓN NORMATIVA Y OPERATIVA"/>
    <s v="SUBDIRECCIÓN ESTRATÉGICA Y DE COORDINACIÓN BOMBERIL"/>
    <s v="PETICIÓN DE INTERÉS GENERAL"/>
    <n v="30"/>
    <s v="20213800091082  "/>
    <s v="2021-07-27 11:07:17 "/>
    <n v="20212050095141"/>
    <d v="2021-08-25T00:00:00"/>
    <n v="21"/>
    <s v="Cumplido"/>
    <m/>
    <d v="2021-08-25T00:00:00"/>
    <s v="PDF"/>
    <s v="SI"/>
    <s v="N/A"/>
    <m/>
  </r>
  <r>
    <s v="Canal Virtual"/>
    <s v="Correo Atención Ciudadano"/>
    <x v="14"/>
    <s v="DIRECTOR  "/>
    <x v="4"/>
    <x v="0"/>
    <s v="CAC: Respuesta con radicado 20212000021291 "/>
    <s v="Cristian Fernando Salcedo Rueda "/>
    <s v="INSPECCIÓN VIGILANCIA  Y CONTROL"/>
    <s v="SUBDIRECCIÓN ESTRATÉGICA Y DE COORDINACIÓN BOMBERIL"/>
    <s v="PETICIÓN DE DOCUMENTOS E INFORMACIÓN "/>
    <n v="20"/>
    <s v="20213800091092  "/>
    <s v="2021-07-27 11:27:02 "/>
    <n v="20212000022021"/>
    <s v=" 6/08/2021"/>
    <n v="9"/>
    <s v="Cumplido"/>
    <m/>
    <s v=" 6/08/2021"/>
    <s v="PDF"/>
    <s v="SI"/>
    <s v="N/A"/>
    <m/>
  </r>
  <r>
    <s v="Canal Virtual"/>
    <s v="Correo Atención Ciudadano"/>
    <x v="14"/>
    <s v="BOMBEROS BUCARAMANGA  "/>
    <x v="1"/>
    <x v="0"/>
    <s v="CAC: Consulta sobre experiencia como Bomberos Voluntarios  "/>
    <s v="Camilo Portilla Quelal"/>
    <s v="FORMULACIÓN Y ACTUALIZACIÓN NORMATIVA Y OPERATIVA"/>
    <s v="SUBDIRECCIÓN ESTRATÉGICA Y DE COORDINACIÓN BOMBERIL"/>
    <s v="PETICIÓN DE INTERÉS GENERAL"/>
    <n v="30"/>
    <s v="20213800091102  "/>
    <s v="2021-07-27 11:34:08 "/>
    <n v="20212050094741"/>
    <d v="2021-08-19T00:00:00"/>
    <n v="17"/>
    <s v="Cumplido"/>
    <m/>
    <d v="2021-08-19T00:00:00"/>
    <s v="PDF"/>
    <s v="SI"/>
    <s v="N/A"/>
    <m/>
  </r>
  <r>
    <s v="CANAL ESCRITO"/>
    <s v="Radicación Directa"/>
    <x v="8"/>
    <s v="CUERPO DE BOMBEROS VOLUNTARIOS DE GIRARDOTA  "/>
    <x v="1"/>
    <x v="0"/>
    <s v="RD:DERECHO DE PETICIÓN "/>
    <s v="Melba Vidal "/>
    <s v="FORMULACIÓN Y ACTUALIZACIÓN NORMATIVA Y OPERATIVA"/>
    <s v="SUBDIRECCIÓN ESTRATÉGICA Y DE COORDINACIÓN BOMBERIL"/>
    <s v="PETICIÓN DE INTERÉS GENERAL"/>
    <n v="30"/>
    <s v="20213800091162  "/>
    <s v="2021-07-27 12:49:07 "/>
    <m/>
    <m/>
    <m/>
    <s v="En proceso"/>
    <m/>
    <m/>
    <m/>
    <m/>
    <m/>
    <s v="Hasta el día 30/08/2021 son 23 días."/>
  </r>
  <r>
    <s v="Canal Virtual"/>
    <s v="Correo Atención Ciudadano"/>
    <x v="1"/>
    <s v="ALVARO TEHERAN TORRES "/>
    <x v="4"/>
    <x v="0"/>
    <s v="CAC: Inscripción dignatarios dnb - Página 1.pdf  "/>
    <s v="Andrea Bibiana Castañeda Durán"/>
    <s v="FORMULACIÓN Y ACTUALIZACIÓN NORMATIVA Y OPERATIVA"/>
    <s v="SUBDIRECCIÓN ESTRATÉGICA Y DE COORDINACIÓN BOMBERIL"/>
    <s v="PETICIÓN DE DOCUMENTOS E INFORMACIÓN "/>
    <n v="20"/>
    <s v="20213800091362  "/>
    <s v="2021-07-27 19:35:43 "/>
    <n v="20212050094511"/>
    <s v=" 6/08/2021"/>
    <n v="8"/>
    <s v="Cumplido"/>
    <s v="Anotación ORFEO: SE LE DIO TRÁMITE CONJUNTO CON EL RADICADO 20213800092072."/>
    <s v=" 6/08/2021"/>
    <s v="PDF"/>
    <s v="SI"/>
    <s v="N/A"/>
    <m/>
  </r>
  <r>
    <s v="Canal Virtual"/>
    <s v="Correo Atención Ciudadano"/>
    <x v="8"/>
    <s v="CUERPO DE BOMBEROS VOLUNTARIOS DE GIRARDOTA  "/>
    <x v="1"/>
    <x v="0"/>
    <s v="CAC: SOLICITUD DE VISITA  "/>
    <s v="Melba Vidal "/>
    <s v="FORMULACIÓN Y ACTUALIZACIÓN NORMATIVA Y OPERATIVA"/>
    <s v="SUBDIRECCIÓN ESTRATÉGICA Y DE COORDINACIÓN BOMBERIL"/>
    <s v="PETICIÓN DE INTERÉS GENERAL"/>
    <n v="30"/>
    <s v="20213800091392  "/>
    <s v="2021-07-27 20:04:26 "/>
    <n v="20212050094811"/>
    <d v="2021-08-20T00:00:00"/>
    <n v="17"/>
    <s v="Cumplido"/>
    <m/>
    <d v="2021-08-20T00:00:00"/>
    <s v="PDF"/>
    <s v="SI"/>
    <s v="N/A"/>
    <m/>
  </r>
  <r>
    <s v="Canal Virtual"/>
    <s v="Correo Atención Ciudadano"/>
    <x v="8"/>
    <s v="CUERPO DE BOMBEROS VOLUNTARIOS DE CHIGORODO  "/>
    <x v="1"/>
    <x v="9"/>
    <s v="CAC: Solicitud de información  "/>
    <s v="Jiud Magnoly Gaviria Narvaez"/>
    <s v="Área Central de Referencia Bomberil"/>
    <s v="SUBDIRECCIÓN ESTRATÉGICA Y DE COORDINACIÓN BOMBERIL"/>
    <s v="PETICIÓN DE INTERÉS GENERAL"/>
    <n v="30"/>
    <s v="20213800091402  "/>
    <s v="2021-07-27 20:09:08 "/>
    <m/>
    <m/>
    <m/>
    <s v="En proceso"/>
    <m/>
    <m/>
    <m/>
    <m/>
    <m/>
    <s v="Hasta el día 30/08/2021 son 24 días."/>
  </r>
  <r>
    <s v="Canal Virtual"/>
    <s v="Correo Atención Ciudadano"/>
    <x v="3"/>
    <s v="CUERPO DE BOMBEROS VOLUNTARIOS CAQUEZA  "/>
    <x v="1"/>
    <x v="0"/>
    <s v="CAC. INFORMACION SOBRE CESE DE ACTIVIDADES PARCIAL DEL CUERPO DE BOMBEROS DE CAQUEZA, POR LA NO CELEBRACION DE CONVENIO PARA EL SEGUNDO SEMESTRE DEL 2021 Y EL NO PAGO DE 1 MES Y MEDIO DEL CONVENIO ANTERIOR. "/>
    <s v="Jorge Restrepo Sanguino"/>
    <s v="FORMULACIÓN Y ACTUALIZACIÓN NORMATIVA Y OPERATIVA"/>
    <s v="SUBDIRECCIÓN ESTRATÉGICA Y DE COORDINACIÓN BOMBERIL"/>
    <s v="PETICIÓN DE INTERÉS GENERAL"/>
    <n v="30"/>
    <s v="20213800091522  "/>
    <s v="2021-07-28 08:22:05 "/>
    <n v="20212050094381"/>
    <d v="2021-08-02T00:00:00"/>
    <n v="4"/>
    <s v="Cumplido"/>
    <m/>
    <m/>
    <s v="Word"/>
    <s v="SI"/>
    <s v="N/A"/>
    <m/>
  </r>
  <r>
    <s v="Canal Virtual"/>
    <s v="Correo Atención Ciudadano"/>
    <x v="5"/>
    <s v="CUERPO DE BOMBEROS VOLUNTARIOS DE ARCABUCO  "/>
    <x v="1"/>
    <x v="3"/>
    <s v="CAC. SOLICITUD PRUEBAS "/>
    <s v="Camilo Portilla Quelal"/>
    <s v="FORMULACIÓN Y ACTUALIZACIÓN NORMATIVA Y OPERATIVA"/>
    <s v="SUBDIRECCIÓN ESTRATÉGICA Y DE COORDINACIÓN BOMBERIL"/>
    <s v="PETICIÓN DE DOCUMENTOS E INFORMACIÓN "/>
    <n v="20"/>
    <s v="20213800091882  "/>
    <s v="2021-07-28 15:45:41 "/>
    <n v="20212050094581"/>
    <d v="2021-08-11T00:00:00"/>
    <n v="10"/>
    <s v="Cumplido"/>
    <m/>
    <d v="2021-08-11T00:00:00"/>
    <s v="PDF"/>
    <s v="SI"/>
    <s v="N/A"/>
    <m/>
  </r>
  <r>
    <s v="Canal Virtual"/>
    <s v="Correo Atención Ciudadano"/>
    <x v="2"/>
    <s v="CONTRALORIA GENERAL DE LA NACION VIGILANCIA FISCAL SECTOR INFRAESTRUCTURA  "/>
    <x v="3"/>
    <x v="3"/>
    <s v="CAC. Solicitud Información – Atención Denuncias Contraloría General de la República. "/>
    <s v="Edwin Alfonso Zamora Oyola "/>
    <s v="Tecnologías"/>
    <s v="SUBDIRECCIÓN ADMINISTRATIVA Y FINANCIERA"/>
    <s v="PETICIÓN ENTRE AUTORIDADES"/>
    <n v="10"/>
    <s v="20213800091932  "/>
    <s v="2021-07-28 16:53:01 "/>
    <m/>
    <m/>
    <n v="13"/>
    <s v="Extemporaneo"/>
    <s v="Anotación ORFEO: Documento repetido con igual solicitud, la misma se dio respuesta por el área contractual."/>
    <m/>
    <m/>
    <m/>
    <m/>
    <s v="No se especifica el radicado de la solicitud repetida para ejercer control."/>
  </r>
  <r>
    <s v="Canal Virtual"/>
    <s v="Correo Atención Ciudadano"/>
    <x v="8"/>
    <s v="AL PUNTO COLOMBIA NINGUNO "/>
    <x v="0"/>
    <x v="3"/>
    <s v="CAC: RADICACIÓN DERECHO DE PETICIÓN  "/>
    <s v="Jiud Magnoly Gaviria Narvaez"/>
    <s v="Área Central de Referencia Bomberil"/>
    <s v="SUBDIRECCIÓN ESTRATÉGICA Y DE COORDINACIÓN BOMBERIL"/>
    <s v="PETICIÓN DE DOCUMENTOS E INFORMACIÓN "/>
    <n v="20"/>
    <s v="20213800091992  "/>
    <s v="2021-07-29 09:29:13 "/>
    <m/>
    <d v="2021-08-17T00:00:00"/>
    <n v="13"/>
    <s v="Cumplido"/>
    <s v="Anotación ORFEO: Se brinda respuesta vía email el día 17 de agosto."/>
    <m/>
    <s v="Correo electrónico"/>
    <s v="SI"/>
    <s v="N/A"/>
    <m/>
  </r>
  <r>
    <s v="Canal Virtual"/>
    <s v="Correo Atención Ciudadano"/>
    <x v="1"/>
    <s v="CUERPO DE BOMBEROS VOLUNTARIOS DE SANTA ROSA DEL SUR - BOLIVAR  "/>
    <x v="1"/>
    <x v="0"/>
    <s v="CAC: asesoría jurídica urgente inscripción de dignatarios  "/>
    <s v="Andrea Bibiana Castañeda Durán"/>
    <s v="FORMULACIÓN Y ACTUALIZACIÓN NORMATIVA Y OPERATIVA"/>
    <s v="SUBDIRECCIÓN ESTRATÉGICA Y DE COORDINACIÓN BOMBERIL"/>
    <s v="PETICIÓN DE INTERÉS GENERAL"/>
    <n v="30"/>
    <s v="20213800092072  "/>
    <s v="2021-07-29 10:37:16 "/>
    <n v="20212050094511"/>
    <d v="2021-08-06T00:00:00"/>
    <n v="6"/>
    <s v="Cumplido"/>
    <m/>
    <d v="2021-08-06T00:00:00"/>
    <s v="PDF"/>
    <s v="SI"/>
    <s v="N/A"/>
    <m/>
  </r>
  <r>
    <s v="Canal Virtual"/>
    <s v="Correo Atención Ciudadano"/>
    <x v="2"/>
    <s v="FISCALIA GENERAL DE LA NACIóN  "/>
    <x v="3"/>
    <x v="3"/>
    <s v="CAC: Requerimiento de información emitido por la Fiscalía 212, agradecemos dar respuesta en el término de 15 días.  "/>
    <s v="Carlos Armando López Barrera "/>
    <s v="OFICINA ASESORA JURIDICA "/>
    <s v="DIRECCIÓN GENERAL "/>
    <s v="PETICIÓN ENTRE AUTORIDADES"/>
    <n v="10"/>
    <s v="20213800092132  "/>
    <s v="2021-07-29 14:04:13 "/>
    <n v="20211200000923"/>
    <d v="2021-08-19T00:00:00"/>
    <n v="14"/>
    <s v="Extemporaneo"/>
    <m/>
    <d v="2021-08-19T00:00:00"/>
    <s v="PDF"/>
    <s v="SI"/>
    <s v="N/A"/>
    <m/>
  </r>
  <r>
    <s v="Canal Virtual"/>
    <s v="Correo Atención Ciudadano"/>
    <x v="36"/>
    <s v="CUERPO DE BOMBEROS VOLUNTARIOS DE PLANADAS - TOLIMA  "/>
    <x v="1"/>
    <x v="2"/>
    <s v="CAC: Apoyo de genero a los cuerpo de bomberos del Tolima "/>
    <s v="Andrea Bibiana Castañeda Durán"/>
    <s v="FORMULACIÓN Y ACTUALIZACIÓN NORMATIVA Y OPERATIVA"/>
    <s v="SUBDIRECCIÓN ESTRATÉGICA Y DE COORDINACIÓN BOMBERIL"/>
    <s v="PETICIÓN DE INTERES PARTICULAR"/>
    <n v="30"/>
    <s v="20213800092142  "/>
    <s v="2021-07-29 14:14:03 "/>
    <n v="20212050094801"/>
    <d v="2021-08-17T00:00:00"/>
    <n v="12"/>
    <s v="Cumplido"/>
    <m/>
    <d v="2021-08-17T00:00:00"/>
    <s v="PDF"/>
    <s v="SI"/>
    <s v="N/A"/>
    <m/>
  </r>
  <r>
    <s v="Canal Virtual"/>
    <s v="Correo Atención Ciudadano"/>
    <x v="8"/>
    <s v="CUERPO DE BOMBEROS VOLUNTARIOS DE SANTAFE DE ANTIOQUIA  "/>
    <x v="1"/>
    <x v="5"/>
    <s v="CAC: SOLICITUD DE REUNIÓN  "/>
    <s v="Melba Vidal "/>
    <s v="FORMULACIÓN Y ACTUALIZACIÓN NORMATIVA Y OPERATIVA"/>
    <s v="SUBDIRECCIÓN ESTRATÉGICA Y DE COORDINACIÓN BOMBERIL"/>
    <s v="PETICIÓN DE INTERÉS GENERAL"/>
    <n v="30"/>
    <s v="20213800092192  "/>
    <s v="2021-07-29 15:31:03 "/>
    <m/>
    <m/>
    <m/>
    <s v="En proceso"/>
    <m/>
    <m/>
    <m/>
    <m/>
    <m/>
    <m/>
  </r>
  <r>
    <s v="Canal Virtual"/>
    <s v="Correo Atención Ciudadano"/>
    <x v="10"/>
    <s v="RUBER TORO  "/>
    <x v="2"/>
    <x v="3"/>
    <s v="CAC: Ampliación información certificados bomberiles "/>
    <s v="Edgar Alexander Maya Lopez"/>
    <s v="FORMULACIÓN Y ACTUALIZACIÓN NORMATIVA Y OPERATIVA"/>
    <s v="SUBDIRECCIÓN ESTRATÉGICA Y DE COORDINACIÓN BOMBERIL"/>
    <s v="PETICIÓN DE INTERÉS GENERAL"/>
    <n v="30"/>
    <s v="20213800092352  "/>
    <s v="2021-07-30 09:56:45 "/>
    <n v="20212050094751"/>
    <d v="2021-08-20T00:00:00"/>
    <n v="15"/>
    <s v="Cumplido"/>
    <m/>
    <d v="2021-08-20T00:00:00"/>
    <s v="PDF"/>
    <s v="SI"/>
    <s v="N/A"/>
    <m/>
  </r>
  <r>
    <s v="CANAL ESCRITO"/>
    <s v="Radicación Directa"/>
    <x v="11"/>
    <s v="CUERPO DE BOMBEROS VOLUNTARIOS DE URIBIA - LA GUAJIRA  "/>
    <x v="1"/>
    <x v="9"/>
    <s v="RD. Solicitud de información y de procedimiento para la creación de las brigadas indígenas. "/>
    <s v="VIVIANA ANDRADE TOVAR "/>
    <s v="PLANEACIÓN ESTRATEGICA"/>
    <s v="SUBDIRECCIÓN ESTRATÉGICA Y DE COORDINACIÓN BOMBERIL"/>
    <s v="PETICIÓN DE INTERÉS GENERAL"/>
    <n v="30"/>
    <s v="20213800092362  "/>
    <s v="2021-07-30 10:15:38 "/>
    <m/>
    <m/>
    <m/>
    <s v="En proceso"/>
    <m/>
    <m/>
    <m/>
    <m/>
    <m/>
    <m/>
  </r>
  <r>
    <s v="Canal Virtual"/>
    <s v="Chat Institucional"/>
    <x v="4"/>
    <s v="DIANA LOPEZ SANDOVAL "/>
    <x v="0"/>
    <x v="9"/>
    <s v="CHT. Inquietudes Cuerpos de bomberos voluntarios. "/>
    <s v="Juan Gabriel Parra"/>
    <s v="FORMULACIÓN Y ACTUALIZACIÓN NORMATIVA Y OPERATIVA"/>
    <s v="SUBDIRECCIÓN ESTRATÉGICA Y DE COORDINACIÓN BOMBERIL"/>
    <s v="PETICIÓN DE INTERES PARTICULAR"/>
    <n v="30"/>
    <s v="20213800092422  "/>
    <s v="2021-07-30 10:53:14 "/>
    <n v="20212050094981"/>
    <m/>
    <m/>
    <s v="En proceso"/>
    <m/>
    <m/>
    <m/>
    <m/>
    <m/>
    <m/>
  </r>
  <r>
    <s v="CANAL ESCRITO"/>
    <s v="Radicación Directa"/>
    <x v="3"/>
    <s v="CUERPO DE BOMBEROS VOLUNTARIOS DE CHIPAQUE - CUNDINAMARCA  "/>
    <x v="1"/>
    <x v="0"/>
    <s v="RD: SOLICITUD DE INTERVENCIÓN  "/>
    <s v="Julio Alejandro Chamorro Cabrera  "/>
    <s v="INSPECCIÓN VIGILANCIA  Y CONTROL"/>
    <s v="SUBDIRECCIÓN ESTRATÉGICA Y DE COORDINACIÓN BOMBERIL"/>
    <s v="PETICIÓN DE INTERÉS GENERAL"/>
    <n v="30"/>
    <s v="20213800092432  "/>
    <s v="2021-07-30 12:04:57 "/>
    <m/>
    <m/>
    <m/>
    <s v="En proceso"/>
    <m/>
    <m/>
    <m/>
    <m/>
    <m/>
    <m/>
  </r>
  <r>
    <s v="Canal Virtual"/>
    <s v="Correo Atención Ciudadano"/>
    <x v="14"/>
    <s v="CIRO ROJAS OJEDA "/>
    <x v="0"/>
    <x v="3"/>
    <s v="CAC. Información. "/>
    <s v="Jorge Restrepo Sanguino"/>
    <s v="FORMULACIÓN Y ACTUALIZACIÓN NORMATIVA Y OPERATIVA"/>
    <s v="SUBDIRECCIÓN ESTRATÉGICA Y DE COORDINACIÓN BOMBERIL"/>
    <s v="PETICIÓN DE DOCUMENTOS E INFORMACIÓN "/>
    <n v="20"/>
    <s v="20213800092442  "/>
    <s v="2021-07-30 13:24:51 "/>
    <n v="20212050094521"/>
    <d v="2021-08-06T00:00:00"/>
    <n v="6"/>
    <s v="Cumplido"/>
    <m/>
    <m/>
    <s v="Word"/>
    <m/>
    <m/>
    <m/>
  </r>
  <r>
    <s v="Canal Virtual"/>
    <s v="Correo Atención Ciudadano"/>
    <x v="8"/>
    <s v="OFICINA ASESORA JURÍDICA ANTIOQUIA  "/>
    <x v="4"/>
    <x v="5"/>
    <s v="CAC. VISITA TÉCNICA – CONDICIONES DE OPERATIVIDAD "/>
    <s v="Julio Alejandro Chamorro Cabrera  "/>
    <s v="INSPECCIÓN VIGILANCIA  Y CONTROL"/>
    <s v="SUBDIRECCIÓN ESTRATÉGICA Y DE COORDINACIÓN BOMBERIL"/>
    <s v="PETICIÓN DE INTERÉS GENERAL"/>
    <n v="30"/>
    <s v="20213800092532  "/>
    <s v="2021-07-30 15:52:38 "/>
    <n v="20212050095281"/>
    <d v="2021-08-25T00:00:00"/>
    <n v="18"/>
    <s v="Cumplido"/>
    <m/>
    <d v="2021-08-25T00:00:00"/>
    <s v="PDF"/>
    <s v="SI"/>
    <s v="N/A"/>
    <m/>
  </r>
  <r>
    <s v="Canal Virtual"/>
    <s v="Correo Atención Ciudadano"/>
    <x v="1"/>
    <s v="CUERPO DE BOMBEROS VOLUNTARIOS DE SANTA CRUZ DE MOMPOX  "/>
    <x v="1"/>
    <x v="0"/>
    <s v="CAC. INFORMACIÓN PARA SU CONOCIMIENTO.  "/>
    <s v="Julio Alejandro Chamorro Cabrera  "/>
    <s v="INSPECCIÓN VIGILANCIA  Y CONTROL"/>
    <s v="SUBDIRECCIÓN ESTRATÉGICA Y DE COORDINACIÓN BOMBERIL"/>
    <s v="PETICIÓN DE INTERÉS GENERAL"/>
    <n v="30"/>
    <s v="20213800092602  "/>
    <s v="2021-07-30 16:31:07 "/>
    <m/>
    <m/>
    <m/>
    <s v="En proceso"/>
    <m/>
    <m/>
    <m/>
    <m/>
    <m/>
    <m/>
  </r>
  <r>
    <s v="Canal Virtual"/>
    <s v="Correo Institucional"/>
    <x v="2"/>
    <s v="CONTRALORIA GENERAL DE LA REPUBLICA DIRECCION DE JURISDICCION COACTIVA  "/>
    <x v="3"/>
    <x v="3"/>
    <s v="CI. Asunto: Solicitud Información – Proceso Atención Denuncia 2021-208386-82111-D, con Radicado 2021ER0046570 del 19/04/2021 "/>
    <s v="Alvaro Perez"/>
    <s v="Contratación "/>
    <s v="SUBDIRECCIÓN ADMINISTRATIVA Y FINANCIERA"/>
    <s v="PETICIÓN ENTRE AUTORIDADES"/>
    <n v="10"/>
    <s v="20213800092652  "/>
    <s v="2021-07-30 16:51:46 "/>
    <n v="20213000022731"/>
    <d v="2021-08-24T00:00:00"/>
    <n v="16"/>
    <s v="Extemporaneo"/>
    <m/>
    <m/>
    <s v="Word"/>
    <m/>
    <m/>
    <s v="No se aclara el medio de envío."/>
  </r>
  <r>
    <s v="Canal Virtual"/>
    <s v="Correo Atención Ciudadano"/>
    <x v="3"/>
    <s v="CUERPO DE BOMBEROS VOLUNTARIOS DE NILO  "/>
    <x v="1"/>
    <x v="0"/>
    <s v="CAC. Limitación de servicio  "/>
    <s v="Andrea Bibiana Castañeda Durán"/>
    <s v="FORMULACIÓN Y ACTUALIZACIÓN NORMATIVA Y OPERATIVA"/>
    <s v="SUBDIRECCIÓN ESTRATÉGICA Y DE COORDINACIÓN BOMBERIL"/>
    <s v="PETICIÓN DE INTERÉS GENERAL"/>
    <n v="30"/>
    <s v="20213800092802  "/>
    <s v="2021-07-30 18:19:06 "/>
    <m/>
    <d v="2021-07-30T00:00:00"/>
    <n v="1"/>
    <s v="Cumplido"/>
    <s v="Anotación ORFEO: SE DIO RESPUESTA POR CORREO ELECTRÓNICO EL DÍA 30/7/2021 DADO QUE SE HABÍA RECIBIDO LO CORRESPONDIENTE POR MAIL DESDE EL 28/7/2021."/>
    <m/>
    <m/>
    <s v="SI"/>
    <s v="N/A"/>
    <s v="No se anexa correo electrónico de la respuesta."/>
  </r>
  <r>
    <s v="Canal Virtual"/>
    <s v="Correo Atención Ciudadano"/>
    <x v="2"/>
    <s v="SECRETARIA CORTE CONSTITUCIONAL  "/>
    <x v="3"/>
    <x v="0"/>
    <s v="CAC: Oficio No 1859 del 30 de julio de 2021.  "/>
    <s v="Carlos Armando López Barrera "/>
    <s v="OFICINA ASESORA JURIDICA "/>
    <s v="DIRECCIÓN GENERAL "/>
    <s v="CONSULTA "/>
    <n v="35"/>
    <s v="20213800093092  "/>
    <s v="2021-07-31 17:46:26 "/>
    <m/>
    <d v="2021-08-13T00:00:00"/>
    <n v="10"/>
    <s v="Cumplido"/>
    <s v="Anotación ORFEO: Se archiva por cuanto se remitió el concepto a la Corte Constitucional mediante correo electrónico del día viernes 13 de agosto de 2021"/>
    <m/>
    <m/>
    <s v="SI"/>
    <m/>
    <s v="No se anexa correo electrónico de la respuesta."/>
  </r>
  <r>
    <s v="Canal Virtual"/>
    <s v="Correo Atención Ciudadano"/>
    <x v="36"/>
    <s v="CUERPO DE BOMBEROS VOLUNTARIOS DE FLANDES - TOLIMA  "/>
    <x v="1"/>
    <x v="0"/>
    <s v="CAC: Concepto  "/>
    <s v="Melba Vidal "/>
    <s v="FORMULACIÓN Y ACTUALIZACIÓN NORMATIVA Y OPERATIVA"/>
    <s v="SUBDIRECCIÓN ESTRATÉGICA Y DE COORDINACIÓN BOMBERIL"/>
    <s v="PETICIÓN DE INTERÉS GENERAL"/>
    <n v="30"/>
    <s v="20213800093132  "/>
    <s v="2021-07-31 19:31:40 "/>
    <n v="20212050094731"/>
    <d v="2021-08-11T00:00:00"/>
    <n v="8"/>
    <s v="Cumplido"/>
    <m/>
    <d v="2021-08-11T00:00:00"/>
    <s v="PDF"/>
    <s v="SI"/>
    <s v="N/A"/>
    <m/>
  </r>
  <r>
    <s v="Canal Virtual"/>
    <s v="Correo Institucional"/>
    <x v="2"/>
    <s v="COLEGIO COLOMBIANO DEL ADMINISTRADOR PúBLICO  "/>
    <x v="2"/>
    <x v="3"/>
    <s v="CI: DERECHO DE PETICIÓN Art. 9 Ley 1006 de 2006 "/>
    <s v="MARYOLY DIAZ "/>
    <s v="GESTIÓN TALENTO HUMANO "/>
    <s v="SUBDIRECCIÓN ADMINISTRATIVA Y FINANCIERA"/>
    <s v="PETICIÓN DE INTERÉS GENERAL"/>
    <n v="30"/>
    <s v="20213800093192  "/>
    <s v="2021-07-31 23:52:26 "/>
    <m/>
    <d v="2021-08-20T00:00:00"/>
    <n v="14"/>
    <s v="Cumplido"/>
    <s v="Anotación ORFEO: se archiva pro respuesta pro correo"/>
    <m/>
    <m/>
    <s v="SI"/>
    <s v="N/A"/>
    <s v="No se adjnta respuesta del correo electrónico.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33">
  <r>
    <s v="Canal Virtual"/>
    <s v="Correo Atención Ciudadano"/>
    <x v="0"/>
    <s v="JHONATTAN PINZON  "/>
    <s v="Persona Natural"/>
    <x v="0"/>
    <s v="DOCUMENTO BOMBEROS EL CASTILLO META"/>
    <s v="Camilo Portilla Quelal"/>
    <s v="FORMULACIÓN Y ACTUALIZACIÓN NORMATIVA Y OPERATIVA"/>
    <s v="SUBDIRECCIÓN ESTRATÉGICA Y DE COORDINACIÓN BOMBERIL"/>
    <s v="PETICIÓN DE INTERES PARTICULAR"/>
    <n v="30"/>
    <s v="20213800085792  "/>
    <s v="2021-07-01 11:09:39 "/>
    <n v="20212050094291"/>
    <s v="2021-29-07"/>
    <n v="19"/>
    <s v="Cumplido"/>
    <m/>
    <s v="2021-29-07"/>
    <s v="PDF"/>
    <s v="SÍ"/>
    <s v="N/A"/>
    <m/>
  </r>
  <r>
    <s v="Canal Virtual"/>
    <s v="Correo Atención Ciudadano"/>
    <x v="1"/>
    <s v="CUERPO DE BOMBEROS VOLUNTARIOS DE SANTA CRUZ DE MOMPOX  "/>
    <s v="Entidad Bomberil"/>
    <x v="1"/>
    <s v="CAC: Queja "/>
    <s v="Melba Vidal "/>
    <s v="FORMULACIÓN Y ACTUALIZACIÓN NORMATIVA Y OPERATIVA"/>
    <s v="SUBDIRECCIÓN ESTRATÉGICA Y DE COORDINACIÓN BOMBERIL"/>
    <s v="PETICIÓN DE INTERES PARTICULAR"/>
    <n v="30"/>
    <s v="20213800085942  "/>
    <s v="2021-07-01 16:33:16 "/>
    <m/>
    <m/>
    <m/>
    <s v="En proceso"/>
    <s v="Hoy 10-08 lleva 27 días de gestión."/>
    <m/>
    <m/>
    <m/>
    <m/>
    <m/>
  </r>
  <r>
    <s v="Canal Virtual"/>
    <s v="Correo Atención Ciudadano"/>
    <x v="2"/>
    <s v="FUNDACIÓN NACIONAL BATUTA LILIANA ROJAS GUALTEROS  "/>
    <s v="Persona Juridica"/>
    <x v="2"/>
    <s v="CAC: Solicitud de certificación Bomberos - Fundación Nacional Batuta  "/>
    <s v=" Edgar Alexander Maya Lopez"/>
    <s v="Proceso Educación Nacional para Bomberos"/>
    <s v="SUBDIRECCIÓN ESTRATÉGICA Y DE COORDINACIÓN BOMBERIL"/>
    <s v="PETICIÓN DE DOCUMENTOS E INFORMACIÓN "/>
    <n v="20"/>
    <s v="20213800086022  "/>
    <s v="2021-07-02 07:38:01 "/>
    <n v="20212050093961"/>
    <s v="2021-21-07"/>
    <n v="12"/>
    <s v="Cumplido"/>
    <m/>
    <s v="2021-21-07"/>
    <s v="PDF"/>
    <s v="SÍ"/>
    <s v="N/A"/>
    <m/>
  </r>
  <r>
    <s v="Canal Virtual"/>
    <s v="Correo Atención Ciudadano"/>
    <x v="3"/>
    <s v="FRANCISCO JAVIER GAMBOA PEDRAZA "/>
    <s v="Entidad Bomberil"/>
    <x v="2"/>
    <s v="CAC: Denuncia de suplantación  "/>
    <s v="Jorge Restrepo Sanguino"/>
    <s v="FORMULACIÓN Y ACTUALIZACIÓN NORMATIVA Y OPERATIVA"/>
    <s v="SUBDIRECCIÓN ESTRATÉGICA Y DE COORDINACIÓN BOMBERIL"/>
    <s v="DENUNCIA "/>
    <n v="30"/>
    <s v="20213800086052  "/>
    <s v="2021-07-02 09:29:30 "/>
    <n v="20212050093991"/>
    <s v="2021-21-07"/>
    <n v="11"/>
    <s v="Cumplido"/>
    <m/>
    <s v="2021-26-07"/>
    <s v="PDF"/>
    <s v="SÍ"/>
    <m/>
    <m/>
  </r>
  <r>
    <s v="Canal Virtual"/>
    <s v="Correo Atención Ciudadano"/>
    <x v="4"/>
    <s v="ALCALDÍA GALAPA ATLANTICO "/>
    <s v="Entidad Publica"/>
    <x v="1"/>
    <s v="CAC: SOLICITUD INVITACION.  "/>
    <s v="Liz Margaret Álvarez calderon "/>
    <s v="INSPECCIÓN VIGILANCIA  Y CONTROL"/>
    <s v="SUBDIRECCIÓN ESTRATÉGICA Y DE COORDINACIÓN BOMBERIL"/>
    <s v="PETICIÓN DE INTERÉS GENERAL"/>
    <n v="30"/>
    <s v="20213800086122  "/>
    <s v="2021-07-02 14:25:34 "/>
    <m/>
    <m/>
    <m/>
    <s v="Vencido"/>
    <m/>
    <m/>
    <m/>
    <m/>
    <m/>
    <s v="Al día 02/09/2021 lleva 41 días de vencimiento"/>
  </r>
  <r>
    <s v="Canal Virtual"/>
    <s v="Correo Atención Ciudadano"/>
    <x v="5"/>
    <s v="DEPARTAMENTO NACIONAL DE PLANEACION BOGOTA  "/>
    <s v="Entidad Publica"/>
    <x v="3"/>
    <s v="CAC: 20215460679631_701) Envío de notificación radicado 20215460679631 (EMAIL CERTIFICADO de notificaciones_sgdorfeo@dnp.gov.co) "/>
    <s v="Camilo Portilla Quelal"/>
    <s v="FORMULACIÓN Y ACTUALIZACIÓN NORMATIVA Y OPERATIVA"/>
    <s v="SUBDIRECCIÓN ESTRATÉGICA Y DE COORDINACIÓN BOMBERIL"/>
    <s v="PETICIÓN DE INTERÉS GENERAL"/>
    <n v="30"/>
    <s v="20213800086142  "/>
    <s v="2021-07-02 14:59:14 "/>
    <n v="20212050094171"/>
    <s v="2021-28-07"/>
    <n v="16"/>
    <s v="Cumplido"/>
    <s v="LA MISMA PETICION SE REALIZÓ CON RADICADO DNBC N° 20213800083282 Y SE RESPONDIÓ CON RADICADO 20212050094171"/>
    <s v="2021-28-07"/>
    <s v="PDF"/>
    <s v="SÍ"/>
    <s v="N/A"/>
    <s v="Hoy 10-08 lleva 23 días de gestión."/>
  </r>
  <r>
    <s v="Canal Virtual"/>
    <s v="Correo Atención Ciudadano"/>
    <x v="3"/>
    <s v="CUERPO DE BOMBEROS VOLUNTARIOS DE SIBATE  "/>
    <s v="Entidad Bomberil"/>
    <x v="0"/>
    <s v="CAC: INFORME- SOBRE UTILIZACIÓN DE EMBLEMAS, ESCUDOS ESLOGAN DE ENTIDADES PÚBLICAS SIN AUTORIZACIÓN  "/>
    <s v="Jorge Restrepo Sanguino"/>
    <s v="FORMULACIÓN Y ACTUALIZACIÓN NORMATIVA Y OPERATIVA"/>
    <s v="SUBDIRECCIÓN ESTRATÉGICA Y DE COORDINACIÓN BOMBERIL"/>
    <s v="PETICIÓN DE DOCUMENTOS E INFORMACIÓN "/>
    <n v="20"/>
    <s v="20213800086232  "/>
    <s v="2021-07-06 11:30:54 "/>
    <n v="20212050093991"/>
    <s v="2021-21-07"/>
    <n v="11"/>
    <s v="Cumplido"/>
    <m/>
    <s v="2021-21-07"/>
    <s v="PDF"/>
    <s v="SÍ"/>
    <s v="N/A"/>
    <s v="Hoy 10-08 lleva 22 días de gestión."/>
  </r>
  <r>
    <s v="Canal Virtual"/>
    <s v="Correo Atención Ciudadano"/>
    <x v="6"/>
    <s v="DIANA PATRICIA CORREA BALCAZAR "/>
    <s v="Persona Natural"/>
    <x v="3"/>
    <s v="CAC: DERECHO DE PETICIÓN  "/>
    <s v="Edgar Alexander Maya Lopez"/>
    <s v="Proceso Educación Nacional para Bomberos"/>
    <s v="SUBDIRECCIÓN ESTRATÉGICA Y DE COORDINACIÓN BOMBERIL"/>
    <s v="PETICIÓN DE INTERES PARTICULAR"/>
    <n v="30"/>
    <s v="20213800086252  "/>
    <s v="2021-07-06 11:45:30 "/>
    <n v="20212050094201"/>
    <s v="2021-27-07"/>
    <n v="14"/>
    <s v="Cumplido"/>
    <m/>
    <s v="2021-27-07"/>
    <s v="PDF"/>
    <s v="SÍ"/>
    <s v="N/A"/>
    <s v="Hoy 10-08 lleva 23 días de gestión."/>
  </r>
  <r>
    <s v="Canal Virtual"/>
    <s v="Correo Atención Ciudadano"/>
    <x v="7"/>
    <s v="MINISTERIO DEL INTERIOR"/>
    <s v="Entidad Publica"/>
    <x v="2"/>
    <s v="CAC: OFI2021-18101-DAI-2200: Persiste emergencia humanitaria por inundaciones del territorio ancestral transfronterizo, desatención y falta de respuesta estatal a las Comunidades del Resguardo Buenavista y San José de Wisuyá.  "/>
    <s v="EDWIN GONZALEZ MALAGON  "/>
    <s v="Área Central de Referencia Bomberil"/>
    <s v="SUBDIRECCIÓN ESTRATÉGICA Y DE COORDINACIÓN BOMBERIL"/>
    <s v="DENUNCIA "/>
    <n v="30"/>
    <s v="20213800086312  "/>
    <s v="2021-07-06 12:47:49 "/>
    <m/>
    <m/>
    <m/>
    <s v="Vencido"/>
    <m/>
    <m/>
    <m/>
    <m/>
    <m/>
    <s v="Al día 02/09/2021 lleva 41 días de vencimiento"/>
  </r>
  <r>
    <s v="Canal Virtual"/>
    <s v="Correo Atención Ciudadano"/>
    <x v="8"/>
    <s v="CUERPO DE BOMBEROS VOLUNTARIOS SANTA ROSA DE OSOS  "/>
    <s v="Entidad Bomberil"/>
    <x v="0"/>
    <s v="CAC: Solicitud  "/>
    <s v="Lina Maria Rojas Gallego"/>
    <s v="Proceso Educación Nacional para Bomberos"/>
    <s v="SUBDIRECCIÓN ESTRATÉGICA Y DE COORDINACIÓN BOMBERIL"/>
    <s v="PETICIÓN DE INTERES PARTICULAR"/>
    <n v="30"/>
    <s v="20213800086362  "/>
    <s v="2021-07-06 16:28:21 "/>
    <n v="20212000021221"/>
    <s v="2021-21-07"/>
    <n v="10"/>
    <s v="Cumplido"/>
    <m/>
    <s v="2021-21-07"/>
    <s v="PDF"/>
    <s v="SI"/>
    <s v="N/A"/>
    <s v="Hoy 10-08 lleva 22 días de gestión."/>
  </r>
  <r>
    <s v="Canal Virtual"/>
    <s v="Correo Atención Ciudadano"/>
    <x v="2"/>
    <s v="H.I. SAN IGNACIO SEDE LUCERNA  "/>
    <s v="Persona Juridica"/>
    <x v="3"/>
    <s v="CAC: SAN IGNACIO_OPERADOR ICBF_SALUD ORAL_GESTIÒN INTERINSTITUCIONAL_LOCALIDAD KENNEDY  "/>
    <s v="Edgar Alexander Maya Lopez"/>
    <s v="Proceso Educación Nacional para Bomberos"/>
    <s v="SUBDIRECCIÓN ESTRATÉGICA Y DE COORDINACIÓN BOMBERIL"/>
    <s v="PETICIÓN DE INTERES PARTICULAR"/>
    <n v="30"/>
    <s v="20213800086412  "/>
    <s v="2021-07-06 17:15:19 "/>
    <n v="20212050093971"/>
    <s v="2021-21-07"/>
    <n v="10"/>
    <s v="Cumplido"/>
    <m/>
    <s v="2021-21-07"/>
    <s v="PDF"/>
    <s v="SI"/>
    <s v="N/A"/>
    <s v="Hoy 10-08 lleva 21 días de gestión."/>
  </r>
  <r>
    <s v="Canal Virtual"/>
    <s v="Correo Atención Ciudadano"/>
    <x v="9"/>
    <s v="SECRETARIA DE GOBIERNO CORDOBA  "/>
    <s v="Entidad Publica"/>
    <x v="1"/>
    <s v="CAC: Solicitud de Información  "/>
    <s v="Jonathan Prieto "/>
    <s v="SUBDIRECCIÓN ADMINISTRATIVA Y FINANCIERA"/>
    <s v="SUBDIRECCIÓN ADMINISTRATIVA Y FINANCIERA"/>
    <s v="PETICIÓN DE INTERES PARTICULAR"/>
    <n v="30"/>
    <s v="20213800086422  "/>
    <s v="2021-07-06 17:20:20 "/>
    <m/>
    <m/>
    <m/>
    <s v="Vencido"/>
    <m/>
    <m/>
    <m/>
    <m/>
    <m/>
    <s v="Al día 02/09/2021 lleva 40 días de vencimiento"/>
  </r>
  <r>
    <s v="Canal Virtual"/>
    <s v="Correo Institucional"/>
    <x v="2"/>
    <s v="CONGRESO DE LA REPUBLICA DE COLOMBIA JAIME ENRIQUE DURAN BARRERA  "/>
    <s v="Entidad Publica"/>
    <x v="0"/>
    <s v="CI: Traslado  "/>
    <s v="Camilo Portilla Quelal"/>
    <s v="FORMULACIÓN Y ACTUALIZACIÓN NORMATIVA Y OPERATIVA"/>
    <s v="SUBDIRECCIÓN ESTRATÉGICA Y DE COORDINACIÓN BOMBERIL"/>
    <s v="INFORME POR CONGRESISTA "/>
    <n v="5"/>
    <s v="20213800086492  "/>
    <s v="2021-07-07 13:36:36 "/>
    <n v="20212050093801"/>
    <s v="2021-12-07"/>
    <n v="4"/>
    <s v="Cumplido"/>
    <m/>
    <s v="2021-12-07"/>
    <s v="PDF"/>
    <s v="SI"/>
    <s v="N/A"/>
    <s v="Hoy 10-08 lleva 21 días de gestión."/>
  </r>
  <r>
    <s v="Canal Virtual"/>
    <s v="Correo Atención Ciudadano"/>
    <x v="10"/>
    <s v="CUERPO DE BOMBEROS VOLUNTARIOS DE LA CELIA - RISARALDA  "/>
    <s v="Entidad Bomberil"/>
    <x v="1"/>
    <s v="CAC: SOLICITUD LINTERNAS PENDIENTES - BOMBEROS LA CELIA RISARALDA. "/>
    <s v="Andrés Fernando Muñoz Cabrera "/>
    <s v="Área Central de Referencia Bomberil"/>
    <s v="SUBDIRECCIÓN ESTRATÉGICA Y DE COORDINACIÓN BOMBERIL"/>
    <s v="PETICIÓN DE INTERES PARTICULAR"/>
    <n v="30"/>
    <s v="20213800086512  "/>
    <s v="2021-07-07 14:58:09 "/>
    <m/>
    <m/>
    <m/>
    <s v="Vencido"/>
    <m/>
    <m/>
    <m/>
    <m/>
    <m/>
    <s v="Al día 02/09/2021 lleva 39 días de vencimiento"/>
  </r>
  <r>
    <s v="Canal Virtual"/>
    <s v="Correo Atención Ciudadano"/>
    <x v="11"/>
    <s v="ROBINSON TABORDA  "/>
    <s v="Persona Natural"/>
    <x v="4"/>
    <s v="CAC: Queja desde urumita la guajira "/>
    <s v="Jorge Restrepo Sanguino"/>
    <s v="FORMULACIÓN Y ACTUALIZACIÓN NORMATIVA Y OPERATIVA"/>
    <s v="SUBDIRECCIÓN ESTRATÉGICA Y DE COORDINACIÓN BOMBERIL"/>
    <s v="PETICIÓN DE INTERÉS GENERAL"/>
    <n v="30"/>
    <s v="20213800086602  "/>
    <s v="2021-07-07 17:10:09 "/>
    <n v="20212050093921"/>
    <d v="2021-08-03T00:00:00"/>
    <n v="18"/>
    <s v="Cumplido"/>
    <m/>
    <m/>
    <s v="Word"/>
    <s v="SI"/>
    <m/>
    <s v="Hoy 10-08 lleva 21 días de gestión."/>
  </r>
  <r>
    <s v="Canal Virtual"/>
    <s v="Correo Atención Ciudadano"/>
    <x v="12"/>
    <s v="CUERPO DE BOMBEROS VOLUNTARIOS DE FLORENCIA  "/>
    <s v="Entidad Bomberil"/>
    <x v="0"/>
    <s v="CAC: SOLICITUD ESTUDIOS PROYECTO ESCUELA PEI  "/>
    <s v="Jonathan Prieto "/>
    <s v="SUBDIRECCIÓN ADMINISTRATIVA Y FINANCIERA"/>
    <s v="SUBDIRECCIÓN ADMINISTRATIVA Y FINANCIERA"/>
    <s v="PETICIÓN DE INTERÉS GENERAL"/>
    <n v="30"/>
    <s v="20213800086642  "/>
    <s v="2021-07-08 11:42:37 "/>
    <m/>
    <m/>
    <m/>
    <s v="Vencido"/>
    <m/>
    <m/>
    <m/>
    <m/>
    <m/>
    <s v="Al día 02/09/2021 lleva 39 días de vencimiento"/>
  </r>
  <r>
    <s v="Canal Presencial"/>
    <s v="Radicación Directa"/>
    <x v="8"/>
    <s v="PROCURADURIA PROVINCIAL VALLE DE ABURRA  "/>
    <s v="Entidad Publica"/>
    <x v="0"/>
    <s v="RD: FRANQUICIA  "/>
    <s v="Liz Margaret Álvarez calderon "/>
    <s v="INSPECCIÓN VIGILANCIA  Y CONTROL "/>
    <s v="SUBDIRECCIÓN ESTRATÉGICA Y DE COORDINACIÓN BOMBERIL"/>
    <s v="PETICIÓN ENTRE AUTORIDADES"/>
    <n v="10"/>
    <s v="20213800086662  "/>
    <s v="2021-07-08 13:46:08 "/>
    <m/>
    <m/>
    <m/>
    <s v="Vencido"/>
    <m/>
    <m/>
    <m/>
    <m/>
    <m/>
    <s v="Al día 02/09/2021 lleva 39 días de vencimiento"/>
  </r>
  <r>
    <s v="Canal Virtual"/>
    <s v="Correo Atención Ciudadano"/>
    <x v="13"/>
    <s v="CUERPO DE BOMBEROS VOLUNTARIOS DE VITERBO - CALDAS  "/>
    <s v="Entidad Bomberil"/>
    <x v="0"/>
    <s v="CAC: Solicitud resolución 004 de 2020  "/>
    <s v="Lina Maria Rojas Gallego"/>
    <s v="Proceso Educación Nacional para Bomberos"/>
    <s v="SUBDIRECCIÓN ESTRATÉGICA Y DE COORDINACIÓN BOMBERIL"/>
    <s v="PETICIÓN DE DOCUMENTOS E INFORMACIÓN "/>
    <n v="20"/>
    <s v="20213800086692  "/>
    <s v="2021-07-09 09:25:09 "/>
    <m/>
    <s v="2021-14-07"/>
    <n v="3"/>
    <s v="Cumplido"/>
    <s v="Se responde radicado por correo electrónico el 14-07-2021, se envía la resolución solicitada."/>
    <m/>
    <m/>
    <s v="SI"/>
    <s v="N/A"/>
    <s v="Hoy 10-08 lleva 21 días de gestión."/>
  </r>
  <r>
    <s v="Canal Virtual"/>
    <s v="Correo Atención Ciudadano"/>
    <x v="14"/>
    <s v="ALCALDIA DEL MUNICIPIO DE MALAGA SANTANDER "/>
    <s v="Entidad Publica"/>
    <x v="1"/>
    <s v="CAC: SOLICITUD AUDIENCIA ALCALDE MALAGA SANTANDER "/>
    <s v="Andrea González Sarmiento"/>
    <s v="DIRECCIÓN GENERAL "/>
    <s v="DIRECCIÓN GENERAL "/>
    <s v="PETICIÓN DE INTERÉS GENERAL"/>
    <n v="30"/>
    <s v="20213800086712  "/>
    <s v="2021-07-09 09:39:22 "/>
    <n v="20213000021431"/>
    <d v="2021-07-30T00:00:00"/>
    <n v="14"/>
    <s v="Cumplido"/>
    <m/>
    <m/>
    <s v="Word"/>
    <m/>
    <m/>
    <s v="Hoy 10-08 lleva 21 días de gestión."/>
  </r>
  <r>
    <s v="Canal Virtual"/>
    <s v="Correo Atención Ciudadano"/>
    <x v="5"/>
    <s v="CUERPO DE BOMBEROS VOLUNTARIOS DE MONIQUIRA  "/>
    <s v="Entidad Bomberil"/>
    <x v="0"/>
    <s v="CAC: SOLICITUD CONCEPTO.  "/>
    <s v="Andrea Bibiana Castañeda Durán"/>
    <s v="FORMULACIÓN Y ACTUALIZACIÓN NORMATIVA Y OPERATIVA"/>
    <s v="SUBDIRECCIÓN ESTRATÉGICA Y DE COORDINACIÓN BOMBERIL"/>
    <s v="CONSULTA "/>
    <n v="35"/>
    <s v="20213800086762  "/>
    <s v="2021-07-09 10:23:10 "/>
    <n v="20212050094561"/>
    <d v="2021-08-06T00:00:00"/>
    <n v="20"/>
    <s v="Cumplido"/>
    <m/>
    <m/>
    <s v="Word"/>
    <s v="SI"/>
    <m/>
    <s v="Al día 02/09/2021 no se a digitalizado la respuesta."/>
  </r>
  <r>
    <s v="Canal Virtual"/>
    <s v="Correo Atención Ciudadano"/>
    <x v="3"/>
    <s v="CUERPO DE BOMBEROS VOLUNTARIOS DE SOPO  "/>
    <s v="Entidad Bomberil"/>
    <x v="0"/>
    <s v="CAC: Radicado de salida S-2021-025334. TRASLADO PGN.  "/>
    <s v="Andrea Bibiana Castañeda Durán"/>
    <s v="FORMULACIÓN Y ACTUALIZACIÓN NORMATIVA Y OPERATIVA"/>
    <s v="SUBDIRECCIÓN ESTRATÉGICA Y DE COORDINACIÓN BOMBERIL"/>
    <s v="PETICIÓN DE INTERÉS GENERAL"/>
    <n v="30"/>
    <s v="20213800086792  "/>
    <s v="2021-07-09 10:45:38 "/>
    <n v="20212050094471"/>
    <d v="2021-08-06T00:00:00"/>
    <n v="20"/>
    <s v="Cumplido"/>
    <m/>
    <d v="2021-08-06T00:00:00"/>
    <s v="PDF"/>
    <s v="SI"/>
    <m/>
    <m/>
  </r>
  <r>
    <s v="Canal Virtual"/>
    <s v="Correo Atención Ciudadano"/>
    <x v="6"/>
    <s v="ALCALDIA MUNICIPAL DE BOLIVAR VALLE  "/>
    <s v="Entidad Publica"/>
    <x v="1"/>
    <s v="CAC: SOLICITUD INFRMACION MAQUINARIA BOLIVAR VALLE  "/>
    <s v="Andrés Fernando Muñoz Cabrera "/>
    <s v="Área Central de Referencia Bomberil"/>
    <s v="SUBDIRECCIÓN ESTRATÉGICA Y DE COORDINACIÓN BOMBERIL"/>
    <s v="PETICIÓN DE INTERES PARTICULAR"/>
    <n v="30"/>
    <s v="20213800086802  "/>
    <s v="2021-07-09 11:35:48 "/>
    <m/>
    <m/>
    <m/>
    <s v="Vencido"/>
    <m/>
    <m/>
    <m/>
    <m/>
    <m/>
    <s v="Al día 02/09/2021 lleva 38 días de vencimiento"/>
  </r>
  <r>
    <s v="Canal Virtual"/>
    <s v="Correo Atención Ciudadano"/>
    <x v="13"/>
    <s v="CUERPO DE BOMBEROS VOLUNTARIOS DE LA MERCED - CALDAS  "/>
    <s v="Entidad Bomberil"/>
    <x v="1"/>
    <s v="CAC: Envío proyecto  "/>
    <s v="Andrés Fernando Muñoz Cabrera "/>
    <s v="Área Central de Referencia Bomberil"/>
    <s v="SUBDIRECCIÓN ESTRATÉGICA Y DE COORDINACIÓN BOMBERIL"/>
    <s v="PETICIÓN DE INTERES PARTICULAR"/>
    <n v="30"/>
    <s v="20213800086822  "/>
    <s v="2021-07-09 11:59:51 "/>
    <m/>
    <m/>
    <m/>
    <s v="Vencido"/>
    <m/>
    <m/>
    <m/>
    <m/>
    <m/>
    <s v="Al día 02/09/2021 lleva 38 días de vencimiento"/>
  </r>
  <r>
    <s v="Canal Virtual"/>
    <s v="Correo Atención Ciudadano"/>
    <x v="15"/>
    <s v="CARLOS ACOSTA  "/>
    <s v="Persona Natural"/>
    <x v="0"/>
    <s v="CAC: DERECHO DE PETICIÓN  "/>
    <s v=" Camilo Portilla Quelal"/>
    <s v="FORMULACIÓN Y ACTUALIZACIÓN NORMATIVA Y OPERATIVA"/>
    <s v="SUBDIRECCIÓN ESTRATÉGICA Y DE COORDINACIÓN BOMBERIL"/>
    <s v="PETICIÓN DE INTERÉS GENERAL"/>
    <n v="30"/>
    <s v="20213800086922  "/>
    <s v="2021-07-09 15:32:56 "/>
    <n v="20212050094411"/>
    <s v=" 02/08/2021"/>
    <n v="16"/>
    <s v="Cumplido"/>
    <m/>
    <m/>
    <s v="Word"/>
    <m/>
    <m/>
    <s v="Al día 02/09/2021 no se a digitalizado la respuesta."/>
  </r>
  <r>
    <s v="Canal Virtual"/>
    <s v="Correo Atención Ciudadano"/>
    <x v="3"/>
    <s v="CUERPO DE BOMBEROS VOLUNTARIOS DE FACATATIVA  "/>
    <s v="Entidad Bomberil"/>
    <x v="0"/>
    <s v="CAC: SOLICITUD "/>
    <s v="Juan Gabriel Parra"/>
    <s v="FORMULACIÓN Y ACTUALIZACIÓN NORMATIVA Y OPERATIVA"/>
    <s v="SUBDIRECCIÓN ESTRATÉGICA Y DE COORDINACIÓN BOMBERIL"/>
    <s v="PETICIÓN DE INTERÉS GENERAL"/>
    <n v="30"/>
    <s v="20213800086932  "/>
    <s v="2021-07-09 15:43:50 "/>
    <m/>
    <m/>
    <m/>
    <s v="Vencido"/>
    <m/>
    <m/>
    <m/>
    <m/>
    <m/>
    <s v="Al día 02/09/2021 lleva 38 días de vencimiento"/>
  </r>
  <r>
    <s v="Canal Virtual"/>
    <s v="Correo Atención Ciudadano"/>
    <x v="16"/>
    <s v="CUERPO DE BOMBEROS VOLUNTARIOS DE CUCUTA  "/>
    <s v="Entidad Bomberil"/>
    <x v="5"/>
    <s v="CAC: SOLICITUD APOYO JURÍDICO  "/>
    <s v="Andrea Bibiana Castañeda Durán"/>
    <s v="FORMULACIÓN Y ACTUALIZACIÓN NORMATIVA Y OPERATIVA"/>
    <s v="SUBDIRECCIÓN ESTRATÉGICA Y DE COORDINACIÓN BOMBERIL"/>
    <s v="PETICIÓN DE INTERES PARTICULAR"/>
    <n v="30"/>
    <s v="20213800086942  "/>
    <s v="2021-07-09 15:49:44 "/>
    <n v="20212050093941"/>
    <s v="2021-21-07"/>
    <n v="8"/>
    <s v="Cumplido"/>
    <m/>
    <s v="2021-21-07"/>
    <s v="PDF"/>
    <s v="SI"/>
    <s v="N/A"/>
    <m/>
  </r>
  <r>
    <s v="Canal Virtual"/>
    <s v="Correo Atención Ciudadano"/>
    <x v="17"/>
    <s v="PRESIDENCIA DE LA REPUBLICA  "/>
    <s v="Entidad Publica"/>
    <x v="2"/>
    <s v="CAC. OFI21-00096387 / IDM: Seguimiento Plan Estratégico del Vía Parque Isla de Salamanca Sentencia 3872 de 2020. a más tardar el día 11 de julio de 2021, "/>
    <s v="Carlos Cartagena Cano "/>
    <s v="DIRECCIÓN GENERAL "/>
    <s v="DIRECCIÓN GENERAL "/>
    <s v="PETICIÓN DE DOCUMENTOS E INFORMACIÓN "/>
    <n v="20"/>
    <s v="20213800086992  "/>
    <s v="2021-07-09 16:36:12 "/>
    <m/>
    <m/>
    <m/>
    <s v="Vencido"/>
    <m/>
    <m/>
    <m/>
    <m/>
    <m/>
    <s v="Al día 02/09/2021 lleva 38 días de vencimiento"/>
  </r>
  <r>
    <s v="Canal Virtual"/>
    <s v="Correo Atención Ciudadano"/>
    <x v="2"/>
    <s v="MICHEL JOAO ARIAS MURILLO  "/>
    <s v="Persona Natural"/>
    <x v="2"/>
    <s v="CAC: Novedad Acoso Laboral  "/>
    <s v="Camilo Portilla Quelal"/>
    <s v="FORMULACIÓN Y ACTUALIZACIÓN NORMATIVA Y OPERATIVA"/>
    <s v="SUBDIRECCIÓN ESTRATÉGICA Y DE COORDINACIÓN BOMBERIL"/>
    <s v="PETICIÓN DE INTERES PARTICULAR"/>
    <n v="30"/>
    <s v="20213800087022  "/>
    <s v="2021-07-09 17:16:03 "/>
    <n v="20212050094421"/>
    <d v="2021-08-06T00:00:00"/>
    <n v="20"/>
    <s v="Cumplido"/>
    <m/>
    <d v="2021-08-06T00:00:00"/>
    <s v="PDF"/>
    <s v="SI"/>
    <m/>
    <m/>
  </r>
  <r>
    <s v="Canal Virtual"/>
    <s v="Correo Atención Ciudadano"/>
    <x v="6"/>
    <s v="CUERPO DE BOMBEROS VOLUNTARIOS DE GINEBRA  "/>
    <s v="Entidad Bomberil"/>
    <x v="1"/>
    <s v="CAC: Solicitud Aval Instructores  "/>
    <s v="Jose Alexander Teuta Gomez"/>
    <s v="Proceso Educación Nacional para Bomberos"/>
    <s v="SUBDIRECCIÓN ESTRATÉGICA Y DE COORDINACIÓN BOMBERIL"/>
    <s v="PETICIÓN DE INTERES PARTICULAR"/>
    <n v="30"/>
    <s v="20213800087032  "/>
    <s v="2021-07-09 17:18:31 "/>
    <n v="20212000021271"/>
    <s v="2021-28-07"/>
    <n v="12"/>
    <s v="Cumplido"/>
    <m/>
    <s v="2021-28-07"/>
    <s v="PDF"/>
    <s v="SI"/>
    <s v="N/A"/>
    <m/>
  </r>
  <r>
    <s v="Canal Virtual"/>
    <s v="Correo Atención Ciudadano"/>
    <x v="18"/>
    <s v="CUERPO DE BOMBEROS VOLUNTARIOS DE GENOVA - QUINDIO  "/>
    <s v="Entidad Bomberil"/>
    <x v="1"/>
    <s v="CAC: Información Instructor Bomberos Nivel 1 y 2. "/>
    <s v="Jose Alexander Teuta Gomez"/>
    <s v="Proceso Educación Nacional para Bomberos"/>
    <s v="SUBDIRECCIÓN ESTRATÉGICA Y DE COORDINACIÓN BOMBERIL"/>
    <s v="PETICIÓN DE INTERÉS GENERAL"/>
    <n v="30"/>
    <s v="20213800087062  "/>
    <s v="2021-07-09 17:28:59 "/>
    <n v="20212000021361"/>
    <s v="2021-27-07"/>
    <n v="11"/>
    <s v="Cumplido"/>
    <m/>
    <s v="2021-27-07"/>
    <s v="PDF"/>
    <s v="SI"/>
    <m/>
    <m/>
  </r>
  <r>
    <s v="Canal Virtual"/>
    <s v="Correo Atención Ciudadano"/>
    <x v="1"/>
    <s v="CUERPO DE BOMBEROS VOLUNTARIOS DE SANTA CRUZ DE MOMPOX  "/>
    <s v="Entidad Bomberil"/>
    <x v="1"/>
    <s v="CAC: ENTREGA IRREGULAR DE EQUIPOS DE PROTECCIÓN PERSONAL - EPP "/>
    <s v="EDWIN GONZALEZ MALAGON  "/>
    <s v="Área Central de Referencia Bomberil"/>
    <s v="SUBDIRECCIÓN ESTRATÉGICA Y DE COORDINACIÓN BOMBERIL"/>
    <s v="PETICIÓN DE INTERES PARTICULAR"/>
    <n v="30"/>
    <s v="20213800087102  "/>
    <s v="2021-07-09 17:47:28 "/>
    <m/>
    <m/>
    <m/>
    <s v="Vencido"/>
    <m/>
    <m/>
    <m/>
    <m/>
    <m/>
    <s v="Al día 02/09/2021 lleva 37 días de vencimiento"/>
  </r>
  <r>
    <s v="Canal Virtual"/>
    <s v="Correo Atención Ciudadano"/>
    <x v="3"/>
    <s v="ALCALDIA AGUA DE DIOS CUNDINAMARCA "/>
    <s v="Entidad Publica"/>
    <x v="0"/>
    <s v="CAC: SOLICITUD INFORMACIÓN  "/>
    <s v="Melba Vidal "/>
    <s v="FORMULACIÓN Y ACTUALIZACIÓN NORMATIVA Y OPERATIVA"/>
    <s v="SUBDIRECCIÓN ESTRATÉGICA Y DE COORDINACIÓN BOMBERIL"/>
    <s v="PETICIÓN DE INTERES PARTICULAR"/>
    <n v="30"/>
    <s v="20213800087112  "/>
    <s v="2021-07-09 17:54:05 "/>
    <m/>
    <m/>
    <m/>
    <s v="Vencido"/>
    <m/>
    <m/>
    <m/>
    <m/>
    <m/>
    <s v="Al día 02/09/2021 lleva 37 días de vencimiento"/>
  </r>
  <r>
    <s v="Canal Virtual"/>
    <s v="Correo Atención Ciudadano"/>
    <x v="8"/>
    <s v="FISCALIA GENERAL DE LA NACION  "/>
    <s v="Entidad Publica"/>
    <x v="3"/>
    <s v="CAC: SOLICITUD DE INFORMACIÓN RADICADO SPOA 050016000718200900146 "/>
    <s v=" Jorge Restrepo Sanguino"/>
    <s v="FORMULACIÓN Y ACTUALIZACIÓN NORMATIVA Y OPERATIVA"/>
    <s v="SUBDIRECCIÓN ESTRATÉGICA Y DE COORDINACIÓN BOMBERIL"/>
    <s v="PETICIÓN ENTRE AUTORIDADES"/>
    <n v="10"/>
    <s v="20213800087122  "/>
    <s v="2021-07-09 17:59:54 "/>
    <n v="20212050093911"/>
    <s v="2021-21-07"/>
    <n v="7"/>
    <s v="Extemporaneo"/>
    <m/>
    <s v="2021-21-07"/>
    <s v="PDF"/>
    <s v="SI"/>
    <m/>
    <m/>
  </r>
  <r>
    <s v="Canal Virtual"/>
    <s v="Correo Atención Ciudadano"/>
    <x v="6"/>
    <s v="JUZGADO 01 CIVIL CIRCUITO - TULUA - SECCIONAL CALI  "/>
    <s v="Entidad Publica"/>
    <x v="0"/>
    <s v="CAC: NOTIFICACIÓN AUTO No. 982 DEL 9 DE JULIO DE 2021 - ADMISIÓN TUTELA 2021-00192-00 "/>
    <s v="Camilo Portilla Quelal"/>
    <s v="FORMULACIÓN Y ACTUALIZACIÓN NORMATIVA Y OPERATIVA"/>
    <s v="SUBDIRECCIÓN ESTRATÉGICA Y DE COORDINACIÓN BOMBERIL"/>
    <s v="PETICIÓN ENTRE AUTORIDADES"/>
    <n v="10"/>
    <s v="20213800087132  "/>
    <s v="2021-07-12 09:14:59 "/>
    <n v="20212050093831"/>
    <s v="2021-12-07"/>
    <n v="1"/>
    <s v="Cumplido"/>
    <m/>
    <s v="2021-12-07"/>
    <s v="PDF"/>
    <s v="SI"/>
    <m/>
    <m/>
  </r>
  <r>
    <s v="Canal Virtual"/>
    <s v="Correo Atención Ciudadano"/>
    <x v="15"/>
    <s v="GOBERNACION DE VICHADA  "/>
    <s v="Entidad Bomberil"/>
    <x v="3"/>
    <s v="CAC: Solicitud concepto jurídico respecto al cumplimiento de los requisitos para ser designado como Coordinador Ejecutivo de Bomberos "/>
    <s v=" Jorge Restrepo Sanguino"/>
    <s v="FORMULACIÓN Y ACTUALIZACIÓN NORMATIVA Y OPERATIVA"/>
    <s v="SUBDIRECCIÓN ESTRATÉGICA Y DE COORDINACIÓN BOMBERIL"/>
    <s v="PETICIÓN DE INTERÉS GENERAL"/>
    <n v="30"/>
    <s v="20213800087142  "/>
    <s v="2021-07-12 09:51:39 "/>
    <n v="20212050094281"/>
    <d v="2021-07-29T00:00:00"/>
    <n v="13"/>
    <s v="Cumplido"/>
    <m/>
    <d v="2021-07-29T00:00:00"/>
    <s v="PDF"/>
    <s v="SI"/>
    <m/>
    <m/>
  </r>
  <r>
    <s v="Canal Virtual"/>
    <s v="Correo Atención Ciudadano"/>
    <x v="2"/>
    <s v="VEEDOR BOMBERIL  "/>
    <s v="Entidad Bomberil"/>
    <x v="3"/>
    <s v="CAC : Solicitud de información mediante derecho de petición "/>
    <s v="Jorge Edwin Amarillo Alvarado"/>
    <s v="SUBDIRECCIÓN ADMINISTRATIVA Y FINANCIERA"/>
    <s v="SUBDIRECCIÓN ADMINISTRATIVA Y FINANCIERA"/>
    <s v="PETICIÓN DE DOCUMENTOS E INFORMACIÓN "/>
    <n v="20"/>
    <s v="20213800087212  "/>
    <s v="2021-07-12 10:27:58 "/>
    <m/>
    <d v="2021-08-04T00:00:00"/>
    <n v="18"/>
    <s v="Cumplido"/>
    <s v="En atención a la falta de requisitos mínimos del derecho de petición, como identificación de ciudadano y notificación se archiva la solicitud."/>
    <m/>
    <m/>
    <m/>
    <m/>
    <m/>
  </r>
  <r>
    <s v="Canal Virtual"/>
    <s v="Correo Institucional"/>
    <x v="10"/>
    <s v="CUERPO DE BOMBEROS OFICIALES DE DOSQUEBRADAS  "/>
    <s v="Entidad Bomberil"/>
    <x v="1"/>
    <s v="CI: EXT_S21-00053112-PQRSD-051941-PQR  "/>
    <s v="Jonathan Prieto "/>
    <s v="SUBDIRECCIÓN ADMINISTRATIVA Y FINANCIERA"/>
    <s v="SUBDIRECCIÓN ADMINISTRATIVA Y FINANCIERA"/>
    <s v="PETICIÓN DE INTERÉS GENERAL"/>
    <n v="30"/>
    <s v="20213800087222  "/>
    <s v="2021-07-12 10:32:08 "/>
    <m/>
    <m/>
    <m/>
    <s v="En proceso"/>
    <m/>
    <m/>
    <m/>
    <m/>
    <m/>
    <m/>
  </r>
  <r>
    <s v="Canal Virtual"/>
    <s v="Correo Atención Ciudadano"/>
    <x v="13"/>
    <s v="CUERPO DE BOMBEROS VOLUNTARIOS LA DORADA - CALDAS  "/>
    <s v="Entidad Bomberil"/>
    <x v="5"/>
    <s v="CAC: TUTELA "/>
    <s v="Jorge Restrepo Sanguino"/>
    <s v="FORMULACIÓN Y ACTUALIZACIÓN NORMATIVA Y OPERATIVA"/>
    <s v="SUBDIRECCIÓN ESTRATÉGICA Y DE COORDINACIÓN BOMBERIL"/>
    <s v="PETICIÓN ENTRE AUTORIDADES"/>
    <n v="10"/>
    <s v="20213800087242  "/>
    <s v="2021-07-12 13:54:59 "/>
    <n v="20212050093881"/>
    <d v="2021-07-13T00:00:00"/>
    <n v="1"/>
    <s v="Cumplido"/>
    <m/>
    <d v="2021-07-13T00:00:00"/>
    <s v="PDF"/>
    <s v="SI"/>
    <m/>
    <m/>
  </r>
  <r>
    <s v="Canal Virtual"/>
    <s v="Correo Atención Ciudadano"/>
    <x v="5"/>
    <s v="CUERPO DE BOMBEROS VOLUNTARIOS DE ARCABUCO  "/>
    <s v="Entidad Bomberil"/>
    <x v="3"/>
    <s v="CAC: SOLICITUD  "/>
    <s v="Camilo Portilla Quelal"/>
    <s v="FORMULACIÓN Y ACTUALIZACIÓN NORMATIVA Y OPERATIVA"/>
    <s v="SUBDIRECCIÓN ESTRATÉGICA Y DE COORDINACIÓN BOMBERIL"/>
    <s v="PETICIÓN DE INTERÉS GENERAL"/>
    <n v="30"/>
    <s v="20213800087262  "/>
    <s v="2021-07-12 15:41:26 "/>
    <m/>
    <m/>
    <m/>
    <s v="En proceso"/>
    <m/>
    <m/>
    <m/>
    <m/>
    <m/>
    <m/>
  </r>
  <r>
    <s v="Canal Virtual"/>
    <s v="Correo Atención Ciudadano"/>
    <x v="6"/>
    <s v="JOSE PERDOMO  "/>
    <s v="Persona Juridica"/>
    <x v="3"/>
    <s v="CAC: INFORMACIÓN MARCO NORMATIVO PROCESO DE CERTIFICACIÓN Y EVALUACIÓN RIESGOS BOMBEROS "/>
    <s v="Edgar Alexander Maya Lopez"/>
    <s v="Proceso Educación Nacional para Bomberos"/>
    <s v="SUBDIRECCIÓN ESTRATÉGICA Y DE COORDINACIÓN BOMBERIL"/>
    <s v="PETICIÓN DE DOCUMENTOS E INFORMACIÓN "/>
    <n v="20"/>
    <s v="20213800087302  "/>
    <s v="2021-07-12 16:14:38 "/>
    <n v="20212050094241"/>
    <d v="2021-07-27T00:00:00"/>
    <n v="12"/>
    <s v="Cumplido"/>
    <m/>
    <d v="2021-07-27T00:00:00"/>
    <s v="PDF"/>
    <s v="SI"/>
    <m/>
    <m/>
  </r>
  <r>
    <s v="Canal Virtual"/>
    <s v="Correo Atención Ciudadano"/>
    <x v="6"/>
    <s v="ARBEY RODRIGUEZ  "/>
    <s v="Persona Natural"/>
    <x v="5"/>
    <s v="CAC: Queja, petición y investigación. Cartago Valle. "/>
    <s v="Jorge Restrepo Sanguino"/>
    <s v="FORMULACIÓN Y ACTUALIZACIÓN NORMATIVA Y OPERATIVA"/>
    <s v="SUBDIRECCIÓN ESTRATÉGICA Y DE COORDINACIÓN BOMBERIL"/>
    <s v="PETICIÓN DE INTERÉS GENERAL"/>
    <n v="30"/>
    <s v="20213800087312  "/>
    <s v="2021-07-12 16:35:06 "/>
    <n v="20212050094011"/>
    <d v="2021-07-21T00:00:00"/>
    <n v="6"/>
    <s v="Cumplido"/>
    <m/>
    <d v="2021-07-21T00:00:00"/>
    <s v="PDF"/>
    <s v="SI"/>
    <m/>
    <m/>
  </r>
  <r>
    <s v="Canal Virtual"/>
    <s v="Correo Atención Ciudadano"/>
    <x v="2"/>
    <s v="PRESIDENCIA DE LA REPUBLICA  "/>
    <s v="Entidad territorial"/>
    <x v="3"/>
    <s v="CAC: EXT_S21-00039083-PQRSD-038465-PQR  "/>
    <s v="Andrés Fernando Muñoz Cabrera "/>
    <s v="Área Central de Referencia Bomberil"/>
    <s v="SUBDIRECCIÓN ESTRATÉGICA Y DE COORDINACIÓN BOMBERIL"/>
    <s v="PETICIÓN DE INTERÉS GENERAL"/>
    <n v="30"/>
    <s v="20213800087332  "/>
    <s v="2021-07-12 16:49:16 "/>
    <m/>
    <m/>
    <m/>
    <s v="En proceso"/>
    <m/>
    <m/>
    <m/>
    <m/>
    <m/>
    <m/>
  </r>
  <r>
    <s v="Canal Virtual"/>
    <s v="Correo Atención Ciudadano"/>
    <x v="2"/>
    <s v="MINISTERIO DE INTERIOR  "/>
    <s v="Entidad territorial"/>
    <x v="3"/>
    <s v="CAC: Remisión por competencia EXT_S21-00052098-PQRSD-051020-PQR "/>
    <s v=" Juan Gabriel Parra"/>
    <s v="FORMULACIÓN Y ACTUALIZACIÓN NORMATIVA Y OPERATIVA"/>
    <s v="SUBDIRECCIÓN ESTRATÉGICA Y DE COORDINACIÓN BOMBERIL"/>
    <s v="PETICIÓN DE INTERÉS GENERAL"/>
    <n v="30"/>
    <s v="20213800087372  "/>
    <s v="2021-07-12 17:01:38 "/>
    <n v="20212050094021"/>
    <d v="2021-07-28T00:00:00"/>
    <n v="11"/>
    <s v="Cumplido"/>
    <m/>
    <d v="2021-07-28T00:00:00"/>
    <s v="PDF"/>
    <s v="SI"/>
    <m/>
    <m/>
  </r>
  <r>
    <s v="Canal Virtual"/>
    <s v="Correo Atención Ciudadano"/>
    <x v="2"/>
    <s v="ISELE TOSCANA  "/>
    <s v="Persona Natural"/>
    <x v="3"/>
    <s v="CAC: Cargo de Comandancia "/>
    <s v="Camilo Portilla Quelal"/>
    <s v="FORMULACIÓN Y ACTUALIZACIÓN NORMATIVA Y OPERATIVA"/>
    <s v="SUBDIRECCIÓN ESTRATÉGICA Y DE COORDINACIÓN BOMBERIL"/>
    <s v="PETICIÓN DE DOCUMENTOS E INFORMACIÓN "/>
    <n v="20"/>
    <s v="20213800087452  "/>
    <s v="2021-07-12 17:53:13 "/>
    <s v="20212050094401 "/>
    <d v="2021-08-02T00:00:00"/>
    <n v="14"/>
    <s v="Cumplido"/>
    <m/>
    <m/>
    <s v="Word"/>
    <s v="SI"/>
    <m/>
    <m/>
  </r>
  <r>
    <s v="Canal Virtual"/>
    <s v="Correo Atención Ciudadano"/>
    <x v="2"/>
    <s v="PROCURADURIA GENERAL DE LA NACION  "/>
    <s v="Entidad territorial"/>
    <x v="3"/>
    <s v="CAC: REMISION POR COMPETENCIA E-2020-029376  "/>
    <s v="Andrea Bibiana Castañeda Durán"/>
    <s v="FORMULACIÓN Y ACTUALIZACIÓN NORMATIVA Y OPERATIVA"/>
    <s v="SUBDIRECCIÓN ESTRATÉGICA Y DE COORDINACIÓN BOMBERIL"/>
    <s v="PETICIÓN ENTRE AUTORIDADES"/>
    <n v="10"/>
    <s v="20213800087492  "/>
    <s v="2021-07-13 12:44:36 "/>
    <n v="20212050094101"/>
    <d v="2021-07-21T00:00:00"/>
    <n v="4"/>
    <s v="Cumplido"/>
    <m/>
    <d v="2021-07-21T00:00:00"/>
    <s v="PDF"/>
    <s v="SI"/>
    <m/>
    <m/>
  </r>
  <r>
    <s v="Canal Virtual"/>
    <s v="Correo Atención Ciudadano"/>
    <x v="2"/>
    <s v="CONGRESO DE LA REPúBLICA DE COLOMBIA COMISIÓN CUARTA CONSTINUCIONAL PERMANENTE  "/>
    <s v="Entidad territorial"/>
    <x v="3"/>
    <s v="CAC: Solicitud Informe Ejecución Presupuesto de Inversión 2021  "/>
    <s v=" Adriana Moreno Roncancio"/>
    <s v="PLANEACIÓN ESTRATEGICA"/>
    <s v="DIRECCIÓN GENERAL "/>
    <s v="INFORME POR CONGRESISTA "/>
    <n v="5"/>
    <s v="20213800087502  "/>
    <s v="2021-07-13 12:54:07 "/>
    <n v="20211100021611"/>
    <d v="2021-07-28T00:00:00"/>
    <n v="10"/>
    <s v="Extemporaneo"/>
    <m/>
    <d v="2021-07-28T00:00:00"/>
    <s v="PDF"/>
    <s v="SI"/>
    <s v="N/A"/>
    <m/>
  </r>
  <r>
    <s v="Canal Virtual"/>
    <s v="Correo Atención Ciudadano"/>
    <x v="16"/>
    <s v="CESAR AUGUSTO RIVEROS AVENDAÑO "/>
    <s v="Persona Natural"/>
    <x v="5"/>
    <s v="CAC: Homologación Cursos para Ascenso  "/>
    <s v="Lina Maria Rojas Gallego"/>
    <s v="Proceso Educación Nacional para Bomberos"/>
    <s v="SUBDIRECCIÓN ESTRATÉGICA Y DE COORDINACIÓN BOMBERIL"/>
    <s v="PETICIÓN DE INTERES PARTICULAR"/>
    <n v="30"/>
    <s v="20213800087682  "/>
    <s v="2021-07-13 17:53:02 "/>
    <n v="20212000021211"/>
    <d v="2021-07-21T00:00:00"/>
    <n v="5"/>
    <s v="Cumplido"/>
    <m/>
    <d v="2021-07-21T00:00:00"/>
    <s v="PDF"/>
    <s v="SI"/>
    <m/>
    <m/>
  </r>
  <r>
    <s v="Canal Virtual"/>
    <m/>
    <x v="3"/>
    <s v="SANDRA AGUIRRE "/>
    <s v="Persona Natural"/>
    <x v="3"/>
    <s v="SOLICITUD DE INFORMACIÓN CON RESPECTO A QUE TIPO DE ESTABLECIMIENTO COMERCIAL LE APLICAN LAS BOCAS DE INCENDIOS EQUIPADAS  "/>
    <s v="Edgar Alexander Maya Lopez"/>
    <s v="FORMULACIÓN Y ACTUALIZACIÓN NORMATIVA Y OPERATIVA"/>
    <s v="SUBDIRECCIÓN ESTRATÉGICA Y DE COORDINACIÓN BOMBERIL"/>
    <s v="PETICIÓN DE INTERES PARTICULAR"/>
    <n v="30"/>
    <s v="20219000087692  "/>
    <s v="2021-07-13 17:57:20 "/>
    <n v="20212050094541"/>
    <d v="2021-08-10T00:00:00"/>
    <n v="19"/>
    <s v="Cumplido"/>
    <m/>
    <d v="2021-08-11T00:00:00"/>
    <s v="PDF"/>
    <s v="SI"/>
    <m/>
    <m/>
  </r>
  <r>
    <s v="Canal Virtual"/>
    <s v="Correo Atención Ciudadano"/>
    <x v="5"/>
    <s v="JUAN DE DIOS POVEDA CASTELLANOS  "/>
    <s v="Persona Natural"/>
    <x v="3"/>
    <s v="CAC: DERECHO DE PETICIÓN  "/>
    <s v="Camilo Portilla Quelal"/>
    <s v="FORMULACIÓN Y ACTUALIZACIÓN NORMATIVA Y OPERATIVA"/>
    <s v="SUBDIRECCIÓN ESTRATÉGICA Y DE COORDINACIÓN BOMBERIL"/>
    <s v="PETICIÓN DE INTERES PARTICULAR"/>
    <n v="30"/>
    <s v="20213800087722  "/>
    <s v="2021-07-13 18:24:20 "/>
    <n v="20212050094171"/>
    <d v="2021-07-28T00:00:00"/>
    <n v="10"/>
    <s v="Cumplido"/>
    <s v="LA MISMA SOLICITUD SE REALIZO CON EL RADICADO 20213800083282, EL CUAL SE RESPONDIÓ CON LA SALIDA 20212050094171, POR TANTO NO PROCEDE RESPUESTA."/>
    <d v="2021-07-28T00:00:00"/>
    <s v="PDF"/>
    <s v="SI"/>
    <m/>
    <m/>
  </r>
  <r>
    <s v="Servicio Mensajeria"/>
    <s v="Servicio Mensajeria"/>
    <x v="3"/>
    <s v="DANIEL FELIE YANQUEN GIL "/>
    <s v="Persona Natural"/>
    <x v="5"/>
    <s v="SM: Rad. 001 de 2020/CBVT "/>
    <s v="Camilo Portilla Quelal"/>
    <s v="FORMULACIÓN Y ACTUALIZACIÓN NORMATIVA Y OPERATIVA"/>
    <s v="SUBDIRECCIÓN ESTRATÉGICA Y DE COORDINACIÓN BOMBERIL"/>
    <s v="PETICIÓN DE INTERÉS GENERAL"/>
    <n v="30"/>
    <s v="20213800087822  "/>
    <s v="2021-07-14 12:21:24 "/>
    <m/>
    <m/>
    <m/>
    <s v="En proceso"/>
    <m/>
    <m/>
    <m/>
    <m/>
    <m/>
    <m/>
  </r>
  <r>
    <s v="Canal Virtual"/>
    <s v="Correo Atención Ciudadano"/>
    <x v="4"/>
    <s v="CUERPO DE BOMBEROS VOLUNTARIOS DE BARANOA - ATLANTICO  "/>
    <s v="Entidad Bomberil"/>
    <x v="1"/>
    <s v="CAC: SOLICITUD ACLARCION DE LA CONFORMACION DEL CONSEJO DE DIGNATARIOS EN LOS CUERPOS DE BOMBEROS VOLUNTARIOS.  "/>
    <s v="Jorge Restrepo Sanguino"/>
    <s v="FORMULACIÓN Y ACTUALIZACIÓN NORMATIVA Y OPERATIVA"/>
    <s v="SUBDIRECCIÓN ESTRATÉGICA Y DE COORDINACIÓN BOMBERIL"/>
    <s v="PETICIÓN DE INTERÉS GENERAL"/>
    <n v="30"/>
    <s v="20213800087842  "/>
    <s v="2021-07-14 12:46:32 "/>
    <n v="20212050094251"/>
    <d v="2021-07-28T00:00:00"/>
    <n v="19"/>
    <s v="Cumplido"/>
    <m/>
    <d v="2021-07-28T00:00:00"/>
    <s v="PDF"/>
    <s v="SI"/>
    <m/>
    <m/>
  </r>
  <r>
    <s v="Canal Virtual"/>
    <s v="Correo Atención Ciudadano"/>
    <x v="3"/>
    <s v="LUIS HERNAN RODRIGUEZ TORRES "/>
    <s v="Persona Natural"/>
    <x v="1"/>
    <s v="CAC: DERECHO DE PETICIÓN  "/>
    <s v="Edgar Alexander Maya Lopez"/>
    <s v="FORMULACIÓN Y ACTUALIZACIÓN NORMATIVA Y OPERATIVA"/>
    <s v="SUBDIRECCIÓN ESTRATÉGICA Y DE COORDINACIÓN BOMBERIL"/>
    <s v="PETICIÓN DE DOCUMENTOS E INFORMACIÓN "/>
    <n v="20"/>
    <s v="20213800087852  "/>
    <s v="2021-07-14 12:54:00 "/>
    <m/>
    <d v="2021-08-10T00:00:00"/>
    <n v="18"/>
    <s v="Cumplido"/>
    <s v="Se da respuesta por correo electrónico se deja evidencia en digital."/>
    <d v="2021-08-10T00:00:00"/>
    <m/>
    <s v="SI"/>
    <m/>
    <m/>
  </r>
  <r>
    <s v="Canal Virtual"/>
    <s v="Correo Atención Ciudadano"/>
    <x v="2"/>
    <s v="MARIA CLEMENCIA PROCURADURIA "/>
    <s v="Entidad territorial"/>
    <x v="3"/>
    <s v="CAC: OFICIO 3723 DEL 13 DE JULIO 2021 SOLICITUD DE DOCUMENTACIÓN RAD, IUS E-2021-260699 IUC D-2021-1902597 "/>
    <s v="Alvaro Perez"/>
    <s v="Contratación "/>
    <s v="SUBDIRECCIÓN ADMINISTRATIVA Y FINANCIERA"/>
    <s v="PETICIÓN ENTRE AUTORIDADES"/>
    <n v="10"/>
    <s v="20213800087942  "/>
    <s v="2021-07-14 17:47:35 "/>
    <m/>
    <m/>
    <m/>
    <s v="Vencido"/>
    <m/>
    <m/>
    <m/>
    <m/>
    <m/>
    <s v="Al día 02/09/2021 no se a dado contestación."/>
  </r>
  <r>
    <s v="Canal Virtual"/>
    <s v="Correo Atención Ciudadano"/>
    <x v="19"/>
    <s v="ALCALDÍA DE PURIFICACIÓN TOLIMA  "/>
    <s v="Entidad territorial"/>
    <x v="3"/>
    <s v="CAC: Solicitud Información de Estado Máquina Extintora Municipio de Purificación-Tolima "/>
    <s v="Andrés Fernando Muñoz Cabrera "/>
    <s v="Área Central de Referencia Bomberil"/>
    <s v="SUBDIRECCIÓN ESTRATÉGICA Y DE COORDINACIÓN BOMBERIL"/>
    <s v="PETICIÓN DE INTERÉS GENERAL"/>
    <n v="30"/>
    <s v="20213800087952  "/>
    <s v="2021-07-14 17:56:14 "/>
    <m/>
    <m/>
    <m/>
    <s v="En proceso"/>
    <m/>
    <m/>
    <m/>
    <m/>
    <m/>
    <m/>
  </r>
  <r>
    <s v="Canal Virtual"/>
    <s v="Correo Atención Ciudadano"/>
    <x v="8"/>
    <s v="CUERPO DE BOMBEROS VOLUNTARIOS DE CHIGORODO  "/>
    <s v="Entidad territorial"/>
    <x v="5"/>
    <s v="CAC: solicitud de concepto jurídico de la sobre tasa bomberil "/>
    <s v="Jorge Restrepo Sanguino"/>
    <s v="FORMULACIÓN Y ACTUALIZACIÓN NORMATIVA Y OPERATIVA"/>
    <s v="SUBDIRECCIÓN ESTRATÉGICA Y DE COORDINACIÓN BOMBERIL"/>
    <s v="PETICIÓN DE INTERÉS GENERAL"/>
    <n v="30"/>
    <s v="20213800087962  "/>
    <s v="2021-07-14 17:58:57 "/>
    <n v="20212050094331"/>
    <d v="2021-07-29T00:00:00"/>
    <n v="10"/>
    <s v="Cumplido"/>
    <m/>
    <d v="2021-07-29T00:00:00"/>
    <s v="PDF"/>
    <s v="SI"/>
    <m/>
    <m/>
  </r>
  <r>
    <s v="Canal Virtual"/>
    <s v="Correo Atención Ciudadano"/>
    <x v="1"/>
    <s v="YESID SANCHEZ CARRASCAL "/>
    <s v="Persona Natural"/>
    <x v="5"/>
    <s v="CAC: Encerramiento estación Bomberos Mompox  "/>
    <s v="Jorge Restrepo Sanguino"/>
    <s v="FORMULACIÓN Y ACTUALIZACIÓN NORMATIVA Y OPERATIVA"/>
    <s v="SUBDIRECCIÓN ESTRATÉGICA Y DE COORDINACIÓN BOMBERIL"/>
    <s v="PETICIÓN DE INTERÉS GENERAL"/>
    <n v="30"/>
    <s v="20213800088062  "/>
    <s v="2021-07-15 13:25:09 "/>
    <n v="20212050094271"/>
    <d v="2021-07-29T00:00:00"/>
    <n v="9"/>
    <s v="Cumplido"/>
    <m/>
    <d v="2021-07-29T00:00:00"/>
    <s v="PDF"/>
    <s v="SI"/>
    <m/>
    <m/>
  </r>
  <r>
    <s v="Canal Virtual"/>
    <s v="Correo Atención Ciudadano"/>
    <x v="14"/>
    <s v="JUZGADO 02 PROMISCUO FAMILIA CIRCUITO SANTANDER - SOCORRO  "/>
    <s v="Entidad territorial"/>
    <x v="5"/>
    <s v="CAC: NOTIFICACIÓN ADMISIÓN DE TUTELA  "/>
    <s v="Camilo Portilla Quelal"/>
    <s v="FORMULACIÓN Y ACTUALIZACIÓN NORMATIVA Y OPERATIVA"/>
    <s v="SUBDIRECCIÓN ESTRATÉGICA Y DE COORDINACIÓN BOMBERIL"/>
    <s v="PETICIÓN ENTRE AUTORIDADES"/>
    <n v="10"/>
    <s v="20213800088142  "/>
    <s v="2021-07-15 18:06:11 "/>
    <s v=" 20212050094111"/>
    <d v="2021-07-19T00:00:00"/>
    <n v="2"/>
    <s v="Cumplido"/>
    <m/>
    <d v="2021-07-19T00:00:00"/>
    <s v="PDF"/>
    <s v="SI"/>
    <m/>
    <m/>
  </r>
  <r>
    <s v="Canal Virtual"/>
    <s v="Correo Atención Ciudadano"/>
    <x v="1"/>
    <s v="YESID SANCHEZ CARRASCAL "/>
    <s v="Persona Natural"/>
    <x v="5"/>
    <s v="CAC: Negación de prestación de servicio  "/>
    <s v="Jorge Restrepo Sanguino"/>
    <s v="FORMULACIÓN Y ACTUALIZACIÓN NORMATIVA Y OPERATIVA"/>
    <s v="SUBDIRECCIÓN ESTRATÉGICA Y DE COORDINACIÓN BOMBERIL"/>
    <s v="PETICIÓN DE INTERÉS GENERAL"/>
    <n v="30"/>
    <s v="20213800088182  "/>
    <s v="2021-07-15 19:30:28 "/>
    <n v="20212050094271"/>
    <d v="2021-07-29T00:00:00"/>
    <n v="9"/>
    <s v="Cumplido"/>
    <m/>
    <d v="2021-07-29T00:00:00"/>
    <s v="PDF"/>
    <s v="SI"/>
    <m/>
    <m/>
  </r>
  <r>
    <s v="Canal Virtual"/>
    <s v="Correo Atención Ciudadano"/>
    <x v="2"/>
    <s v="PAOLA GOMEZ  "/>
    <s v="Persona Natural"/>
    <x v="5"/>
    <s v="CAC: Derecho de petición- Solicitud de concepto  "/>
    <s v="Edgar Alexander Maya Lopez"/>
    <s v="FORMULACIÓN Y ACTUALIZACIÓN NORMATIVA Y OPERATIVA"/>
    <s v="SUBDIRECCIÓN ESTRATÉGICA Y DE COORDINACIÓN BOMBERIL"/>
    <s v="PETICIÓN DE INTERES PARTICULAR"/>
    <n v="30"/>
    <s v="20213800088212  "/>
    <s v="2021-07-15 19:53:31 "/>
    <n v="20212050094451"/>
    <d v="2021-08-06T00:00:00"/>
    <n v="15"/>
    <s v="Cumplido"/>
    <m/>
    <d v="2021-08-06T00:00:00"/>
    <s v="PDF"/>
    <s v="SI"/>
    <m/>
    <m/>
  </r>
  <r>
    <s v="Canal Virtual"/>
    <s v="Correo Atención Ciudadano"/>
    <x v="5"/>
    <s v="SISBEN CERINZA BOYACÁ  "/>
    <s v="Entidad territorial"/>
    <x v="3"/>
    <s v="CAC: SOLICITUD INFORMACION LISTADO CENSAL - CERINZA  "/>
    <s v=" Luis Alberto Valencia Pulido"/>
    <s v="Área Central de Referencia Bomberil"/>
    <s v="SUBDIRECCIÓN ESTRATÉGICA Y DE COORDINACIÓN BOMBERIL"/>
    <s v="PETICIÓN DE DOCUMENTOS E INFORMACIÓN "/>
    <n v="20"/>
    <s v="20213800088252  "/>
    <s v="2021-07-15 20:14:22 "/>
    <s v="20212100021901 "/>
    <d v="2021-08-04T00:00:00"/>
    <n v="13"/>
    <s v="Cumplido"/>
    <s v="Anotación ORFEO: Se da respuesta por correo electrónico con radicado No. 20212100021901 el día 04/08/2021"/>
    <m/>
    <s v="Word"/>
    <m/>
    <m/>
    <s v="No se aclara el medio de envío y hasta el día 02/09/2021 no se a digitalizado la respuesta."/>
  </r>
  <r>
    <s v="Canal Virtual"/>
    <s v="Correo Atención Ciudadano"/>
    <x v="7"/>
    <s v="JESUS RODRIGUEZ  "/>
    <s v="Entidad Bomberil"/>
    <x v="3"/>
    <s v="CAC: INTERROGANTES REUNION VIRTUAL 16 DE JULIO DE 2021  "/>
    <s v="Andrea Bibiana Castañeda Durán"/>
    <s v="FORMULACIÓN Y ACTUALIZACIÓN NORMATIVA Y OPERATIVA"/>
    <s v="SUBDIRECCIÓN ESTRATÉGICA Y DE COORDINACIÓN BOMBERIL"/>
    <s v="CONSULTA "/>
    <n v="35"/>
    <s v="20213800088272  "/>
    <s v="2021-07-15 20:21:15 "/>
    <m/>
    <m/>
    <m/>
    <s v="En proceso"/>
    <m/>
    <m/>
    <m/>
    <m/>
    <m/>
    <m/>
  </r>
  <r>
    <s v="Canal Virtual"/>
    <s v="Correo Atención Ciudadano"/>
    <x v="13"/>
    <s v="GLORIA ESPERANZA TORO TORO "/>
    <s v="Persona Natural"/>
    <x v="5"/>
    <s v="CAC: Manizales, derecho de petición  "/>
    <s v="Jiud Magnoly Gaviria Narvaez"/>
    <s v="Área Central de Referencia Bomberil"/>
    <s v="SUBDIRECCIÓN ESTRATÉGICA Y DE COORDINACIÓN BOMBERIL"/>
    <s v="PETICIÓN DE DOCUMENTOS E INFORMACIÓN "/>
    <n v="20"/>
    <s v="20213800088302  "/>
    <s v="2021-07-15 20:35:54 "/>
    <m/>
    <d v="2021-08-04T00:00:00"/>
    <n v="13"/>
    <s v="Cumplido"/>
    <s v="Anotación ORFEO: Se da Rta vía email segurosdnbc@gmail.com el día 4 de agosto de 2021."/>
    <m/>
    <m/>
    <s v="SI"/>
    <m/>
    <s v="NO SE EVIDENCIA DOCUMENTO DE SALIDA "/>
  </r>
  <r>
    <s v="Canal Virtual"/>
    <s v="Correo Atención Ciudadano"/>
    <x v="4"/>
    <s v="CUERPO DE BOMBEROS VOLUNTARIOS SOLEDAD ATLANTICO  "/>
    <s v="Entidad Bomberil"/>
    <x v="1"/>
    <s v="CAC. solicitar como equitativa y que no se vea en abandono a las regiones, departamentos o provincias como se percibe actualmente "/>
    <s v="Mauricio Delgado Perdomo"/>
    <s v="Proceso Educación Nacional para Bomberos"/>
    <s v="SUBDIRECCIÓN ESTRATÉGICA Y DE COORDINACIÓN BOMBERIL"/>
    <s v="PETICIÓN DE INTERES PARTICULAR"/>
    <n v="30"/>
    <s v="20213800088552  "/>
    <s v="2021-07-16 14:23:02 "/>
    <n v="20212000021321"/>
    <d v="2021-07-28T00:00:00"/>
    <n v="7"/>
    <s v="Cumplido"/>
    <m/>
    <d v="2021-07-28T00:00:00"/>
    <s v="PDF"/>
    <s v="SI"/>
    <m/>
    <s v="NO SE EVIDENCIA DOCUMENTO DE SALIDA "/>
  </r>
  <r>
    <s v="Canal Virtual"/>
    <s v="Correo Atención Ciudadano"/>
    <x v="19"/>
    <s v="CUERPO OFICIAL DE BOMBEROS DE IBAGUE - TOLIMA  "/>
    <s v="Entidad Bomberil"/>
    <x v="3"/>
    <s v="CAC. SOLICITUD DE INFORMACION (CERTIFICADO DE CUMPLIMIENTO)  "/>
    <s v="Cristian Fernando Salcedo Rueda "/>
    <s v="INSPECCIÓN VIGILANCIA  Y CONTROL"/>
    <s v="SUBDIRECCIÓN ESTRATÉGICA Y DE COORDINACIÓN BOMBERIL"/>
    <s v="PETICIÓN DE DOCUMENTOS E INFORMACIÓN "/>
    <n v="20"/>
    <s v="20213800088572  "/>
    <s v="2021-07-16 14:26:41 "/>
    <m/>
    <m/>
    <m/>
    <s v="En proceso"/>
    <m/>
    <m/>
    <m/>
    <m/>
    <m/>
    <m/>
  </r>
  <r>
    <s v="Canal Virtual"/>
    <s v="Correo Atención Ciudadano"/>
    <x v="2"/>
    <s v="VEEDURíA REDPA WILLIAM DARíO RODRíGUEZ PRESIDENTE "/>
    <s v="Entidad territorial"/>
    <x v="1"/>
    <s v="CAC: Respuesta Oficial  "/>
    <s v="Lina Maria Rojas Gallego"/>
    <s v="Proceso Educación Nacional para Bomberos"/>
    <s v="SUBDIRECCIÓN ESTRATÉGICA Y DE COORDINACIÓN BOMBERIL"/>
    <s v="PETICIÓN DE INTERÉS GENERAL"/>
    <n v="30"/>
    <s v="20213800088842  "/>
    <s v="2021-07-16 19:04:29 "/>
    <m/>
    <d v="2021-07-21T00:00:00"/>
    <n v="3"/>
    <s v="Cumplido"/>
    <s v="Se respondió por correo electrónico el 21-07-2021, corresponde a traslado de derecho de petición el cual ya había sido respondido por la DNBC mediante radicado 20212000020691 y enviado al peticionario el 07-07-2021."/>
    <m/>
    <m/>
    <s v="SI"/>
    <s v="N/A"/>
    <m/>
  </r>
  <r>
    <s v="Canal Virtual"/>
    <s v="Correo Atención Ciudadano"/>
    <x v="2"/>
    <s v="JOHANN STEVEN ROJAS RAMIREZ  "/>
    <s v="Persona Natural"/>
    <x v="1"/>
    <s v="CAC: Solicitud concepto brigadas contraincendios Resolución 256 de 2014  "/>
    <s v="Edgar Alexander Maya Lopez"/>
    <s v="Proceso Educación Nacional para Bomberos"/>
    <s v="SUBDIRECCIÓN ESTRATÉGICA Y DE COORDINACIÓN BOMBERIL"/>
    <s v="PETICIÓN DE INTERÉS GENERAL"/>
    <n v="30"/>
    <s v="20213800088862  "/>
    <s v="2021-07-16 19:24:16 "/>
    <n v="20212050094611"/>
    <d v="2021-08-11T00:00:00"/>
    <s v="18 dias "/>
    <s v="Cumplido"/>
    <m/>
    <d v="2021-08-11T00:00:00"/>
    <s v="PDF"/>
    <s v="SI"/>
    <m/>
    <m/>
  </r>
  <r>
    <s v="Canal Virtual"/>
    <s v="Correo Atención Ciudadano"/>
    <x v="2"/>
    <s v="FERNANDO RIVERA COY "/>
    <s v="Persona Natural"/>
    <x v="1"/>
    <s v="CAC: Petición de certificación  "/>
    <s v="Luis Alberto Valencia Pulido"/>
    <s v="Área Central de Referencia Bomberil"/>
    <s v="SUBDIRECCIÓN ESTRATÉGICA Y DE COORDINACIÓN BOMBERIL"/>
    <s v="PETICIÓN DE DOCUMENTOS E INFORMACIÓN "/>
    <n v="20"/>
    <s v="20213800088932  "/>
    <s v="2021-07-20 01:34:36 "/>
    <n v="20212100022131"/>
    <d v="2021-08-10T00:00:00"/>
    <s v="15 dias "/>
    <s v="Cumplido"/>
    <s v="Se da respuesta por correo electrónico con radicado No.20212100022131 el día 10/08/2021"/>
    <m/>
    <m/>
    <m/>
    <m/>
    <s v="NO SE EVIDENCIA DOCUMENTO DE SALIDA "/>
  </r>
  <r>
    <s v="Canal Virtual"/>
    <s v="Correo Atención Ciudadano"/>
    <x v="1"/>
    <s v="DELEGACIÓN DEPARTAMENTAL BOMBEROS BOLIVAR  "/>
    <s v="Entidad territorial"/>
    <x v="1"/>
    <s v="CAC: Solicitud de aclaración sobre aplicación de la norma bomberil  "/>
    <s v="Andrea Bibiana Castañeda Durán"/>
    <s v="FORMULACIÓN Y ACTUALIZACIÓN NORMATIVA Y OPERATIVA"/>
    <s v="SUBDIRECCIÓN ESTRATÉGICA Y DE COORDINACIÓN BOMBERIL"/>
    <s v="PETICIÓN DE INTERÉS GENERAL"/>
    <n v="30"/>
    <s v="20213800088942  "/>
    <s v="2021-07-20 01:42:12 "/>
    <m/>
    <m/>
    <m/>
    <s v="En proceso"/>
    <m/>
    <m/>
    <m/>
    <m/>
    <m/>
    <m/>
  </r>
  <r>
    <s v="Canal Virtual"/>
    <s v="Correo Atención Ciudadano "/>
    <x v="10"/>
    <s v="CESAR VARGAS JARAMILLO "/>
    <s v="Persona Natural"/>
    <x v="6"/>
    <s v="CAC: Seguro de vida  "/>
    <s v="Jiud Magnoly Gaviria Narvaez"/>
    <s v="Área Central de Referencia Bomberil"/>
    <s v="SUBDIRECCIÓN ESTRATÉGICA Y DE COORDINACIÓN BOMBERIL"/>
    <s v="PETICIÓN DE DOCUMENTOS E INFORMACIÓN "/>
    <n v="20"/>
    <s v="20213800088952  "/>
    <s v="2021-07-20 01:59:17 "/>
    <m/>
    <d v="2021-08-04T00:00:00"/>
    <n v="11"/>
    <s v="Cumplido"/>
    <m/>
    <m/>
    <m/>
    <s v="SI "/>
    <m/>
    <s v="No se evidencia fecha de digitalización, ni documento de salida  "/>
  </r>
  <r>
    <s v="Canal Virtual"/>
    <s v="Correo Atención Ciudadano "/>
    <x v="1"/>
    <s v="CUERPO DE BOMBEROS VOLUNTARIOS DE CLEMENCIA BOLIVAR  "/>
    <s v="Entidad Bomberil"/>
    <x v="7"/>
    <s v="CAC: Falta de Contratación o Convenio del CBV Clemencia Bolívar  "/>
    <s v="Jorge Restrepo Sanguino"/>
    <s v="FORMULACIÓN Y ACTUALIZACIÓN NORMATIVA Y OPERATIVA"/>
    <s v="SUBDIRECCIÓN ESTRATÉGICA Y DE COORDINACIÓN BOMBERIL"/>
    <s v="PETICIÓN DE INTERÉS GENERAL"/>
    <n v="30"/>
    <s v="20213800088962  "/>
    <s v="2021-07-20 02:06:34 "/>
    <n v="20212050094331"/>
    <d v="2021-07-29T00:00:00"/>
    <n v="7"/>
    <s v="Cumplido"/>
    <m/>
    <d v="2021-07-29T00:00:00"/>
    <s v="PDF"/>
    <s v="SI "/>
    <m/>
    <m/>
  </r>
  <r>
    <s v="Canal Virtual"/>
    <s v="Correo Atención Ciudadano "/>
    <x v="3"/>
    <s v="PERSONERÍA MUNICIPAL DE COTA  "/>
    <s v="Entidad territorial"/>
    <x v="8"/>
    <s v="CAC: EXPEDIENTE 013-2019  "/>
    <s v="Juan Guillermo Valencia Álvarez "/>
    <s v="FORMULACIÓN Y ACTUALIZACIÓN NORMATIVA Y OPERATIVA"/>
    <s v="SUBDIRECCIÓN ESTRATÉGICA Y DE COORDINACIÓN BOMBERIL"/>
    <s v="PETICIÓN DE INTERES PARTICULAR"/>
    <n v="30"/>
    <s v="20213800089052  "/>
    <s v="2021-07-20 03:51:04 "/>
    <m/>
    <m/>
    <m/>
    <s v="En proceso"/>
    <s v="A la fecha 12/08/2021, lleva 17 días en gestión "/>
    <m/>
    <m/>
    <m/>
    <m/>
    <m/>
  </r>
  <r>
    <s v="Canal Virtual"/>
    <s v="Correo Atención Ciudadano "/>
    <x v="8"/>
    <s v="CUERPO DE BOMBEROS VOLUNTARIOS DE ARMENIA - ANTIOQUIA  "/>
    <s v="Entidad Bomberil"/>
    <x v="8"/>
    <s v="CAC: Derecho de petición "/>
    <s v="Andrés Fernando Muñoz Cabrera "/>
    <s v="Área Central de Referencia Bomberil"/>
    <s v="SUBDIRECCIÓN ESTRATÉGICA Y DE COORDINACIÓN BOMBERIL"/>
    <s v="PETICIÓN DE DOCUMENTOS E INFORMACIÓN "/>
    <n v="20"/>
    <s v="20213800089092  "/>
    <s v="2021-07-20 23:45:08 "/>
    <m/>
    <m/>
    <m/>
    <s v="En proceso"/>
    <s v="A la fecha 12/08/2021, lleva 17 días en gestión "/>
    <m/>
    <m/>
    <m/>
    <m/>
    <m/>
  </r>
  <r>
    <s v="Canal Virtual"/>
    <s v="Correo Atención Ciudadano "/>
    <x v="20"/>
    <s v="CUERPO DE BOMBEROS VOLUNTARIOS DE EL COPEY - CESAR  "/>
    <s v="Entidad Bomberil"/>
    <x v="8"/>
    <s v="CAC: Derecho de Petición  "/>
    <s v="Andrés Fernando Muñoz Cabrera "/>
    <s v="Área Central de Referencia Bomberil"/>
    <s v="SUBDIRECCIÓN ESTRATÉGICA Y DE COORDINACIÓN BOMBERIL"/>
    <s v="PETICIÓN DE INTERÉS GENERAL"/>
    <n v="30"/>
    <s v="20213800089122  "/>
    <s v="2021-07-21 00:17:22 "/>
    <m/>
    <m/>
    <m/>
    <s v="En proceso"/>
    <s v="A la fecha 12/08/2021, lleva 17 días en gestión "/>
    <m/>
    <m/>
    <m/>
    <m/>
    <m/>
  </r>
  <r>
    <s v="Canal Virtual"/>
    <s v="Formulario Electronico "/>
    <x v="21"/>
    <s v="ANONIMO_PQRSD "/>
    <s v="Otros"/>
    <x v="0"/>
    <s v="irregularidades Cuerpo de Bomberos Sitionuevo Magdalena "/>
    <s v="Juan Guillermo Valencia Álvarez "/>
    <s v="FORMULACIÓN Y ACTUALIZACIÓN NORMATIVA Y OPERATIVA"/>
    <s v="SUBDIRECCIÓN ESTRATÉGICA Y DE COORDINACIÓN BOMBERIL"/>
    <s v="PETICIÓN DE INTERES PARTICULAR"/>
    <n v="30"/>
    <s v="20219000089262  "/>
    <s v="2021-07-21 13:32:04 "/>
    <m/>
    <m/>
    <m/>
    <s v="En proceso"/>
    <s v="A la fecha 12/08/2021, lleva 17 días en gestión "/>
    <m/>
    <m/>
    <m/>
    <m/>
    <m/>
  </r>
  <r>
    <s v="Canal Virtual"/>
    <s v="Formulario Electronico "/>
    <x v="17"/>
    <s v="Alan Roger Bocanegra Barraza  "/>
    <s v="Persona Natural"/>
    <x v="0"/>
    <s v="Irregularidades  "/>
    <s v="Juan Guillermo Valencia Álvarez "/>
    <s v="FORMULACIÓN Y ACTUALIZACIÓN NORMATIVA Y OPERATIVA"/>
    <s v="SUBDIRECCIÓN ESTRATÉGICA Y DE COORDINACIÓN BOMBERIL"/>
    <s v="PETICIÓN DE INTERÉS GENERAL"/>
    <n v="30"/>
    <s v="20219000089272  "/>
    <s v="2021-07-21 13:39:33 "/>
    <m/>
    <m/>
    <m/>
    <s v="En proceso"/>
    <s v="A la fecha 12/08/2021, lleva 17 días en gestión "/>
    <m/>
    <m/>
    <m/>
    <m/>
    <m/>
  </r>
  <r>
    <s v="Canal Virtual"/>
    <s v="Correo Atención Ciudadano "/>
    <x v="8"/>
    <s v="CUERPO DE BOMBEROS VOLUNTARIOS DE ARMENIA - ANTIOQUIA  "/>
    <s v="Entidad Bomberil"/>
    <x v="7"/>
    <s v="CAC. derecho de petición de parte de la comandante encargada del cuerpo de bomberos armenia "/>
    <s v="Andrés Fernando Muñoz Cabrera "/>
    <s v="Área Central de Referencia Bomberil"/>
    <s v="SUBDIRECCIÓN ESTRATÉGICA Y DE COORDINACIÓN BOMBERIL"/>
    <s v="PETICIÓN DE INTERÉS GENERAL"/>
    <n v="30"/>
    <s v="20213800089312  "/>
    <s v="2021-07-21 14:32:49 "/>
    <m/>
    <m/>
    <m/>
    <s v="En proceso"/>
    <s v="A la fecha 12/08/2021, lleva 17 días en gestión "/>
    <m/>
    <m/>
    <m/>
    <m/>
    <m/>
  </r>
  <r>
    <s v="Canal Virtual"/>
    <s v="Correo Atención Ciudadano "/>
    <x v="3"/>
    <s v="CUERPO DE BOMBEROS VOLUNTARIOS DE SIBATE  "/>
    <s v="Entidad Bomberil"/>
    <x v="9"/>
    <s v="CAC. ENVIO INFORMACION RECONOCIMIENTO PERSONAL. REF: SOLICITUD INFORMACION DE INVENTARIO Y RECURSOS ENTREGADOS AL CUERPO DE BOMBEROS VOLUNTARIOS DE SIBATE PARA INCLUIRLOS EN PLAN DE MEJORAMIENTO  "/>
    <s v="Jonathan Prieto "/>
    <s v="SUBDIRECCIÓN ADMINISTRATIVA Y FINANCIERA"/>
    <s v="SUBDIRECCIÓN ADMINISTRATIVA Y FINANCIERA"/>
    <s v="PETICIÓN DE DOCUMENTOS E INFORMACIÓN "/>
    <n v="20"/>
    <s v="20213800089502  "/>
    <s v="2021-07-21 17:44:19 "/>
    <m/>
    <m/>
    <m/>
    <s v="En proceso"/>
    <s v="A la fecha 12/08/2021, lleva 17 días en gestión "/>
    <m/>
    <m/>
    <m/>
    <m/>
    <m/>
  </r>
  <r>
    <s v="Canal Virtual"/>
    <s v="Correo Atención Ciudadano "/>
    <x v="3"/>
    <s v="CUERPO DE BOMBEROS VOLUNTARIOS DE SIBATE  "/>
    <s v="Entidad Bomberil"/>
    <x v="9"/>
    <s v="CAC. PARA EFECTOS DE CONTINUAR Y DAR CUMPLIMIENTO AL PLAN DE MEJORAMIENTO, SOLICITAMOS SE NOS EXPIDA CONSTANCIA DE IDONEIDAD DEL PERSONAL INSCRITO EN LA D.N..C.B "/>
    <s v="Melba Vidal "/>
    <s v="FORMULACIÓN Y ACTUALIZACIÓN NORMATIVA Y OPERATIVA"/>
    <s v="SUBDIRECCIÓN ESTRATÉGICA Y DE COORDINACIÓN BOMBERIL"/>
    <s v="PETICIÓN DE DOCUMENTOS E INFORMACIÓN "/>
    <n v="20"/>
    <s v="20213800089512  "/>
    <s v="2021-07-21 17:53:47 "/>
    <m/>
    <m/>
    <m/>
    <s v="En proceso"/>
    <s v="A la fecha 12/08/2021, lleva 17 días en gestión "/>
    <m/>
    <m/>
    <m/>
    <m/>
    <m/>
  </r>
  <r>
    <s v="Canal Virtual"/>
    <s v="Correo Atención Ciudadano "/>
    <x v="1"/>
    <s v="JUNTA DEPARTAMENTAL DE BOMBEROS DE BOLIVAR  "/>
    <s v="Entidad territorial"/>
    <x v="9"/>
    <s v="CAC. Solicitud de información  "/>
    <s v="Cristian Fernando Salcedo Rueda "/>
    <s v="INSPECCIÓN VIGILANCIA  Y CONTROL"/>
    <s v="SUBDIRECCIÓN ESTRATÉGICA Y DE COORDINACIÓN BOMBERIL"/>
    <s v="PETICIÓN DE DOCUMENTOS E INFORMACIÓN "/>
    <n v="20"/>
    <s v="20213800089532  "/>
    <s v="2021-07-21 18:32:22 "/>
    <m/>
    <m/>
    <m/>
    <s v="En proceso"/>
    <s v="A la fecha 12/08/2021, lleva 17 días en gestión "/>
    <m/>
    <m/>
    <m/>
    <m/>
    <m/>
  </r>
  <r>
    <s v="Canal Virtual"/>
    <s v="Correo Atención Ciudadano "/>
    <x v="9"/>
    <s v="ALCALDIA MUNICIPAL LOS ANDES (SOTOMAYOR) NARIÑO "/>
    <s v="Entidad Publica"/>
    <x v="3"/>
    <s v="CAC: CONVENIO DE ASOCIACIÓN Y APOYO INTERINSTITUCIONAL ENTRE EL CUERPO DE BOMBEROS VOLUNTARIOS DEL MUNICIPIO DE LOS ANDES Y EL MUNICIPIO DE LOS ANDES DEPARTAMENTO DE NARIÑO "/>
    <s v="Camilo Portilla Quelal"/>
    <s v="FORMULACIÓN Y ACTUALIZACIÓN NORMATIVA Y OPERATIVA"/>
    <s v="SUBDIRECCIÓN ESTRATÉGICA Y DE COORDINACIÓN BOMBERIL"/>
    <s v="PETICIÓN DE INTERÉS GENERAL"/>
    <n v="30"/>
    <s v="20213800089582  "/>
    <s v="2021-07-22 09:15:55 "/>
    <n v="20212050094601"/>
    <d v="2021-08-11T00:00:00"/>
    <n v="14"/>
    <s v="Cumplido"/>
    <m/>
    <d v="2021-08-11T00:00:00"/>
    <s v="PDF"/>
    <s v="SI "/>
    <m/>
    <m/>
  </r>
  <r>
    <s v="Canal Virtual"/>
    <s v="Correo Atención Ciudadano "/>
    <x v="6"/>
    <s v="CUERPO DE BOMBEROS VOLUNTARIOS DE FLORIDA - VALLE  "/>
    <s v="Entidad Bomberil"/>
    <x v="0"/>
    <s v="CAC. SOLICITUD ASESORIA  "/>
    <s v="Juan Gabriel Parra"/>
    <s v="FORMULACIÓN Y ACTUALIZACIÓN NORMATIVA Y OPERATIVA"/>
    <s v="SUBDIRECCIÓN ESTRATÉGICA Y DE COORDINACIÓN BOMBERIL"/>
    <s v="PETICIÓN DE DOCUMENTOS E INFORMACIÓN "/>
    <n v="20"/>
    <s v="20213800089632  "/>
    <s v="2021-07-22 10:11:33 "/>
    <m/>
    <m/>
    <m/>
    <s v="En proceso"/>
    <s v="A la fecha 12/08/2021, lleva 16 días en gestión "/>
    <m/>
    <m/>
    <m/>
    <m/>
    <m/>
  </r>
  <r>
    <s v="Canal Virtual"/>
    <s v="Correo Atención Ciudadano "/>
    <x v="22"/>
    <s v="CUERPO DE BOMBEROS VOLUNTARIOS DE OROCUE - CASANARE  "/>
    <s v="Entidad Bomberil"/>
    <x v="9"/>
    <s v="CAC: SOLICITUD "/>
    <s v="Andrés Fernando Muñoz Cabrera "/>
    <s v="Área Central de Referencia Bomberil"/>
    <s v="SUBDIRECCIÓN ESTRATÉGICA Y DE COORDINACIÓN BOMBERIL"/>
    <s v="PETICIÓN DE INTERÉS GENERAL"/>
    <n v="30"/>
    <s v="20213800089662  "/>
    <s v="2021-07-22 10:21:37 "/>
    <m/>
    <m/>
    <m/>
    <s v="En proceso"/>
    <s v="A la fecha 12/08/2021, lleva 16 días en gestión "/>
    <m/>
    <m/>
    <m/>
    <m/>
    <m/>
  </r>
  <r>
    <s v="Canal Virtual"/>
    <s v="Correo Atención Ciudadano "/>
    <x v="8"/>
    <s v="CUERPO DE BOMBEROS VOLUNTARIOS DE GIRARDOTA  "/>
    <s v="Entidad Bomberil"/>
    <x v="7"/>
    <s v="CAC. DERECHO DE PETICION ( INDEBIDA NOTIFICACIO O REMISION DE DOCUMENTOS  "/>
    <s v="Melba Vidal "/>
    <s v="FORMULACIÓN Y ACTUALIZACIÓN NORMATIVA Y OPERATIVA"/>
    <s v="SUBDIRECCIÓN ESTRATÉGICA Y DE COORDINACIÓN BOMBERIL"/>
    <s v="PETICIÓN DE INTERÉS GENERAL"/>
    <n v="30"/>
    <s v="20213800089712  "/>
    <s v="2021-07-22 10:59:04 "/>
    <m/>
    <m/>
    <m/>
    <s v="En proceso"/>
    <s v="A la fecha 12/08/2021, lleva 16 días en gestión "/>
    <m/>
    <m/>
    <m/>
    <m/>
    <m/>
  </r>
  <r>
    <s v="Canal Virtual"/>
    <s v="Correo Atención Ciudadano "/>
    <x v="21"/>
    <s v="VEEDORES  "/>
    <s v="Persona Natural"/>
    <x v="6"/>
    <s v="CAC: DENUNCIA POR DIRECCIONAMIENTO DE COMPRAS DE EQUIPOS "/>
    <s v="Jorge Edwin Amarillo Alvarado "/>
    <s v="SUBDIRECCIÓN ADMINISTRATIVA Y FINANCIERA"/>
    <s v="SUBDIRECCIÓN ADMINISTRATIVA Y FINANCIERA"/>
    <s v="DENUNCIA "/>
    <n v="30"/>
    <s v="20213800089792  "/>
    <s v="2021-07-22 12:19:31 "/>
    <n v="20213000021821"/>
    <d v="2021-07-29T00:00:00"/>
    <n v="5"/>
    <s v="Cumplido"/>
    <m/>
    <m/>
    <s v="Word"/>
    <m/>
    <m/>
    <s v="No se evidencia fecha de digitalizacion ni documento de salida "/>
  </r>
  <r>
    <s v="Canal Virtual"/>
    <s v="Correo Atención Ciudadano "/>
    <x v="22"/>
    <s v="ALEXIS CLAVIJO  "/>
    <s v="Persona Natural"/>
    <x v="7"/>
    <s v="CAC: SOLICITUD DE PRONUNCIAMIENTO POR DESVINCULACION Y VIOLACION AL DEBIDO PROCESO "/>
    <s v="Camilo Portilla Quelal"/>
    <s v="FORMULACIÓN Y ACTUALIZACIÓN NORMATIVA Y OPERATIVA"/>
    <s v="SUBDIRECCIÓN ESTRATÉGICA Y DE COORDINACIÓN BOMBERIL"/>
    <s v="PETICIÓN DE INTERES PARTICULAR"/>
    <n v="30"/>
    <s v="20213800089892  "/>
    <s v="2021-07-22 15:34:36 "/>
    <m/>
    <m/>
    <m/>
    <s v="En proceso"/>
    <s v="A la fecha 12/08/2021, lleva 16 días en gestión "/>
    <m/>
    <m/>
    <m/>
    <m/>
    <m/>
  </r>
  <r>
    <s v="Canal Virtual"/>
    <s v="Correo Atención Ciudadano "/>
    <x v="2"/>
    <s v="FEDERACION NACIONAL DE BOMBEROS DE COLOMBIA  "/>
    <s v="Entidad Publica"/>
    <x v="10"/>
    <s v="CAC: OFI21-00105620 / IDM: Radicado N°  "/>
    <s v="Jairo Soto Gil "/>
    <s v="SUBDIRECCIÓN ESTRATÉGICA Y DE COORDINACIÓN BOMBERIL"/>
    <s v="SUBDIRECCIÓN ESTRATÉGICA Y DE COORDINACIÓN BOMBERIL"/>
    <s v="PETICIÓN DE INTERÉS GENERAL"/>
    <n v="30"/>
    <s v="20213800089942  "/>
    <s v="2021-07-22 16:10:13 "/>
    <n v="20212000021811"/>
    <d v="2021-07-29T00:00:00"/>
    <n v="5"/>
    <s v="Cumplido"/>
    <m/>
    <s v="No se evidencia fecha de digitalizacion ni documento de salida "/>
    <m/>
    <s v="SI "/>
    <m/>
    <m/>
  </r>
  <r>
    <s v="Canal Virtual"/>
    <s v="Correo Atención Ciudadano "/>
    <x v="15"/>
    <s v="GOBERNACION DE VICHADA  "/>
    <s v="Entidad Publica"/>
    <x v="0"/>
    <s v="CAC: Reiteración de Solicitud concepto jurídico respecto a inhabilidades e incompatibilidades entre los cargos de delegado Departamental de Bomberos y Coordinador Ejecutivo de Bomberos y el cumplimiento de los requisitos para ser designado  "/>
    <s v="Jorge Restrepo Sanguino"/>
    <s v="FORMULACIÓN Y ACTUALIZACIÓN NORMATIVA Y OPERATIVA"/>
    <s v="SUBDIRECCIÓN ESTRATÉGICA Y DE COORDINACIÓN BOMBERIL"/>
    <s v="PETICIÓN DE INTERÉS GENERAL"/>
    <n v="30"/>
    <s v="20213800089972  "/>
    <s v="2021-07-22 16:49:23 "/>
    <s v="20212050094141, 20212050094281 "/>
    <s v="21/07/2021, 29/07/2021"/>
    <n v="5"/>
    <s v="Cumplido"/>
    <s v="Anotación ORFEO: SE DIERON RESPUESTA MEDIANTE OFICIOS N° 20212050094141- 20213800083232 EL 21/07/2021 Y N°20212050094281 - 20213800087142 RESPECTIVAMENTE"/>
    <s v="PDF"/>
    <s v="21/07/2021, 29/07/2021"/>
    <s v="SI"/>
    <s v="N/A"/>
    <s v="Respuestas: 20212050094281 se envió el día 29/07/2021,  20212050094141  se envió el día se 21/07/2021"/>
  </r>
  <r>
    <s v="Canal Virtual"/>
    <s v="Correo Atención Ciudadano "/>
    <x v="23"/>
    <s v="WILLIAN PITTO FERNANDEZ "/>
    <s v="Persona Natural"/>
    <x v="0"/>
    <s v="CAC: VACUNA "/>
    <s v="Juan Gabriel Parra"/>
    <s v="FORMULACIÓN Y ACTUALIZACIÓN NORMATIVA Y OPERATIVA"/>
    <s v="SUBDIRECCIÓN ESTRATÉGICA Y DE COORDINACIÓN BOMBERIL"/>
    <s v="PETICIÓN DE DOCUMENTOS E INFORMACIÓN "/>
    <n v="20"/>
    <s v="20213800089992  "/>
    <s v="2021-07-22 18:30:17 "/>
    <m/>
    <m/>
    <m/>
    <s v="En proceso"/>
    <s v="A la fecha 12/08/2021, lleva 16 días en gestión "/>
    <m/>
    <m/>
    <m/>
    <m/>
    <m/>
  </r>
  <r>
    <s v="Canal Virtual "/>
    <s v="Correo Atención Ciudadano "/>
    <x v="18"/>
    <s v="ABERLAIN VIDALES  "/>
    <s v="Persona Natural"/>
    <x v="0"/>
    <s v="CAC: Solicitud "/>
    <s v="Camilo Portilla Quelal"/>
    <s v="FORMULACIÓN Y ACTUALIZACIÓN NORMATIVA Y OPERATIVA"/>
    <s v="SUBDIRECCIÓN ESTRATÉGICA Y DE COORDINACIÓN BOMBERIL"/>
    <s v="PETICIÓN DE DOCUMENTOS E INFORMACIÓN "/>
    <n v="20"/>
    <s v="20213800090002  "/>
    <s v="2021-07-22 18:33:23 "/>
    <m/>
    <m/>
    <m/>
    <s v="En proceso"/>
    <s v="A la fecha 12/08/2021, lleva 16 días en gestión "/>
    <m/>
    <m/>
    <m/>
    <m/>
    <m/>
  </r>
  <r>
    <s v="Canal Virtual"/>
    <s v="Correo Atención Ciudadano "/>
    <x v="21"/>
    <s v="YURANI PAZ CHAVES "/>
    <s v="Persona Natural"/>
    <x v="0"/>
    <s v="CAC: Solicitud de información  "/>
    <s v="Jorge Restrepo Sanguino"/>
    <s v="FORMULACIÓN Y ACTUALIZACIÓN NORMATIVA Y OPERATIVA"/>
    <s v="SUBDIRECCIÓN ESTRATÉGICA Y DE COORDINACIÓN BOMBERIL"/>
    <s v="PETICIÓN DE DOCUMENTOS E INFORMACIÓN "/>
    <n v="20"/>
    <s v="20213800090062  "/>
    <s v="2021-07-23 11:27:50 "/>
    <n v="20212050094351"/>
    <d v="2021-07-29T00:00:00"/>
    <n v="4"/>
    <s v="Cumplido"/>
    <m/>
    <d v="2021-07-29T00:00:00"/>
    <s v="PDF"/>
    <s v="SI "/>
    <m/>
    <m/>
  </r>
  <r>
    <s v="Canal Virtual"/>
    <s v="Correo Atención Ciudadano "/>
    <x v="23"/>
    <s v="CUERPO DE BOMBEROS DE SILVIA  "/>
    <s v="Entidad Bomberil"/>
    <x v="6"/>
    <s v="CAC: Adquisición de un compresor Bauer con destino al CBV de Silvia Cauca con recursos del Fonde Departamental de Bomberos Cauca  "/>
    <s v="Jiud Magnoly Gaviria Narvaez"/>
    <s v="Área Central de Referencia Bomberil"/>
    <s v="SUBDIRECCIÓN ESTRATÉGICA Y DE COORDINACIÓN BOMBERIL"/>
    <s v="PETICIÓN DE INTERÉS GENERAL"/>
    <n v="30"/>
    <s v="20213800090082  "/>
    <s v="2021-07-23 11:37:48 "/>
    <m/>
    <m/>
    <m/>
    <s v="En proceso"/>
    <s v="A la fecha 12/08/2021, lleva 15 días en gestión "/>
    <m/>
    <m/>
    <m/>
    <m/>
    <m/>
  </r>
  <r>
    <s v="Canal Virtual"/>
    <s v="Correo Atención Ciudadano "/>
    <x v="23"/>
    <s v="CUERPO DE BOMBEROS DE SILVIA  "/>
    <s v="Entidad Bomberil"/>
    <x v="6"/>
    <s v="CAC: SUSPENSIÓN DEL SERVICIO DEL CBV DE SILVIA CAUCA  "/>
    <s v="Jorge Restrepo Sanguino"/>
    <s v="FORMULACIÓN Y ACTUALIZACIÓN NORMATIVA Y OPERATIVA"/>
    <s v="SUBDIRECCIÓN ESTRATÉGICA Y DE COORDINACIÓN BOMBERIL"/>
    <s v="PETICIÓN DE INTERÉS GENERAL"/>
    <n v="30"/>
    <s v="20213800090092  "/>
    <s v="2021-07-23 11:41:13 "/>
    <n v="20212050094371"/>
    <d v="2021-08-02T00:00:00"/>
    <n v="7"/>
    <s v="Cumplido"/>
    <m/>
    <m/>
    <m/>
    <m/>
    <m/>
    <s v="No se evidencia fecha de digitalización ni documento de salida "/>
  </r>
  <r>
    <s v="Canal Virtual"/>
    <s v="Correo Atención Ciudadano "/>
    <x v="6"/>
    <s v="CUERPO DE BOMBEROS VOLUNTARIOS PRADERA  "/>
    <s v="Entidad Bomberil"/>
    <x v="3"/>
    <s v="CAC: Consultas "/>
    <s v="Edgar Alexander Maya Lopez"/>
    <s v="FORMULACIÓN Y ACTUALIZACIÓN NORMATIVA Y OPERATIVA"/>
    <s v="SUBDIRECCIÓN ESTRATÉGICA Y DE COORDINACIÓN BOMBERIL"/>
    <s v="PETICIÓN DE DOCUMENTOS E INFORMACIÓN "/>
    <n v="30"/>
    <s v="20213800090442  "/>
    <s v="2021-07-23 18:12:45 "/>
    <n v="20212050094551"/>
    <d v="2021-08-11T00:00:00"/>
    <n v="13"/>
    <s v="Cumplido"/>
    <m/>
    <d v="2021-08-11T00:00:00"/>
    <s v="PDF"/>
    <s v="SI "/>
    <m/>
    <m/>
  </r>
  <r>
    <s v="Canal Virtual"/>
    <s v="Correo Atención Ciudadano "/>
    <x v="24"/>
    <s v="CUERPO DE BOMBEROS VOLUNTARIOS DE CUCUTA  "/>
    <s v="Entidad Bomberil"/>
    <x v="6"/>
    <s v="CAC: RESPUESTA RDO 20213800086942  "/>
    <s v="Andrea Bibiana Castañeda Durán"/>
    <s v="FORMULACIÓN Y ACTUALIZACIÓN NORMATIVA Y OPERATIVA"/>
    <s v="SUBDIRECCIÓN ESTRATÉGICA Y DE COORDINACIÓN BOMBERIL"/>
    <s v="PETICIÓN DE INTERÉS GENERAL"/>
    <n v="30"/>
    <s v="20213800090502  "/>
    <s v="2021-07-23 18:39:48 "/>
    <m/>
    <m/>
    <m/>
    <s v="En proceso"/>
    <s v="A la fecha 12/08/2021, lleva 15 días en gestión "/>
    <m/>
    <m/>
    <m/>
    <m/>
    <m/>
  </r>
  <r>
    <s v="Canal Virtual"/>
    <s v="Formulario Electronico "/>
    <x v="17"/>
    <s v="ANONIMO_PQRSD  "/>
    <s v="Otros"/>
    <x v="8"/>
    <s v="FE. Queja "/>
    <s v="Juan Guillermo Valencia Álvarez "/>
    <s v="FORMULACIÓN Y ACTUALIZACIÓN NORMATIVA Y OPERATIVA"/>
    <s v="SUBDIRECCIÓN ESTRATÉGICA Y DE COORDINACIÓN BOMBERIL"/>
    <s v="PETICIÓN DE INTERÉS GENERAL"/>
    <n v="30"/>
    <s v="20219000090532  "/>
    <s v="2021-07-25 19:24:59 "/>
    <m/>
    <m/>
    <m/>
    <s v="En proceso"/>
    <s v="A la fecha 12/08/2021, lleva 14 días en gestión "/>
    <m/>
    <m/>
    <m/>
    <m/>
    <m/>
  </r>
  <r>
    <s v="Canal Virtual"/>
    <s v="Formulario Electronico "/>
    <x v="17"/>
    <s v="ANONIMO_PQRSD  "/>
    <s v="Otros"/>
    <x v="8"/>
    <s v="FE. Queja "/>
    <s v="Juan Guillermo Valencia Álvarez "/>
    <s v="FORMULACIÓN Y ACTUALIZACIÓN NORMATIVA Y OPERATIVA"/>
    <s v="SUBDIRECCIÓN ESTRATÉGICA Y DE COORDINACIÓN BOMBERIL"/>
    <s v="PETICIÓN DE INTERÉS GENERAL"/>
    <n v="30"/>
    <s v="20219000090542  "/>
    <s v="2021-07-26 07:58:51 "/>
    <m/>
    <m/>
    <m/>
    <s v="En proceso"/>
    <s v="A la fecha 12/08/2021, lleva 14 días en gestión "/>
    <m/>
    <m/>
    <m/>
    <m/>
    <m/>
  </r>
  <r>
    <s v="Canal Virtual"/>
    <s v="Formulario Electronico "/>
    <x v="2"/>
    <s v="Harold Chavez "/>
    <s v="Entidad Publica"/>
    <x v="3"/>
    <s v="FE. Prueba de recorrido - Contraloría "/>
    <s v="Alvaro Perez"/>
    <s v="Contratación "/>
    <s v="SUBDIRECCIÓN ADMINISTRATIVA Y FINANCIERA"/>
    <s v="PETICIÓN DE INTERES PARTICULAR"/>
    <n v="30"/>
    <s v="20219000090592  "/>
    <s v="2021-07-26 10:39:04 "/>
    <n v="20213000021461"/>
    <d v="2021-07-26T00:00:00"/>
    <n v="1"/>
    <s v="Cumplido"/>
    <m/>
    <m/>
    <s v="Word"/>
    <m/>
    <m/>
    <s v="No se aclara el medio de respuesta."/>
  </r>
  <r>
    <s v="Canal Virtual"/>
    <s v="Correo Atención Ciudadano"/>
    <x v="25"/>
    <s v="CUERPO BOMBEROS VOLUNTARIOS LOS ANDES NARIÑO  "/>
    <s v="Entidad Bomberil"/>
    <x v="0"/>
    <s v="CAC: SOLICITUD INSPECCIÓN CUERPO DE BOMBEROS VOLUNTARIOS LOS ANDES NARIÑO  "/>
    <s v="Julio Alejandro Chamorro Cabrera  "/>
    <s v="INSPECCIÓN VIGILANCIA  Y CONTROL"/>
    <s v="SUBDIRECCIÓN ESTRATÉGICA Y DE COORDINACIÓN BOMBERIL"/>
    <s v="PETICIÓN DE INTERÉS GENERAL"/>
    <n v="30"/>
    <s v="20213800090602  "/>
    <s v="2021-07-26 12:01:13 "/>
    <m/>
    <m/>
    <m/>
    <s v="En proceso"/>
    <m/>
    <m/>
    <m/>
    <m/>
    <m/>
    <m/>
  </r>
  <r>
    <s v="Canal Virtual"/>
    <s v="Correo Atención Ciudadano"/>
    <x v="17"/>
    <s v="CUERPO DE BOMBEROS VOLUNTARIOS DE PIVIJAY MAGDALENA  "/>
    <s v="Entidad Bomberil"/>
    <x v="0"/>
    <s v="CAC. Respuesta a la solicitud de certificación de las horas de voluntariado del presidente y vicepresidente del cuerpo de bomberos voluntarios de pivijay Magdalena "/>
    <s v="Melba Vidal "/>
    <s v="FORMULACIÓN Y ACTUALIZACIÓN NORMATIVA Y OPERATIVA"/>
    <s v="SUBDIRECCIÓN ESTRATÉGICA Y DE COORDINACIÓN BOMBERIL"/>
    <s v="PETICIÓN DE INTERÉS GENERAL"/>
    <n v="30"/>
    <s v="20213800090612  "/>
    <s v="2021-07-26 12:02:23 "/>
    <n v="20212050095151"/>
    <d v="2021-08-25T00:00:00"/>
    <n v="22"/>
    <s v="Cumplido"/>
    <m/>
    <d v="2021-08-25T00:00:00"/>
    <s v="PDF"/>
    <s v="SI"/>
    <s v="N/A"/>
    <m/>
  </r>
  <r>
    <s v="Canal Virtual"/>
    <s v="Correo Atención Ciudadano"/>
    <x v="17"/>
    <s v="ALAN ROGER BOCANEGRA BARRAZA "/>
    <s v="Entidad Bomberil"/>
    <x v="0"/>
    <s v="CAC. Denuncia comandante cuerpo de Bomberos Voluntarios de Sitonuevo Magdalena "/>
    <s v="Juan Guillermo Valencia Álvarez "/>
    <s v="FORMULACIÓN Y ACTUALIZACIÓN NORMATIVA Y OPERATIVA"/>
    <s v="SUBDIRECCIÓN ESTRATÉGICA Y DE COORDINACIÓN BOMBERIL"/>
    <s v="PETICIÓN DE INTERÉS GENERAL"/>
    <n v="30"/>
    <s v="20213800090722  "/>
    <s v="2021-07-26 15:57:32 "/>
    <m/>
    <m/>
    <m/>
    <s v="En proceso"/>
    <m/>
    <m/>
    <m/>
    <m/>
    <m/>
    <m/>
  </r>
  <r>
    <s v="Canal Virtual"/>
    <s v="Correo Atención Ciudadano"/>
    <x v="8"/>
    <s v="SECRETARIA DE GOBIERNO Y DERECHOS HUMANOS GIRARDOTA  "/>
    <s v="Entidad territorial"/>
    <x v="0"/>
    <s v="CAC. Consulta para la suscripción de contrato de prestación de servicios para la actividad bomberil en el Municipio de Girardota.  "/>
    <s v="Melba Vidal "/>
    <s v="FORMULACIÓN Y ACTUALIZACIÓN NORMATIVA Y OPERATIVA"/>
    <s v="SUBDIRECCIÓN ESTRATÉGICA Y DE COORDINACIÓN BOMBERIL"/>
    <s v="PETICIÓN DE INTERÉS GENERAL"/>
    <n v="30"/>
    <s v="20213800090752  "/>
    <s v="2021-07-26 16:23:59 "/>
    <n v="20212050095291"/>
    <d v="2021-08-25T00:00:00"/>
    <n v="21"/>
    <s v="Cumplido"/>
    <m/>
    <m/>
    <s v="Word"/>
    <s v="SI"/>
    <s v="N/A"/>
    <m/>
  </r>
  <r>
    <s v="Canal Virtual"/>
    <s v="Correo Atención Ciudadano"/>
    <x v="13"/>
    <s v="ALCALDIA PALESTINA CALDAS "/>
    <s v="Entidad territorial"/>
    <x v="1"/>
    <s v="CAC. Solicitud Apoyo Unidades de Bomberos Náuticos Cuerpo de Bomberos del Corregimiento de Arauca (municipio de Palestina Caldas  "/>
    <s v="Luis Alberto Valencia Pulido"/>
    <s v="Área Central de Referencia Bomberil"/>
    <s v="SUBDIRECCIÓN ESTRATÉGICA Y DE COORDINACIÓN BOMBERIL"/>
    <s v="PETICIÓN DE INTERÉS GENERAL"/>
    <n v="30"/>
    <s v="20213800090762  "/>
    <s v="2021-07-26 16:35:23 "/>
    <n v="20212000022611"/>
    <m/>
    <m/>
    <s v="En proceso"/>
    <m/>
    <m/>
    <s v="Word"/>
    <m/>
    <s v="N/A"/>
    <s v="20212000022611: no se tiene trazabilidad del envio."/>
  </r>
  <r>
    <s v="Canal Virtual"/>
    <s v="Correo Atención Ciudadano"/>
    <x v="14"/>
    <s v="PROCURADURIA REGIONAL SANTANDER  "/>
    <s v="Entidad Publica"/>
    <x v="3"/>
    <s v="CAC. IUC-D-2021-1893831 "/>
    <s v="Alvaro Perez"/>
    <s v="Contratación "/>
    <s v="SUBDIRECCIÓN ADMINISTRATIVA Y FINANCIERA"/>
    <s v="PETICIÓN ENTRE AUTORIDADES"/>
    <n v="10"/>
    <s v="20213800090782  "/>
    <s v="2021-07-26 17:15:01 "/>
    <n v="20213000022591"/>
    <d v="2021-08-24T00:00:00"/>
    <n v="20"/>
    <s v="Cumplido"/>
    <m/>
    <m/>
    <s v="Word"/>
    <m/>
    <s v="N/A"/>
    <s v="20212000022611: no se tiene trazabilidad del envio. Se tuvo en cuenta la fecha en la que se archivó el Orfeo."/>
  </r>
  <r>
    <s v="Canal Virtual"/>
    <s v="Correo Atención Ciudadano"/>
    <x v="13"/>
    <s v="JUNTA DIRECTIVA DE BOMBEROS DEL DEPARTAMENTO DE CALDAS  "/>
    <s v="Entidad Bomberil"/>
    <x v="5"/>
    <s v="CAC. Solicitud de Asesoria Jurica y Tecnica  "/>
    <s v=" Jorge Restrepo Sanguino"/>
    <s v="FORMULACIÓN Y ACTUALIZACIÓN NORMATIVA Y OPERATIVA"/>
    <s v="SUBDIRECCIÓN ESTRATÉGICA Y DE COORDINACIÓN BOMBERIL"/>
    <s v="PETICIÓN DE INTERÉS GENERAL"/>
    <n v="30"/>
    <s v="20213800090852  "/>
    <s v="2021-07-26 17:45:57 "/>
    <m/>
    <d v="2021-07-29T00:00:00"/>
    <n v="3"/>
    <s v="Cumplido"/>
    <s v="Anotación ORFEO: SE DIO RESPUESTA MEDIANTE CORREO ELECTRÓNICO ENVIADO EL 29/07/2021."/>
    <m/>
    <m/>
    <m/>
    <m/>
    <s v="No se aclara el medio de respuesta ni el número de radicado de salida."/>
  </r>
  <r>
    <s v="Canal Virtual"/>
    <s v="Correo Atención Ciudadano"/>
    <x v="18"/>
    <s v="ROBERTO JAIRO JARAMILLO CARDENAS  "/>
    <s v="Entidad territorial"/>
    <x v="1"/>
    <s v="CAC. Remisión Proyecto de Inversión y Fortalecimiento de los Cuerpos de Bomberos Voluntarios en el Departamento del Quindío  "/>
    <s v="Jiud Magnoly Gaviria Narvaez"/>
    <s v="Área Central de Referencia Bomberil"/>
    <s v="SUBDIRECCIÓN ESTRATÉGICA Y DE COORDINACIÓN BOMBERIL"/>
    <s v="PETICIÓN DE INTERÉS GENERAL"/>
    <n v="30"/>
    <s v="20213800090982  "/>
    <s v="2021-07-26 18:48:21 "/>
    <m/>
    <m/>
    <m/>
    <s v="En proceso"/>
    <m/>
    <m/>
    <m/>
    <m/>
    <m/>
    <m/>
  </r>
  <r>
    <s v="Canal Virtual"/>
    <s v="Correo Atención Ciudadano"/>
    <x v="8"/>
    <s v="JOHN FREDDY REINA ESTRADA  "/>
    <s v="Persona Natural"/>
    <x v="3"/>
    <s v="CAC. Solicitud "/>
    <s v="Jose Alexander Teuta Gomez"/>
    <s v="Proceso Educación Nacional para Bomberos"/>
    <s v="SUBDIRECCIÓN ESTRATÉGICA Y DE COORDINACIÓN BOMBERIL"/>
    <s v="PETICIÓN DE INTERES PARTICULAR"/>
    <n v="30"/>
    <s v="20213800091062  "/>
    <s v="2021-07-26 19:24:03 "/>
    <n v="20212000022101"/>
    <d v="2021-08-06T00:00:00"/>
    <n v="7"/>
    <s v="Cumplido"/>
    <m/>
    <m/>
    <s v="Word"/>
    <s v="SI"/>
    <s v="N/A"/>
    <m/>
  </r>
  <r>
    <s v="Canal Virtual"/>
    <s v="Correo Atención Ciudadano"/>
    <x v="17"/>
    <s v="CUERPO DE BOMBEROS VOLUNTARIOS DE PIVIJAY MAGDALENA  "/>
    <s v="Entidad Bomberil"/>
    <x v="0"/>
    <s v="CAC: Documento de Ronald Perea  "/>
    <s v="Melba Vidal "/>
    <s v="FORMULACIÓN Y ACTUALIZACIÓN NORMATIVA Y OPERATIVA"/>
    <s v="SUBDIRECCIÓN ESTRATÉGICA Y DE COORDINACIÓN BOMBERIL"/>
    <s v="PETICIÓN DE INTERÉS GENERAL"/>
    <n v="30"/>
    <s v="20213800091082  "/>
    <s v="2021-07-27 11:07:17 "/>
    <n v="20212050095141"/>
    <d v="2021-08-25T00:00:00"/>
    <n v="21"/>
    <s v="Cumplido"/>
    <m/>
    <d v="2021-08-25T00:00:00"/>
    <s v="PDF"/>
    <s v="SI"/>
    <s v="N/A"/>
    <m/>
  </r>
  <r>
    <s v="Canal Virtual"/>
    <s v="Correo Atención Ciudadano"/>
    <x v="14"/>
    <s v="DIRECTOR  "/>
    <s v="Entidad territorial"/>
    <x v="0"/>
    <s v="CAC: Respuesta con radicado 20212000021291 "/>
    <s v="Cristian Fernando Salcedo Rueda "/>
    <s v="INSPECCIÓN VIGILANCIA  Y CONTROL"/>
    <s v="SUBDIRECCIÓN ESTRATÉGICA Y DE COORDINACIÓN BOMBERIL"/>
    <s v="PETICIÓN DE DOCUMENTOS E INFORMACIÓN "/>
    <n v="20"/>
    <s v="20213800091092  "/>
    <s v="2021-07-27 11:27:02 "/>
    <n v="20212000022021"/>
    <s v=" 6/08/2021"/>
    <n v="9"/>
    <s v="Cumplido"/>
    <m/>
    <s v=" 6/08/2021"/>
    <s v="PDF"/>
    <s v="SI"/>
    <s v="N/A"/>
    <m/>
  </r>
  <r>
    <s v="Canal Virtual"/>
    <s v="Correo Atención Ciudadano"/>
    <x v="14"/>
    <s v="BOMBEROS BUCARAMANGA  "/>
    <s v="Entidad Bomberil"/>
    <x v="0"/>
    <s v="CAC: Consulta sobre experiencia como Bomberos Voluntarios  "/>
    <s v="Camilo Portilla Quelal"/>
    <s v="FORMULACIÓN Y ACTUALIZACIÓN NORMATIVA Y OPERATIVA"/>
    <s v="SUBDIRECCIÓN ESTRATÉGICA Y DE COORDINACIÓN BOMBERIL"/>
    <s v="PETICIÓN DE INTERÉS GENERAL"/>
    <n v="30"/>
    <s v="20213800091102  "/>
    <s v="2021-07-27 11:34:08 "/>
    <n v="20212050094741"/>
    <d v="2021-08-19T00:00:00"/>
    <n v="17"/>
    <s v="Cumplido"/>
    <m/>
    <d v="2021-08-19T00:00:00"/>
    <s v="PDF"/>
    <s v="SI"/>
    <s v="N/A"/>
    <m/>
  </r>
  <r>
    <s v="CANAL ESCRITO"/>
    <s v="Radicación Directa"/>
    <x v="8"/>
    <s v="CUERPO DE BOMBEROS VOLUNTARIOS DE GIRARDOTA  "/>
    <s v="Entidad Bomberil"/>
    <x v="0"/>
    <s v="RD:DERECHO DE PETICIÓN "/>
    <s v="Melba Vidal "/>
    <s v="FORMULACIÓN Y ACTUALIZACIÓN NORMATIVA Y OPERATIVA"/>
    <s v="SUBDIRECCIÓN ESTRATÉGICA Y DE COORDINACIÓN BOMBERIL"/>
    <s v="PETICIÓN DE INTERÉS GENERAL"/>
    <n v="30"/>
    <s v="20213800091162  "/>
    <s v="2021-07-27 12:49:07 "/>
    <m/>
    <m/>
    <m/>
    <s v="En proceso"/>
    <m/>
    <m/>
    <m/>
    <m/>
    <m/>
    <s v="Hasta el día 30/08/2021 son 23 días."/>
  </r>
  <r>
    <s v="Canal Virtual"/>
    <s v="Correo Atención Ciudadano"/>
    <x v="1"/>
    <s v="ALVARO TEHERAN TORRES "/>
    <s v="Entidad territorial"/>
    <x v="0"/>
    <s v="CAC: Inscripción dignatarios dnb - Página 1.pdf  "/>
    <s v="Andrea Bibiana Castañeda Durán"/>
    <s v="FORMULACIÓN Y ACTUALIZACIÓN NORMATIVA Y OPERATIVA"/>
    <s v="SUBDIRECCIÓN ESTRATÉGICA Y DE COORDINACIÓN BOMBERIL"/>
    <s v="PETICIÓN DE DOCUMENTOS E INFORMACIÓN "/>
    <n v="20"/>
    <s v="20213800091362  "/>
    <s v="2021-07-27 19:35:43 "/>
    <n v="20212050094511"/>
    <s v=" 6/08/2021"/>
    <n v="8"/>
    <s v="Cumplido"/>
    <s v="Anotación ORFEO: SE LE DIO TRÁMITE CONJUNTO CON EL RADICADO 20213800092072."/>
    <s v=" 6/08/2021"/>
    <s v="PDF"/>
    <s v="SI"/>
    <s v="N/A"/>
    <m/>
  </r>
  <r>
    <s v="Canal Virtual"/>
    <s v="Correo Atención Ciudadano"/>
    <x v="8"/>
    <s v="CUERPO DE BOMBEROS VOLUNTARIOS DE GIRARDOTA  "/>
    <s v="Entidad Bomberil"/>
    <x v="0"/>
    <s v="CAC: SOLICITUD DE VISITA  "/>
    <s v="Melba Vidal "/>
    <s v="FORMULACIÓN Y ACTUALIZACIÓN NORMATIVA Y OPERATIVA"/>
    <s v="SUBDIRECCIÓN ESTRATÉGICA Y DE COORDINACIÓN BOMBERIL"/>
    <s v="PETICIÓN DE INTERÉS GENERAL"/>
    <n v="30"/>
    <s v="20213800091392  "/>
    <s v="2021-07-27 20:04:26 "/>
    <n v="20212050094811"/>
    <d v="2021-08-20T00:00:00"/>
    <n v="17"/>
    <s v="Cumplido"/>
    <m/>
    <d v="2021-08-20T00:00:00"/>
    <s v="PDF"/>
    <s v="SI"/>
    <s v="N/A"/>
    <m/>
  </r>
  <r>
    <s v="Canal Virtual"/>
    <s v="Correo Atención Ciudadano"/>
    <x v="8"/>
    <s v="CUERPO DE BOMBEROS VOLUNTARIOS DE CHIGORODO  "/>
    <s v="Entidad Bomberil"/>
    <x v="9"/>
    <s v="CAC: Solicitud de información  "/>
    <s v="Jiud Magnoly Gaviria Narvaez"/>
    <s v="Área Central de Referencia Bomberil"/>
    <s v="SUBDIRECCIÓN ESTRATÉGICA Y DE COORDINACIÓN BOMBERIL"/>
    <s v="PETICIÓN DE INTERÉS GENERAL"/>
    <n v="30"/>
    <s v="20213800091402  "/>
    <s v="2021-07-27 20:09:08 "/>
    <m/>
    <m/>
    <m/>
    <s v="En proceso"/>
    <m/>
    <m/>
    <m/>
    <m/>
    <m/>
    <s v="Hasta el día 30/08/2021 son 24 días."/>
  </r>
  <r>
    <s v="Canal Virtual"/>
    <s v="Correo Atención Ciudadano"/>
    <x v="3"/>
    <s v="CUERPO DE BOMBEROS VOLUNTARIOS CAQUEZA  "/>
    <s v="Entidad Bomberil"/>
    <x v="0"/>
    <s v="CAC. INFORMACION SOBRE CESE DE ACTIVIDADES PARCIAL DEL CUERPO DE BOMBEROS DE CAQUEZA, POR LA NO CELEBRACION DE CONVENIO PARA EL SEGUNDO SEMESTRE DEL 2021 Y EL NO PAGO DE 1 MES Y MEDIO DEL CONVENIO ANTERIOR. "/>
    <s v="Jorge Restrepo Sanguino"/>
    <s v="FORMULACIÓN Y ACTUALIZACIÓN NORMATIVA Y OPERATIVA"/>
    <s v="SUBDIRECCIÓN ESTRATÉGICA Y DE COORDINACIÓN BOMBERIL"/>
    <s v="PETICIÓN DE INTERÉS GENERAL"/>
    <n v="30"/>
    <s v="20213800091522  "/>
    <s v="2021-07-28 08:22:05 "/>
    <n v="20212050094381"/>
    <d v="2021-08-02T00:00:00"/>
    <n v="4"/>
    <s v="Cumplido"/>
    <m/>
    <m/>
    <s v="Word"/>
    <s v="SI"/>
    <s v="N/A"/>
    <m/>
  </r>
  <r>
    <s v="Canal Virtual"/>
    <s v="Correo Atención Ciudadano"/>
    <x v="5"/>
    <s v="CUERPO DE BOMBEROS VOLUNTARIOS DE ARCABUCO  "/>
    <s v="Entidad Bomberil"/>
    <x v="3"/>
    <s v="CAC. SOLICITUD PRUEBAS "/>
    <s v="Camilo Portilla Quelal"/>
    <s v="FORMULACIÓN Y ACTUALIZACIÓN NORMATIVA Y OPERATIVA"/>
    <s v="SUBDIRECCIÓN ESTRATÉGICA Y DE COORDINACIÓN BOMBERIL"/>
    <s v="PETICIÓN DE DOCUMENTOS E INFORMACIÓN "/>
    <n v="20"/>
    <s v="20213800091882  "/>
    <s v="2021-07-28 15:45:41 "/>
    <n v="20212050094581"/>
    <d v="2021-08-11T00:00:00"/>
    <n v="10"/>
    <s v="Cumplido"/>
    <m/>
    <d v="2021-08-11T00:00:00"/>
    <s v="PDF"/>
    <s v="SI"/>
    <s v="N/A"/>
    <m/>
  </r>
  <r>
    <s v="Canal Virtual"/>
    <s v="Correo Atención Ciudadano"/>
    <x v="2"/>
    <s v="CONTRALORIA GENERAL DE LA NACION VIGILANCIA FISCAL SECTOR INFRAESTRUCTURA  "/>
    <s v="Entidad Publica"/>
    <x v="3"/>
    <s v="CAC. Solicitud Información – Atención Denuncias Contraloría General de la República. "/>
    <s v="Edwin Alfonso Zamora Oyola "/>
    <s v="Tecnologías"/>
    <s v="SUBDIRECCIÓN ADMINISTRATIVA Y FINANCIERA"/>
    <s v="PETICIÓN ENTRE AUTORIDADES"/>
    <n v="10"/>
    <s v="20213800091932  "/>
    <s v="2021-07-28 16:53:01 "/>
    <m/>
    <m/>
    <n v="13"/>
    <s v="Extemporaneo"/>
    <s v="Anotación ORFEO: Documento repetido con igual solicitud, la misma se dio respuesta por el área contractual."/>
    <m/>
    <m/>
    <m/>
    <m/>
    <s v="No se especifica el radicado de la solicitud repetida para ejercer control."/>
  </r>
  <r>
    <s v="Canal Virtual"/>
    <s v="Correo Atención Ciudadano"/>
    <x v="8"/>
    <s v="AL PUNTO COLOMBIA NINGUNO "/>
    <s v="Persona Natural"/>
    <x v="3"/>
    <s v="CAC: RADICACIÓN DERECHO DE PETICIÓN  "/>
    <s v="Jiud Magnoly Gaviria Narvaez"/>
    <s v="Área Central de Referencia Bomberil"/>
    <s v="SUBDIRECCIÓN ESTRATÉGICA Y DE COORDINACIÓN BOMBERIL"/>
    <s v="PETICIÓN DE DOCUMENTOS E INFORMACIÓN "/>
    <n v="20"/>
    <s v="20213800091992  "/>
    <s v="2021-07-29 09:29:13 "/>
    <m/>
    <d v="2021-08-17T00:00:00"/>
    <n v="13"/>
    <s v="Cumplido"/>
    <s v="Anotación ORFEO: Se brinda respuesta vía email el día 17 de agosto."/>
    <m/>
    <s v="Correo electrónico"/>
    <s v="SI"/>
    <s v="N/A"/>
    <m/>
  </r>
  <r>
    <s v="Canal Virtual"/>
    <s v="Correo Atención Ciudadano"/>
    <x v="1"/>
    <s v="CUERPO DE BOMBEROS VOLUNTARIOS DE SANTA ROSA DEL SUR - BOLIVAR  "/>
    <s v="Entidad Bomberil"/>
    <x v="0"/>
    <s v="CAC: asesoría jurídica urgente inscripción de dignatarios  "/>
    <s v="Andrea Bibiana Castañeda Durán"/>
    <s v="FORMULACIÓN Y ACTUALIZACIÓN NORMATIVA Y OPERATIVA"/>
    <s v="SUBDIRECCIÓN ESTRATÉGICA Y DE COORDINACIÓN BOMBERIL"/>
    <s v="PETICIÓN DE INTERÉS GENERAL"/>
    <n v="30"/>
    <s v="20213800092072  "/>
    <s v="2021-07-29 10:37:16 "/>
    <n v="20212050094511"/>
    <d v="2021-08-06T00:00:00"/>
    <n v="6"/>
    <s v="Cumplido"/>
    <m/>
    <d v="2021-08-06T00:00:00"/>
    <s v="PDF"/>
    <s v="SI"/>
    <s v="N/A"/>
    <m/>
  </r>
  <r>
    <s v="Canal Virtual"/>
    <s v="Correo Atención Ciudadano"/>
    <x v="2"/>
    <s v="FISCALIA GENERAL DE LA NACIóN  "/>
    <s v="Entidad Publica"/>
    <x v="3"/>
    <s v="CAC: Requerimiento de información emitido por la Fiscalía 212, agradecemos dar respuesta en el término de 15 días.  "/>
    <s v="Carlos Armando López Barrera "/>
    <s v="OFICINA ASESORA JURIDICA "/>
    <s v="DIRECCIÓN GENERAL "/>
    <s v="PETICIÓN ENTRE AUTORIDADES"/>
    <n v="10"/>
    <s v="20213800092132  "/>
    <s v="2021-07-29 14:04:13 "/>
    <n v="20211200000923"/>
    <d v="2021-08-19T00:00:00"/>
    <n v="14"/>
    <s v="Extemporaneo"/>
    <m/>
    <d v="2021-08-19T00:00:00"/>
    <s v="PDF"/>
    <s v="SI"/>
    <s v="N/A"/>
    <m/>
  </r>
  <r>
    <s v="Canal Virtual"/>
    <s v="Correo Atención Ciudadano"/>
    <x v="19"/>
    <s v="CUERPO DE BOMBEROS VOLUNTARIOS DE PLANADAS - TOLIMA  "/>
    <s v="Entidad Bomberil"/>
    <x v="2"/>
    <s v="CAC: Apoyo de genero a los cuerpo de bomberos del Tolima "/>
    <s v="Andrea Bibiana Castañeda Durán"/>
    <s v="FORMULACIÓN Y ACTUALIZACIÓN NORMATIVA Y OPERATIVA"/>
    <s v="SUBDIRECCIÓN ESTRATÉGICA Y DE COORDINACIÓN BOMBERIL"/>
    <s v="PETICIÓN DE INTERES PARTICULAR"/>
    <n v="30"/>
    <s v="20213800092142  "/>
    <s v="2021-07-29 14:14:03 "/>
    <n v="20212050094801"/>
    <d v="2021-08-17T00:00:00"/>
    <n v="12"/>
    <s v="Cumplido"/>
    <m/>
    <d v="2021-08-17T00:00:00"/>
    <s v="PDF"/>
    <s v="SI"/>
    <s v="N/A"/>
    <m/>
  </r>
  <r>
    <s v="Canal Virtual"/>
    <s v="Correo Atención Ciudadano"/>
    <x v="8"/>
    <s v="CUERPO DE BOMBEROS VOLUNTARIOS DE SANTAFE DE ANTIOQUIA  "/>
    <s v="Entidad Bomberil"/>
    <x v="5"/>
    <s v="CAC: SOLICITUD DE REUNIÓN  "/>
    <s v="Melba Vidal "/>
    <s v="FORMULACIÓN Y ACTUALIZACIÓN NORMATIVA Y OPERATIVA"/>
    <s v="SUBDIRECCIÓN ESTRATÉGICA Y DE COORDINACIÓN BOMBERIL"/>
    <s v="PETICIÓN DE INTERÉS GENERAL"/>
    <n v="30"/>
    <s v="20213800092192  "/>
    <s v="2021-07-29 15:31:03 "/>
    <m/>
    <m/>
    <m/>
    <s v="En proceso"/>
    <m/>
    <m/>
    <m/>
    <m/>
    <m/>
    <m/>
  </r>
  <r>
    <s v="Canal Virtual"/>
    <s v="Correo Atención Ciudadano"/>
    <x v="10"/>
    <s v="RUBER TORO  "/>
    <s v="Persona Juridica"/>
    <x v="3"/>
    <s v="CAC: Ampliación información certificados bomberiles "/>
    <s v="Edgar Alexander Maya Lopez"/>
    <s v="FORMULACIÓN Y ACTUALIZACIÓN NORMATIVA Y OPERATIVA"/>
    <s v="SUBDIRECCIÓN ESTRATÉGICA Y DE COORDINACIÓN BOMBERIL"/>
    <s v="PETICIÓN DE INTERÉS GENERAL"/>
    <n v="30"/>
    <s v="20213800092352  "/>
    <s v="2021-07-30 09:56:45 "/>
    <n v="20212050094751"/>
    <d v="2021-08-20T00:00:00"/>
    <n v="15"/>
    <s v="Cumplido"/>
    <m/>
    <d v="2021-08-20T00:00:00"/>
    <s v="PDF"/>
    <s v="SI"/>
    <s v="N/A"/>
    <m/>
  </r>
  <r>
    <s v="CANAL ESCRITO"/>
    <s v="Radicación Directa"/>
    <x v="11"/>
    <s v="CUERPO DE BOMBEROS VOLUNTARIOS DE URIBIA - LA GUAJIRA  "/>
    <s v="Entidad Bomberil"/>
    <x v="9"/>
    <s v="RD. Solicitud de información y de procedimiento para la creación de las brigadas indígenas. "/>
    <s v="VIVIANA ANDRADE TOVAR "/>
    <s v="PLANEACIÓN ESTRATEGICA"/>
    <s v="SUBDIRECCIÓN ESTRATÉGICA Y DE COORDINACIÓN BOMBERIL"/>
    <s v="PETICIÓN DE INTERÉS GENERAL"/>
    <n v="30"/>
    <s v="20213800092362  "/>
    <s v="2021-07-30 10:15:38 "/>
    <m/>
    <m/>
    <m/>
    <s v="En proceso"/>
    <m/>
    <m/>
    <m/>
    <m/>
    <m/>
    <m/>
  </r>
  <r>
    <s v="Canal Virtual"/>
    <s v="Chat Institucional"/>
    <x v="4"/>
    <s v="DIANA LOPEZ SANDOVAL "/>
    <s v="Persona Natural"/>
    <x v="9"/>
    <s v="CHT. Inquietudes Cuerpos de bomberos voluntarios. "/>
    <s v="Juan Gabriel Parra"/>
    <s v="FORMULACIÓN Y ACTUALIZACIÓN NORMATIVA Y OPERATIVA"/>
    <s v="SUBDIRECCIÓN ESTRATÉGICA Y DE COORDINACIÓN BOMBERIL"/>
    <s v="PETICIÓN DE INTERES PARTICULAR"/>
    <n v="30"/>
    <s v="20213800092422  "/>
    <s v="2021-07-30 10:53:14 "/>
    <n v="20212050094981"/>
    <m/>
    <m/>
    <s v="En proceso"/>
    <m/>
    <m/>
    <m/>
    <m/>
    <m/>
    <m/>
  </r>
  <r>
    <s v="CANAL ESCRITO"/>
    <s v="Radicación Directa"/>
    <x v="3"/>
    <s v="CUERPO DE BOMBEROS VOLUNTARIOS DE CHIPAQUE - CUNDINAMARCA  "/>
    <s v="Entidad Bomberil"/>
    <x v="0"/>
    <s v="RD: SOLICITUD DE INTERVENCIÓN  "/>
    <s v="Julio Alejandro Chamorro Cabrera  "/>
    <s v="INSPECCIÓN VIGILANCIA  Y CONTROL"/>
    <s v="SUBDIRECCIÓN ESTRATÉGICA Y DE COORDINACIÓN BOMBERIL"/>
    <s v="PETICIÓN DE INTERÉS GENERAL"/>
    <n v="30"/>
    <s v="20213800092432  "/>
    <s v="2021-07-30 12:04:57 "/>
    <m/>
    <m/>
    <m/>
    <s v="En proceso"/>
    <m/>
    <m/>
    <m/>
    <m/>
    <m/>
    <m/>
  </r>
  <r>
    <s v="Canal Virtual"/>
    <s v="Correo Atención Ciudadano"/>
    <x v="14"/>
    <s v="CIRO ROJAS OJEDA "/>
    <s v="Persona Natural"/>
    <x v="3"/>
    <s v="CAC. Información. "/>
    <s v="Jorge Restrepo Sanguino"/>
    <s v="FORMULACIÓN Y ACTUALIZACIÓN NORMATIVA Y OPERATIVA"/>
    <s v="SUBDIRECCIÓN ESTRATÉGICA Y DE COORDINACIÓN BOMBERIL"/>
    <s v="PETICIÓN DE DOCUMENTOS E INFORMACIÓN "/>
    <n v="20"/>
    <s v="20213800092442  "/>
    <s v="2021-07-30 13:24:51 "/>
    <n v="20212050094521"/>
    <d v="2021-08-06T00:00:00"/>
    <n v="6"/>
    <s v="Cumplido"/>
    <m/>
    <m/>
    <s v="Word"/>
    <m/>
    <m/>
    <m/>
  </r>
  <r>
    <s v="Canal Virtual"/>
    <s v="Correo Atención Ciudadano"/>
    <x v="8"/>
    <s v="OFICINA ASESORA JURÍDICA ANTIOQUIA  "/>
    <s v="Entidad territorial"/>
    <x v="5"/>
    <s v="CAC. VISITA TÉCNICA – CONDICIONES DE OPERATIVIDAD "/>
    <s v="Julio Alejandro Chamorro Cabrera  "/>
    <s v="INSPECCIÓN VIGILANCIA  Y CONTROL"/>
    <s v="SUBDIRECCIÓN ESTRATÉGICA Y DE COORDINACIÓN BOMBERIL"/>
    <s v="PETICIÓN DE INTERÉS GENERAL"/>
    <n v="30"/>
    <s v="20213800092532  "/>
    <s v="2021-07-30 15:52:38 "/>
    <n v="20212050095281"/>
    <d v="2021-08-25T00:00:00"/>
    <n v="18"/>
    <s v="Cumplido"/>
    <m/>
    <d v="2021-08-25T00:00:00"/>
    <s v="PDF"/>
    <s v="SI"/>
    <s v="N/A"/>
    <m/>
  </r>
  <r>
    <s v="Canal Virtual"/>
    <s v="Correo Atención Ciudadano"/>
    <x v="1"/>
    <s v="CUERPO DE BOMBEROS VOLUNTARIOS DE SANTA CRUZ DE MOMPOX  "/>
    <s v="Entidad Bomberil"/>
    <x v="0"/>
    <s v="CAC. INFORMACIÓN PARA SU CONOCIMIENTO.  "/>
    <s v="Julio Alejandro Chamorro Cabrera  "/>
    <s v="INSPECCIÓN VIGILANCIA  Y CONTROL"/>
    <s v="SUBDIRECCIÓN ESTRATÉGICA Y DE COORDINACIÓN BOMBERIL"/>
    <s v="PETICIÓN DE INTERÉS GENERAL"/>
    <n v="30"/>
    <s v="20213800092602  "/>
    <s v="2021-07-30 16:31:07 "/>
    <m/>
    <m/>
    <m/>
    <s v="En proceso"/>
    <m/>
    <m/>
    <m/>
    <m/>
    <m/>
    <m/>
  </r>
  <r>
    <s v="Canal Virtual"/>
    <s v="Correo Institucional"/>
    <x v="2"/>
    <s v="CONTRALORIA GENERAL DE LA REPUBLICA DIRECCION DE JURISDICCION COACTIVA  "/>
    <s v="Entidad Publica"/>
    <x v="3"/>
    <s v="CI. Asunto: Solicitud Información – Proceso Atención Denuncia 2021-208386-82111-D, con Radicado 2021ER0046570 del 19/04/2021 "/>
    <s v="Alvaro Perez"/>
    <s v="Contratación "/>
    <s v="SUBDIRECCIÓN ADMINISTRATIVA Y FINANCIERA"/>
    <s v="PETICIÓN ENTRE AUTORIDADES"/>
    <n v="10"/>
    <s v="20213800092652  "/>
    <s v="2021-07-30 16:51:46 "/>
    <n v="20213000022731"/>
    <d v="2021-08-24T00:00:00"/>
    <n v="16"/>
    <s v="Extemporaneo"/>
    <m/>
    <m/>
    <s v="Word"/>
    <m/>
    <m/>
    <s v="No se aclara el medio de envío."/>
  </r>
  <r>
    <s v="Canal Virtual"/>
    <s v="Correo Atención Ciudadano"/>
    <x v="3"/>
    <s v="CUERPO DE BOMBEROS VOLUNTARIOS DE NILO  "/>
    <s v="Entidad Bomberil"/>
    <x v="0"/>
    <s v="CAC. Limitación de servicio  "/>
    <s v="Andrea Bibiana Castañeda Durán"/>
    <s v="FORMULACIÓN Y ACTUALIZACIÓN NORMATIVA Y OPERATIVA"/>
    <s v="SUBDIRECCIÓN ESTRATÉGICA Y DE COORDINACIÓN BOMBERIL"/>
    <s v="PETICIÓN DE INTERÉS GENERAL"/>
    <n v="30"/>
    <s v="20213800092802  "/>
    <s v="2021-07-30 18:19:06 "/>
    <m/>
    <d v="2021-07-30T00:00:00"/>
    <n v="1"/>
    <s v="Cumplido"/>
    <s v="Anotación ORFEO: SE DIO RESPUESTA POR CORREO ELECTRÓNICO EL DÍA 30/7/2021 DADO QUE SE HABÍA RECIBIDO LO CORRESPONDIENTE POR MAIL DESDE EL 28/7/2021."/>
    <m/>
    <m/>
    <s v="SI"/>
    <s v="N/A"/>
    <s v="No se anexa correo electrónico de la respuesta."/>
  </r>
  <r>
    <s v="Canal Virtual"/>
    <s v="Correo Atención Ciudadano"/>
    <x v="2"/>
    <s v="SECRETARIA CORTE CONSTITUCIONAL  "/>
    <s v="Entidad Publica"/>
    <x v="0"/>
    <s v="CAC: Oficio No 1859 del 30 de julio de 2021.  "/>
    <s v="Carlos Armando López Barrera "/>
    <s v="OFICINA ASESORA JURIDICA "/>
    <s v="DIRECCIÓN GENERAL "/>
    <s v="CONSULTA "/>
    <n v="35"/>
    <s v="20213800093092  "/>
    <s v="2021-07-31 17:46:26 "/>
    <m/>
    <d v="2021-08-13T00:00:00"/>
    <n v="10"/>
    <s v="Cumplido"/>
    <s v="Anotación ORFEO: Se archiva por cuanto se remitió el concepto a la Corte Constitucional mediante correo electrónico del día viernes 13 de agosto de 2021"/>
    <m/>
    <m/>
    <s v="SI"/>
    <m/>
    <s v="No se anexa correo electrónico de la respuesta."/>
  </r>
  <r>
    <s v="Canal Virtual"/>
    <s v="Correo Atención Ciudadano"/>
    <x v="19"/>
    <s v="CUERPO DE BOMBEROS VOLUNTARIOS DE FLANDES - TOLIMA  "/>
    <s v="Entidad Bomberil"/>
    <x v="0"/>
    <s v="CAC: Concepto  "/>
    <s v="Melba Vidal "/>
    <s v="FORMULACIÓN Y ACTUALIZACIÓN NORMATIVA Y OPERATIVA"/>
    <s v="SUBDIRECCIÓN ESTRATÉGICA Y DE COORDINACIÓN BOMBERIL"/>
    <s v="PETICIÓN DE INTERÉS GENERAL"/>
    <n v="30"/>
    <s v="20213800093132  "/>
    <s v="2021-07-31 19:31:40 "/>
    <n v="20212050094731"/>
    <d v="2021-08-11T00:00:00"/>
    <n v="8"/>
    <s v="Cumplido"/>
    <m/>
    <d v="2021-08-11T00:00:00"/>
    <s v="PDF"/>
    <s v="SI"/>
    <s v="N/A"/>
    <m/>
  </r>
  <r>
    <s v="Canal Virtual"/>
    <s v="Correo Institucional"/>
    <x v="2"/>
    <s v="COLEGIO COLOMBIANO DEL ADMINISTRADOR PúBLICO  "/>
    <s v="Persona Juridica"/>
    <x v="3"/>
    <s v="CI: DERECHO DE PETICIÓN Art. 9 Ley 1006 de 2006 "/>
    <s v="MARYOLY DIAZ "/>
    <s v="GESTIÓN TALENTO HUMANO "/>
    <s v="SUBDIRECCIÓN ADMINISTRATIVA Y FINANCIERA"/>
    <s v="PETICIÓN DE INTERÉS GENERAL"/>
    <n v="30"/>
    <s v="20213800093192  "/>
    <s v="2021-07-31 23:52:26 "/>
    <m/>
    <d v="2021-08-20T00:00:00"/>
    <n v="14"/>
    <s v="Cumplido"/>
    <s v="Anotación ORFEO: se archiva pro respuesta pro correo"/>
    <m/>
    <m/>
    <s v="SI"/>
    <s v="N/A"/>
    <s v="No se adjnta respuesta del correo electrónico.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133">
  <r>
    <x v="0"/>
    <s v="Correo Atención Ciudadano"/>
    <s v="Meta"/>
    <s v="JHONATTAN PINZON  "/>
    <s v="Persona Natural"/>
    <x v="0"/>
    <s v="DOCUMENTO BOMBEROS EL CASTILLO META"/>
    <s v="Camilo Portilla Quelal"/>
    <s v="FORMULACIÓN Y ACTUALIZACIÓN NORMATIVA Y OPERATIVA"/>
    <s v="SUBDIRECCIÓN ESTRATÉGICA Y DE COORDINACIÓN BOMBERIL"/>
    <s v="PETICIÓN DE INTERES PARTICULAR"/>
    <n v="30"/>
    <s v="20213800085792  "/>
    <s v="2021-07-01 11:09:39 "/>
    <n v="20212050094291"/>
    <s v="2021-29-07"/>
    <n v="19"/>
    <s v="Cumplido"/>
    <m/>
    <s v="2021-29-07"/>
    <s v="PDF"/>
    <s v="SÍ"/>
    <s v="N/A"/>
    <m/>
  </r>
  <r>
    <x v="0"/>
    <s v="Correo Atención Ciudadano"/>
    <s v="Bolivar"/>
    <s v="CUERPO DE BOMBEROS VOLUNTARIOS DE SANTA CRUZ DE MOMPOX  "/>
    <s v="Entidad Bomberil"/>
    <x v="1"/>
    <s v="CAC: Queja "/>
    <s v="Melba Vidal "/>
    <s v="FORMULACIÓN Y ACTUALIZACIÓN NORMATIVA Y OPERATIVA"/>
    <s v="SUBDIRECCIÓN ESTRATÉGICA Y DE COORDINACIÓN BOMBERIL"/>
    <s v="PETICIÓN DE INTERES PARTICULAR"/>
    <n v="30"/>
    <s v="20213800085942  "/>
    <s v="2021-07-01 16:33:16 "/>
    <m/>
    <m/>
    <m/>
    <s v="En proceso"/>
    <s v="Hoy 10-08 lleva 27 días de gestión."/>
    <m/>
    <m/>
    <m/>
    <m/>
    <m/>
  </r>
  <r>
    <x v="0"/>
    <s v="Correo Atención Ciudadano"/>
    <s v="Bogotá"/>
    <s v="FUNDACIÓN NACIONAL BATUTA LILIANA ROJAS GUALTEROS  "/>
    <s v="Persona Juridica"/>
    <x v="2"/>
    <s v="CAC: Solicitud de certificación Bomberos - Fundación Nacional Batuta  "/>
    <s v=" Edgar Alexander Maya Lopez"/>
    <s v="Proceso Educación Nacional para Bomberos"/>
    <s v="SUBDIRECCIÓN ESTRATÉGICA Y DE COORDINACIÓN BOMBERIL"/>
    <s v="PETICIÓN DE DOCUMENTOS E INFORMACIÓN "/>
    <n v="20"/>
    <s v="20213800086022  "/>
    <s v="2021-07-02 07:38:01 "/>
    <n v="20212050093961"/>
    <s v="2021-21-07"/>
    <n v="12"/>
    <s v="Cumplido"/>
    <m/>
    <s v="2021-21-07"/>
    <s v="PDF"/>
    <s v="SÍ"/>
    <s v="N/A"/>
    <m/>
  </r>
  <r>
    <x v="0"/>
    <s v="Correo Atención Ciudadano"/>
    <s v="Cundinamarca"/>
    <s v="FRANCISCO JAVIER GAMBOA PEDRAZA "/>
    <s v="Entidad Bomberil"/>
    <x v="2"/>
    <s v="CAC: Denuncia de suplantación  "/>
    <s v="Jorge Restrepo Sanguino"/>
    <s v="FORMULACIÓN Y ACTUALIZACIÓN NORMATIVA Y OPERATIVA"/>
    <s v="SUBDIRECCIÓN ESTRATÉGICA Y DE COORDINACIÓN BOMBERIL"/>
    <s v="DENUNCIA "/>
    <n v="30"/>
    <s v="20213800086052  "/>
    <s v="2021-07-02 09:29:30 "/>
    <n v="20212050093991"/>
    <s v="2021-21-07"/>
    <n v="11"/>
    <s v="Cumplido"/>
    <m/>
    <s v="2021-26-07"/>
    <s v="PDF"/>
    <s v="SÍ"/>
    <m/>
    <m/>
  </r>
  <r>
    <x v="0"/>
    <s v="Correo Atención Ciudadano"/>
    <s v="Atlántico"/>
    <s v="ALCALDÍA GALAPA ATLANTICO "/>
    <s v="Entidad Publica"/>
    <x v="1"/>
    <s v="CAC: SOLICITUD INVITACION.  "/>
    <s v="Liz Margaret Álvarez calderon "/>
    <s v="INSPECCIÓN VIGILANCIA  Y CONTROL"/>
    <s v="SUBDIRECCIÓN ESTRATÉGICA Y DE COORDINACIÓN BOMBERIL"/>
    <s v="PETICIÓN DE INTERÉS GENERAL"/>
    <n v="30"/>
    <s v="20213800086122  "/>
    <s v="2021-07-02 14:25:34 "/>
    <m/>
    <m/>
    <m/>
    <s v="Vencido"/>
    <m/>
    <m/>
    <m/>
    <m/>
    <m/>
    <s v="Al día 02/09/2021 lleva 41 días de vencimiento"/>
  </r>
  <r>
    <x v="0"/>
    <s v="Correo Atención Ciudadano"/>
    <s v="Boyacá"/>
    <s v="DEPARTAMENTO NACIONAL DE PLANEACION BOGOTA  "/>
    <s v="Entidad Publica"/>
    <x v="3"/>
    <s v="CAC: 20215460679631_701) Envío de notificación radicado 20215460679631 (EMAIL CERTIFICADO de notificaciones_sgdorfeo@dnp.gov.co) "/>
    <s v="Camilo Portilla Quelal"/>
    <s v="FORMULACIÓN Y ACTUALIZACIÓN NORMATIVA Y OPERATIVA"/>
    <s v="SUBDIRECCIÓN ESTRATÉGICA Y DE COORDINACIÓN BOMBERIL"/>
    <s v="PETICIÓN DE INTERÉS GENERAL"/>
    <n v="30"/>
    <s v="20213800086142  "/>
    <s v="2021-07-02 14:59:14 "/>
    <n v="20212050094171"/>
    <s v="2021-28-07"/>
    <n v="16"/>
    <s v="Cumplido"/>
    <s v="LA MISMA PETICION SE REALIZÓ CON RADICADO DNBC N° 20213800083282 Y SE RESPONDIÓ CON RADICADO 20212050094171"/>
    <s v="2021-28-07"/>
    <s v="PDF"/>
    <s v="SÍ"/>
    <s v="N/A"/>
    <s v="Hoy 10-08 lleva 23 días de gestión."/>
  </r>
  <r>
    <x v="0"/>
    <s v="Correo Atención Ciudadano"/>
    <s v="Cundinamarca"/>
    <s v="CUERPO DE BOMBEROS VOLUNTARIOS DE SIBATE  "/>
    <s v="Entidad Bomberil"/>
    <x v="0"/>
    <s v="CAC: INFORME- SOBRE UTILIZACIÓN DE EMBLEMAS, ESCUDOS ESLOGAN DE ENTIDADES PÚBLICAS SIN AUTORIZACIÓN  "/>
    <s v="Jorge Restrepo Sanguino"/>
    <s v="FORMULACIÓN Y ACTUALIZACIÓN NORMATIVA Y OPERATIVA"/>
    <s v="SUBDIRECCIÓN ESTRATÉGICA Y DE COORDINACIÓN BOMBERIL"/>
    <s v="PETICIÓN DE DOCUMENTOS E INFORMACIÓN "/>
    <n v="20"/>
    <s v="20213800086232  "/>
    <s v="2021-07-06 11:30:54 "/>
    <n v="20212050093991"/>
    <s v="2021-21-07"/>
    <n v="11"/>
    <s v="Cumplido"/>
    <m/>
    <s v="2021-21-07"/>
    <s v="PDF"/>
    <s v="SÍ"/>
    <s v="N/A"/>
    <s v="Hoy 10-08 lleva 22 días de gestión."/>
  </r>
  <r>
    <x v="0"/>
    <s v="Correo Atención Ciudadano"/>
    <s v="Valle del Cauca"/>
    <s v="DIANA PATRICIA CORREA BALCAZAR "/>
    <s v="Persona Natural"/>
    <x v="3"/>
    <s v="CAC: DERECHO DE PETICIÓN  "/>
    <s v="Edgar Alexander Maya Lopez"/>
    <s v="Proceso Educación Nacional para Bomberos"/>
    <s v="SUBDIRECCIÓN ESTRATÉGICA Y DE COORDINACIÓN BOMBERIL"/>
    <s v="PETICIÓN DE INTERES PARTICULAR"/>
    <n v="30"/>
    <s v="20213800086252  "/>
    <s v="2021-07-06 11:45:30 "/>
    <n v="20212050094201"/>
    <s v="2021-27-07"/>
    <n v="14"/>
    <s v="Cumplido"/>
    <m/>
    <s v="2021-27-07"/>
    <s v="PDF"/>
    <s v="SÍ"/>
    <s v="N/A"/>
    <s v="Hoy 10-08 lleva 23 días de gestión."/>
  </r>
  <r>
    <x v="0"/>
    <s v="Correo Atención Ciudadano"/>
    <s v="Putumayo"/>
    <s v="MINISTERIO DEL INTERIOR"/>
    <s v="Entidad Publica"/>
    <x v="2"/>
    <s v="CAC: OFI2021-18101-DAI-2200: Persiste emergencia humanitaria por inundaciones del territorio ancestral transfronterizo, desatención y falta de respuesta estatal a las Comunidades del Resguardo Buenavista y San José de Wisuyá.  "/>
    <s v="EDWIN GONZALEZ MALAGON  "/>
    <s v="Área Central de Referencia Bomberil"/>
    <s v="SUBDIRECCIÓN ESTRATÉGICA Y DE COORDINACIÓN BOMBERIL"/>
    <s v="DENUNCIA "/>
    <n v="30"/>
    <s v="20213800086312  "/>
    <s v="2021-07-06 12:47:49 "/>
    <m/>
    <m/>
    <m/>
    <s v="Vencido"/>
    <m/>
    <m/>
    <m/>
    <m/>
    <m/>
    <s v="Al día 02/09/2021 lleva 41 días de vencimiento"/>
  </r>
  <r>
    <x v="0"/>
    <s v="Correo Atención Ciudadano"/>
    <s v="Antioquia"/>
    <s v="CUERPO DE BOMBEROS VOLUNTARIOS SANTA ROSA DE OSOS  "/>
    <s v="Entidad Bomberil"/>
    <x v="0"/>
    <s v="CAC: Solicitud  "/>
    <s v="Lina Maria Rojas Gallego"/>
    <s v="Proceso Educación Nacional para Bomberos"/>
    <s v="SUBDIRECCIÓN ESTRATÉGICA Y DE COORDINACIÓN BOMBERIL"/>
    <s v="PETICIÓN DE INTERES PARTICULAR"/>
    <n v="30"/>
    <s v="20213800086362  "/>
    <s v="2021-07-06 16:28:21 "/>
    <n v="20212000021221"/>
    <s v="2021-21-07"/>
    <n v="10"/>
    <s v="Cumplido"/>
    <m/>
    <s v="2021-21-07"/>
    <s v="PDF"/>
    <s v="SI"/>
    <s v="N/A"/>
    <s v="Hoy 10-08 lleva 22 días de gestión."/>
  </r>
  <r>
    <x v="0"/>
    <s v="Correo Atención Ciudadano"/>
    <s v="Bogotá"/>
    <s v="H.I. SAN IGNACIO SEDE LUCERNA  "/>
    <s v="Persona Juridica"/>
    <x v="3"/>
    <s v="CAC: SAN IGNACIO_OPERADOR ICBF_SALUD ORAL_GESTIÒN INTERINSTITUCIONAL_LOCALIDAD KENNEDY  "/>
    <s v="Edgar Alexander Maya Lopez"/>
    <s v="Proceso Educación Nacional para Bomberos"/>
    <s v="SUBDIRECCIÓN ESTRATÉGICA Y DE COORDINACIÓN BOMBERIL"/>
    <s v="PETICIÓN DE INTERES PARTICULAR"/>
    <n v="30"/>
    <s v="20213800086412  "/>
    <s v="2021-07-06 17:15:19 "/>
    <n v="20212050093971"/>
    <s v="2021-21-07"/>
    <n v="10"/>
    <s v="Cumplido"/>
    <m/>
    <s v="2021-21-07"/>
    <s v="PDF"/>
    <s v="SI"/>
    <s v="N/A"/>
    <s v="Hoy 10-08 lleva 21 días de gestión."/>
  </r>
  <r>
    <x v="0"/>
    <s v="Correo Atención Ciudadano"/>
    <s v="Nariño "/>
    <s v="SECRETARIA DE GOBIERNO CORDOBA  "/>
    <s v="Entidad Publica"/>
    <x v="1"/>
    <s v="CAC: Solicitud de Información  "/>
    <s v="Jonathan Prieto "/>
    <s v="SUBDIRECCIÓN ADMINISTRATIVA Y FINANCIERA"/>
    <s v="SUBDIRECCIÓN ADMINISTRATIVA Y FINANCIERA"/>
    <s v="PETICIÓN DE INTERES PARTICULAR"/>
    <n v="30"/>
    <s v="20213800086422  "/>
    <s v="2021-07-06 17:20:20 "/>
    <m/>
    <m/>
    <m/>
    <s v="Vencido"/>
    <m/>
    <m/>
    <m/>
    <m/>
    <m/>
    <s v="Al día 02/09/2021 lleva 40 días de vencimiento"/>
  </r>
  <r>
    <x v="0"/>
    <s v="Correo Institucional"/>
    <s v="Bogotá"/>
    <s v="CONGRESO DE LA REPUBLICA DE COLOMBIA JAIME ENRIQUE DURAN BARRERA  "/>
    <s v="Entidad Publica"/>
    <x v="0"/>
    <s v="CI: Traslado  "/>
    <s v="Camilo Portilla Quelal"/>
    <s v="FORMULACIÓN Y ACTUALIZACIÓN NORMATIVA Y OPERATIVA"/>
    <s v="SUBDIRECCIÓN ESTRATÉGICA Y DE COORDINACIÓN BOMBERIL"/>
    <s v="INFORME POR CONGRESISTA "/>
    <n v="5"/>
    <s v="20213800086492  "/>
    <s v="2021-07-07 13:36:36 "/>
    <n v="20212050093801"/>
    <s v="2021-12-07"/>
    <n v="4"/>
    <s v="Cumplido"/>
    <m/>
    <s v="2021-12-07"/>
    <s v="PDF"/>
    <s v="SI"/>
    <s v="N/A"/>
    <s v="Hoy 10-08 lleva 21 días de gestión."/>
  </r>
  <r>
    <x v="0"/>
    <s v="Correo Atención Ciudadano"/>
    <s v="Risaralda"/>
    <s v="CUERPO DE BOMBEROS VOLUNTARIOS DE LA CELIA - RISARALDA  "/>
    <s v="Entidad Bomberil"/>
    <x v="1"/>
    <s v="CAC: SOLICITUD LINTERNAS PENDIENTES - BOMBEROS LA CELIA RISARALDA. "/>
    <s v="Andrés Fernando Muñoz Cabrera "/>
    <s v="Área Central de Referencia Bomberil"/>
    <s v="SUBDIRECCIÓN ESTRATÉGICA Y DE COORDINACIÓN BOMBERIL"/>
    <s v="PETICIÓN DE INTERES PARTICULAR"/>
    <n v="30"/>
    <s v="20213800086512  "/>
    <s v="2021-07-07 14:58:09 "/>
    <m/>
    <m/>
    <m/>
    <s v="Vencido"/>
    <m/>
    <m/>
    <m/>
    <m/>
    <m/>
    <s v="Al día 02/09/2021 lleva 39 días de vencimiento"/>
  </r>
  <r>
    <x v="0"/>
    <s v="Correo Atención Ciudadano"/>
    <s v="Guajira"/>
    <s v="ROBINSON TABORDA  "/>
    <s v="Persona Natural"/>
    <x v="4"/>
    <s v="CAC: Queja desde urumita la guajira "/>
    <s v="Jorge Restrepo Sanguino"/>
    <s v="FORMULACIÓN Y ACTUALIZACIÓN NORMATIVA Y OPERATIVA"/>
    <s v="SUBDIRECCIÓN ESTRATÉGICA Y DE COORDINACIÓN BOMBERIL"/>
    <s v="PETICIÓN DE INTERÉS GENERAL"/>
    <n v="30"/>
    <s v="20213800086602  "/>
    <s v="2021-07-07 17:10:09 "/>
    <n v="20212050093921"/>
    <d v="2021-08-03T00:00:00"/>
    <n v="18"/>
    <s v="Cumplido"/>
    <m/>
    <m/>
    <s v="Word"/>
    <s v="SI"/>
    <m/>
    <s v="Hoy 10-08 lleva 21 días de gestión."/>
  </r>
  <r>
    <x v="0"/>
    <s v="Correo Atención Ciudadano"/>
    <s v="Caqueta"/>
    <s v="CUERPO DE BOMBEROS VOLUNTARIOS DE FLORENCIA  "/>
    <s v="Entidad Bomberil"/>
    <x v="0"/>
    <s v="CAC: SOLICITUD ESTUDIOS PROYECTO ESCUELA PEI  "/>
    <s v="Jonathan Prieto "/>
    <s v="SUBDIRECCIÓN ADMINISTRATIVA Y FINANCIERA"/>
    <s v="SUBDIRECCIÓN ADMINISTRATIVA Y FINANCIERA"/>
    <s v="PETICIÓN DE INTERÉS GENERAL"/>
    <n v="30"/>
    <s v="20213800086642  "/>
    <s v="2021-07-08 11:42:37 "/>
    <m/>
    <m/>
    <m/>
    <s v="Vencido"/>
    <m/>
    <m/>
    <m/>
    <m/>
    <m/>
    <s v="Al día 02/09/2021 lleva 39 días de vencimiento"/>
  </r>
  <r>
    <x v="1"/>
    <s v="Radicación Directa"/>
    <s v="Antioquia"/>
    <s v="PROCURADURIA PROVINCIAL VALLE DE ABURRA  "/>
    <s v="Entidad Publica"/>
    <x v="0"/>
    <s v="RD: FRANQUICIA  "/>
    <s v="Liz Margaret Álvarez calderon "/>
    <s v="INSPECCIÓN VIGILANCIA  Y CONTROL "/>
    <s v="SUBDIRECCIÓN ESTRATÉGICA Y DE COORDINACIÓN BOMBERIL"/>
    <s v="PETICIÓN ENTRE AUTORIDADES"/>
    <n v="10"/>
    <s v="20213800086662  "/>
    <s v="2021-07-08 13:46:08 "/>
    <m/>
    <m/>
    <m/>
    <s v="Vencido"/>
    <m/>
    <m/>
    <m/>
    <m/>
    <m/>
    <s v="Al día 02/09/2021 lleva 39 días de vencimiento"/>
  </r>
  <r>
    <x v="0"/>
    <s v="Correo Atención Ciudadano"/>
    <s v="Caldas"/>
    <s v="CUERPO DE BOMBEROS VOLUNTARIOS DE VITERBO - CALDAS  "/>
    <s v="Entidad Bomberil"/>
    <x v="0"/>
    <s v="CAC: Solicitud resolución 004 de 2020  "/>
    <s v="Lina Maria Rojas Gallego"/>
    <s v="Proceso Educación Nacional para Bomberos"/>
    <s v="SUBDIRECCIÓN ESTRATÉGICA Y DE COORDINACIÓN BOMBERIL"/>
    <s v="PETICIÓN DE DOCUMENTOS E INFORMACIÓN "/>
    <n v="20"/>
    <s v="20213800086692  "/>
    <s v="2021-07-09 09:25:09 "/>
    <m/>
    <s v="2021-14-07"/>
    <n v="3"/>
    <s v="Cumplido"/>
    <s v="Se responde radicado por correo electrónico el 14-07-2021, se envía la resolución solicitada."/>
    <m/>
    <m/>
    <s v="SI"/>
    <s v="N/A"/>
    <s v="Hoy 10-08 lleva 21 días de gestión."/>
  </r>
  <r>
    <x v="0"/>
    <s v="Correo Atención Ciudadano"/>
    <s v="Santander"/>
    <s v="ALCALDIA DEL MUNICIPIO DE MALAGA SANTANDER "/>
    <s v="Entidad Publica"/>
    <x v="1"/>
    <s v="CAC: SOLICITUD AUDIENCIA ALCALDE MALAGA SANTANDER "/>
    <s v="Andrea González Sarmiento"/>
    <s v="DIRECCIÓN GENERAL "/>
    <s v="DIRECCIÓN GENERAL "/>
    <s v="PETICIÓN DE INTERÉS GENERAL"/>
    <n v="30"/>
    <s v="20213800086712  "/>
    <s v="2021-07-09 09:39:22 "/>
    <n v="20213000021431"/>
    <d v="2021-07-30T00:00:00"/>
    <n v="14"/>
    <s v="Cumplido"/>
    <m/>
    <m/>
    <s v="Word"/>
    <m/>
    <m/>
    <s v="Hoy 10-08 lleva 21 días de gestión."/>
  </r>
  <r>
    <x v="0"/>
    <s v="Correo Atención Ciudadano"/>
    <s v="Boyacá"/>
    <s v="CUERPO DE BOMBEROS VOLUNTARIOS DE MONIQUIRA  "/>
    <s v="Entidad Bomberil"/>
    <x v="0"/>
    <s v="CAC: SOLICITUD CONCEPTO.  "/>
    <s v="Andrea Bibiana Castañeda Durán"/>
    <s v="FORMULACIÓN Y ACTUALIZACIÓN NORMATIVA Y OPERATIVA"/>
    <s v="SUBDIRECCIÓN ESTRATÉGICA Y DE COORDINACIÓN BOMBERIL"/>
    <s v="CONSULTA "/>
    <n v="35"/>
    <s v="20213800086762  "/>
    <s v="2021-07-09 10:23:10 "/>
    <n v="20212050094561"/>
    <d v="2021-08-06T00:00:00"/>
    <n v="20"/>
    <s v="Cumplido"/>
    <m/>
    <m/>
    <s v="Word"/>
    <s v="SI"/>
    <m/>
    <s v="Al día 02/09/2021 no se a digitalizado la respuesta."/>
  </r>
  <r>
    <x v="0"/>
    <s v="Correo Atención Ciudadano"/>
    <s v="Cundinamarca"/>
    <s v="CUERPO DE BOMBEROS VOLUNTARIOS DE SOPO  "/>
    <s v="Entidad Bomberil"/>
    <x v="0"/>
    <s v="CAC: Radicado de salida S-2021-025334. TRASLADO PGN.  "/>
    <s v="Andrea Bibiana Castañeda Durán"/>
    <s v="FORMULACIÓN Y ACTUALIZACIÓN NORMATIVA Y OPERATIVA"/>
    <s v="SUBDIRECCIÓN ESTRATÉGICA Y DE COORDINACIÓN BOMBERIL"/>
    <s v="PETICIÓN DE INTERÉS GENERAL"/>
    <n v="30"/>
    <s v="20213800086792  "/>
    <s v="2021-07-09 10:45:38 "/>
    <n v="20212050094471"/>
    <d v="2021-08-06T00:00:00"/>
    <n v="20"/>
    <s v="Cumplido"/>
    <m/>
    <d v="2021-08-06T00:00:00"/>
    <s v="PDF"/>
    <s v="SI"/>
    <m/>
    <m/>
  </r>
  <r>
    <x v="0"/>
    <s v="Correo Atención Ciudadano"/>
    <s v="Valle del Cauca"/>
    <s v="ALCALDIA MUNICIPAL DE BOLIVAR VALLE  "/>
    <s v="Entidad Publica"/>
    <x v="1"/>
    <s v="CAC: SOLICITUD INFRMACION MAQUINARIA BOLIVAR VALLE  "/>
    <s v="Andrés Fernando Muñoz Cabrera "/>
    <s v="Área Central de Referencia Bomberil"/>
    <s v="SUBDIRECCIÓN ESTRATÉGICA Y DE COORDINACIÓN BOMBERIL"/>
    <s v="PETICIÓN DE INTERES PARTICULAR"/>
    <n v="30"/>
    <s v="20213800086802  "/>
    <s v="2021-07-09 11:35:48 "/>
    <m/>
    <m/>
    <m/>
    <s v="Vencido"/>
    <m/>
    <m/>
    <m/>
    <m/>
    <m/>
    <s v="Al día 02/09/2021 lleva 38 días de vencimiento"/>
  </r>
  <r>
    <x v="0"/>
    <s v="Correo Atención Ciudadano"/>
    <s v="Caldas"/>
    <s v="CUERPO DE BOMBEROS VOLUNTARIOS DE LA MERCED - CALDAS  "/>
    <s v="Entidad Bomberil"/>
    <x v="1"/>
    <s v="CAC: Envío proyecto  "/>
    <s v="Andrés Fernando Muñoz Cabrera "/>
    <s v="Área Central de Referencia Bomberil"/>
    <s v="SUBDIRECCIÓN ESTRATÉGICA Y DE COORDINACIÓN BOMBERIL"/>
    <s v="PETICIÓN DE INTERES PARTICULAR"/>
    <n v="30"/>
    <s v="20213800086822  "/>
    <s v="2021-07-09 11:59:51 "/>
    <m/>
    <m/>
    <m/>
    <s v="Vencido"/>
    <m/>
    <m/>
    <m/>
    <m/>
    <m/>
    <s v="Al día 02/09/2021 lleva 38 días de vencimiento"/>
  </r>
  <r>
    <x v="0"/>
    <s v="Correo Atención Ciudadano"/>
    <s v="Vichada"/>
    <s v="CARLOS ACOSTA  "/>
    <s v="Persona Natural"/>
    <x v="0"/>
    <s v="CAC: DERECHO DE PETICIÓN  "/>
    <s v=" Camilo Portilla Quelal"/>
    <s v="FORMULACIÓN Y ACTUALIZACIÓN NORMATIVA Y OPERATIVA"/>
    <s v="SUBDIRECCIÓN ESTRATÉGICA Y DE COORDINACIÓN BOMBERIL"/>
    <s v="PETICIÓN DE INTERÉS GENERAL"/>
    <n v="30"/>
    <s v="20213800086922  "/>
    <s v="2021-07-09 15:32:56 "/>
    <n v="20212050094411"/>
    <s v=" 02/08/2021"/>
    <n v="16"/>
    <s v="Cumplido"/>
    <m/>
    <m/>
    <s v="Word"/>
    <m/>
    <m/>
    <s v="Al día 02/09/2021 no se a digitalizado la respuesta."/>
  </r>
  <r>
    <x v="0"/>
    <s v="Correo Atención Ciudadano"/>
    <s v="Cundinamarca"/>
    <s v="CUERPO DE BOMBEROS VOLUNTARIOS DE FACATATIVA  "/>
    <s v="Entidad Bomberil"/>
    <x v="0"/>
    <s v="CAC: SOLICITUD "/>
    <s v="Juan Gabriel Parra"/>
    <s v="FORMULACIÓN Y ACTUALIZACIÓN NORMATIVA Y OPERATIVA"/>
    <s v="SUBDIRECCIÓN ESTRATÉGICA Y DE COORDINACIÓN BOMBERIL"/>
    <s v="PETICIÓN DE INTERÉS GENERAL"/>
    <n v="30"/>
    <s v="20213800086932  "/>
    <s v="2021-07-09 15:43:50 "/>
    <m/>
    <m/>
    <m/>
    <s v="Vencido"/>
    <m/>
    <m/>
    <m/>
    <m/>
    <m/>
    <s v="Al día 02/09/2021 lleva 38 días de vencimiento"/>
  </r>
  <r>
    <x v="0"/>
    <s v="Correo Atención Ciudadano"/>
    <s v="Norte de santander "/>
    <s v="CUERPO DE BOMBEROS VOLUNTARIOS DE CUCUTA  "/>
    <s v="Entidad Bomberil"/>
    <x v="5"/>
    <s v="CAC: SOLICITUD APOYO JURÍDICO  "/>
    <s v="Andrea Bibiana Castañeda Durán"/>
    <s v="FORMULACIÓN Y ACTUALIZACIÓN NORMATIVA Y OPERATIVA"/>
    <s v="SUBDIRECCIÓN ESTRATÉGICA Y DE COORDINACIÓN BOMBERIL"/>
    <s v="PETICIÓN DE INTERES PARTICULAR"/>
    <n v="30"/>
    <s v="20213800086942  "/>
    <s v="2021-07-09 15:49:44 "/>
    <n v="20212050093941"/>
    <s v="2021-21-07"/>
    <n v="8"/>
    <s v="Cumplido"/>
    <m/>
    <s v="2021-21-07"/>
    <s v="PDF"/>
    <s v="SI"/>
    <s v="N/A"/>
    <m/>
  </r>
  <r>
    <x v="0"/>
    <s v="Correo Atención Ciudadano"/>
    <s v="Magdalena "/>
    <s v="PRESIDENCIA DE LA REPUBLICA  "/>
    <s v="Entidad Publica"/>
    <x v="2"/>
    <s v="CAC. OFI21-00096387 / IDM: Seguimiento Plan Estratégico del Vía Parque Isla de Salamanca Sentencia 3872 de 2020. a más tardar el día 11 de julio de 2021, "/>
    <s v="Carlos Cartagena Cano "/>
    <s v="DIRECCIÓN GENERAL "/>
    <s v="DIRECCIÓN GENERAL "/>
    <s v="PETICIÓN DE DOCUMENTOS E INFORMACIÓN "/>
    <n v="20"/>
    <s v="20213800086992  "/>
    <s v="2021-07-09 16:36:12 "/>
    <m/>
    <m/>
    <m/>
    <s v="Vencido"/>
    <m/>
    <m/>
    <m/>
    <m/>
    <m/>
    <s v="Al día 02/09/2021 lleva 38 días de vencimiento"/>
  </r>
  <r>
    <x v="0"/>
    <s v="Correo Atención Ciudadano"/>
    <s v="Bogotá"/>
    <s v="MICHEL JOAO ARIAS MURILLO  "/>
    <s v="Persona Natural"/>
    <x v="2"/>
    <s v="CAC: Novedad Acoso Laboral  "/>
    <s v="Camilo Portilla Quelal"/>
    <s v="FORMULACIÓN Y ACTUALIZACIÓN NORMATIVA Y OPERATIVA"/>
    <s v="SUBDIRECCIÓN ESTRATÉGICA Y DE COORDINACIÓN BOMBERIL"/>
    <s v="PETICIÓN DE INTERES PARTICULAR"/>
    <n v="30"/>
    <s v="20213800087022  "/>
    <s v="2021-07-09 17:16:03 "/>
    <n v="20212050094421"/>
    <d v="2021-08-06T00:00:00"/>
    <n v="20"/>
    <s v="Cumplido"/>
    <m/>
    <d v="2021-08-06T00:00:00"/>
    <s v="PDF"/>
    <s v="SI"/>
    <m/>
    <m/>
  </r>
  <r>
    <x v="0"/>
    <s v="Correo Atención Ciudadano"/>
    <s v="Valle del Cauca"/>
    <s v="CUERPO DE BOMBEROS VOLUNTARIOS DE GINEBRA  "/>
    <s v="Entidad Bomberil"/>
    <x v="1"/>
    <s v="CAC: Solicitud Aval Instructores  "/>
    <s v="Jose Alexander Teuta Gomez"/>
    <s v="Proceso Educación Nacional para Bomberos"/>
    <s v="SUBDIRECCIÓN ESTRATÉGICA Y DE COORDINACIÓN BOMBERIL"/>
    <s v="PETICIÓN DE INTERES PARTICULAR"/>
    <n v="30"/>
    <s v="20213800087032  "/>
    <s v="2021-07-09 17:18:31 "/>
    <n v="20212000021271"/>
    <s v="2021-28-07"/>
    <n v="12"/>
    <s v="Cumplido"/>
    <m/>
    <s v="2021-28-07"/>
    <s v="PDF"/>
    <s v="SI"/>
    <s v="N/A"/>
    <m/>
  </r>
  <r>
    <x v="0"/>
    <s v="Correo Atención Ciudadano"/>
    <s v="Quindio "/>
    <s v="CUERPO DE BOMBEROS VOLUNTARIOS DE GENOVA - QUINDIO  "/>
    <s v="Entidad Bomberil"/>
    <x v="1"/>
    <s v="CAC: Información Instructor Bomberos Nivel 1 y 2. "/>
    <s v="Jose Alexander Teuta Gomez"/>
    <s v="Proceso Educación Nacional para Bomberos"/>
    <s v="SUBDIRECCIÓN ESTRATÉGICA Y DE COORDINACIÓN BOMBERIL"/>
    <s v="PETICIÓN DE INTERÉS GENERAL"/>
    <n v="30"/>
    <s v="20213800087062  "/>
    <s v="2021-07-09 17:28:59 "/>
    <n v="20212000021361"/>
    <s v="2021-27-07"/>
    <n v="11"/>
    <s v="Cumplido"/>
    <m/>
    <s v="2021-27-07"/>
    <s v="PDF"/>
    <s v="SI"/>
    <m/>
    <m/>
  </r>
  <r>
    <x v="0"/>
    <s v="Correo Atención Ciudadano"/>
    <s v="Bolivar"/>
    <s v="CUERPO DE BOMBEROS VOLUNTARIOS DE SANTA CRUZ DE MOMPOX  "/>
    <s v="Entidad Bomberil"/>
    <x v="1"/>
    <s v="CAC: ENTREGA IRREGULAR DE EQUIPOS DE PROTECCIÓN PERSONAL - EPP "/>
    <s v="EDWIN GONZALEZ MALAGON  "/>
    <s v="Área Central de Referencia Bomberil"/>
    <s v="SUBDIRECCIÓN ESTRATÉGICA Y DE COORDINACIÓN BOMBERIL"/>
    <s v="PETICIÓN DE INTERES PARTICULAR"/>
    <n v="30"/>
    <s v="20213800087102  "/>
    <s v="2021-07-09 17:47:28 "/>
    <m/>
    <m/>
    <m/>
    <s v="Vencido"/>
    <m/>
    <m/>
    <m/>
    <m/>
    <m/>
    <s v="Al día 02/09/2021 lleva 37 días de vencimiento"/>
  </r>
  <r>
    <x v="0"/>
    <s v="Correo Atención Ciudadano"/>
    <s v="Cundinamarca"/>
    <s v="ALCALDIA AGUA DE DIOS CUNDINAMARCA "/>
    <s v="Entidad Publica"/>
    <x v="0"/>
    <s v="CAC: SOLICITUD INFORMACIÓN  "/>
    <s v="Melba Vidal "/>
    <s v="FORMULACIÓN Y ACTUALIZACIÓN NORMATIVA Y OPERATIVA"/>
    <s v="SUBDIRECCIÓN ESTRATÉGICA Y DE COORDINACIÓN BOMBERIL"/>
    <s v="PETICIÓN DE INTERES PARTICULAR"/>
    <n v="30"/>
    <s v="20213800087112  "/>
    <s v="2021-07-09 17:54:05 "/>
    <m/>
    <m/>
    <m/>
    <s v="Vencido"/>
    <m/>
    <m/>
    <m/>
    <m/>
    <m/>
    <s v="Al día 02/09/2021 lleva 37 días de vencimiento"/>
  </r>
  <r>
    <x v="0"/>
    <s v="Correo Atención Ciudadano"/>
    <s v="Antioquia"/>
    <s v="FISCALIA GENERAL DE LA NACION  "/>
    <s v="Entidad Publica"/>
    <x v="3"/>
    <s v="CAC: SOLICITUD DE INFORMACIÓN RADICADO SPOA 050016000718200900146 "/>
    <s v=" Jorge Restrepo Sanguino"/>
    <s v="FORMULACIÓN Y ACTUALIZACIÓN NORMATIVA Y OPERATIVA"/>
    <s v="SUBDIRECCIÓN ESTRATÉGICA Y DE COORDINACIÓN BOMBERIL"/>
    <s v="PETICIÓN ENTRE AUTORIDADES"/>
    <n v="10"/>
    <s v="20213800087122  "/>
    <s v="2021-07-09 17:59:54 "/>
    <n v="20212050093911"/>
    <s v="2021-21-07"/>
    <n v="7"/>
    <s v="Extemporaneo"/>
    <m/>
    <s v="2021-21-07"/>
    <s v="PDF"/>
    <s v="SI"/>
    <m/>
    <m/>
  </r>
  <r>
    <x v="0"/>
    <s v="Correo Atención Ciudadano"/>
    <s v="Valle del Cauca"/>
    <s v="JUZGADO 01 CIVIL CIRCUITO - TULUA - SECCIONAL CALI  "/>
    <s v="Entidad Publica"/>
    <x v="0"/>
    <s v="CAC: NOTIFICACIÓN AUTO No. 982 DEL 9 DE JULIO DE 2021 - ADMISIÓN TUTELA 2021-00192-00 "/>
    <s v="Camilo Portilla Quelal"/>
    <s v="FORMULACIÓN Y ACTUALIZACIÓN NORMATIVA Y OPERATIVA"/>
    <s v="SUBDIRECCIÓN ESTRATÉGICA Y DE COORDINACIÓN BOMBERIL"/>
    <s v="PETICIÓN ENTRE AUTORIDADES"/>
    <n v="10"/>
    <s v="20213800087132  "/>
    <s v="2021-07-12 09:14:59 "/>
    <n v="20212050093831"/>
    <s v="2021-12-07"/>
    <n v="1"/>
    <s v="Cumplido"/>
    <m/>
    <s v="2021-12-07"/>
    <s v="PDF"/>
    <s v="SI"/>
    <m/>
    <m/>
  </r>
  <r>
    <x v="0"/>
    <s v="Correo Atención Ciudadano"/>
    <s v="Vichada"/>
    <s v="GOBERNACION DE VICHADA  "/>
    <s v="Entidad Bomberil"/>
    <x v="3"/>
    <s v="CAC: Solicitud concepto jurídico respecto al cumplimiento de los requisitos para ser designado como Coordinador Ejecutivo de Bomberos "/>
    <s v=" Jorge Restrepo Sanguino"/>
    <s v="FORMULACIÓN Y ACTUALIZACIÓN NORMATIVA Y OPERATIVA"/>
    <s v="SUBDIRECCIÓN ESTRATÉGICA Y DE COORDINACIÓN BOMBERIL"/>
    <s v="PETICIÓN DE INTERÉS GENERAL"/>
    <n v="30"/>
    <s v="20213800087142  "/>
    <s v="2021-07-12 09:51:39 "/>
    <n v="20212050094281"/>
    <d v="2021-07-29T00:00:00"/>
    <n v="13"/>
    <s v="Cumplido"/>
    <m/>
    <d v="2021-07-29T00:00:00"/>
    <s v="PDF"/>
    <s v="SI"/>
    <m/>
    <m/>
  </r>
  <r>
    <x v="0"/>
    <s v="Correo Atención Ciudadano"/>
    <s v="Bogotá"/>
    <s v="VEEDOR BOMBERIL  "/>
    <s v="Entidad Bomberil"/>
    <x v="3"/>
    <s v="CAC : Solicitud de información mediante derecho de petición "/>
    <s v="Jorge Edwin Amarillo Alvarado"/>
    <s v="SUBDIRECCIÓN ADMINISTRATIVA Y FINANCIERA"/>
    <s v="SUBDIRECCIÓN ADMINISTRATIVA Y FINANCIERA"/>
    <s v="PETICIÓN DE DOCUMENTOS E INFORMACIÓN "/>
    <n v="20"/>
    <s v="20213800087212  "/>
    <s v="2021-07-12 10:27:58 "/>
    <m/>
    <d v="2021-08-04T00:00:00"/>
    <n v="18"/>
    <s v="Cumplido"/>
    <s v="En atención a la falta de requisitos mínimos del derecho de petición, como identificación de ciudadano y notificación se archiva la solicitud."/>
    <m/>
    <m/>
    <m/>
    <m/>
    <m/>
  </r>
  <r>
    <x v="0"/>
    <s v="Correo Institucional"/>
    <s v="Risaralda"/>
    <s v="CUERPO DE BOMBEROS OFICIALES DE DOSQUEBRADAS  "/>
    <s v="Entidad Bomberil"/>
    <x v="1"/>
    <s v="CI: EXT_S21-00053112-PQRSD-051941-PQR  "/>
    <s v="Jonathan Prieto "/>
    <s v="SUBDIRECCIÓN ADMINISTRATIVA Y FINANCIERA"/>
    <s v="SUBDIRECCIÓN ADMINISTRATIVA Y FINANCIERA"/>
    <s v="PETICIÓN DE INTERÉS GENERAL"/>
    <n v="30"/>
    <s v="20213800087222  "/>
    <s v="2021-07-12 10:32:08 "/>
    <m/>
    <m/>
    <m/>
    <s v="En proceso"/>
    <m/>
    <m/>
    <m/>
    <m/>
    <m/>
    <m/>
  </r>
  <r>
    <x v="0"/>
    <s v="Correo Atención Ciudadano"/>
    <s v="Caldas"/>
    <s v="CUERPO DE BOMBEROS VOLUNTARIOS LA DORADA - CALDAS  "/>
    <s v="Entidad Bomberil"/>
    <x v="5"/>
    <s v="CAC: TUTELA "/>
    <s v="Jorge Restrepo Sanguino"/>
    <s v="FORMULACIÓN Y ACTUALIZACIÓN NORMATIVA Y OPERATIVA"/>
    <s v="SUBDIRECCIÓN ESTRATÉGICA Y DE COORDINACIÓN BOMBERIL"/>
    <s v="PETICIÓN ENTRE AUTORIDADES"/>
    <n v="10"/>
    <s v="20213800087242  "/>
    <s v="2021-07-12 13:54:59 "/>
    <n v="20212050093881"/>
    <d v="2021-07-13T00:00:00"/>
    <n v="1"/>
    <s v="Cumplido"/>
    <m/>
    <d v="2021-07-13T00:00:00"/>
    <s v="PDF"/>
    <s v="SI"/>
    <m/>
    <m/>
  </r>
  <r>
    <x v="0"/>
    <s v="Correo Atención Ciudadano"/>
    <s v="Boyacá"/>
    <s v="CUERPO DE BOMBEROS VOLUNTARIOS DE ARCABUCO  "/>
    <s v="Entidad Bomberil"/>
    <x v="3"/>
    <s v="CAC: SOLICITUD  "/>
    <s v="Camilo Portilla Quelal"/>
    <s v="FORMULACIÓN Y ACTUALIZACIÓN NORMATIVA Y OPERATIVA"/>
    <s v="SUBDIRECCIÓN ESTRATÉGICA Y DE COORDINACIÓN BOMBERIL"/>
    <s v="PETICIÓN DE INTERÉS GENERAL"/>
    <n v="30"/>
    <s v="20213800087262  "/>
    <s v="2021-07-12 15:41:26 "/>
    <m/>
    <m/>
    <m/>
    <s v="En proceso"/>
    <m/>
    <m/>
    <m/>
    <m/>
    <m/>
    <m/>
  </r>
  <r>
    <x v="0"/>
    <s v="Correo Atención Ciudadano"/>
    <s v="Valle del Cauca"/>
    <s v="JOSE PERDOMO  "/>
    <s v="Persona Juridica"/>
    <x v="3"/>
    <s v="CAC: INFORMACIÓN MARCO NORMATIVO PROCESO DE CERTIFICACIÓN Y EVALUACIÓN RIESGOS BOMBEROS "/>
    <s v="Edgar Alexander Maya Lopez"/>
    <s v="Proceso Educación Nacional para Bomberos"/>
    <s v="SUBDIRECCIÓN ESTRATÉGICA Y DE COORDINACIÓN BOMBERIL"/>
    <s v="PETICIÓN DE DOCUMENTOS E INFORMACIÓN "/>
    <n v="20"/>
    <s v="20213800087302  "/>
    <s v="2021-07-12 16:14:38 "/>
    <n v="20212050094241"/>
    <d v="2021-07-27T00:00:00"/>
    <n v="12"/>
    <s v="Cumplido"/>
    <m/>
    <d v="2021-07-27T00:00:00"/>
    <s v="PDF"/>
    <s v="SI"/>
    <m/>
    <m/>
  </r>
  <r>
    <x v="0"/>
    <s v="Correo Atención Ciudadano"/>
    <s v="Valle del Cauca"/>
    <s v="ARBEY RODRIGUEZ  "/>
    <s v="Persona Natural"/>
    <x v="5"/>
    <s v="CAC: Queja, petición y investigación. Cartago Valle. "/>
    <s v="Jorge Restrepo Sanguino"/>
    <s v="FORMULACIÓN Y ACTUALIZACIÓN NORMATIVA Y OPERATIVA"/>
    <s v="SUBDIRECCIÓN ESTRATÉGICA Y DE COORDINACIÓN BOMBERIL"/>
    <s v="PETICIÓN DE INTERÉS GENERAL"/>
    <n v="30"/>
    <s v="20213800087312  "/>
    <s v="2021-07-12 16:35:06 "/>
    <n v="20212050094011"/>
    <d v="2021-07-21T00:00:00"/>
    <n v="6"/>
    <s v="Cumplido"/>
    <m/>
    <d v="2021-07-21T00:00:00"/>
    <s v="PDF"/>
    <s v="SI"/>
    <m/>
    <m/>
  </r>
  <r>
    <x v="0"/>
    <s v="Correo Atención Ciudadano"/>
    <s v="Bogotá"/>
    <s v="PRESIDENCIA DE LA REPUBLICA  "/>
    <s v="Entidad territorial"/>
    <x v="3"/>
    <s v="CAC: EXT_S21-00039083-PQRSD-038465-PQR  "/>
    <s v="Andrés Fernando Muñoz Cabrera "/>
    <s v="Área Central de Referencia Bomberil"/>
    <s v="SUBDIRECCIÓN ESTRATÉGICA Y DE COORDINACIÓN BOMBERIL"/>
    <s v="PETICIÓN DE INTERÉS GENERAL"/>
    <n v="30"/>
    <s v="20213800087332  "/>
    <s v="2021-07-12 16:49:16 "/>
    <m/>
    <m/>
    <m/>
    <s v="En proceso"/>
    <m/>
    <m/>
    <m/>
    <m/>
    <m/>
    <m/>
  </r>
  <r>
    <x v="0"/>
    <s v="Correo Atención Ciudadano"/>
    <s v="Bogotá"/>
    <s v="MINISTERIO DE INTERIOR  "/>
    <s v="Entidad territorial"/>
    <x v="3"/>
    <s v="CAC: Remisión por competencia EXT_S21-00052098-PQRSD-051020-PQR "/>
    <s v=" Juan Gabriel Parra"/>
    <s v="FORMULACIÓN Y ACTUALIZACIÓN NORMATIVA Y OPERATIVA"/>
    <s v="SUBDIRECCIÓN ESTRATÉGICA Y DE COORDINACIÓN BOMBERIL"/>
    <s v="PETICIÓN DE INTERÉS GENERAL"/>
    <n v="30"/>
    <s v="20213800087372  "/>
    <s v="2021-07-12 17:01:38 "/>
    <n v="20212050094021"/>
    <d v="2021-07-28T00:00:00"/>
    <n v="11"/>
    <s v="Cumplido"/>
    <m/>
    <d v="2021-07-28T00:00:00"/>
    <s v="PDF"/>
    <s v="SI"/>
    <m/>
    <m/>
  </r>
  <r>
    <x v="0"/>
    <s v="Correo Atención Ciudadano"/>
    <s v="Bogotá"/>
    <s v="ISELE TOSCANA  "/>
    <s v="Persona Natural"/>
    <x v="3"/>
    <s v="CAC: Cargo de Comandancia "/>
    <s v="Camilo Portilla Quelal"/>
    <s v="FORMULACIÓN Y ACTUALIZACIÓN NORMATIVA Y OPERATIVA"/>
    <s v="SUBDIRECCIÓN ESTRATÉGICA Y DE COORDINACIÓN BOMBERIL"/>
    <s v="PETICIÓN DE DOCUMENTOS E INFORMACIÓN "/>
    <n v="20"/>
    <s v="20213800087452  "/>
    <s v="2021-07-12 17:53:13 "/>
    <s v="20212050094401 "/>
    <d v="2021-08-02T00:00:00"/>
    <n v="14"/>
    <s v="Cumplido"/>
    <m/>
    <m/>
    <s v="Word"/>
    <s v="SI"/>
    <m/>
    <m/>
  </r>
  <r>
    <x v="0"/>
    <s v="Correo Atención Ciudadano"/>
    <s v="Bogotá"/>
    <s v="PROCURADURIA GENERAL DE LA NACION  "/>
    <s v="Entidad territorial"/>
    <x v="3"/>
    <s v="CAC: REMISION POR COMPETENCIA E-2020-029376  "/>
    <s v="Andrea Bibiana Castañeda Durán"/>
    <s v="FORMULACIÓN Y ACTUALIZACIÓN NORMATIVA Y OPERATIVA"/>
    <s v="SUBDIRECCIÓN ESTRATÉGICA Y DE COORDINACIÓN BOMBERIL"/>
    <s v="PETICIÓN ENTRE AUTORIDADES"/>
    <n v="10"/>
    <s v="20213800087492  "/>
    <s v="2021-07-13 12:44:36 "/>
    <n v="20212050094101"/>
    <d v="2021-07-21T00:00:00"/>
    <n v="4"/>
    <s v="Cumplido"/>
    <m/>
    <d v="2021-07-21T00:00:00"/>
    <s v="PDF"/>
    <s v="SI"/>
    <m/>
    <m/>
  </r>
  <r>
    <x v="0"/>
    <s v="Correo Atención Ciudadano"/>
    <s v="Bogotá"/>
    <s v="CONGRESO DE LA REPúBLICA DE COLOMBIA COMISIÓN CUARTA CONSTINUCIONAL PERMANENTE  "/>
    <s v="Entidad territorial"/>
    <x v="3"/>
    <s v="CAC: Solicitud Informe Ejecución Presupuesto de Inversión 2021  "/>
    <s v=" Adriana Moreno Roncancio"/>
    <s v="PLANEACIÓN ESTRATEGICA"/>
    <s v="DIRECCIÓN GENERAL "/>
    <s v="INFORME POR CONGRESISTA "/>
    <n v="5"/>
    <s v="20213800087502  "/>
    <s v="2021-07-13 12:54:07 "/>
    <n v="20211100021611"/>
    <d v="2021-07-28T00:00:00"/>
    <n v="10"/>
    <s v="Extemporaneo"/>
    <m/>
    <d v="2021-07-28T00:00:00"/>
    <s v="PDF"/>
    <s v="SI"/>
    <s v="N/A"/>
    <m/>
  </r>
  <r>
    <x v="0"/>
    <s v="Correo Atención Ciudadano"/>
    <s v="Norte de santander "/>
    <s v="CESAR AUGUSTO RIVEROS AVENDAÑO "/>
    <s v="Persona Natural"/>
    <x v="5"/>
    <s v="CAC: Homologación Cursos para Ascenso  "/>
    <s v="Lina Maria Rojas Gallego"/>
    <s v="Proceso Educación Nacional para Bomberos"/>
    <s v="SUBDIRECCIÓN ESTRATÉGICA Y DE COORDINACIÓN BOMBERIL"/>
    <s v="PETICIÓN DE INTERES PARTICULAR"/>
    <n v="30"/>
    <s v="20213800087682  "/>
    <s v="2021-07-13 17:53:02 "/>
    <n v="20212000021211"/>
    <d v="2021-07-21T00:00:00"/>
    <n v="5"/>
    <s v="Cumplido"/>
    <m/>
    <d v="2021-07-21T00:00:00"/>
    <s v="PDF"/>
    <s v="SI"/>
    <m/>
    <m/>
  </r>
  <r>
    <x v="0"/>
    <m/>
    <s v="Cundinamarca"/>
    <s v="SANDRA AGUIRRE "/>
    <s v="Persona Natural"/>
    <x v="3"/>
    <s v="SOLICITUD DE INFORMACIÓN CON RESPECTO A QUE TIPO DE ESTABLECIMIENTO COMERCIAL LE APLICAN LAS BOCAS DE INCENDIOS EQUIPADAS  "/>
    <s v="Edgar Alexander Maya Lopez"/>
    <s v="FORMULACIÓN Y ACTUALIZACIÓN NORMATIVA Y OPERATIVA"/>
    <s v="SUBDIRECCIÓN ESTRATÉGICA Y DE COORDINACIÓN BOMBERIL"/>
    <s v="PETICIÓN DE INTERES PARTICULAR"/>
    <n v="30"/>
    <s v="20219000087692  "/>
    <s v="2021-07-13 17:57:20 "/>
    <n v="20212050094541"/>
    <d v="2021-08-10T00:00:00"/>
    <n v="19"/>
    <s v="Cumplido"/>
    <m/>
    <d v="2021-08-11T00:00:00"/>
    <s v="PDF"/>
    <s v="SI"/>
    <m/>
    <m/>
  </r>
  <r>
    <x v="0"/>
    <s v="Correo Atención Ciudadano"/>
    <s v="Boyacá"/>
    <s v="JUAN DE DIOS POVEDA CASTELLANOS  "/>
    <s v="Persona Natural"/>
    <x v="3"/>
    <s v="CAC: DERECHO DE PETICIÓN  "/>
    <s v="Camilo Portilla Quelal"/>
    <s v="FORMULACIÓN Y ACTUALIZACIÓN NORMATIVA Y OPERATIVA"/>
    <s v="SUBDIRECCIÓN ESTRATÉGICA Y DE COORDINACIÓN BOMBERIL"/>
    <s v="PETICIÓN DE INTERES PARTICULAR"/>
    <n v="30"/>
    <s v="20213800087722  "/>
    <s v="2021-07-13 18:24:20 "/>
    <n v="20212050094171"/>
    <d v="2021-07-28T00:00:00"/>
    <n v="10"/>
    <s v="Cumplido"/>
    <s v="LA MISMA SOLICITUD SE REALIZO CON EL RADICADO 20213800083282, EL CUAL SE RESPONDIÓ CON LA SALIDA 20212050094171, POR TANTO NO PROCEDE RESPUESTA."/>
    <d v="2021-07-28T00:00:00"/>
    <s v="PDF"/>
    <s v="SI"/>
    <m/>
    <m/>
  </r>
  <r>
    <x v="2"/>
    <s v="Servicio Mensajeria"/>
    <s v="Cundinamarca"/>
    <s v="DANIEL FELIE YANQUEN GIL "/>
    <s v="Persona Natural"/>
    <x v="5"/>
    <s v="SM: Rad. 001 de 2020/CBVT "/>
    <s v="Camilo Portilla Quelal"/>
    <s v="FORMULACIÓN Y ACTUALIZACIÓN NORMATIVA Y OPERATIVA"/>
    <s v="SUBDIRECCIÓN ESTRATÉGICA Y DE COORDINACIÓN BOMBERIL"/>
    <s v="PETICIÓN DE INTERÉS GENERAL"/>
    <n v="30"/>
    <s v="20213800087822  "/>
    <s v="2021-07-14 12:21:24 "/>
    <m/>
    <m/>
    <m/>
    <s v="En proceso"/>
    <m/>
    <m/>
    <m/>
    <m/>
    <m/>
    <m/>
  </r>
  <r>
    <x v="0"/>
    <s v="Correo Atención Ciudadano"/>
    <s v="Atlántico"/>
    <s v="CUERPO DE BOMBEROS VOLUNTARIOS DE BARANOA - ATLANTICO  "/>
    <s v="Entidad Bomberil"/>
    <x v="1"/>
    <s v="CAC: SOLICITUD ACLARCION DE LA CONFORMACION DEL CONSEJO DE DIGNATARIOS EN LOS CUERPOS DE BOMBEROS VOLUNTARIOS.  "/>
    <s v="Jorge Restrepo Sanguino"/>
    <s v="FORMULACIÓN Y ACTUALIZACIÓN NORMATIVA Y OPERATIVA"/>
    <s v="SUBDIRECCIÓN ESTRATÉGICA Y DE COORDINACIÓN BOMBERIL"/>
    <s v="PETICIÓN DE INTERÉS GENERAL"/>
    <n v="30"/>
    <s v="20213800087842  "/>
    <s v="2021-07-14 12:46:32 "/>
    <n v="20212050094251"/>
    <d v="2021-07-28T00:00:00"/>
    <n v="19"/>
    <s v="Cumplido"/>
    <m/>
    <d v="2021-07-28T00:00:00"/>
    <s v="PDF"/>
    <s v="SI"/>
    <m/>
    <m/>
  </r>
  <r>
    <x v="0"/>
    <s v="Correo Atención Ciudadano"/>
    <s v="Cundinamarca"/>
    <s v="LUIS HERNAN RODRIGUEZ TORRES "/>
    <s v="Persona Natural"/>
    <x v="1"/>
    <s v="CAC: DERECHO DE PETICIÓN  "/>
    <s v="Edgar Alexander Maya Lopez"/>
    <s v="FORMULACIÓN Y ACTUALIZACIÓN NORMATIVA Y OPERATIVA"/>
    <s v="SUBDIRECCIÓN ESTRATÉGICA Y DE COORDINACIÓN BOMBERIL"/>
    <s v="PETICIÓN DE DOCUMENTOS E INFORMACIÓN "/>
    <n v="20"/>
    <s v="20213800087852  "/>
    <s v="2021-07-14 12:54:00 "/>
    <m/>
    <d v="2021-08-10T00:00:00"/>
    <n v="18"/>
    <s v="Cumplido"/>
    <s v="Se da respuesta por correo electrónico se deja evidencia en digital."/>
    <d v="2021-08-10T00:00:00"/>
    <m/>
    <s v="SI"/>
    <m/>
    <m/>
  </r>
  <r>
    <x v="0"/>
    <s v="Correo Atención Ciudadano"/>
    <s v="Bogotá"/>
    <s v="MARIA CLEMENCIA PROCURADURIA "/>
    <s v="Entidad territorial"/>
    <x v="3"/>
    <s v="CAC: OFICIO 3723 DEL 13 DE JULIO 2021 SOLICITUD DE DOCUMENTACIÓN RAD, IUS E-2021-260699 IUC D-2021-1902597 "/>
    <s v="Alvaro Perez"/>
    <s v="Contratación "/>
    <s v="SUBDIRECCIÓN ADMINISTRATIVA Y FINANCIERA"/>
    <s v="PETICIÓN ENTRE AUTORIDADES"/>
    <n v="10"/>
    <s v="20213800087942  "/>
    <s v="2021-07-14 17:47:35 "/>
    <m/>
    <m/>
    <m/>
    <s v="Vencido"/>
    <m/>
    <m/>
    <m/>
    <m/>
    <m/>
    <s v="Al día 02/09/2021 no se a dado contestación."/>
  </r>
  <r>
    <x v="0"/>
    <s v="Correo Atención Ciudadano"/>
    <s v="Tolima "/>
    <s v="ALCALDÍA DE PURIFICACIÓN TOLIMA  "/>
    <s v="Entidad territorial"/>
    <x v="3"/>
    <s v="CAC: Solicitud Información de Estado Máquina Extintora Municipio de Purificación-Tolima "/>
    <s v="Andrés Fernando Muñoz Cabrera "/>
    <s v="Área Central de Referencia Bomberil"/>
    <s v="SUBDIRECCIÓN ESTRATÉGICA Y DE COORDINACIÓN BOMBERIL"/>
    <s v="PETICIÓN DE INTERÉS GENERAL"/>
    <n v="30"/>
    <s v="20213800087952  "/>
    <s v="2021-07-14 17:56:14 "/>
    <m/>
    <m/>
    <m/>
    <s v="En proceso"/>
    <m/>
    <m/>
    <m/>
    <m/>
    <m/>
    <m/>
  </r>
  <r>
    <x v="0"/>
    <s v="Correo Atención Ciudadano"/>
    <s v="Antioquia"/>
    <s v="CUERPO DE BOMBEROS VOLUNTARIOS DE CHIGORODO  "/>
    <s v="Entidad territorial"/>
    <x v="5"/>
    <s v="CAC: solicitud de concepto jurídico de la sobre tasa bomberil "/>
    <s v="Jorge Restrepo Sanguino"/>
    <s v="FORMULACIÓN Y ACTUALIZACIÓN NORMATIVA Y OPERATIVA"/>
    <s v="SUBDIRECCIÓN ESTRATÉGICA Y DE COORDINACIÓN BOMBERIL"/>
    <s v="PETICIÓN DE INTERÉS GENERAL"/>
    <n v="30"/>
    <s v="20213800087962  "/>
    <s v="2021-07-14 17:58:57 "/>
    <n v="20212050094331"/>
    <d v="2021-07-29T00:00:00"/>
    <n v="10"/>
    <s v="Cumplido"/>
    <m/>
    <d v="2021-07-29T00:00:00"/>
    <s v="PDF"/>
    <s v="SI"/>
    <m/>
    <m/>
  </r>
  <r>
    <x v="0"/>
    <s v="Correo Atención Ciudadano"/>
    <s v="Bolivar"/>
    <s v="YESID SANCHEZ CARRASCAL "/>
    <s v="Persona Natural"/>
    <x v="5"/>
    <s v="CAC: Encerramiento estación Bomberos Mompox  "/>
    <s v="Jorge Restrepo Sanguino"/>
    <s v="FORMULACIÓN Y ACTUALIZACIÓN NORMATIVA Y OPERATIVA"/>
    <s v="SUBDIRECCIÓN ESTRATÉGICA Y DE COORDINACIÓN BOMBERIL"/>
    <s v="PETICIÓN DE INTERÉS GENERAL"/>
    <n v="30"/>
    <s v="20213800088062  "/>
    <s v="2021-07-15 13:25:09 "/>
    <n v="20212050094271"/>
    <d v="2021-07-29T00:00:00"/>
    <n v="9"/>
    <s v="Cumplido"/>
    <m/>
    <d v="2021-07-29T00:00:00"/>
    <s v="PDF"/>
    <s v="SI"/>
    <m/>
    <m/>
  </r>
  <r>
    <x v="0"/>
    <s v="Correo Atención Ciudadano"/>
    <s v="Santander"/>
    <s v="JUZGADO 02 PROMISCUO FAMILIA CIRCUITO SANTANDER - SOCORRO  "/>
    <s v="Entidad territorial"/>
    <x v="5"/>
    <s v="CAC: NOTIFICACIÓN ADMISIÓN DE TUTELA  "/>
    <s v="Camilo Portilla Quelal"/>
    <s v="FORMULACIÓN Y ACTUALIZACIÓN NORMATIVA Y OPERATIVA"/>
    <s v="SUBDIRECCIÓN ESTRATÉGICA Y DE COORDINACIÓN BOMBERIL"/>
    <s v="PETICIÓN ENTRE AUTORIDADES"/>
    <n v="10"/>
    <s v="20213800088142  "/>
    <s v="2021-07-15 18:06:11 "/>
    <s v=" 20212050094111"/>
    <d v="2021-07-19T00:00:00"/>
    <n v="2"/>
    <s v="Cumplido"/>
    <m/>
    <d v="2021-07-19T00:00:00"/>
    <s v="PDF"/>
    <s v="SI"/>
    <m/>
    <m/>
  </r>
  <r>
    <x v="0"/>
    <s v="Correo Atención Ciudadano"/>
    <s v="Bolivar"/>
    <s v="YESID SANCHEZ CARRASCAL "/>
    <s v="Persona Natural"/>
    <x v="5"/>
    <s v="CAC: Negación de prestación de servicio  "/>
    <s v="Jorge Restrepo Sanguino"/>
    <s v="FORMULACIÓN Y ACTUALIZACIÓN NORMATIVA Y OPERATIVA"/>
    <s v="SUBDIRECCIÓN ESTRATÉGICA Y DE COORDINACIÓN BOMBERIL"/>
    <s v="PETICIÓN DE INTERÉS GENERAL"/>
    <n v="30"/>
    <s v="20213800088182  "/>
    <s v="2021-07-15 19:30:28 "/>
    <n v="20212050094271"/>
    <d v="2021-07-29T00:00:00"/>
    <n v="9"/>
    <s v="Cumplido"/>
    <m/>
    <d v="2021-07-29T00:00:00"/>
    <s v="PDF"/>
    <s v="SI"/>
    <m/>
    <m/>
  </r>
  <r>
    <x v="0"/>
    <s v="Correo Atención Ciudadano"/>
    <s v="Bogotá"/>
    <s v="PAOLA GOMEZ  "/>
    <s v="Persona Natural"/>
    <x v="5"/>
    <s v="CAC: Derecho de petición- Solicitud de concepto  "/>
    <s v="Edgar Alexander Maya Lopez"/>
    <s v="FORMULACIÓN Y ACTUALIZACIÓN NORMATIVA Y OPERATIVA"/>
    <s v="SUBDIRECCIÓN ESTRATÉGICA Y DE COORDINACIÓN BOMBERIL"/>
    <s v="PETICIÓN DE INTERES PARTICULAR"/>
    <n v="30"/>
    <s v="20213800088212  "/>
    <s v="2021-07-15 19:53:31 "/>
    <n v="20212050094451"/>
    <d v="2021-08-06T00:00:00"/>
    <n v="15"/>
    <s v="Cumplido"/>
    <m/>
    <d v="2021-08-06T00:00:00"/>
    <s v="PDF"/>
    <s v="SI"/>
    <m/>
    <m/>
  </r>
  <r>
    <x v="0"/>
    <s v="Correo Atención Ciudadano"/>
    <s v="Boyacá"/>
    <s v="SISBEN CERINZA BOYACÁ  "/>
    <s v="Entidad territorial"/>
    <x v="3"/>
    <s v="CAC: SOLICITUD INFORMACION LISTADO CENSAL - CERINZA  "/>
    <s v=" Luis Alberto Valencia Pulido"/>
    <s v="Área Central de Referencia Bomberil"/>
    <s v="SUBDIRECCIÓN ESTRATÉGICA Y DE COORDINACIÓN BOMBERIL"/>
    <s v="PETICIÓN DE DOCUMENTOS E INFORMACIÓN "/>
    <n v="20"/>
    <s v="20213800088252  "/>
    <s v="2021-07-15 20:14:22 "/>
    <s v="20212100021901 "/>
    <d v="2021-08-04T00:00:00"/>
    <n v="13"/>
    <s v="Cumplido"/>
    <s v="Anotación ORFEO: Se da respuesta por correo electrónico con radicado No. 20212100021901 el día 04/08/2021"/>
    <m/>
    <s v="Word"/>
    <m/>
    <m/>
    <s v="No se aclara el medio de envío y hasta el día 02/09/2021 no se a digitalizado la respuesta."/>
  </r>
  <r>
    <x v="0"/>
    <s v="Correo Atención Ciudadano"/>
    <s v="Putumayo"/>
    <s v="JESUS RODRIGUEZ  "/>
    <s v="Entidad Bomberil"/>
    <x v="3"/>
    <s v="CAC: INTERROGANTES REUNION VIRTUAL 16 DE JULIO DE 2021  "/>
    <s v="Andrea Bibiana Castañeda Durán"/>
    <s v="FORMULACIÓN Y ACTUALIZACIÓN NORMATIVA Y OPERATIVA"/>
    <s v="SUBDIRECCIÓN ESTRATÉGICA Y DE COORDINACIÓN BOMBERIL"/>
    <s v="CONSULTA "/>
    <n v="35"/>
    <s v="20213800088272  "/>
    <s v="2021-07-15 20:21:15 "/>
    <m/>
    <m/>
    <m/>
    <s v="En proceso"/>
    <m/>
    <m/>
    <m/>
    <m/>
    <m/>
    <m/>
  </r>
  <r>
    <x v="0"/>
    <s v="Correo Atención Ciudadano"/>
    <s v="Caldas"/>
    <s v="GLORIA ESPERANZA TORO TORO "/>
    <s v="Persona Natural"/>
    <x v="5"/>
    <s v="CAC: Manizales, derecho de petición  "/>
    <s v="Jiud Magnoly Gaviria Narvaez"/>
    <s v="Área Central de Referencia Bomberil"/>
    <s v="SUBDIRECCIÓN ESTRATÉGICA Y DE COORDINACIÓN BOMBERIL"/>
    <s v="PETICIÓN DE DOCUMENTOS E INFORMACIÓN "/>
    <n v="20"/>
    <s v="20213800088302  "/>
    <s v="2021-07-15 20:35:54 "/>
    <m/>
    <d v="2021-08-04T00:00:00"/>
    <n v="13"/>
    <s v="Cumplido"/>
    <s v="Anotación ORFEO: Se da Rta vía email segurosdnbc@gmail.com el día 4 de agosto de 2021."/>
    <m/>
    <m/>
    <s v="SI"/>
    <m/>
    <s v="NO SE EVIDENCIA DOCUMENTO DE SALIDA "/>
  </r>
  <r>
    <x v="0"/>
    <s v="Correo Atención Ciudadano"/>
    <s v="Atlántico"/>
    <s v="CUERPO DE BOMBEROS VOLUNTARIOS SOLEDAD ATLANTICO  "/>
    <s v="Entidad Bomberil"/>
    <x v="1"/>
    <s v="CAC. solicitar como equitativa y que no se vea en abandono a las regiones, departamentos o provincias como se percibe actualmente "/>
    <s v="Mauricio Delgado Perdomo"/>
    <s v="Proceso Educación Nacional para Bomberos"/>
    <s v="SUBDIRECCIÓN ESTRATÉGICA Y DE COORDINACIÓN BOMBERIL"/>
    <s v="PETICIÓN DE INTERES PARTICULAR"/>
    <n v="30"/>
    <s v="20213800088552  "/>
    <s v="2021-07-16 14:23:02 "/>
    <n v="20212000021321"/>
    <d v="2021-07-28T00:00:00"/>
    <n v="7"/>
    <s v="Cumplido"/>
    <m/>
    <d v="2021-07-28T00:00:00"/>
    <s v="PDF"/>
    <s v="SI"/>
    <m/>
    <s v="NO SE EVIDENCIA DOCUMENTO DE SALIDA "/>
  </r>
  <r>
    <x v="0"/>
    <s v="Correo Atención Ciudadano"/>
    <s v="Tolima "/>
    <s v="CUERPO OFICIAL DE BOMBEROS DE IBAGUE - TOLIMA  "/>
    <s v="Entidad Bomberil"/>
    <x v="3"/>
    <s v="CAC. SOLICITUD DE INFORMACION (CERTIFICADO DE CUMPLIMIENTO)  "/>
    <s v="Cristian Fernando Salcedo Rueda "/>
    <s v="INSPECCIÓN VIGILANCIA  Y CONTROL"/>
    <s v="SUBDIRECCIÓN ESTRATÉGICA Y DE COORDINACIÓN BOMBERIL"/>
    <s v="PETICIÓN DE DOCUMENTOS E INFORMACIÓN "/>
    <n v="20"/>
    <s v="20213800088572  "/>
    <s v="2021-07-16 14:26:41 "/>
    <m/>
    <m/>
    <m/>
    <s v="En proceso"/>
    <m/>
    <m/>
    <m/>
    <m/>
    <m/>
    <m/>
  </r>
  <r>
    <x v="0"/>
    <s v="Correo Atención Ciudadano"/>
    <s v="Bogotá"/>
    <s v="VEEDURíA REDPA WILLIAM DARíO RODRíGUEZ PRESIDENTE "/>
    <s v="Entidad territorial"/>
    <x v="1"/>
    <s v="CAC: Respuesta Oficial  "/>
    <s v="Lina Maria Rojas Gallego"/>
    <s v="Proceso Educación Nacional para Bomberos"/>
    <s v="SUBDIRECCIÓN ESTRATÉGICA Y DE COORDINACIÓN BOMBERIL"/>
    <s v="PETICIÓN DE INTERÉS GENERAL"/>
    <n v="30"/>
    <s v="20213800088842  "/>
    <s v="2021-07-16 19:04:29 "/>
    <m/>
    <d v="2021-07-21T00:00:00"/>
    <n v="3"/>
    <s v="Cumplido"/>
    <s v="Se respondió por correo electrónico el 21-07-2021, corresponde a traslado de derecho de petición el cual ya había sido respondido por la DNBC mediante radicado 20212000020691 y enviado al peticionario el 07-07-2021."/>
    <m/>
    <m/>
    <s v="SI"/>
    <s v="N/A"/>
    <m/>
  </r>
  <r>
    <x v="0"/>
    <s v="Correo Atención Ciudadano"/>
    <s v="Bogotá"/>
    <s v="JOHANN STEVEN ROJAS RAMIREZ  "/>
    <s v="Persona Natural"/>
    <x v="1"/>
    <s v="CAC: Solicitud concepto brigadas contraincendios Resolución 256 de 2014  "/>
    <s v="Edgar Alexander Maya Lopez"/>
    <s v="Proceso Educación Nacional para Bomberos"/>
    <s v="SUBDIRECCIÓN ESTRATÉGICA Y DE COORDINACIÓN BOMBERIL"/>
    <s v="PETICIÓN DE INTERÉS GENERAL"/>
    <n v="30"/>
    <s v="20213800088862  "/>
    <s v="2021-07-16 19:24:16 "/>
    <n v="20212050094611"/>
    <d v="2021-08-11T00:00:00"/>
    <s v="18 dias "/>
    <s v="Cumplido"/>
    <m/>
    <d v="2021-08-11T00:00:00"/>
    <s v="PDF"/>
    <s v="SI"/>
    <m/>
    <m/>
  </r>
  <r>
    <x v="0"/>
    <s v="Correo Atención Ciudadano"/>
    <s v="Bogotá"/>
    <s v="FERNANDO RIVERA COY "/>
    <s v="Persona Natural"/>
    <x v="1"/>
    <s v="CAC: Petición de certificación  "/>
    <s v="Luis Alberto Valencia Pulido"/>
    <s v="Área Central de Referencia Bomberil"/>
    <s v="SUBDIRECCIÓN ESTRATÉGICA Y DE COORDINACIÓN BOMBERIL"/>
    <s v="PETICIÓN DE DOCUMENTOS E INFORMACIÓN "/>
    <n v="20"/>
    <s v="20213800088932  "/>
    <s v="2021-07-20 01:34:36 "/>
    <n v="20212100022131"/>
    <d v="2021-08-10T00:00:00"/>
    <s v="15 dias "/>
    <s v="Cumplido"/>
    <s v="Se da respuesta por correo electrónico con radicado No.20212100022131 el día 10/08/2021"/>
    <m/>
    <m/>
    <m/>
    <m/>
    <s v="NO SE EVIDENCIA DOCUMENTO DE SALIDA "/>
  </r>
  <r>
    <x v="0"/>
    <s v="Correo Atención Ciudadano"/>
    <s v="Bolivar"/>
    <s v="DELEGACIÓN DEPARTAMENTAL BOMBEROS BOLIVAR  "/>
    <s v="Entidad territorial"/>
    <x v="1"/>
    <s v="CAC: Solicitud de aclaración sobre aplicación de la norma bomberil  "/>
    <s v="Andrea Bibiana Castañeda Durán"/>
    <s v="FORMULACIÓN Y ACTUALIZACIÓN NORMATIVA Y OPERATIVA"/>
    <s v="SUBDIRECCIÓN ESTRATÉGICA Y DE COORDINACIÓN BOMBERIL"/>
    <s v="PETICIÓN DE INTERÉS GENERAL"/>
    <n v="30"/>
    <s v="20213800088942  "/>
    <s v="2021-07-20 01:42:12 "/>
    <m/>
    <m/>
    <m/>
    <s v="En proceso"/>
    <m/>
    <m/>
    <m/>
    <m/>
    <m/>
    <m/>
  </r>
  <r>
    <x v="0"/>
    <s v="Correo Atención Ciudadano "/>
    <s v="Risaralda"/>
    <s v="CESAR VARGAS JARAMILLO "/>
    <s v="Persona Natural"/>
    <x v="2"/>
    <s v="CAC: Seguro de vida  "/>
    <s v="Jiud Magnoly Gaviria Narvaez"/>
    <s v="Área Central de Referencia Bomberil"/>
    <s v="SUBDIRECCIÓN ESTRATÉGICA Y DE COORDINACIÓN BOMBERIL"/>
    <s v="PETICIÓN DE DOCUMENTOS E INFORMACIÓN "/>
    <n v="20"/>
    <s v="20213800088952  "/>
    <s v="2021-07-20 01:59:17 "/>
    <m/>
    <d v="2021-08-04T00:00:00"/>
    <n v="11"/>
    <s v="Cumplido"/>
    <m/>
    <m/>
    <m/>
    <s v="SI "/>
    <m/>
    <s v="No se evidencia fecha de digitalización, ni documento de salida  "/>
  </r>
  <r>
    <x v="0"/>
    <s v="Correo Atención Ciudadano "/>
    <s v="Bolivar"/>
    <s v="CUERPO DE BOMBEROS VOLUNTARIOS DE CLEMENCIA BOLIVAR  "/>
    <s v="Entidad Bomberil"/>
    <x v="6"/>
    <s v="CAC: Falta de Contratación o Convenio del CBV Clemencia Bolívar  "/>
    <s v="Jorge Restrepo Sanguino"/>
    <s v="FORMULACIÓN Y ACTUALIZACIÓN NORMATIVA Y OPERATIVA"/>
    <s v="SUBDIRECCIÓN ESTRATÉGICA Y DE COORDINACIÓN BOMBERIL"/>
    <s v="PETICIÓN DE INTERÉS GENERAL"/>
    <n v="30"/>
    <s v="20213800088962  "/>
    <s v="2021-07-20 02:06:34 "/>
    <n v="20212050094331"/>
    <d v="2021-07-29T00:00:00"/>
    <n v="7"/>
    <s v="Cumplido"/>
    <m/>
    <d v="2021-07-29T00:00:00"/>
    <s v="PDF"/>
    <s v="SI "/>
    <m/>
    <m/>
  </r>
  <r>
    <x v="0"/>
    <s v="Correo Atención Ciudadano "/>
    <s v="Cundinamarca"/>
    <s v="PERSONERÍA MUNICIPAL DE COTA  "/>
    <s v="Entidad territorial"/>
    <x v="0"/>
    <s v="CAC: EXPEDIENTE 013-2019  "/>
    <s v="Juan Guillermo Valencia Álvarez "/>
    <s v="FORMULACIÓN Y ACTUALIZACIÓN NORMATIVA Y OPERATIVA"/>
    <s v="SUBDIRECCIÓN ESTRATÉGICA Y DE COORDINACIÓN BOMBERIL"/>
    <s v="PETICIÓN DE INTERES PARTICULAR"/>
    <n v="30"/>
    <s v="20213800089052  "/>
    <s v="2021-07-20 03:51:04 "/>
    <m/>
    <m/>
    <m/>
    <s v="En proceso"/>
    <s v="A la fecha 12/08/2021, lleva 17 días en gestión "/>
    <m/>
    <m/>
    <m/>
    <m/>
    <m/>
  </r>
  <r>
    <x v="0"/>
    <s v="Correo Atención Ciudadano "/>
    <s v="Antioquia"/>
    <s v="CUERPO DE BOMBEROS VOLUNTARIOS DE ARMENIA - ANTIOQUIA  "/>
    <s v="Entidad Bomberil"/>
    <x v="0"/>
    <s v="CAC: Derecho de petición "/>
    <s v="Andrés Fernando Muñoz Cabrera "/>
    <s v="Área Central de Referencia Bomberil"/>
    <s v="SUBDIRECCIÓN ESTRATÉGICA Y DE COORDINACIÓN BOMBERIL"/>
    <s v="PETICIÓN DE DOCUMENTOS E INFORMACIÓN "/>
    <n v="20"/>
    <s v="20213800089092  "/>
    <s v="2021-07-20 23:45:08 "/>
    <m/>
    <m/>
    <m/>
    <s v="En proceso"/>
    <s v="A la fecha 12/08/2021, lleva 17 días en gestión "/>
    <m/>
    <m/>
    <m/>
    <m/>
    <m/>
  </r>
  <r>
    <x v="0"/>
    <s v="Correo Atención Ciudadano "/>
    <s v="Cesar"/>
    <s v="CUERPO DE BOMBEROS VOLUNTARIOS DE EL COPEY - CESAR  "/>
    <s v="Entidad Bomberil"/>
    <x v="0"/>
    <s v="CAC: Derecho de Petición  "/>
    <s v="Andrés Fernando Muñoz Cabrera "/>
    <s v="Área Central de Referencia Bomberil"/>
    <s v="SUBDIRECCIÓN ESTRATÉGICA Y DE COORDINACIÓN BOMBERIL"/>
    <s v="PETICIÓN DE INTERÉS GENERAL"/>
    <n v="30"/>
    <s v="20213800089122  "/>
    <s v="2021-07-21 00:17:22 "/>
    <m/>
    <m/>
    <m/>
    <s v="En proceso"/>
    <s v="A la fecha 12/08/2021, lleva 17 días en gestión "/>
    <m/>
    <m/>
    <m/>
    <m/>
    <m/>
  </r>
  <r>
    <x v="0"/>
    <s v="Formulario Electronico "/>
    <s v="SIN DATOS "/>
    <s v="ANONIMO_PQRSD "/>
    <s v="Otros"/>
    <x v="0"/>
    <s v="irregularidades Cuerpo de Bomberos Sitionuevo Magdalena "/>
    <s v="Juan Guillermo Valencia Álvarez "/>
    <s v="FORMULACIÓN Y ACTUALIZACIÓN NORMATIVA Y OPERATIVA"/>
    <s v="SUBDIRECCIÓN ESTRATÉGICA Y DE COORDINACIÓN BOMBERIL"/>
    <s v="PETICIÓN DE INTERES PARTICULAR"/>
    <n v="30"/>
    <s v="20219000089262  "/>
    <s v="2021-07-21 13:32:04 "/>
    <m/>
    <m/>
    <m/>
    <s v="En proceso"/>
    <s v="A la fecha 12/08/2021, lleva 17 días en gestión "/>
    <m/>
    <m/>
    <m/>
    <m/>
    <m/>
  </r>
  <r>
    <x v="0"/>
    <s v="Formulario Electronico "/>
    <s v="Magdalena "/>
    <s v="Alan Roger Bocanegra Barraza  "/>
    <s v="Persona Natural"/>
    <x v="0"/>
    <s v="Irregularidades  "/>
    <s v="Juan Guillermo Valencia Álvarez "/>
    <s v="FORMULACIÓN Y ACTUALIZACIÓN NORMATIVA Y OPERATIVA"/>
    <s v="SUBDIRECCIÓN ESTRATÉGICA Y DE COORDINACIÓN BOMBERIL"/>
    <s v="PETICIÓN DE INTERÉS GENERAL"/>
    <n v="30"/>
    <s v="20219000089272  "/>
    <s v="2021-07-21 13:39:33 "/>
    <m/>
    <m/>
    <m/>
    <s v="En proceso"/>
    <s v="A la fecha 12/08/2021, lleva 17 días en gestión "/>
    <m/>
    <m/>
    <m/>
    <m/>
    <m/>
  </r>
  <r>
    <x v="0"/>
    <s v="Correo Atención Ciudadano "/>
    <s v="Antioquia"/>
    <s v="CUERPO DE BOMBEROS VOLUNTARIOS DE ARMENIA - ANTIOQUIA  "/>
    <s v="Entidad Bomberil"/>
    <x v="6"/>
    <s v="CAC. derecho de petición de parte de la comandante encargada del cuerpo de bomberos armenia "/>
    <s v="Andrés Fernando Muñoz Cabrera "/>
    <s v="Área Central de Referencia Bomberil"/>
    <s v="SUBDIRECCIÓN ESTRATÉGICA Y DE COORDINACIÓN BOMBERIL"/>
    <s v="PETICIÓN DE INTERÉS GENERAL"/>
    <n v="30"/>
    <s v="20213800089312  "/>
    <s v="2021-07-21 14:32:49 "/>
    <m/>
    <m/>
    <m/>
    <s v="En proceso"/>
    <s v="A la fecha 12/08/2021, lleva 17 días en gestión "/>
    <m/>
    <m/>
    <m/>
    <m/>
    <m/>
  </r>
  <r>
    <x v="0"/>
    <s v="Correo Atención Ciudadano "/>
    <s v="Cundinamarca"/>
    <s v="CUERPO DE BOMBEROS VOLUNTARIOS DE SIBATE  "/>
    <s v="Entidad Bomberil"/>
    <x v="3"/>
    <s v="CAC. ENVIO INFORMACION RECONOCIMIENTO PERSONAL. REF: SOLICITUD INFORMACION DE INVENTARIO Y RECURSOS ENTREGADOS AL CUERPO DE BOMBEROS VOLUNTARIOS DE SIBATE PARA INCLUIRLOS EN PLAN DE MEJORAMIENTO  "/>
    <s v="Jonathan Prieto "/>
    <s v="SUBDIRECCIÓN ADMINISTRATIVA Y FINANCIERA"/>
    <s v="SUBDIRECCIÓN ADMINISTRATIVA Y FINANCIERA"/>
    <s v="PETICIÓN DE DOCUMENTOS E INFORMACIÓN "/>
    <n v="20"/>
    <s v="20213800089502  "/>
    <s v="2021-07-21 17:44:19 "/>
    <m/>
    <m/>
    <m/>
    <s v="En proceso"/>
    <s v="A la fecha 12/08/2021, lleva 17 días en gestión "/>
    <m/>
    <m/>
    <m/>
    <m/>
    <m/>
  </r>
  <r>
    <x v="0"/>
    <s v="Correo Atención Ciudadano "/>
    <s v="Cundinamarca"/>
    <s v="CUERPO DE BOMBEROS VOLUNTARIOS DE SIBATE  "/>
    <s v="Entidad Bomberil"/>
    <x v="3"/>
    <s v="CAC. PARA EFECTOS DE CONTINUAR Y DAR CUMPLIMIENTO AL PLAN DE MEJORAMIENTO, SOLICITAMOS SE NOS EXPIDA CONSTANCIA DE IDONEIDAD DEL PERSONAL INSCRITO EN LA D.N..C.B "/>
    <s v="Melba Vidal "/>
    <s v="FORMULACIÓN Y ACTUALIZACIÓN NORMATIVA Y OPERATIVA"/>
    <s v="SUBDIRECCIÓN ESTRATÉGICA Y DE COORDINACIÓN BOMBERIL"/>
    <s v="PETICIÓN DE DOCUMENTOS E INFORMACIÓN "/>
    <n v="20"/>
    <s v="20213800089512  "/>
    <s v="2021-07-21 17:53:47 "/>
    <m/>
    <m/>
    <m/>
    <s v="En proceso"/>
    <s v="A la fecha 12/08/2021, lleva 17 días en gestión "/>
    <m/>
    <m/>
    <m/>
    <m/>
    <m/>
  </r>
  <r>
    <x v="0"/>
    <s v="Correo Atención Ciudadano "/>
    <s v="Bolivar"/>
    <s v="JUNTA DEPARTAMENTAL DE BOMBEROS DE BOLIVAR  "/>
    <s v="Entidad territorial"/>
    <x v="3"/>
    <s v="CAC. Solicitud de información  "/>
    <s v="Cristian Fernando Salcedo Rueda "/>
    <s v="INSPECCIÓN VIGILANCIA  Y CONTROL"/>
    <s v="SUBDIRECCIÓN ESTRATÉGICA Y DE COORDINACIÓN BOMBERIL"/>
    <s v="PETICIÓN DE DOCUMENTOS E INFORMACIÓN "/>
    <n v="20"/>
    <s v="20213800089532  "/>
    <s v="2021-07-21 18:32:22 "/>
    <m/>
    <m/>
    <m/>
    <s v="En proceso"/>
    <s v="A la fecha 12/08/2021, lleva 17 días en gestión "/>
    <m/>
    <m/>
    <m/>
    <m/>
    <m/>
  </r>
  <r>
    <x v="0"/>
    <s v="Correo Atención Ciudadano "/>
    <s v="Nariño "/>
    <s v="ALCALDIA MUNICIPAL LOS ANDES (SOTOMAYOR) NARIÑO "/>
    <s v="Entidad Publica"/>
    <x v="3"/>
    <s v="CAC: CONVENIO DE ASOCIACIÓN Y APOYO INTERINSTITUCIONAL ENTRE EL CUERPO DE BOMBEROS VOLUNTARIOS DEL MUNICIPIO DE LOS ANDES Y EL MUNICIPIO DE LOS ANDES DEPARTAMENTO DE NARIÑO "/>
    <s v="Camilo Portilla Quelal"/>
    <s v="FORMULACIÓN Y ACTUALIZACIÓN NORMATIVA Y OPERATIVA"/>
    <s v="SUBDIRECCIÓN ESTRATÉGICA Y DE COORDINACIÓN BOMBERIL"/>
    <s v="PETICIÓN DE INTERÉS GENERAL"/>
    <n v="30"/>
    <s v="20213800089582  "/>
    <s v="2021-07-22 09:15:55 "/>
    <n v="20212050094601"/>
    <d v="2021-08-11T00:00:00"/>
    <n v="14"/>
    <s v="Cumplido"/>
    <m/>
    <d v="2021-08-11T00:00:00"/>
    <s v="PDF"/>
    <s v="SI "/>
    <m/>
    <m/>
  </r>
  <r>
    <x v="0"/>
    <s v="Correo Atención Ciudadano "/>
    <s v="Valle del Cauca"/>
    <s v="CUERPO DE BOMBEROS VOLUNTARIOS DE FLORIDA - VALLE  "/>
    <s v="Entidad Bomberil"/>
    <x v="0"/>
    <s v="CAC. SOLICITUD ASESORIA  "/>
    <s v="Juan Gabriel Parra"/>
    <s v="FORMULACIÓN Y ACTUALIZACIÓN NORMATIVA Y OPERATIVA"/>
    <s v="SUBDIRECCIÓN ESTRATÉGICA Y DE COORDINACIÓN BOMBERIL"/>
    <s v="PETICIÓN DE DOCUMENTOS E INFORMACIÓN "/>
    <n v="20"/>
    <s v="20213800089632  "/>
    <s v="2021-07-22 10:11:33 "/>
    <m/>
    <m/>
    <m/>
    <s v="En proceso"/>
    <s v="A la fecha 12/08/2021, lleva 16 días en gestión "/>
    <m/>
    <m/>
    <m/>
    <m/>
    <m/>
  </r>
  <r>
    <x v="0"/>
    <s v="Correo Atención Ciudadano "/>
    <s v="Casanare "/>
    <s v="CUERPO DE BOMBEROS VOLUNTARIOS DE OROCUE - CASANARE  "/>
    <s v="Entidad Bomberil"/>
    <x v="3"/>
    <s v="CAC: SOLICITUD "/>
    <s v="Andrés Fernando Muñoz Cabrera "/>
    <s v="Área Central de Referencia Bomberil"/>
    <s v="SUBDIRECCIÓN ESTRATÉGICA Y DE COORDINACIÓN BOMBERIL"/>
    <s v="PETICIÓN DE INTERÉS GENERAL"/>
    <n v="30"/>
    <s v="20213800089662  "/>
    <s v="2021-07-22 10:21:37 "/>
    <m/>
    <m/>
    <m/>
    <s v="En proceso"/>
    <s v="A la fecha 12/08/2021, lleva 16 días en gestión "/>
    <m/>
    <m/>
    <m/>
    <m/>
    <m/>
  </r>
  <r>
    <x v="0"/>
    <s v="Correo Atención Ciudadano "/>
    <s v="Antioquia"/>
    <s v="CUERPO DE BOMBEROS VOLUNTARIOS DE GIRARDOTA  "/>
    <s v="Entidad Bomberil"/>
    <x v="6"/>
    <s v="CAC. DERECHO DE PETICION ( INDEBIDA NOTIFICACIO O REMISION DE DOCUMENTOS  "/>
    <s v="Melba Vidal "/>
    <s v="FORMULACIÓN Y ACTUALIZACIÓN NORMATIVA Y OPERATIVA"/>
    <s v="SUBDIRECCIÓN ESTRATÉGICA Y DE COORDINACIÓN BOMBERIL"/>
    <s v="PETICIÓN DE INTERÉS GENERAL"/>
    <n v="30"/>
    <s v="20213800089712  "/>
    <s v="2021-07-22 10:59:04 "/>
    <m/>
    <m/>
    <m/>
    <s v="En proceso"/>
    <s v="A la fecha 12/08/2021, lleva 16 días en gestión "/>
    <m/>
    <m/>
    <m/>
    <m/>
    <m/>
  </r>
  <r>
    <x v="0"/>
    <s v="Correo Atención Ciudadano "/>
    <s v="SIN DATOS "/>
    <s v="VEEDORES  "/>
    <s v="Persona Natural"/>
    <x v="2"/>
    <s v="CAC: DENUNCIA POR DIRECCIONAMIENTO DE COMPRAS DE EQUIPOS "/>
    <s v="Jorge Edwin Amarillo Alvarado "/>
    <s v="SUBDIRECCIÓN ADMINISTRATIVA Y FINANCIERA"/>
    <s v="SUBDIRECCIÓN ADMINISTRATIVA Y FINANCIERA"/>
    <s v="DENUNCIA "/>
    <n v="30"/>
    <s v="20213800089792  "/>
    <s v="2021-07-22 12:19:31 "/>
    <n v="20213000021821"/>
    <d v="2021-07-29T00:00:00"/>
    <n v="5"/>
    <s v="Cumplido"/>
    <m/>
    <m/>
    <s v="Word"/>
    <m/>
    <m/>
    <s v="No se evidencia fecha de digitalizacion ni documento de salida "/>
  </r>
  <r>
    <x v="0"/>
    <s v="Correo Atención Ciudadano "/>
    <s v="Casanare "/>
    <s v="ALEXIS CLAVIJO  "/>
    <s v="Persona Natural"/>
    <x v="6"/>
    <s v="CAC: SOLICITUD DE PRONUNCIAMIENTO POR DESVINCULACION Y VIOLACION AL DEBIDO PROCESO "/>
    <s v="Camilo Portilla Quelal"/>
    <s v="FORMULACIÓN Y ACTUALIZACIÓN NORMATIVA Y OPERATIVA"/>
    <s v="SUBDIRECCIÓN ESTRATÉGICA Y DE COORDINACIÓN BOMBERIL"/>
    <s v="PETICIÓN DE INTERES PARTICULAR"/>
    <n v="30"/>
    <s v="20213800089892  "/>
    <s v="2021-07-22 15:34:36 "/>
    <m/>
    <m/>
    <m/>
    <s v="En proceso"/>
    <s v="A la fecha 12/08/2021, lleva 16 días en gestión "/>
    <m/>
    <m/>
    <m/>
    <m/>
    <m/>
  </r>
  <r>
    <x v="0"/>
    <s v="Correo Atención Ciudadano "/>
    <s v="Bogotá"/>
    <s v="FEDERACION NACIONAL DE BOMBEROS DE COLOMBIA  "/>
    <s v="Entidad Publica"/>
    <x v="1"/>
    <s v="CAC: OFI21-00105620 / IDM: Radicado N°  "/>
    <s v="Jairo Soto Gil "/>
    <s v="SUBDIRECCIÓN ESTRATÉGICA Y DE COORDINACIÓN BOMBERIL"/>
    <s v="SUBDIRECCIÓN ESTRATÉGICA Y DE COORDINACIÓN BOMBERIL"/>
    <s v="PETICIÓN DE INTERÉS GENERAL"/>
    <n v="30"/>
    <s v="20213800089942  "/>
    <s v="2021-07-22 16:10:13 "/>
    <n v="20212000021811"/>
    <d v="2021-07-29T00:00:00"/>
    <n v="5"/>
    <s v="Cumplido"/>
    <m/>
    <s v="No se evidencia fecha de digitalizacion ni documento de salida "/>
    <m/>
    <s v="SI "/>
    <m/>
    <m/>
  </r>
  <r>
    <x v="0"/>
    <s v="Correo Atención Ciudadano "/>
    <s v="Vichada"/>
    <s v="GOBERNACION DE VICHADA  "/>
    <s v="Entidad Publica"/>
    <x v="0"/>
    <s v="CAC: Reiteración de Solicitud concepto jurídico respecto a inhabilidades e incompatibilidades entre los cargos de delegado Departamental de Bomberos y Coordinador Ejecutivo de Bomberos y el cumplimiento de los requisitos para ser designado  "/>
    <s v="Jorge Restrepo Sanguino"/>
    <s v="FORMULACIÓN Y ACTUALIZACIÓN NORMATIVA Y OPERATIVA"/>
    <s v="SUBDIRECCIÓN ESTRATÉGICA Y DE COORDINACIÓN BOMBERIL"/>
    <s v="PETICIÓN DE INTERÉS GENERAL"/>
    <n v="30"/>
    <s v="20213800089972  "/>
    <s v="2021-07-22 16:49:23 "/>
    <s v="20212050094141, 20212050094281 "/>
    <s v="21/07/2021, 29/07/2021"/>
    <n v="5"/>
    <s v="Cumplido"/>
    <s v="Anotación ORFEO: SE DIERON RESPUESTA MEDIANTE OFICIOS N° 20212050094141- 20213800083232 EL 21/07/2021 Y N°20212050094281 - 20213800087142 RESPECTIVAMENTE"/>
    <s v="PDF"/>
    <s v="21/07/2021, 29/07/2021"/>
    <s v="SI"/>
    <s v="N/A"/>
    <s v="Respuestas: 20212050094281 se envió el día 29/07/2021,  20212050094141  se envió el día se 21/07/2021"/>
  </r>
  <r>
    <x v="0"/>
    <s v="Correo Atención Ciudadano "/>
    <s v="Cauca "/>
    <s v="WILLIAN PITTO FERNANDEZ "/>
    <s v="Persona Natural"/>
    <x v="0"/>
    <s v="CAC: VACUNA "/>
    <s v="Juan Gabriel Parra"/>
    <s v="FORMULACIÓN Y ACTUALIZACIÓN NORMATIVA Y OPERATIVA"/>
    <s v="SUBDIRECCIÓN ESTRATÉGICA Y DE COORDINACIÓN BOMBERIL"/>
    <s v="PETICIÓN DE DOCUMENTOS E INFORMACIÓN "/>
    <n v="20"/>
    <s v="20213800089992  "/>
    <s v="2021-07-22 18:30:17 "/>
    <m/>
    <m/>
    <m/>
    <s v="En proceso"/>
    <s v="A la fecha 12/08/2021, lleva 16 días en gestión "/>
    <m/>
    <m/>
    <m/>
    <m/>
    <m/>
  </r>
  <r>
    <x v="3"/>
    <s v="Correo Atención Ciudadano "/>
    <s v="Quindio "/>
    <s v="ABERLAIN VIDALES  "/>
    <s v="Persona Natural"/>
    <x v="0"/>
    <s v="CAC: Solicitud "/>
    <s v="Camilo Portilla Quelal"/>
    <s v="FORMULACIÓN Y ACTUALIZACIÓN NORMATIVA Y OPERATIVA"/>
    <s v="SUBDIRECCIÓN ESTRATÉGICA Y DE COORDINACIÓN BOMBERIL"/>
    <s v="PETICIÓN DE DOCUMENTOS E INFORMACIÓN "/>
    <n v="20"/>
    <s v="20213800090002  "/>
    <s v="2021-07-22 18:33:23 "/>
    <m/>
    <m/>
    <m/>
    <s v="En proceso"/>
    <s v="A la fecha 12/08/2021, lleva 16 días en gestión "/>
    <m/>
    <m/>
    <m/>
    <m/>
    <m/>
  </r>
  <r>
    <x v="0"/>
    <s v="Correo Atención Ciudadano "/>
    <s v="SIN DATOS "/>
    <s v="YURANI PAZ CHAVES "/>
    <s v="Persona Natural"/>
    <x v="0"/>
    <s v="CAC: Solicitud de información  "/>
    <s v="Jorge Restrepo Sanguino"/>
    <s v="FORMULACIÓN Y ACTUALIZACIÓN NORMATIVA Y OPERATIVA"/>
    <s v="SUBDIRECCIÓN ESTRATÉGICA Y DE COORDINACIÓN BOMBERIL"/>
    <s v="PETICIÓN DE DOCUMENTOS E INFORMACIÓN "/>
    <n v="20"/>
    <s v="20213800090062  "/>
    <s v="2021-07-23 11:27:50 "/>
    <n v="20212050094351"/>
    <d v="2021-07-29T00:00:00"/>
    <n v="4"/>
    <s v="Cumplido"/>
    <m/>
    <d v="2021-07-29T00:00:00"/>
    <s v="PDF"/>
    <s v="SI "/>
    <m/>
    <m/>
  </r>
  <r>
    <x v="0"/>
    <s v="Correo Atención Ciudadano "/>
    <s v="Cauca "/>
    <s v="CUERPO DE BOMBEROS DE SILVIA  "/>
    <s v="Entidad Bomberil"/>
    <x v="2"/>
    <s v="CAC: Adquisición de un compresor Bauer con destino al CBV de Silvia Cauca con recursos del Fonde Departamental de Bomberos Cauca  "/>
    <s v="Jiud Magnoly Gaviria Narvaez"/>
    <s v="Área Central de Referencia Bomberil"/>
    <s v="SUBDIRECCIÓN ESTRATÉGICA Y DE COORDINACIÓN BOMBERIL"/>
    <s v="PETICIÓN DE INTERÉS GENERAL"/>
    <n v="30"/>
    <s v="20213800090082  "/>
    <s v="2021-07-23 11:37:48 "/>
    <m/>
    <m/>
    <m/>
    <s v="En proceso"/>
    <s v="A la fecha 12/08/2021, lleva 15 días en gestión "/>
    <m/>
    <m/>
    <m/>
    <m/>
    <m/>
  </r>
  <r>
    <x v="0"/>
    <s v="Correo Atención Ciudadano "/>
    <s v="Cauca "/>
    <s v="CUERPO DE BOMBEROS DE SILVIA  "/>
    <s v="Entidad Bomberil"/>
    <x v="2"/>
    <s v="CAC: SUSPENSIÓN DEL SERVICIO DEL CBV DE SILVIA CAUCA  "/>
    <s v="Jorge Restrepo Sanguino"/>
    <s v="FORMULACIÓN Y ACTUALIZACIÓN NORMATIVA Y OPERATIVA"/>
    <s v="SUBDIRECCIÓN ESTRATÉGICA Y DE COORDINACIÓN BOMBERIL"/>
    <s v="PETICIÓN DE INTERÉS GENERAL"/>
    <n v="30"/>
    <s v="20213800090092  "/>
    <s v="2021-07-23 11:41:13 "/>
    <n v="20212050094371"/>
    <d v="2021-08-02T00:00:00"/>
    <n v="7"/>
    <s v="Cumplido"/>
    <m/>
    <m/>
    <m/>
    <m/>
    <m/>
    <s v="No se evidencia fecha de digitalización ni documento de salida "/>
  </r>
  <r>
    <x v="0"/>
    <s v="Correo Atención Ciudadano "/>
    <s v="Valle del Cauca"/>
    <s v="CUERPO DE BOMBEROS VOLUNTARIOS PRADERA  "/>
    <s v="Entidad Bomberil"/>
    <x v="3"/>
    <s v="CAC: Consultas "/>
    <s v="Edgar Alexander Maya Lopez"/>
    <s v="FORMULACIÓN Y ACTUALIZACIÓN NORMATIVA Y OPERATIVA"/>
    <s v="SUBDIRECCIÓN ESTRATÉGICA Y DE COORDINACIÓN BOMBERIL"/>
    <s v="PETICIÓN DE DOCUMENTOS E INFORMACIÓN "/>
    <n v="30"/>
    <s v="20213800090442  "/>
    <s v="2021-07-23 18:12:45 "/>
    <n v="20212050094551"/>
    <d v="2021-08-11T00:00:00"/>
    <n v="13"/>
    <s v="Cumplido"/>
    <m/>
    <d v="2021-08-11T00:00:00"/>
    <s v="PDF"/>
    <s v="SI "/>
    <m/>
    <m/>
  </r>
  <r>
    <x v="0"/>
    <s v="Correo Atención Ciudadano "/>
    <s v="Cucuta "/>
    <s v="CUERPO DE BOMBEROS VOLUNTARIOS DE CUCUTA  "/>
    <s v="Entidad Bomberil"/>
    <x v="2"/>
    <s v="CAC: RESPUESTA RDO 20213800086942  "/>
    <s v="Andrea Bibiana Castañeda Durán"/>
    <s v="FORMULACIÓN Y ACTUALIZACIÓN NORMATIVA Y OPERATIVA"/>
    <s v="SUBDIRECCIÓN ESTRATÉGICA Y DE COORDINACIÓN BOMBERIL"/>
    <s v="PETICIÓN DE INTERÉS GENERAL"/>
    <n v="30"/>
    <s v="20213800090502  "/>
    <s v="2021-07-23 18:39:48 "/>
    <m/>
    <m/>
    <m/>
    <s v="En proceso"/>
    <s v="A la fecha 12/08/2021, lleva 15 días en gestión "/>
    <m/>
    <m/>
    <m/>
    <m/>
    <m/>
  </r>
  <r>
    <x v="0"/>
    <s v="Formulario Electronico "/>
    <s v="Magdalena "/>
    <s v="ANONIMO_PQRSD  "/>
    <s v="Otros"/>
    <x v="0"/>
    <s v="FE. Queja "/>
    <s v="Juan Guillermo Valencia Álvarez "/>
    <s v="FORMULACIÓN Y ACTUALIZACIÓN NORMATIVA Y OPERATIVA"/>
    <s v="SUBDIRECCIÓN ESTRATÉGICA Y DE COORDINACIÓN BOMBERIL"/>
    <s v="PETICIÓN DE INTERÉS GENERAL"/>
    <n v="30"/>
    <s v="20219000090532  "/>
    <s v="2021-07-25 19:24:59 "/>
    <m/>
    <m/>
    <m/>
    <s v="En proceso"/>
    <s v="A la fecha 12/08/2021, lleva 14 días en gestión "/>
    <m/>
    <m/>
    <m/>
    <m/>
    <m/>
  </r>
  <r>
    <x v="0"/>
    <s v="Formulario Electronico "/>
    <s v="Magdalena "/>
    <s v="ANONIMO_PQRSD  "/>
    <s v="Otros"/>
    <x v="0"/>
    <s v="FE. Queja "/>
    <s v="Juan Guillermo Valencia Álvarez "/>
    <s v="FORMULACIÓN Y ACTUALIZACIÓN NORMATIVA Y OPERATIVA"/>
    <s v="SUBDIRECCIÓN ESTRATÉGICA Y DE COORDINACIÓN BOMBERIL"/>
    <s v="PETICIÓN DE INTERÉS GENERAL"/>
    <n v="30"/>
    <s v="20219000090542  "/>
    <s v="2021-07-26 07:58:51 "/>
    <m/>
    <m/>
    <m/>
    <s v="En proceso"/>
    <s v="A la fecha 12/08/2021, lleva 14 días en gestión "/>
    <m/>
    <m/>
    <m/>
    <m/>
    <m/>
  </r>
  <r>
    <x v="0"/>
    <s v="Formulario Electronico "/>
    <s v="Bogotá"/>
    <s v="Harold Chavez "/>
    <s v="Entidad Publica"/>
    <x v="3"/>
    <s v="FE. Prueba de recorrido - Contraloría "/>
    <s v="Alvaro Perez"/>
    <s v="Contratación "/>
    <s v="SUBDIRECCIÓN ADMINISTRATIVA Y FINANCIERA"/>
    <s v="PETICIÓN DE INTERES PARTICULAR"/>
    <n v="30"/>
    <s v="20219000090592  "/>
    <s v="2021-07-26 10:39:04 "/>
    <n v="20213000021461"/>
    <d v="2021-07-26T00:00:00"/>
    <n v="1"/>
    <s v="Cumplido"/>
    <m/>
    <m/>
    <s v="Word"/>
    <m/>
    <m/>
    <s v="No se aclara el medio de respuesta."/>
  </r>
  <r>
    <x v="0"/>
    <s v="Correo Atención Ciudadano"/>
    <s v="Nariño"/>
    <s v="CUERPO BOMBEROS VOLUNTARIOS LOS ANDES NARIÑO  "/>
    <s v="Entidad Bomberil"/>
    <x v="0"/>
    <s v="CAC: SOLICITUD INSPECCIÓN CUERPO DE BOMBEROS VOLUNTARIOS LOS ANDES NARIÑO  "/>
    <s v="Julio Alejandro Chamorro Cabrera  "/>
    <s v="INSPECCIÓN VIGILANCIA  Y CONTROL"/>
    <s v="SUBDIRECCIÓN ESTRATÉGICA Y DE COORDINACIÓN BOMBERIL"/>
    <s v="PETICIÓN DE INTERÉS GENERAL"/>
    <n v="30"/>
    <s v="20213800090602  "/>
    <s v="2021-07-26 12:01:13 "/>
    <m/>
    <m/>
    <m/>
    <s v="En proceso"/>
    <m/>
    <m/>
    <m/>
    <m/>
    <m/>
    <m/>
  </r>
  <r>
    <x v="0"/>
    <s v="Correo Atención Ciudadano"/>
    <s v="Magdalena "/>
    <s v="CUERPO DE BOMBEROS VOLUNTARIOS DE PIVIJAY MAGDALENA  "/>
    <s v="Entidad Bomberil"/>
    <x v="0"/>
    <s v="CAC. Respuesta a la solicitud de certificación de las horas de voluntariado del presidente y vicepresidente del cuerpo de bomberos voluntarios de pivijay Magdalena "/>
    <s v="Melba Vidal "/>
    <s v="FORMULACIÓN Y ACTUALIZACIÓN NORMATIVA Y OPERATIVA"/>
    <s v="SUBDIRECCIÓN ESTRATÉGICA Y DE COORDINACIÓN BOMBERIL"/>
    <s v="PETICIÓN DE INTERÉS GENERAL"/>
    <n v="30"/>
    <s v="20213800090612  "/>
    <s v="2021-07-26 12:02:23 "/>
    <n v="20212050095151"/>
    <d v="2021-08-25T00:00:00"/>
    <n v="22"/>
    <s v="Cumplido"/>
    <m/>
    <d v="2021-08-25T00:00:00"/>
    <s v="PDF"/>
    <s v="SI"/>
    <s v="N/A"/>
    <m/>
  </r>
  <r>
    <x v="0"/>
    <s v="Correo Atención Ciudadano"/>
    <s v="Magdalena "/>
    <s v="ALAN ROGER BOCANEGRA BARRAZA "/>
    <s v="Entidad Bomberil"/>
    <x v="0"/>
    <s v="CAC. Denuncia comandante cuerpo de Bomberos Voluntarios de Sitonuevo Magdalena "/>
    <s v="Juan Guillermo Valencia Álvarez "/>
    <s v="FORMULACIÓN Y ACTUALIZACIÓN NORMATIVA Y OPERATIVA"/>
    <s v="SUBDIRECCIÓN ESTRATÉGICA Y DE COORDINACIÓN BOMBERIL"/>
    <s v="PETICIÓN DE INTERÉS GENERAL"/>
    <n v="30"/>
    <s v="20213800090722  "/>
    <s v="2021-07-26 15:57:32 "/>
    <m/>
    <m/>
    <m/>
    <s v="En proceso"/>
    <m/>
    <m/>
    <m/>
    <m/>
    <m/>
    <m/>
  </r>
  <r>
    <x v="0"/>
    <s v="Correo Atención Ciudadano"/>
    <s v="Antioquia"/>
    <s v="SECRETARIA DE GOBIERNO Y DERECHOS HUMANOS GIRARDOTA  "/>
    <s v="Entidad territorial"/>
    <x v="0"/>
    <s v="CAC. Consulta para la suscripción de contrato de prestación de servicios para la actividad bomberil en el Municipio de Girardota.  "/>
    <s v="Melba Vidal "/>
    <s v="FORMULACIÓN Y ACTUALIZACIÓN NORMATIVA Y OPERATIVA"/>
    <s v="SUBDIRECCIÓN ESTRATÉGICA Y DE COORDINACIÓN BOMBERIL"/>
    <s v="PETICIÓN DE INTERÉS GENERAL"/>
    <n v="30"/>
    <s v="20213800090752  "/>
    <s v="2021-07-26 16:23:59 "/>
    <n v="20212050095291"/>
    <d v="2021-08-25T00:00:00"/>
    <n v="21"/>
    <s v="Cumplido"/>
    <m/>
    <m/>
    <s v="Word"/>
    <s v="SI"/>
    <s v="N/A"/>
    <m/>
  </r>
  <r>
    <x v="0"/>
    <s v="Correo Atención Ciudadano"/>
    <s v="Caldas"/>
    <s v="ALCALDIA PALESTINA CALDAS "/>
    <s v="Entidad territorial"/>
    <x v="1"/>
    <s v="CAC. Solicitud Apoyo Unidades de Bomberos Náuticos Cuerpo de Bomberos del Corregimiento de Arauca (municipio de Palestina Caldas  "/>
    <s v="Luis Alberto Valencia Pulido"/>
    <s v="Área Central de Referencia Bomberil"/>
    <s v="SUBDIRECCIÓN ESTRATÉGICA Y DE COORDINACIÓN BOMBERIL"/>
    <s v="PETICIÓN DE INTERÉS GENERAL"/>
    <n v="30"/>
    <s v="20213800090762  "/>
    <s v="2021-07-26 16:35:23 "/>
    <n v="20212000022611"/>
    <m/>
    <m/>
    <s v="En proceso"/>
    <m/>
    <m/>
    <s v="Word"/>
    <m/>
    <s v="N/A"/>
    <s v="20212000022611: no se tiene trazabilidad del envio."/>
  </r>
  <r>
    <x v="0"/>
    <s v="Correo Atención Ciudadano"/>
    <s v="Santander"/>
    <s v="PROCURADURIA REGIONAL SANTANDER  "/>
    <s v="Entidad Publica"/>
    <x v="3"/>
    <s v="CAC. IUC-D-2021-1893831 "/>
    <s v="Alvaro Perez"/>
    <s v="Contratación "/>
    <s v="SUBDIRECCIÓN ADMINISTRATIVA Y FINANCIERA"/>
    <s v="PETICIÓN ENTRE AUTORIDADES"/>
    <n v="10"/>
    <s v="20213800090782  "/>
    <s v="2021-07-26 17:15:01 "/>
    <n v="20213000022591"/>
    <d v="2021-08-24T00:00:00"/>
    <n v="20"/>
    <s v="Cumplido"/>
    <m/>
    <m/>
    <s v="Word"/>
    <m/>
    <s v="N/A"/>
    <s v="20212000022611: no se tiene trazabilidad del envio. Se tuvo en cuenta la fecha en la que se archivó el Orfeo."/>
  </r>
  <r>
    <x v="0"/>
    <s v="Correo Atención Ciudadano"/>
    <s v="Caldas"/>
    <s v="JUNTA DIRECTIVA DE BOMBEROS DEL DEPARTAMENTO DE CALDAS  "/>
    <s v="Entidad Bomberil"/>
    <x v="5"/>
    <s v="CAC. Solicitud de Asesoria Jurica y Tecnica  "/>
    <s v=" Jorge Restrepo Sanguino"/>
    <s v="FORMULACIÓN Y ACTUALIZACIÓN NORMATIVA Y OPERATIVA"/>
    <s v="SUBDIRECCIÓN ESTRATÉGICA Y DE COORDINACIÓN BOMBERIL"/>
    <s v="PETICIÓN DE INTERÉS GENERAL"/>
    <n v="30"/>
    <s v="20213800090852  "/>
    <s v="2021-07-26 17:45:57 "/>
    <m/>
    <d v="2021-07-29T00:00:00"/>
    <n v="3"/>
    <s v="Cumplido"/>
    <s v="Anotación ORFEO: SE DIO RESPUESTA MEDIANTE CORREO ELECTRÓNICO ENVIADO EL 29/07/2021."/>
    <m/>
    <m/>
    <m/>
    <m/>
    <s v="No se aclara el medio de respuesta ni el número de radicado de salida."/>
  </r>
  <r>
    <x v="0"/>
    <s v="Correo Atención Ciudadano"/>
    <s v="Quindio "/>
    <s v="ROBERTO JAIRO JARAMILLO CARDENAS  "/>
    <s v="Entidad territorial"/>
    <x v="1"/>
    <s v="CAC. Remisión Proyecto de Inversión y Fortalecimiento de los Cuerpos de Bomberos Voluntarios en el Departamento del Quindío  "/>
    <s v="Jiud Magnoly Gaviria Narvaez"/>
    <s v="Área Central de Referencia Bomberil"/>
    <s v="SUBDIRECCIÓN ESTRATÉGICA Y DE COORDINACIÓN BOMBERIL"/>
    <s v="PETICIÓN DE INTERÉS GENERAL"/>
    <n v="30"/>
    <s v="20213800090982  "/>
    <s v="2021-07-26 18:48:21 "/>
    <m/>
    <m/>
    <m/>
    <s v="En proceso"/>
    <m/>
    <m/>
    <m/>
    <m/>
    <m/>
    <m/>
  </r>
  <r>
    <x v="0"/>
    <s v="Correo Atención Ciudadano"/>
    <s v="Antioquia"/>
    <s v="JOHN FREDDY REINA ESTRADA  "/>
    <s v="Persona Natural"/>
    <x v="3"/>
    <s v="CAC. Solicitud "/>
    <s v="Jose Alexander Teuta Gomez"/>
    <s v="Proceso Educación Nacional para Bomberos"/>
    <s v="SUBDIRECCIÓN ESTRATÉGICA Y DE COORDINACIÓN BOMBERIL"/>
    <s v="PETICIÓN DE INTERES PARTICULAR"/>
    <n v="30"/>
    <s v="20213800091062  "/>
    <s v="2021-07-26 19:24:03 "/>
    <n v="20212000022101"/>
    <d v="2021-08-06T00:00:00"/>
    <n v="7"/>
    <s v="Cumplido"/>
    <m/>
    <m/>
    <s v="Word"/>
    <s v="SI"/>
    <s v="N/A"/>
    <m/>
  </r>
  <r>
    <x v="0"/>
    <s v="Correo Atención Ciudadano"/>
    <s v="Magdalena "/>
    <s v="CUERPO DE BOMBEROS VOLUNTARIOS DE PIVIJAY MAGDALENA  "/>
    <s v="Entidad Bomberil"/>
    <x v="0"/>
    <s v="CAC: Documento de Ronald Perea  "/>
    <s v="Melba Vidal "/>
    <s v="FORMULACIÓN Y ACTUALIZACIÓN NORMATIVA Y OPERATIVA"/>
    <s v="SUBDIRECCIÓN ESTRATÉGICA Y DE COORDINACIÓN BOMBERIL"/>
    <s v="PETICIÓN DE INTERÉS GENERAL"/>
    <n v="30"/>
    <s v="20213800091082  "/>
    <s v="2021-07-27 11:07:17 "/>
    <n v="20212050095141"/>
    <d v="2021-08-25T00:00:00"/>
    <n v="21"/>
    <s v="Cumplido"/>
    <m/>
    <d v="2021-08-25T00:00:00"/>
    <s v="PDF"/>
    <s v="SI"/>
    <s v="N/A"/>
    <m/>
  </r>
  <r>
    <x v="0"/>
    <s v="Correo Atención Ciudadano"/>
    <s v="Santander"/>
    <s v="DIRECTOR  "/>
    <s v="Entidad territorial"/>
    <x v="0"/>
    <s v="CAC: Respuesta con radicado 20212000021291 "/>
    <s v="Cristian Fernando Salcedo Rueda "/>
    <s v="INSPECCIÓN VIGILANCIA  Y CONTROL"/>
    <s v="SUBDIRECCIÓN ESTRATÉGICA Y DE COORDINACIÓN BOMBERIL"/>
    <s v="PETICIÓN DE DOCUMENTOS E INFORMACIÓN "/>
    <n v="20"/>
    <s v="20213800091092  "/>
    <s v="2021-07-27 11:27:02 "/>
    <n v="20212000022021"/>
    <s v=" 6/08/2021"/>
    <n v="9"/>
    <s v="Cumplido"/>
    <m/>
    <s v=" 6/08/2021"/>
    <s v="PDF"/>
    <s v="SI"/>
    <s v="N/A"/>
    <m/>
  </r>
  <r>
    <x v="0"/>
    <s v="Correo Atención Ciudadano"/>
    <s v="Santander"/>
    <s v="BOMBEROS BUCARAMANGA  "/>
    <s v="Entidad Bomberil"/>
    <x v="0"/>
    <s v="CAC: Consulta sobre experiencia como Bomberos Voluntarios  "/>
    <s v="Camilo Portilla Quelal"/>
    <s v="FORMULACIÓN Y ACTUALIZACIÓN NORMATIVA Y OPERATIVA"/>
    <s v="SUBDIRECCIÓN ESTRATÉGICA Y DE COORDINACIÓN BOMBERIL"/>
    <s v="PETICIÓN DE INTERÉS GENERAL"/>
    <n v="30"/>
    <s v="20213800091102  "/>
    <s v="2021-07-27 11:34:08 "/>
    <n v="20212050094741"/>
    <d v="2021-08-19T00:00:00"/>
    <n v="17"/>
    <s v="Cumplido"/>
    <m/>
    <d v="2021-08-19T00:00:00"/>
    <s v="PDF"/>
    <s v="SI"/>
    <s v="N/A"/>
    <m/>
  </r>
  <r>
    <x v="4"/>
    <s v="Radicación Directa"/>
    <s v="Antioquia"/>
    <s v="CUERPO DE BOMBEROS VOLUNTARIOS DE GIRARDOTA  "/>
    <s v="Entidad Bomberil"/>
    <x v="0"/>
    <s v="RD:DERECHO DE PETICIÓN "/>
    <s v="Melba Vidal "/>
    <s v="FORMULACIÓN Y ACTUALIZACIÓN NORMATIVA Y OPERATIVA"/>
    <s v="SUBDIRECCIÓN ESTRATÉGICA Y DE COORDINACIÓN BOMBERIL"/>
    <s v="PETICIÓN DE INTERÉS GENERAL"/>
    <n v="30"/>
    <s v="20213800091162  "/>
    <s v="2021-07-27 12:49:07 "/>
    <m/>
    <m/>
    <m/>
    <s v="En proceso"/>
    <m/>
    <m/>
    <m/>
    <m/>
    <m/>
    <s v="Hasta el día 30/08/2021 son 23 días."/>
  </r>
  <r>
    <x v="0"/>
    <s v="Correo Atención Ciudadano"/>
    <s v="Bolivar"/>
    <s v="ALVARO TEHERAN TORRES "/>
    <s v="Entidad territorial"/>
    <x v="0"/>
    <s v="CAC: Inscripción dignatarios dnb - Página 1.pdf  "/>
    <s v="Andrea Bibiana Castañeda Durán"/>
    <s v="FORMULACIÓN Y ACTUALIZACIÓN NORMATIVA Y OPERATIVA"/>
    <s v="SUBDIRECCIÓN ESTRATÉGICA Y DE COORDINACIÓN BOMBERIL"/>
    <s v="PETICIÓN DE DOCUMENTOS E INFORMACIÓN "/>
    <n v="20"/>
    <s v="20213800091362  "/>
    <s v="2021-07-27 19:35:43 "/>
    <n v="20212050094511"/>
    <s v=" 6/08/2021"/>
    <n v="8"/>
    <s v="Cumplido"/>
    <s v="Anotación ORFEO: SE LE DIO TRÁMITE CONJUNTO CON EL RADICADO 20213800092072."/>
    <s v=" 6/08/2021"/>
    <s v="PDF"/>
    <s v="SI"/>
    <s v="N/A"/>
    <m/>
  </r>
  <r>
    <x v="0"/>
    <s v="Correo Atención Ciudadano"/>
    <s v="Antioquia"/>
    <s v="CUERPO DE BOMBEROS VOLUNTARIOS DE GIRARDOTA  "/>
    <s v="Entidad Bomberil"/>
    <x v="0"/>
    <s v="CAC: SOLICITUD DE VISITA  "/>
    <s v="Melba Vidal "/>
    <s v="FORMULACIÓN Y ACTUALIZACIÓN NORMATIVA Y OPERATIVA"/>
    <s v="SUBDIRECCIÓN ESTRATÉGICA Y DE COORDINACIÓN BOMBERIL"/>
    <s v="PETICIÓN DE INTERÉS GENERAL"/>
    <n v="30"/>
    <s v="20213800091392  "/>
    <s v="2021-07-27 20:04:26 "/>
    <n v="20212050094811"/>
    <d v="2021-08-20T00:00:00"/>
    <n v="17"/>
    <s v="Cumplido"/>
    <m/>
    <d v="2021-08-20T00:00:00"/>
    <s v="PDF"/>
    <s v="SI"/>
    <s v="N/A"/>
    <m/>
  </r>
  <r>
    <x v="0"/>
    <s v="Correo Atención Ciudadano"/>
    <s v="Antioquia"/>
    <s v="CUERPO DE BOMBEROS VOLUNTARIOS DE CHIGORODO  "/>
    <s v="Entidad Bomberil"/>
    <x v="3"/>
    <s v="CAC: Solicitud de información  "/>
    <s v="Jiud Magnoly Gaviria Narvaez"/>
    <s v="Área Central de Referencia Bomberil"/>
    <s v="SUBDIRECCIÓN ESTRATÉGICA Y DE COORDINACIÓN BOMBERIL"/>
    <s v="PETICIÓN DE INTERÉS GENERAL"/>
    <n v="30"/>
    <s v="20213800091402  "/>
    <s v="2021-07-27 20:09:08 "/>
    <m/>
    <m/>
    <m/>
    <s v="En proceso"/>
    <m/>
    <m/>
    <m/>
    <m/>
    <m/>
    <s v="Hasta el día 30/08/2021 son 24 días."/>
  </r>
  <r>
    <x v="0"/>
    <s v="Correo Atención Ciudadano"/>
    <s v="Cundinamarca"/>
    <s v="CUERPO DE BOMBEROS VOLUNTARIOS CAQUEZA  "/>
    <s v="Entidad Bomberil"/>
    <x v="0"/>
    <s v="CAC. INFORMACION SOBRE CESE DE ACTIVIDADES PARCIAL DEL CUERPO DE BOMBEROS DE CAQUEZA, POR LA NO CELEBRACION DE CONVENIO PARA EL SEGUNDO SEMESTRE DEL 2021 Y EL NO PAGO DE 1 MES Y MEDIO DEL CONVENIO ANTERIOR. "/>
    <s v="Jorge Restrepo Sanguino"/>
    <s v="FORMULACIÓN Y ACTUALIZACIÓN NORMATIVA Y OPERATIVA"/>
    <s v="SUBDIRECCIÓN ESTRATÉGICA Y DE COORDINACIÓN BOMBERIL"/>
    <s v="PETICIÓN DE INTERÉS GENERAL"/>
    <n v="30"/>
    <s v="20213800091522  "/>
    <s v="2021-07-28 08:22:05 "/>
    <n v="20212050094381"/>
    <d v="2021-08-02T00:00:00"/>
    <n v="4"/>
    <s v="Cumplido"/>
    <m/>
    <m/>
    <s v="Word"/>
    <s v="SI"/>
    <s v="N/A"/>
    <m/>
  </r>
  <r>
    <x v="0"/>
    <s v="Correo Atención Ciudadano"/>
    <s v="Boyacá"/>
    <s v="CUERPO DE BOMBEROS VOLUNTARIOS DE ARCABUCO  "/>
    <s v="Entidad Bomberil"/>
    <x v="3"/>
    <s v="CAC. SOLICITUD PRUEBAS "/>
    <s v="Camilo Portilla Quelal"/>
    <s v="FORMULACIÓN Y ACTUALIZACIÓN NORMATIVA Y OPERATIVA"/>
    <s v="SUBDIRECCIÓN ESTRATÉGICA Y DE COORDINACIÓN BOMBERIL"/>
    <s v="PETICIÓN DE DOCUMENTOS E INFORMACIÓN "/>
    <n v="20"/>
    <s v="20213800091882  "/>
    <s v="2021-07-28 15:45:41 "/>
    <n v="20212050094581"/>
    <d v="2021-08-11T00:00:00"/>
    <n v="10"/>
    <s v="Cumplido"/>
    <m/>
    <d v="2021-08-11T00:00:00"/>
    <s v="PDF"/>
    <s v="SI"/>
    <s v="N/A"/>
    <m/>
  </r>
  <r>
    <x v="0"/>
    <s v="Correo Atención Ciudadano"/>
    <s v="Bogotá"/>
    <s v="CONTRALORIA GENERAL DE LA NACION VIGILANCIA FISCAL SECTOR INFRAESTRUCTURA  "/>
    <s v="Entidad Publica"/>
    <x v="3"/>
    <s v="CAC. Solicitud Información – Atención Denuncias Contraloría General de la República. "/>
    <s v="Edwin Alfonso Zamora Oyola "/>
    <s v="Tecnologías"/>
    <s v="SUBDIRECCIÓN ADMINISTRATIVA Y FINANCIERA"/>
    <s v="PETICIÓN ENTRE AUTORIDADES"/>
    <n v="10"/>
    <s v="20213800091932  "/>
    <s v="2021-07-28 16:53:01 "/>
    <m/>
    <m/>
    <n v="13"/>
    <s v="Extemporaneo"/>
    <s v="Anotación ORFEO: Documento repetido con igual solicitud, la misma se dio respuesta por el área contractual."/>
    <m/>
    <m/>
    <m/>
    <m/>
    <s v="No se especifica el radicado de la solicitud repetida para ejercer control."/>
  </r>
  <r>
    <x v="0"/>
    <s v="Correo Atención Ciudadano"/>
    <s v="Antioquia"/>
    <s v="AL PUNTO COLOMBIA NINGUNO "/>
    <s v="Persona Natural"/>
    <x v="3"/>
    <s v="CAC: RADICACIÓN DERECHO DE PETICIÓN  "/>
    <s v="Jiud Magnoly Gaviria Narvaez"/>
    <s v="Área Central de Referencia Bomberil"/>
    <s v="SUBDIRECCIÓN ESTRATÉGICA Y DE COORDINACIÓN BOMBERIL"/>
    <s v="PETICIÓN DE DOCUMENTOS E INFORMACIÓN "/>
    <n v="20"/>
    <s v="20213800091992  "/>
    <s v="2021-07-29 09:29:13 "/>
    <m/>
    <d v="2021-08-17T00:00:00"/>
    <n v="13"/>
    <s v="Cumplido"/>
    <s v="Anotación ORFEO: Se brinda respuesta vía email el día 17 de agosto."/>
    <m/>
    <s v="Correo electrónico"/>
    <s v="SI"/>
    <s v="N/A"/>
    <m/>
  </r>
  <r>
    <x v="0"/>
    <s v="Correo Atención Ciudadano"/>
    <s v="Bolivar"/>
    <s v="CUERPO DE BOMBEROS VOLUNTARIOS DE SANTA ROSA DEL SUR - BOLIVAR  "/>
    <s v="Entidad Bomberil"/>
    <x v="0"/>
    <s v="CAC: asesoría jurídica urgente inscripción de dignatarios  "/>
    <s v="Andrea Bibiana Castañeda Durán"/>
    <s v="FORMULACIÓN Y ACTUALIZACIÓN NORMATIVA Y OPERATIVA"/>
    <s v="SUBDIRECCIÓN ESTRATÉGICA Y DE COORDINACIÓN BOMBERIL"/>
    <s v="PETICIÓN DE INTERÉS GENERAL"/>
    <n v="30"/>
    <s v="20213800092072  "/>
    <s v="2021-07-29 10:37:16 "/>
    <n v="20212050094511"/>
    <d v="2021-08-06T00:00:00"/>
    <n v="6"/>
    <s v="Cumplido"/>
    <m/>
    <d v="2021-08-06T00:00:00"/>
    <s v="PDF"/>
    <s v="SI"/>
    <s v="N/A"/>
    <m/>
  </r>
  <r>
    <x v="0"/>
    <s v="Correo Atención Ciudadano"/>
    <s v="Bogotá"/>
    <s v="FISCALIA GENERAL DE LA NACIóN  "/>
    <s v="Entidad Publica"/>
    <x v="3"/>
    <s v="CAC: Requerimiento de información emitido por la Fiscalía 212, agradecemos dar respuesta en el término de 15 días.  "/>
    <s v="Carlos Armando López Barrera "/>
    <s v="OFICINA ASESORA JURIDICA "/>
    <s v="DIRECCIÓN GENERAL "/>
    <s v="PETICIÓN ENTRE AUTORIDADES"/>
    <n v="10"/>
    <s v="20213800092132  "/>
    <s v="2021-07-29 14:04:13 "/>
    <n v="20211200000923"/>
    <d v="2021-08-19T00:00:00"/>
    <n v="14"/>
    <s v="Extemporaneo"/>
    <m/>
    <d v="2021-08-19T00:00:00"/>
    <s v="PDF"/>
    <s v="SI"/>
    <s v="N/A"/>
    <m/>
  </r>
  <r>
    <x v="0"/>
    <s v="Correo Atención Ciudadano"/>
    <s v="Tolima "/>
    <s v="CUERPO DE BOMBEROS VOLUNTARIOS DE PLANADAS - TOLIMA  "/>
    <s v="Entidad Bomberil"/>
    <x v="2"/>
    <s v="CAC: Apoyo de genero a los cuerpo de bomberos del Tolima "/>
    <s v="Andrea Bibiana Castañeda Durán"/>
    <s v="FORMULACIÓN Y ACTUALIZACIÓN NORMATIVA Y OPERATIVA"/>
    <s v="SUBDIRECCIÓN ESTRATÉGICA Y DE COORDINACIÓN BOMBERIL"/>
    <s v="PETICIÓN DE INTERES PARTICULAR"/>
    <n v="30"/>
    <s v="20213800092142  "/>
    <s v="2021-07-29 14:14:03 "/>
    <n v="20212050094801"/>
    <d v="2021-08-17T00:00:00"/>
    <n v="12"/>
    <s v="Cumplido"/>
    <m/>
    <d v="2021-08-17T00:00:00"/>
    <s v="PDF"/>
    <s v="SI"/>
    <s v="N/A"/>
    <m/>
  </r>
  <r>
    <x v="0"/>
    <s v="Correo Atención Ciudadano"/>
    <s v="Antioquia"/>
    <s v="CUERPO DE BOMBEROS VOLUNTARIOS DE SANTAFE DE ANTIOQUIA  "/>
    <s v="Entidad Bomberil"/>
    <x v="5"/>
    <s v="CAC: SOLICITUD DE REUNIÓN  "/>
    <s v="Melba Vidal "/>
    <s v="FORMULACIÓN Y ACTUALIZACIÓN NORMATIVA Y OPERATIVA"/>
    <s v="SUBDIRECCIÓN ESTRATÉGICA Y DE COORDINACIÓN BOMBERIL"/>
    <s v="PETICIÓN DE INTERÉS GENERAL"/>
    <n v="30"/>
    <s v="20213800092192  "/>
    <s v="2021-07-29 15:31:03 "/>
    <m/>
    <m/>
    <m/>
    <s v="En proceso"/>
    <m/>
    <m/>
    <m/>
    <m/>
    <m/>
    <m/>
  </r>
  <r>
    <x v="0"/>
    <s v="Correo Atención Ciudadano"/>
    <s v="Risaralda"/>
    <s v="RUBER TORO  "/>
    <s v="Persona Juridica"/>
    <x v="3"/>
    <s v="CAC: Ampliación información certificados bomberiles "/>
    <s v="Edgar Alexander Maya Lopez"/>
    <s v="FORMULACIÓN Y ACTUALIZACIÓN NORMATIVA Y OPERATIVA"/>
    <s v="SUBDIRECCIÓN ESTRATÉGICA Y DE COORDINACIÓN BOMBERIL"/>
    <s v="PETICIÓN DE INTERÉS GENERAL"/>
    <n v="30"/>
    <s v="20213800092352  "/>
    <s v="2021-07-30 09:56:45 "/>
    <n v="20212050094751"/>
    <d v="2021-08-20T00:00:00"/>
    <n v="15"/>
    <s v="Cumplido"/>
    <m/>
    <d v="2021-08-20T00:00:00"/>
    <s v="PDF"/>
    <s v="SI"/>
    <s v="N/A"/>
    <m/>
  </r>
  <r>
    <x v="4"/>
    <s v="Radicación Directa"/>
    <s v="Guajira"/>
    <s v="CUERPO DE BOMBEROS VOLUNTARIOS DE URIBIA - LA GUAJIRA  "/>
    <s v="Entidad Bomberil"/>
    <x v="3"/>
    <s v="RD. Solicitud de información y de procedimiento para la creación de las brigadas indígenas. "/>
    <s v="VIVIANA ANDRADE TOVAR "/>
    <s v="PLANEACIÓN ESTRATEGICA"/>
    <s v="SUBDIRECCIÓN ESTRATÉGICA Y DE COORDINACIÓN BOMBERIL"/>
    <s v="PETICIÓN DE INTERÉS GENERAL"/>
    <n v="30"/>
    <s v="20213800092362  "/>
    <s v="2021-07-30 10:15:38 "/>
    <m/>
    <m/>
    <m/>
    <s v="En proceso"/>
    <m/>
    <m/>
    <m/>
    <m/>
    <m/>
    <m/>
  </r>
  <r>
    <x v="0"/>
    <s v="Chat Institucional"/>
    <s v="Atlántico"/>
    <s v="DIANA LOPEZ SANDOVAL "/>
    <s v="Persona Natural"/>
    <x v="3"/>
    <s v="CHT. Inquietudes Cuerpos de bomberos voluntarios. "/>
    <s v="Juan Gabriel Parra"/>
    <s v="FORMULACIÓN Y ACTUALIZACIÓN NORMATIVA Y OPERATIVA"/>
    <s v="SUBDIRECCIÓN ESTRATÉGICA Y DE COORDINACIÓN BOMBERIL"/>
    <s v="PETICIÓN DE INTERES PARTICULAR"/>
    <n v="30"/>
    <s v="20213800092422  "/>
    <s v="2021-07-30 10:53:14 "/>
    <n v="20212050094981"/>
    <m/>
    <m/>
    <s v="En proceso"/>
    <m/>
    <m/>
    <m/>
    <m/>
    <m/>
    <m/>
  </r>
  <r>
    <x v="4"/>
    <s v="Radicación Directa"/>
    <s v="Cundinamarca"/>
    <s v="CUERPO DE BOMBEROS VOLUNTARIOS DE CHIPAQUE - CUNDINAMARCA  "/>
    <s v="Entidad Bomberil"/>
    <x v="0"/>
    <s v="RD: SOLICITUD DE INTERVENCIÓN  "/>
    <s v="Julio Alejandro Chamorro Cabrera  "/>
    <s v="INSPECCIÓN VIGILANCIA  Y CONTROL"/>
    <s v="SUBDIRECCIÓN ESTRATÉGICA Y DE COORDINACIÓN BOMBERIL"/>
    <s v="PETICIÓN DE INTERÉS GENERAL"/>
    <n v="30"/>
    <s v="20213800092432  "/>
    <s v="2021-07-30 12:04:57 "/>
    <m/>
    <m/>
    <m/>
    <s v="En proceso"/>
    <m/>
    <m/>
    <m/>
    <m/>
    <m/>
    <m/>
  </r>
  <r>
    <x v="0"/>
    <s v="Correo Atención Ciudadano"/>
    <s v="Santander"/>
    <s v="CIRO ROJAS OJEDA "/>
    <s v="Persona Natural"/>
    <x v="3"/>
    <s v="CAC. Información. "/>
    <s v="Jorge Restrepo Sanguino"/>
    <s v="FORMULACIÓN Y ACTUALIZACIÓN NORMATIVA Y OPERATIVA"/>
    <s v="SUBDIRECCIÓN ESTRATÉGICA Y DE COORDINACIÓN BOMBERIL"/>
    <s v="PETICIÓN DE DOCUMENTOS E INFORMACIÓN "/>
    <n v="20"/>
    <s v="20213800092442  "/>
    <s v="2021-07-30 13:24:51 "/>
    <n v="20212050094521"/>
    <d v="2021-08-06T00:00:00"/>
    <n v="6"/>
    <s v="Cumplido"/>
    <m/>
    <m/>
    <s v="Word"/>
    <m/>
    <m/>
    <m/>
  </r>
  <r>
    <x v="0"/>
    <s v="Correo Atención Ciudadano"/>
    <s v="Antioquia"/>
    <s v="OFICINA ASESORA JURÍDICA ANTIOQUIA  "/>
    <s v="Entidad territorial"/>
    <x v="5"/>
    <s v="CAC. VISITA TÉCNICA – CONDICIONES DE OPERATIVIDAD "/>
    <s v="Julio Alejandro Chamorro Cabrera  "/>
    <s v="INSPECCIÓN VIGILANCIA  Y CONTROL"/>
    <s v="SUBDIRECCIÓN ESTRATÉGICA Y DE COORDINACIÓN BOMBERIL"/>
    <s v="PETICIÓN DE INTERÉS GENERAL"/>
    <n v="30"/>
    <s v="20213800092532  "/>
    <s v="2021-07-30 15:52:38 "/>
    <n v="20212050095281"/>
    <d v="2021-08-25T00:00:00"/>
    <n v="18"/>
    <s v="Cumplido"/>
    <m/>
    <d v="2021-08-25T00:00:00"/>
    <s v="PDF"/>
    <s v="SI"/>
    <s v="N/A"/>
    <m/>
  </r>
  <r>
    <x v="0"/>
    <s v="Correo Atención Ciudadano"/>
    <s v="Bolivar"/>
    <s v="CUERPO DE BOMBEROS VOLUNTARIOS DE SANTA CRUZ DE MOMPOX  "/>
    <s v="Entidad Bomberil"/>
    <x v="0"/>
    <s v="CAC. INFORMACIÓN PARA SU CONOCIMIENTO.  "/>
    <s v="Julio Alejandro Chamorro Cabrera  "/>
    <s v="INSPECCIÓN VIGILANCIA  Y CONTROL"/>
    <s v="SUBDIRECCIÓN ESTRATÉGICA Y DE COORDINACIÓN BOMBERIL"/>
    <s v="PETICIÓN DE INTERÉS GENERAL"/>
    <n v="30"/>
    <s v="20213800092602  "/>
    <s v="2021-07-30 16:31:07 "/>
    <m/>
    <m/>
    <m/>
    <s v="En proceso"/>
    <m/>
    <m/>
    <m/>
    <m/>
    <m/>
    <m/>
  </r>
  <r>
    <x v="0"/>
    <s v="Correo Institucional"/>
    <s v="Bogotá"/>
    <s v="CONTRALORIA GENERAL DE LA REPUBLICA DIRECCION DE JURISDICCION COACTIVA  "/>
    <s v="Entidad Publica"/>
    <x v="3"/>
    <s v="CI. Asunto: Solicitud Información – Proceso Atención Denuncia 2021-208386-82111-D, con Radicado 2021ER0046570 del 19/04/2021 "/>
    <s v="Alvaro Perez"/>
    <s v="Contratación "/>
    <s v="SUBDIRECCIÓN ADMINISTRATIVA Y FINANCIERA"/>
    <s v="PETICIÓN ENTRE AUTORIDADES"/>
    <n v="10"/>
    <s v="20213800092652  "/>
    <s v="2021-07-30 16:51:46 "/>
    <n v="20213000022731"/>
    <d v="2021-08-24T00:00:00"/>
    <n v="16"/>
    <s v="Extemporaneo"/>
    <m/>
    <m/>
    <s v="Word"/>
    <m/>
    <m/>
    <s v="No se aclara el medio de envío."/>
  </r>
  <r>
    <x v="0"/>
    <s v="Correo Atención Ciudadano"/>
    <s v="Cundinamarca"/>
    <s v="CUERPO DE BOMBEROS VOLUNTARIOS DE NILO  "/>
    <s v="Entidad Bomberil"/>
    <x v="0"/>
    <s v="CAC. Limitación de servicio  "/>
    <s v="Andrea Bibiana Castañeda Durán"/>
    <s v="FORMULACIÓN Y ACTUALIZACIÓN NORMATIVA Y OPERATIVA"/>
    <s v="SUBDIRECCIÓN ESTRATÉGICA Y DE COORDINACIÓN BOMBERIL"/>
    <s v="PETICIÓN DE INTERÉS GENERAL"/>
    <n v="30"/>
    <s v="20213800092802  "/>
    <s v="2021-07-30 18:19:06 "/>
    <m/>
    <d v="2021-07-30T00:00:00"/>
    <n v="1"/>
    <s v="Cumplido"/>
    <s v="Anotación ORFEO: SE DIO RESPUESTA POR CORREO ELECTRÓNICO EL DÍA 30/7/2021 DADO QUE SE HABÍA RECIBIDO LO CORRESPONDIENTE POR MAIL DESDE EL 28/7/2021."/>
    <m/>
    <m/>
    <s v="SI"/>
    <s v="N/A"/>
    <s v="No se anexa correo electrónico de la respuesta."/>
  </r>
  <r>
    <x v="0"/>
    <s v="Correo Atención Ciudadano"/>
    <s v="Bogotá"/>
    <s v="SECRETARIA CORTE CONSTITUCIONAL  "/>
    <s v="Entidad Publica"/>
    <x v="0"/>
    <s v="CAC: Oficio No 1859 del 30 de julio de 2021.  "/>
    <s v="Carlos Armando López Barrera "/>
    <s v="OFICINA ASESORA JURIDICA "/>
    <s v="DIRECCIÓN GENERAL "/>
    <s v="CONSULTA "/>
    <n v="35"/>
    <s v="20213800093092  "/>
    <s v="2021-07-31 17:46:26 "/>
    <m/>
    <d v="2021-08-13T00:00:00"/>
    <n v="10"/>
    <s v="Cumplido"/>
    <s v="Anotación ORFEO: Se archiva por cuanto se remitió el concepto a la Corte Constitucional mediante correo electrónico del día viernes 13 de agosto de 2021"/>
    <m/>
    <m/>
    <s v="SI"/>
    <m/>
    <s v="No se anexa correo electrónico de la respuesta."/>
  </r>
  <r>
    <x v="0"/>
    <s v="Correo Atención Ciudadano"/>
    <s v="Tolima "/>
    <s v="CUERPO DE BOMBEROS VOLUNTARIOS DE FLANDES - TOLIMA  "/>
    <s v="Entidad Bomberil"/>
    <x v="0"/>
    <s v="CAC: Concepto  "/>
    <s v="Melba Vidal "/>
    <s v="FORMULACIÓN Y ACTUALIZACIÓN NORMATIVA Y OPERATIVA"/>
    <s v="SUBDIRECCIÓN ESTRATÉGICA Y DE COORDINACIÓN BOMBERIL"/>
    <s v="PETICIÓN DE INTERÉS GENERAL"/>
    <n v="30"/>
    <s v="20213800093132  "/>
    <s v="2021-07-31 19:31:40 "/>
    <n v="20212050094731"/>
    <d v="2021-08-11T00:00:00"/>
    <n v="8"/>
    <s v="Cumplido"/>
    <m/>
    <d v="2021-08-11T00:00:00"/>
    <s v="PDF"/>
    <s v="SI"/>
    <s v="N/A"/>
    <m/>
  </r>
  <r>
    <x v="0"/>
    <s v="Correo Institucional"/>
    <s v="Bogotá"/>
    <s v="COLEGIO COLOMBIANO DEL ADMINISTRADOR PúBLICO  "/>
    <s v="Persona Juridica"/>
    <x v="3"/>
    <s v="CI: DERECHO DE PETICIÓN Art. 9 Ley 1006 de 2006 "/>
    <s v="MARYOLY DIAZ "/>
    <s v="GESTIÓN TALENTO HUMANO "/>
    <s v="SUBDIRECCIÓN ADMINISTRATIVA Y FINANCIERA"/>
    <s v="PETICIÓN DE INTERÉS GENERAL"/>
    <n v="30"/>
    <s v="20213800093192  "/>
    <s v="2021-07-31 23:52:26 "/>
    <m/>
    <d v="2021-08-20T00:00:00"/>
    <n v="14"/>
    <s v="Cumplido"/>
    <s v="Anotación ORFEO: se archiva pro respuesta pro correo"/>
    <m/>
    <m/>
    <s v="SI"/>
    <s v="N/A"/>
    <s v="No se adjnta respuesta del correo electrónico.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133">
  <r>
    <x v="0"/>
    <x v="0"/>
    <s v="Meta"/>
    <s v="JHONATTAN PINZON  "/>
    <s v="Persona Natural"/>
    <s v="Legislacion Bomberil"/>
    <s v="DOCUMENTO BOMBEROS EL CASTILLO META"/>
    <s v="Camilo Portilla Quelal"/>
    <s v="FORMULACIÓN Y ACTUALIZACIÓN NORMATIVA Y OPERATIVA"/>
    <s v="SUBDIRECCIÓN ESTRATÉGICA Y DE COORDINACIÓN BOMBERIL"/>
    <s v="PETICIÓN DE INTERES PARTICULAR"/>
    <n v="30"/>
    <s v="20213800085792  "/>
    <s v="2021-07-01 11:09:39 "/>
    <n v="20212050094291"/>
    <s v="2021-29-07"/>
    <x v="0"/>
    <s v="Cumplido"/>
    <m/>
    <s v="2021-29-07"/>
    <s v="PDF"/>
    <s v="SÍ"/>
    <s v="N/A"/>
    <m/>
  </r>
  <r>
    <x v="0"/>
    <x v="0"/>
    <s v="Bolivar"/>
    <s v="CUERPO DE BOMBEROS VOLUNTARIOS DE SANTA CRUZ DE MOMPOX  "/>
    <s v="Entidad Bomberil"/>
    <s v="Fortalecimiento Bomberil"/>
    <s v="CAC: Queja "/>
    <s v="Melba Vidal "/>
    <s v="FORMULACIÓN Y ACTUALIZACIÓN NORMATIVA Y OPERATIVA"/>
    <s v="SUBDIRECCIÓN ESTRATÉGICA Y DE COORDINACIÓN BOMBERIL"/>
    <s v="PETICIÓN DE INTERES PARTICULAR"/>
    <n v="30"/>
    <s v="20213800085942  "/>
    <s v="2021-07-01 16:33:16 "/>
    <m/>
    <m/>
    <x v="1"/>
    <s v="En proceso"/>
    <s v="Hoy 10-08 lleva 27 días de gestión."/>
    <m/>
    <m/>
    <m/>
    <m/>
    <m/>
  </r>
  <r>
    <x v="0"/>
    <x v="0"/>
    <s v="Bogotá"/>
    <s v="FUNDACIÓN NACIONAL BATUTA LILIANA ROJAS GUALTEROS  "/>
    <s v="Persona Juridica"/>
    <s v="Otros"/>
    <s v="CAC: Solicitud de certificación Bomberos - Fundación Nacional Batuta  "/>
    <s v=" Edgar Alexander Maya Lopez"/>
    <s v="Proceso Educación Nacional para Bomberos"/>
    <s v="SUBDIRECCIÓN ESTRATÉGICA Y DE COORDINACIÓN BOMBERIL"/>
    <s v="PETICIÓN DE DOCUMENTOS E INFORMACIÓN "/>
    <n v="20"/>
    <s v="20213800086022  "/>
    <s v="2021-07-02 07:38:01 "/>
    <n v="20212050093961"/>
    <s v="2021-21-07"/>
    <x v="2"/>
    <s v="Cumplido"/>
    <m/>
    <s v="2021-21-07"/>
    <s v="PDF"/>
    <s v="SÍ"/>
    <s v="N/A"/>
    <m/>
  </r>
  <r>
    <x v="0"/>
    <x v="0"/>
    <s v="Cundinamarca"/>
    <s v="FRANCISCO JAVIER GAMBOA PEDRAZA "/>
    <s v="Entidad Bomberil"/>
    <s v="Otros"/>
    <s v="CAC: Denuncia de suplantación  "/>
    <s v="Jorge Restrepo Sanguino"/>
    <s v="FORMULACIÓN Y ACTUALIZACIÓN NORMATIVA Y OPERATIVA"/>
    <s v="SUBDIRECCIÓN ESTRATÉGICA Y DE COORDINACIÓN BOMBERIL"/>
    <s v="DENUNCIA "/>
    <n v="30"/>
    <s v="20213800086052  "/>
    <s v="2021-07-02 09:29:30 "/>
    <n v="20212050093991"/>
    <s v="2021-21-07"/>
    <x v="3"/>
    <s v="Cumplido"/>
    <m/>
    <s v="2021-26-07"/>
    <s v="PDF"/>
    <s v="SÍ"/>
    <m/>
    <m/>
  </r>
  <r>
    <x v="0"/>
    <x v="0"/>
    <s v="Atlántico"/>
    <s v="ALCALDÍA GALAPA ATLANTICO "/>
    <s v="Entidad Publica"/>
    <s v="Fortalecimiento Bomberil"/>
    <s v="CAC: SOLICITUD INVITACION.  "/>
    <s v="Liz Margaret Álvarez calderon "/>
    <s v="INSPECCIÓN VIGILANCIA  Y CONTROL"/>
    <s v="SUBDIRECCIÓN ESTRATÉGICA Y DE COORDINACIÓN BOMBERIL"/>
    <s v="PETICIÓN DE INTERÉS GENERAL"/>
    <n v="30"/>
    <s v="20213800086122  "/>
    <s v="2021-07-02 14:25:34 "/>
    <m/>
    <m/>
    <x v="1"/>
    <s v="Vencido"/>
    <m/>
    <m/>
    <m/>
    <m/>
    <m/>
    <s v="Al día 02/09/2021 lleva 41 días de vencimiento"/>
  </r>
  <r>
    <x v="0"/>
    <x v="0"/>
    <s v="Boyacá"/>
    <s v="DEPARTAMENTO NACIONAL DE PLANEACION BOGOTA  "/>
    <s v="Entidad Publica"/>
    <s v="Solicitud de Informacion"/>
    <s v="CAC: 20215460679631_701) Envío de notificación radicado 20215460679631 (EMAIL CERTIFICADO de notificaciones_sgdorfeo@dnp.gov.co) "/>
    <s v="Camilo Portilla Quelal"/>
    <s v="FORMULACIÓN Y ACTUALIZACIÓN NORMATIVA Y OPERATIVA"/>
    <s v="SUBDIRECCIÓN ESTRATÉGICA Y DE COORDINACIÓN BOMBERIL"/>
    <s v="PETICIÓN DE INTERÉS GENERAL"/>
    <n v="30"/>
    <s v="20213800086142  "/>
    <s v="2021-07-02 14:59:14 "/>
    <n v="20212050094171"/>
    <s v="2021-28-07"/>
    <x v="4"/>
    <s v="Cumplido"/>
    <s v="LA MISMA PETICION SE REALIZÓ CON RADICADO DNBC N° 20213800083282 Y SE RESPONDIÓ CON RADICADO 20212050094171"/>
    <s v="2021-28-07"/>
    <s v="PDF"/>
    <s v="SÍ"/>
    <s v="N/A"/>
    <s v="Hoy 10-08 lleva 23 días de gestión."/>
  </r>
  <r>
    <x v="0"/>
    <x v="0"/>
    <s v="Cundinamarca"/>
    <s v="CUERPO DE BOMBEROS VOLUNTARIOS DE SIBATE  "/>
    <s v="Entidad Bomberil"/>
    <s v="Legislacion Bomberil"/>
    <s v="CAC: INFORME- SOBRE UTILIZACIÓN DE EMBLEMAS, ESCUDOS ESLOGAN DE ENTIDADES PÚBLICAS SIN AUTORIZACIÓN  "/>
    <s v="Jorge Restrepo Sanguino"/>
    <s v="FORMULACIÓN Y ACTUALIZACIÓN NORMATIVA Y OPERATIVA"/>
    <s v="SUBDIRECCIÓN ESTRATÉGICA Y DE COORDINACIÓN BOMBERIL"/>
    <s v="PETICIÓN DE DOCUMENTOS E INFORMACIÓN "/>
    <n v="20"/>
    <s v="20213800086232  "/>
    <s v="2021-07-06 11:30:54 "/>
    <n v="20212050093991"/>
    <s v="2021-21-07"/>
    <x v="3"/>
    <s v="Cumplido"/>
    <m/>
    <s v="2021-21-07"/>
    <s v="PDF"/>
    <s v="SÍ"/>
    <s v="N/A"/>
    <s v="Hoy 10-08 lleva 22 días de gestión."/>
  </r>
  <r>
    <x v="0"/>
    <x v="0"/>
    <s v="Valle del Cauca"/>
    <s v="DIANA PATRICIA CORREA BALCAZAR "/>
    <s v="Persona Natural"/>
    <s v="Solicitud de Informacion"/>
    <s v="CAC: DERECHO DE PETICIÓN  "/>
    <s v="Edgar Alexander Maya Lopez"/>
    <s v="Proceso Educación Nacional para Bomberos"/>
    <s v="SUBDIRECCIÓN ESTRATÉGICA Y DE COORDINACIÓN BOMBERIL"/>
    <s v="PETICIÓN DE INTERES PARTICULAR"/>
    <n v="30"/>
    <s v="20213800086252  "/>
    <s v="2021-07-06 11:45:30 "/>
    <n v="20212050094201"/>
    <s v="2021-27-07"/>
    <x v="5"/>
    <s v="Cumplido"/>
    <m/>
    <s v="2021-27-07"/>
    <s v="PDF"/>
    <s v="SÍ"/>
    <s v="N/A"/>
    <s v="Hoy 10-08 lleva 23 días de gestión."/>
  </r>
  <r>
    <x v="0"/>
    <x v="0"/>
    <s v="Putumayo"/>
    <s v="MINISTERIO DEL INTERIOR"/>
    <s v="Entidad Publica"/>
    <s v="Otros"/>
    <s v="CAC: OFI2021-18101-DAI-2200: Persiste emergencia humanitaria por inundaciones del territorio ancestral transfronterizo, desatención y falta de respuesta estatal a las Comunidades del Resguardo Buenavista y San José de Wisuyá.  "/>
    <s v="EDWIN GONZALEZ MALAGON  "/>
    <s v="Área Central de Referencia Bomberil"/>
    <s v="SUBDIRECCIÓN ESTRATÉGICA Y DE COORDINACIÓN BOMBERIL"/>
    <s v="DENUNCIA "/>
    <n v="30"/>
    <s v="20213800086312  "/>
    <s v="2021-07-06 12:47:49 "/>
    <m/>
    <m/>
    <x v="1"/>
    <s v="Vencido"/>
    <m/>
    <m/>
    <m/>
    <m/>
    <m/>
    <s v="Al día 02/09/2021 lleva 41 días de vencimiento"/>
  </r>
  <r>
    <x v="0"/>
    <x v="0"/>
    <s v="Antioquia"/>
    <s v="CUERPO DE BOMBEROS VOLUNTARIOS SANTA ROSA DE OSOS  "/>
    <s v="Entidad Bomberil"/>
    <s v="Legislacion Bomberil"/>
    <s v="CAC: Solicitud  "/>
    <s v="Lina Maria Rojas Gallego"/>
    <s v="Proceso Educación Nacional para Bomberos"/>
    <s v="SUBDIRECCIÓN ESTRATÉGICA Y DE COORDINACIÓN BOMBERIL"/>
    <s v="PETICIÓN DE INTERES PARTICULAR"/>
    <n v="30"/>
    <s v="20213800086362  "/>
    <s v="2021-07-06 16:28:21 "/>
    <n v="20212000021221"/>
    <s v="2021-21-07"/>
    <x v="6"/>
    <s v="Cumplido"/>
    <m/>
    <s v="2021-21-07"/>
    <s v="PDF"/>
    <s v="SI"/>
    <s v="N/A"/>
    <s v="Hoy 10-08 lleva 22 días de gestión."/>
  </r>
  <r>
    <x v="0"/>
    <x v="0"/>
    <s v="Bogotá"/>
    <s v="H.I. SAN IGNACIO SEDE LUCERNA  "/>
    <s v="Persona Juridica"/>
    <s v="Solicitud de Informacion"/>
    <s v="CAC: SAN IGNACIO_OPERADOR ICBF_SALUD ORAL_GESTIÒN INTERINSTITUCIONAL_LOCALIDAD KENNEDY  "/>
    <s v="Edgar Alexander Maya Lopez"/>
    <s v="Proceso Educación Nacional para Bomberos"/>
    <s v="SUBDIRECCIÓN ESTRATÉGICA Y DE COORDINACIÓN BOMBERIL"/>
    <s v="PETICIÓN DE INTERES PARTICULAR"/>
    <n v="30"/>
    <s v="20213800086412  "/>
    <s v="2021-07-06 17:15:19 "/>
    <n v="20212050093971"/>
    <s v="2021-21-07"/>
    <x v="6"/>
    <s v="Cumplido"/>
    <m/>
    <s v="2021-21-07"/>
    <s v="PDF"/>
    <s v="SI"/>
    <s v="N/A"/>
    <s v="Hoy 10-08 lleva 21 días de gestión."/>
  </r>
  <r>
    <x v="0"/>
    <x v="0"/>
    <s v="Nariño "/>
    <s v="SECRETARIA DE GOBIERNO CORDOBA  "/>
    <s v="Entidad Publica"/>
    <s v="Fortalecimiento Bomberil"/>
    <s v="CAC: Solicitud de Información  "/>
    <s v="Jonathan Prieto "/>
    <s v="SUBDIRECCIÓN ADMINISTRATIVA Y FINANCIERA"/>
    <s v="SUBDIRECCIÓN ADMINISTRATIVA Y FINANCIERA"/>
    <s v="PETICIÓN DE INTERES PARTICULAR"/>
    <n v="30"/>
    <s v="20213800086422  "/>
    <s v="2021-07-06 17:20:20 "/>
    <m/>
    <m/>
    <x v="1"/>
    <s v="Vencido"/>
    <m/>
    <m/>
    <m/>
    <m/>
    <m/>
    <s v="Al día 02/09/2021 lleva 40 días de vencimiento"/>
  </r>
  <r>
    <x v="0"/>
    <x v="1"/>
    <s v="Bogotá"/>
    <s v="CONGRESO DE LA REPUBLICA DE COLOMBIA JAIME ENRIQUE DURAN BARRERA  "/>
    <s v="Entidad Publica"/>
    <s v="Legislacion Bomberil"/>
    <s v="CI: Traslado  "/>
    <s v="Camilo Portilla Quelal"/>
    <s v="FORMULACIÓN Y ACTUALIZACIÓN NORMATIVA Y OPERATIVA"/>
    <s v="SUBDIRECCIÓN ESTRATÉGICA Y DE COORDINACIÓN BOMBERIL"/>
    <s v="INFORME POR CONGRESISTA "/>
    <n v="5"/>
    <s v="20213800086492  "/>
    <s v="2021-07-07 13:36:36 "/>
    <n v="20212050093801"/>
    <s v="2021-12-07"/>
    <x v="7"/>
    <s v="Cumplido"/>
    <m/>
    <s v="2021-12-07"/>
    <s v="PDF"/>
    <s v="SI"/>
    <s v="N/A"/>
    <s v="Hoy 10-08 lleva 21 días de gestión."/>
  </r>
  <r>
    <x v="0"/>
    <x v="0"/>
    <s v="Risaralda"/>
    <s v="CUERPO DE BOMBEROS VOLUNTARIOS DE LA CELIA - RISARALDA  "/>
    <s v="Entidad Bomberil"/>
    <s v="Fortalecimiento Bomberil"/>
    <s v="CAC: SOLICITUD LINTERNAS PENDIENTES - BOMBEROS LA CELIA RISARALDA. "/>
    <s v="Andrés Fernando Muñoz Cabrera "/>
    <s v="Área Central de Referencia Bomberil"/>
    <s v="SUBDIRECCIÓN ESTRATÉGICA Y DE COORDINACIÓN BOMBERIL"/>
    <s v="PETICIÓN DE INTERES PARTICULAR"/>
    <n v="30"/>
    <s v="20213800086512  "/>
    <s v="2021-07-07 14:58:09 "/>
    <m/>
    <m/>
    <x v="1"/>
    <s v="Vencido"/>
    <m/>
    <m/>
    <m/>
    <m/>
    <m/>
    <s v="Al día 02/09/2021 lleva 39 días de vencimiento"/>
  </r>
  <r>
    <x v="0"/>
    <x v="0"/>
    <s v="Guajira"/>
    <s v="ROBINSON TABORDA  "/>
    <s v="Persona Natural"/>
    <s v="Queja contra Cuerpo de Bomberos"/>
    <s v="CAC: Queja desde urumita la guajira "/>
    <s v="Jorge Restrepo Sanguino"/>
    <s v="FORMULACIÓN Y ACTUALIZACIÓN NORMATIVA Y OPERATIVA"/>
    <s v="SUBDIRECCIÓN ESTRATÉGICA Y DE COORDINACIÓN BOMBERIL"/>
    <s v="PETICIÓN DE INTERÉS GENERAL"/>
    <n v="30"/>
    <s v="20213800086602  "/>
    <s v="2021-07-07 17:10:09 "/>
    <n v="20212050093921"/>
    <d v="2021-08-03T00:00:00"/>
    <x v="8"/>
    <s v="Cumplido"/>
    <m/>
    <m/>
    <s v="Word"/>
    <s v="SI"/>
    <m/>
    <s v="Hoy 10-08 lleva 21 días de gestión."/>
  </r>
  <r>
    <x v="0"/>
    <x v="0"/>
    <s v="Caqueta"/>
    <s v="CUERPO DE BOMBEROS VOLUNTARIOS DE FLORENCIA  "/>
    <s v="Entidad Bomberil"/>
    <s v="Legislacion Bomberil"/>
    <s v="CAC: SOLICITUD ESTUDIOS PROYECTO ESCUELA PEI  "/>
    <s v="Jonathan Prieto "/>
    <s v="SUBDIRECCIÓN ADMINISTRATIVA Y FINANCIERA"/>
    <s v="SUBDIRECCIÓN ADMINISTRATIVA Y FINANCIERA"/>
    <s v="PETICIÓN DE INTERÉS GENERAL"/>
    <n v="30"/>
    <s v="20213800086642  "/>
    <s v="2021-07-08 11:42:37 "/>
    <m/>
    <m/>
    <x v="1"/>
    <s v="Vencido"/>
    <m/>
    <m/>
    <m/>
    <m/>
    <m/>
    <s v="Al día 02/09/2021 lleva 39 días de vencimiento"/>
  </r>
  <r>
    <x v="1"/>
    <x v="2"/>
    <s v="Antioquia"/>
    <s v="PROCURADURIA PROVINCIAL VALLE DE ABURRA  "/>
    <s v="Entidad Publica"/>
    <s v="Legislacion Bomberil"/>
    <s v="RD: FRANQUICIA  "/>
    <s v="Liz Margaret Álvarez calderon "/>
    <s v="INSPECCIÓN VIGILANCIA  Y CONTROL "/>
    <s v="SUBDIRECCIÓN ESTRATÉGICA Y DE COORDINACIÓN BOMBERIL"/>
    <s v="PETICIÓN ENTRE AUTORIDADES"/>
    <n v="10"/>
    <s v="20213800086662  "/>
    <s v="2021-07-08 13:46:08 "/>
    <m/>
    <m/>
    <x v="1"/>
    <s v="Vencido"/>
    <m/>
    <m/>
    <m/>
    <m/>
    <m/>
    <s v="Al día 02/09/2021 lleva 39 días de vencimiento"/>
  </r>
  <r>
    <x v="0"/>
    <x v="0"/>
    <s v="Caldas"/>
    <s v="CUERPO DE BOMBEROS VOLUNTARIOS DE VITERBO - CALDAS  "/>
    <s v="Entidad Bomberil"/>
    <s v="Legislacion Bomberil"/>
    <s v="CAC: Solicitud resolución 004 de 2020  "/>
    <s v="Lina Maria Rojas Gallego"/>
    <s v="Proceso Educación Nacional para Bomberos"/>
    <s v="SUBDIRECCIÓN ESTRATÉGICA Y DE COORDINACIÓN BOMBERIL"/>
    <s v="PETICIÓN DE DOCUMENTOS E INFORMACIÓN "/>
    <n v="20"/>
    <s v="20213800086692  "/>
    <s v="2021-07-09 09:25:09 "/>
    <m/>
    <s v="2021-14-07"/>
    <x v="9"/>
    <s v="Cumplido"/>
    <s v="Se responde radicado por correo electrónico el 14-07-2021, se envía la resolución solicitada."/>
    <m/>
    <m/>
    <s v="SI"/>
    <s v="N/A"/>
    <s v="Hoy 10-08 lleva 21 días de gestión."/>
  </r>
  <r>
    <x v="0"/>
    <x v="0"/>
    <s v="Santander"/>
    <s v="ALCALDIA DEL MUNICIPIO DE MALAGA SANTANDER "/>
    <s v="Entidad Publica"/>
    <s v="Fortalecimiento Bomberil"/>
    <s v="CAC: SOLICITUD AUDIENCIA ALCALDE MALAGA SANTANDER "/>
    <s v="Andrea González Sarmiento"/>
    <s v="DIRECCIÓN GENERAL "/>
    <s v="DIRECCIÓN GENERAL "/>
    <s v="PETICIÓN DE INTERÉS GENERAL"/>
    <n v="30"/>
    <s v="20213800086712  "/>
    <s v="2021-07-09 09:39:22 "/>
    <n v="20213000021431"/>
    <d v="2021-07-30T00:00:00"/>
    <x v="5"/>
    <s v="Cumplido"/>
    <m/>
    <m/>
    <s v="Word"/>
    <m/>
    <m/>
    <s v="Hoy 10-08 lleva 21 días de gestión."/>
  </r>
  <r>
    <x v="0"/>
    <x v="0"/>
    <s v="Boyacá"/>
    <s v="CUERPO DE BOMBEROS VOLUNTARIOS DE MONIQUIRA  "/>
    <s v="Entidad Bomberil"/>
    <s v="Legislacion Bomberil"/>
    <s v="CAC: SOLICITUD CONCEPTO.  "/>
    <s v="Andrea Bibiana Castañeda Durán"/>
    <s v="FORMULACIÓN Y ACTUALIZACIÓN NORMATIVA Y OPERATIVA"/>
    <s v="SUBDIRECCIÓN ESTRATÉGICA Y DE COORDINACIÓN BOMBERIL"/>
    <s v="CONSULTA "/>
    <n v="35"/>
    <s v="20213800086762  "/>
    <s v="2021-07-09 10:23:10 "/>
    <n v="20212050094561"/>
    <d v="2021-08-06T00:00:00"/>
    <x v="10"/>
    <s v="Cumplido"/>
    <m/>
    <m/>
    <s v="Word"/>
    <s v="SI"/>
    <m/>
    <s v="Al día 02/09/2021 no se a digitalizado la respuesta."/>
  </r>
  <r>
    <x v="0"/>
    <x v="0"/>
    <s v="Cundinamarca"/>
    <s v="CUERPO DE BOMBEROS VOLUNTARIOS DE SOPO  "/>
    <s v="Entidad Bomberil"/>
    <s v="Legislacion Bomberil"/>
    <s v="CAC: Radicado de salida S-2021-025334. TRASLADO PGN.  "/>
    <s v="Andrea Bibiana Castañeda Durán"/>
    <s v="FORMULACIÓN Y ACTUALIZACIÓN NORMATIVA Y OPERATIVA"/>
    <s v="SUBDIRECCIÓN ESTRATÉGICA Y DE COORDINACIÓN BOMBERIL"/>
    <s v="PETICIÓN DE INTERÉS GENERAL"/>
    <n v="30"/>
    <s v="20213800086792  "/>
    <s v="2021-07-09 10:45:38 "/>
    <n v="20212050094471"/>
    <d v="2021-08-06T00:00:00"/>
    <x v="10"/>
    <s v="Cumplido"/>
    <m/>
    <d v="2021-08-06T00:00:00"/>
    <s v="PDF"/>
    <s v="SI"/>
    <m/>
    <m/>
  </r>
  <r>
    <x v="0"/>
    <x v="0"/>
    <s v="Valle del Cauca"/>
    <s v="ALCALDIA MUNICIPAL DE BOLIVAR VALLE  "/>
    <s v="Entidad Publica"/>
    <s v="Fortalecimiento Bomberil"/>
    <s v="CAC: SOLICITUD INFRMACION MAQUINARIA BOLIVAR VALLE  "/>
    <s v="Andrés Fernando Muñoz Cabrera "/>
    <s v="Área Central de Referencia Bomberil"/>
    <s v="SUBDIRECCIÓN ESTRATÉGICA Y DE COORDINACIÓN BOMBERIL"/>
    <s v="PETICIÓN DE INTERES PARTICULAR"/>
    <n v="30"/>
    <s v="20213800086802  "/>
    <s v="2021-07-09 11:35:48 "/>
    <m/>
    <m/>
    <x v="1"/>
    <s v="Vencido"/>
    <m/>
    <m/>
    <m/>
    <m/>
    <m/>
    <s v="Al día 02/09/2021 lleva 38 días de vencimiento"/>
  </r>
  <r>
    <x v="0"/>
    <x v="0"/>
    <s v="Caldas"/>
    <s v="CUERPO DE BOMBEROS VOLUNTARIOS DE LA MERCED - CALDAS  "/>
    <s v="Entidad Bomberil"/>
    <s v="Fortalecimiento Bomberil"/>
    <s v="CAC: Envío proyecto  "/>
    <s v="Andrés Fernando Muñoz Cabrera "/>
    <s v="Área Central de Referencia Bomberil"/>
    <s v="SUBDIRECCIÓN ESTRATÉGICA Y DE COORDINACIÓN BOMBERIL"/>
    <s v="PETICIÓN DE INTERES PARTICULAR"/>
    <n v="30"/>
    <s v="20213800086822  "/>
    <s v="2021-07-09 11:59:51 "/>
    <m/>
    <m/>
    <x v="1"/>
    <s v="Vencido"/>
    <m/>
    <m/>
    <m/>
    <m/>
    <m/>
    <s v="Al día 02/09/2021 lleva 38 días de vencimiento"/>
  </r>
  <r>
    <x v="0"/>
    <x v="0"/>
    <s v="Vichada"/>
    <s v="CARLOS ACOSTA  "/>
    <s v="Persona Natural"/>
    <s v="Legislacion Bomberil"/>
    <s v="CAC: DERECHO DE PETICIÓN  "/>
    <s v=" Camilo Portilla Quelal"/>
    <s v="FORMULACIÓN Y ACTUALIZACIÓN NORMATIVA Y OPERATIVA"/>
    <s v="SUBDIRECCIÓN ESTRATÉGICA Y DE COORDINACIÓN BOMBERIL"/>
    <s v="PETICIÓN DE INTERÉS GENERAL"/>
    <n v="30"/>
    <s v="20213800086922  "/>
    <s v="2021-07-09 15:32:56 "/>
    <n v="20212050094411"/>
    <s v=" 02/08/2021"/>
    <x v="4"/>
    <s v="Cumplido"/>
    <m/>
    <m/>
    <s v="Word"/>
    <m/>
    <m/>
    <s v="Al día 02/09/2021 no se a digitalizado la respuesta."/>
  </r>
  <r>
    <x v="0"/>
    <x v="0"/>
    <s v="Cundinamarca"/>
    <s v="CUERPO DE BOMBEROS VOLUNTARIOS DE FACATATIVA  "/>
    <s v="Entidad Bomberil"/>
    <s v="Legislacion Bomberil"/>
    <s v="CAC: SOLICITUD "/>
    <s v="Juan Gabriel Parra"/>
    <s v="FORMULACIÓN Y ACTUALIZACIÓN NORMATIVA Y OPERATIVA"/>
    <s v="SUBDIRECCIÓN ESTRATÉGICA Y DE COORDINACIÓN BOMBERIL"/>
    <s v="PETICIÓN DE INTERÉS GENERAL"/>
    <n v="30"/>
    <s v="20213800086932  "/>
    <s v="2021-07-09 15:43:50 "/>
    <m/>
    <m/>
    <x v="1"/>
    <s v="Vencido"/>
    <m/>
    <m/>
    <m/>
    <m/>
    <m/>
    <s v="Al día 02/09/2021 lleva 38 días de vencimiento"/>
  </r>
  <r>
    <x v="0"/>
    <x v="0"/>
    <s v="Norte de santander "/>
    <s v="CUERPO DE BOMBEROS VOLUNTARIOS DE CUCUTA  "/>
    <s v="Entidad Bomberil"/>
    <s v="Acompañamiento Juridico"/>
    <s v="CAC: SOLICITUD APOYO JURÍDICO  "/>
    <s v="Andrea Bibiana Castañeda Durán"/>
    <s v="FORMULACIÓN Y ACTUALIZACIÓN NORMATIVA Y OPERATIVA"/>
    <s v="SUBDIRECCIÓN ESTRATÉGICA Y DE COORDINACIÓN BOMBERIL"/>
    <s v="PETICIÓN DE INTERES PARTICULAR"/>
    <n v="30"/>
    <s v="20213800086942  "/>
    <s v="2021-07-09 15:49:44 "/>
    <n v="20212050093941"/>
    <s v="2021-21-07"/>
    <x v="11"/>
    <s v="Cumplido"/>
    <m/>
    <s v="2021-21-07"/>
    <s v="PDF"/>
    <s v="SI"/>
    <s v="N/A"/>
    <m/>
  </r>
  <r>
    <x v="0"/>
    <x v="0"/>
    <s v="Magdalena "/>
    <s v="PRESIDENCIA DE LA REPUBLICA  "/>
    <s v="Entidad Publica"/>
    <s v="Otros"/>
    <s v="CAC. OFI21-00096387 / IDM: Seguimiento Plan Estratégico del Vía Parque Isla de Salamanca Sentencia 3872 de 2020. a más tardar el día 11 de julio de 2021, "/>
    <s v="Carlos Cartagena Cano "/>
    <s v="DIRECCIÓN GENERAL "/>
    <s v="DIRECCIÓN GENERAL "/>
    <s v="PETICIÓN DE DOCUMENTOS E INFORMACIÓN "/>
    <n v="20"/>
    <s v="20213800086992  "/>
    <s v="2021-07-09 16:36:12 "/>
    <m/>
    <m/>
    <x v="1"/>
    <s v="Vencido"/>
    <m/>
    <m/>
    <m/>
    <m/>
    <m/>
    <s v="Al día 02/09/2021 lleva 38 días de vencimiento"/>
  </r>
  <r>
    <x v="0"/>
    <x v="0"/>
    <s v="Bogotá"/>
    <s v="MICHEL JOAO ARIAS MURILLO  "/>
    <s v="Persona Natural"/>
    <s v="Otros"/>
    <s v="CAC: Novedad Acoso Laboral  "/>
    <s v="Camilo Portilla Quelal"/>
    <s v="FORMULACIÓN Y ACTUALIZACIÓN NORMATIVA Y OPERATIVA"/>
    <s v="SUBDIRECCIÓN ESTRATÉGICA Y DE COORDINACIÓN BOMBERIL"/>
    <s v="PETICIÓN DE INTERES PARTICULAR"/>
    <n v="30"/>
    <s v="20213800087022  "/>
    <s v="2021-07-09 17:16:03 "/>
    <n v="20212050094421"/>
    <d v="2021-08-06T00:00:00"/>
    <x v="10"/>
    <s v="Cumplido"/>
    <m/>
    <d v="2021-08-06T00:00:00"/>
    <s v="PDF"/>
    <s v="SI"/>
    <m/>
    <m/>
  </r>
  <r>
    <x v="0"/>
    <x v="0"/>
    <s v="Valle del Cauca"/>
    <s v="CUERPO DE BOMBEROS VOLUNTARIOS DE GINEBRA  "/>
    <s v="Entidad Bomberil"/>
    <s v="Fortalecimiento Bomberil"/>
    <s v="CAC: Solicitud Aval Instructores  "/>
    <s v="Jose Alexander Teuta Gomez"/>
    <s v="Proceso Educación Nacional para Bomberos"/>
    <s v="SUBDIRECCIÓN ESTRATÉGICA Y DE COORDINACIÓN BOMBERIL"/>
    <s v="PETICIÓN DE INTERES PARTICULAR"/>
    <n v="30"/>
    <s v="20213800087032  "/>
    <s v="2021-07-09 17:18:31 "/>
    <n v="20212000021271"/>
    <s v="2021-28-07"/>
    <x v="2"/>
    <s v="Cumplido"/>
    <m/>
    <s v="2021-28-07"/>
    <s v="PDF"/>
    <s v="SI"/>
    <s v="N/A"/>
    <m/>
  </r>
  <r>
    <x v="0"/>
    <x v="0"/>
    <s v="Quindio "/>
    <s v="CUERPO DE BOMBEROS VOLUNTARIOS DE GENOVA - QUINDIO  "/>
    <s v="Entidad Bomberil"/>
    <s v="Fortalecimiento Bomberil"/>
    <s v="CAC: Información Instructor Bomberos Nivel 1 y 2. "/>
    <s v="Jose Alexander Teuta Gomez"/>
    <s v="Proceso Educación Nacional para Bomberos"/>
    <s v="SUBDIRECCIÓN ESTRATÉGICA Y DE COORDINACIÓN BOMBERIL"/>
    <s v="PETICIÓN DE INTERÉS GENERAL"/>
    <n v="30"/>
    <s v="20213800087062  "/>
    <s v="2021-07-09 17:28:59 "/>
    <n v="20212000021361"/>
    <s v="2021-27-07"/>
    <x v="3"/>
    <s v="Cumplido"/>
    <m/>
    <s v="2021-27-07"/>
    <s v="PDF"/>
    <s v="SI"/>
    <m/>
    <m/>
  </r>
  <r>
    <x v="0"/>
    <x v="0"/>
    <s v="Bolivar"/>
    <s v="CUERPO DE BOMBEROS VOLUNTARIOS DE SANTA CRUZ DE MOMPOX  "/>
    <s v="Entidad Bomberil"/>
    <s v="Fortalecimiento Bomberil"/>
    <s v="CAC: ENTREGA IRREGULAR DE EQUIPOS DE PROTECCIÓN PERSONAL - EPP "/>
    <s v="EDWIN GONZALEZ MALAGON  "/>
    <s v="Área Central de Referencia Bomberil"/>
    <s v="SUBDIRECCIÓN ESTRATÉGICA Y DE COORDINACIÓN BOMBERIL"/>
    <s v="PETICIÓN DE INTERES PARTICULAR"/>
    <n v="30"/>
    <s v="20213800087102  "/>
    <s v="2021-07-09 17:47:28 "/>
    <m/>
    <m/>
    <x v="1"/>
    <s v="Vencido"/>
    <m/>
    <m/>
    <m/>
    <m/>
    <m/>
    <s v="Al día 02/09/2021 lleva 37 días de vencimiento"/>
  </r>
  <r>
    <x v="0"/>
    <x v="0"/>
    <s v="Cundinamarca"/>
    <s v="ALCALDIA AGUA DE DIOS CUNDINAMARCA "/>
    <s v="Entidad Publica"/>
    <s v="Legislacion Bomberil"/>
    <s v="CAC: SOLICITUD INFORMACIÓN  "/>
    <s v="Melba Vidal "/>
    <s v="FORMULACIÓN Y ACTUALIZACIÓN NORMATIVA Y OPERATIVA"/>
    <s v="SUBDIRECCIÓN ESTRATÉGICA Y DE COORDINACIÓN BOMBERIL"/>
    <s v="PETICIÓN DE INTERES PARTICULAR"/>
    <n v="30"/>
    <s v="20213800087112  "/>
    <s v="2021-07-09 17:54:05 "/>
    <m/>
    <m/>
    <x v="1"/>
    <s v="Vencido"/>
    <m/>
    <m/>
    <m/>
    <m/>
    <m/>
    <s v="Al día 02/09/2021 lleva 37 días de vencimiento"/>
  </r>
  <r>
    <x v="0"/>
    <x v="0"/>
    <s v="Antioquia"/>
    <s v="FISCALIA GENERAL DE LA NACION  "/>
    <s v="Entidad Publica"/>
    <s v="Solicitud de Informacion"/>
    <s v="CAC: SOLICITUD DE INFORMACIÓN RADICADO SPOA 050016000718200900146 "/>
    <s v=" Jorge Restrepo Sanguino"/>
    <s v="FORMULACIÓN Y ACTUALIZACIÓN NORMATIVA Y OPERATIVA"/>
    <s v="SUBDIRECCIÓN ESTRATÉGICA Y DE COORDINACIÓN BOMBERIL"/>
    <s v="PETICIÓN ENTRE AUTORIDADES"/>
    <n v="10"/>
    <s v="20213800087122  "/>
    <s v="2021-07-09 17:59:54 "/>
    <n v="20212050093911"/>
    <s v="2021-21-07"/>
    <x v="12"/>
    <s v="Extemporaneo"/>
    <m/>
    <s v="2021-21-07"/>
    <s v="PDF"/>
    <s v="SI"/>
    <m/>
    <m/>
  </r>
  <r>
    <x v="0"/>
    <x v="0"/>
    <s v="Valle del Cauca"/>
    <s v="JUZGADO 01 CIVIL CIRCUITO - TULUA - SECCIONAL CALI  "/>
    <s v="Entidad Publica"/>
    <s v="Legislacion Bomberil"/>
    <s v="CAC: NOTIFICACIÓN AUTO No. 982 DEL 9 DE JULIO DE 2021 - ADMISIÓN TUTELA 2021-00192-00 "/>
    <s v="Camilo Portilla Quelal"/>
    <s v="FORMULACIÓN Y ACTUALIZACIÓN NORMATIVA Y OPERATIVA"/>
    <s v="SUBDIRECCIÓN ESTRATÉGICA Y DE COORDINACIÓN BOMBERIL"/>
    <s v="PETICIÓN ENTRE AUTORIDADES"/>
    <n v="10"/>
    <s v="20213800087132  "/>
    <s v="2021-07-12 09:14:59 "/>
    <n v="20212050093831"/>
    <s v="2021-12-07"/>
    <x v="13"/>
    <s v="Cumplido"/>
    <m/>
    <s v="2021-12-07"/>
    <s v="PDF"/>
    <s v="SI"/>
    <m/>
    <m/>
  </r>
  <r>
    <x v="0"/>
    <x v="0"/>
    <s v="Vichada"/>
    <s v="GOBERNACION DE VICHADA  "/>
    <s v="Entidad Bomberil"/>
    <s v="Solicitud de Informacion"/>
    <s v="CAC: Solicitud concepto jurídico respecto al cumplimiento de los requisitos para ser designado como Coordinador Ejecutivo de Bomberos "/>
    <s v=" Jorge Restrepo Sanguino"/>
    <s v="FORMULACIÓN Y ACTUALIZACIÓN NORMATIVA Y OPERATIVA"/>
    <s v="SUBDIRECCIÓN ESTRATÉGICA Y DE COORDINACIÓN BOMBERIL"/>
    <s v="PETICIÓN DE INTERÉS GENERAL"/>
    <n v="30"/>
    <s v="20213800087142  "/>
    <s v="2021-07-12 09:51:39 "/>
    <n v="20212050094281"/>
    <d v="2021-07-29T00:00:00"/>
    <x v="14"/>
    <s v="Cumplido"/>
    <m/>
    <d v="2021-07-29T00:00:00"/>
    <s v="PDF"/>
    <s v="SI"/>
    <m/>
    <m/>
  </r>
  <r>
    <x v="0"/>
    <x v="0"/>
    <s v="Bogotá"/>
    <s v="VEEDOR BOMBERIL  "/>
    <s v="Entidad Bomberil"/>
    <s v="Solicitud de Informacion"/>
    <s v="CAC : Solicitud de información mediante derecho de petición "/>
    <s v="Jorge Edwin Amarillo Alvarado"/>
    <s v="SUBDIRECCIÓN ADMINISTRATIVA Y FINANCIERA"/>
    <s v="SUBDIRECCIÓN ADMINISTRATIVA Y FINANCIERA"/>
    <s v="PETICIÓN DE DOCUMENTOS E INFORMACIÓN "/>
    <n v="20"/>
    <s v="20213800087212  "/>
    <s v="2021-07-12 10:27:58 "/>
    <m/>
    <d v="2021-08-04T00:00:00"/>
    <x v="8"/>
    <s v="Cumplido"/>
    <s v="En atención a la falta de requisitos mínimos del derecho de petición, como identificación de ciudadano y notificación se archiva la solicitud."/>
    <m/>
    <m/>
    <m/>
    <m/>
    <m/>
  </r>
  <r>
    <x v="0"/>
    <x v="1"/>
    <s v="Risaralda"/>
    <s v="CUERPO DE BOMBEROS OFICIALES DE DOSQUEBRADAS  "/>
    <s v="Entidad Bomberil"/>
    <s v="Fortalecimiento Bomberil"/>
    <s v="CI: EXT_S21-00053112-PQRSD-051941-PQR  "/>
    <s v="Jonathan Prieto "/>
    <s v="SUBDIRECCIÓN ADMINISTRATIVA Y FINANCIERA"/>
    <s v="SUBDIRECCIÓN ADMINISTRATIVA Y FINANCIERA"/>
    <s v="PETICIÓN DE INTERÉS GENERAL"/>
    <n v="30"/>
    <s v="20213800087222  "/>
    <s v="2021-07-12 10:32:08 "/>
    <m/>
    <m/>
    <x v="1"/>
    <s v="En proceso"/>
    <m/>
    <m/>
    <m/>
    <m/>
    <m/>
    <m/>
  </r>
  <r>
    <x v="0"/>
    <x v="0"/>
    <s v="Caldas"/>
    <s v="CUERPO DE BOMBEROS VOLUNTARIOS LA DORADA - CALDAS  "/>
    <s v="Entidad Bomberil"/>
    <s v="Acompañamiento Juridico"/>
    <s v="CAC: TUTELA "/>
    <s v="Jorge Restrepo Sanguino"/>
    <s v="FORMULACIÓN Y ACTUALIZACIÓN NORMATIVA Y OPERATIVA"/>
    <s v="SUBDIRECCIÓN ESTRATÉGICA Y DE COORDINACIÓN BOMBERIL"/>
    <s v="PETICIÓN ENTRE AUTORIDADES"/>
    <n v="10"/>
    <s v="20213800087242  "/>
    <s v="2021-07-12 13:54:59 "/>
    <n v="20212050093881"/>
    <d v="2021-07-13T00:00:00"/>
    <x v="13"/>
    <s v="Cumplido"/>
    <m/>
    <d v="2021-07-13T00:00:00"/>
    <s v="PDF"/>
    <s v="SI"/>
    <m/>
    <m/>
  </r>
  <r>
    <x v="0"/>
    <x v="0"/>
    <s v="Boyacá"/>
    <s v="CUERPO DE BOMBEROS VOLUNTARIOS DE ARCABUCO  "/>
    <s v="Entidad Bomberil"/>
    <s v="Solicitud de Informacion"/>
    <s v="CAC: SOLICITUD  "/>
    <s v="Camilo Portilla Quelal"/>
    <s v="FORMULACIÓN Y ACTUALIZACIÓN NORMATIVA Y OPERATIVA"/>
    <s v="SUBDIRECCIÓN ESTRATÉGICA Y DE COORDINACIÓN BOMBERIL"/>
    <s v="PETICIÓN DE INTERÉS GENERAL"/>
    <n v="30"/>
    <s v="20213800087262  "/>
    <s v="2021-07-12 15:41:26 "/>
    <m/>
    <m/>
    <x v="1"/>
    <s v="En proceso"/>
    <m/>
    <m/>
    <m/>
    <m/>
    <m/>
    <m/>
  </r>
  <r>
    <x v="0"/>
    <x v="0"/>
    <s v="Valle del Cauca"/>
    <s v="JOSE PERDOMO  "/>
    <s v="Persona Juridica"/>
    <s v="Solicitud de Informacion"/>
    <s v="CAC: INFORMACIÓN MARCO NORMATIVO PROCESO DE CERTIFICACIÓN Y EVALUACIÓN RIESGOS BOMBEROS "/>
    <s v="Edgar Alexander Maya Lopez"/>
    <s v="Proceso Educación Nacional para Bomberos"/>
    <s v="SUBDIRECCIÓN ESTRATÉGICA Y DE COORDINACIÓN BOMBERIL"/>
    <s v="PETICIÓN DE DOCUMENTOS E INFORMACIÓN "/>
    <n v="20"/>
    <s v="20213800087302  "/>
    <s v="2021-07-12 16:14:38 "/>
    <n v="20212050094241"/>
    <d v="2021-07-27T00:00:00"/>
    <x v="2"/>
    <s v="Cumplido"/>
    <m/>
    <d v="2021-07-27T00:00:00"/>
    <s v="PDF"/>
    <s v="SI"/>
    <m/>
    <m/>
  </r>
  <r>
    <x v="0"/>
    <x v="0"/>
    <s v="Valle del Cauca"/>
    <s v="ARBEY RODRIGUEZ  "/>
    <s v="Persona Natural"/>
    <s v="Acompañamiento Juridico"/>
    <s v="CAC: Queja, petición y investigación. Cartago Valle. "/>
    <s v="Jorge Restrepo Sanguino"/>
    <s v="FORMULACIÓN Y ACTUALIZACIÓN NORMATIVA Y OPERATIVA"/>
    <s v="SUBDIRECCIÓN ESTRATÉGICA Y DE COORDINACIÓN BOMBERIL"/>
    <s v="PETICIÓN DE INTERÉS GENERAL"/>
    <n v="30"/>
    <s v="20213800087312  "/>
    <s v="2021-07-12 16:35:06 "/>
    <n v="20212050094011"/>
    <d v="2021-07-21T00:00:00"/>
    <x v="15"/>
    <s v="Cumplido"/>
    <m/>
    <d v="2021-07-21T00:00:00"/>
    <s v="PDF"/>
    <s v="SI"/>
    <m/>
    <m/>
  </r>
  <r>
    <x v="0"/>
    <x v="0"/>
    <s v="Bogotá"/>
    <s v="PRESIDENCIA DE LA REPUBLICA  "/>
    <s v="Entidad territorial"/>
    <s v="Solicitud de Informacion"/>
    <s v="CAC: EXT_S21-00039083-PQRSD-038465-PQR  "/>
    <s v="Andrés Fernando Muñoz Cabrera "/>
    <s v="Área Central de Referencia Bomberil"/>
    <s v="SUBDIRECCIÓN ESTRATÉGICA Y DE COORDINACIÓN BOMBERIL"/>
    <s v="PETICIÓN DE INTERÉS GENERAL"/>
    <n v="30"/>
    <s v="20213800087332  "/>
    <s v="2021-07-12 16:49:16 "/>
    <m/>
    <m/>
    <x v="1"/>
    <s v="En proceso"/>
    <m/>
    <m/>
    <m/>
    <m/>
    <m/>
    <m/>
  </r>
  <r>
    <x v="0"/>
    <x v="0"/>
    <s v="Bogotá"/>
    <s v="MINISTERIO DE INTERIOR  "/>
    <s v="Entidad territorial"/>
    <s v="Solicitud de Informacion"/>
    <s v="CAC: Remisión por competencia EXT_S21-00052098-PQRSD-051020-PQR "/>
    <s v=" Juan Gabriel Parra"/>
    <s v="FORMULACIÓN Y ACTUALIZACIÓN NORMATIVA Y OPERATIVA"/>
    <s v="SUBDIRECCIÓN ESTRATÉGICA Y DE COORDINACIÓN BOMBERIL"/>
    <s v="PETICIÓN DE INTERÉS GENERAL"/>
    <n v="30"/>
    <s v="20213800087372  "/>
    <s v="2021-07-12 17:01:38 "/>
    <n v="20212050094021"/>
    <d v="2021-07-28T00:00:00"/>
    <x v="3"/>
    <s v="Cumplido"/>
    <m/>
    <d v="2021-07-28T00:00:00"/>
    <s v="PDF"/>
    <s v="SI"/>
    <m/>
    <m/>
  </r>
  <r>
    <x v="0"/>
    <x v="0"/>
    <s v="Bogotá"/>
    <s v="ISELE TOSCANA  "/>
    <s v="Persona Natural"/>
    <s v="Solicitud de Informacion"/>
    <s v="CAC: Cargo de Comandancia "/>
    <s v="Camilo Portilla Quelal"/>
    <s v="FORMULACIÓN Y ACTUALIZACIÓN NORMATIVA Y OPERATIVA"/>
    <s v="SUBDIRECCIÓN ESTRATÉGICA Y DE COORDINACIÓN BOMBERIL"/>
    <s v="PETICIÓN DE DOCUMENTOS E INFORMACIÓN "/>
    <n v="20"/>
    <s v="20213800087452  "/>
    <s v="2021-07-12 17:53:13 "/>
    <s v="20212050094401 "/>
    <d v="2021-08-02T00:00:00"/>
    <x v="5"/>
    <s v="Cumplido"/>
    <m/>
    <m/>
    <s v="Word"/>
    <s v="SI"/>
    <m/>
    <m/>
  </r>
  <r>
    <x v="0"/>
    <x v="0"/>
    <s v="Bogotá"/>
    <s v="PROCURADURIA GENERAL DE LA NACION  "/>
    <s v="Entidad territorial"/>
    <s v="Solicitud de Informacion"/>
    <s v="CAC: REMISION POR COMPETENCIA E-2020-029376  "/>
    <s v="Andrea Bibiana Castañeda Durán"/>
    <s v="FORMULACIÓN Y ACTUALIZACIÓN NORMATIVA Y OPERATIVA"/>
    <s v="SUBDIRECCIÓN ESTRATÉGICA Y DE COORDINACIÓN BOMBERIL"/>
    <s v="PETICIÓN ENTRE AUTORIDADES"/>
    <n v="10"/>
    <s v="20213800087492  "/>
    <s v="2021-07-13 12:44:36 "/>
    <n v="20212050094101"/>
    <d v="2021-07-21T00:00:00"/>
    <x v="7"/>
    <s v="Cumplido"/>
    <m/>
    <d v="2021-07-21T00:00:00"/>
    <s v="PDF"/>
    <s v="SI"/>
    <m/>
    <m/>
  </r>
  <r>
    <x v="0"/>
    <x v="0"/>
    <s v="Bogotá"/>
    <s v="CONGRESO DE LA REPúBLICA DE COLOMBIA COMISIÓN CUARTA CONSTINUCIONAL PERMANENTE  "/>
    <s v="Entidad territorial"/>
    <s v="Solicitud de Informacion"/>
    <s v="CAC: Solicitud Informe Ejecución Presupuesto de Inversión 2021  "/>
    <s v=" Adriana Moreno Roncancio"/>
    <s v="PLANEACIÓN ESTRATEGICA"/>
    <s v="DIRECCIÓN GENERAL "/>
    <s v="INFORME POR CONGRESISTA "/>
    <n v="5"/>
    <s v="20213800087502  "/>
    <s v="2021-07-13 12:54:07 "/>
    <n v="20211100021611"/>
    <d v="2021-07-28T00:00:00"/>
    <x v="6"/>
    <s v="Extemporaneo"/>
    <m/>
    <d v="2021-07-28T00:00:00"/>
    <s v="PDF"/>
    <s v="SI"/>
    <s v="N/A"/>
    <m/>
  </r>
  <r>
    <x v="0"/>
    <x v="0"/>
    <s v="Norte de santander "/>
    <s v="CESAR AUGUSTO RIVEROS AVENDAÑO "/>
    <s v="Persona Natural"/>
    <s v="Acompañamiento Juridico"/>
    <s v="CAC: Homologación Cursos para Ascenso  "/>
    <s v="Lina Maria Rojas Gallego"/>
    <s v="Proceso Educación Nacional para Bomberos"/>
    <s v="SUBDIRECCIÓN ESTRATÉGICA Y DE COORDINACIÓN BOMBERIL"/>
    <s v="PETICIÓN DE INTERES PARTICULAR"/>
    <n v="30"/>
    <s v="20213800087682  "/>
    <s v="2021-07-13 17:53:02 "/>
    <n v="20212000021211"/>
    <d v="2021-07-21T00:00:00"/>
    <x v="16"/>
    <s v="Cumplido"/>
    <m/>
    <d v="2021-07-21T00:00:00"/>
    <s v="PDF"/>
    <s v="SI"/>
    <m/>
    <m/>
  </r>
  <r>
    <x v="0"/>
    <x v="3"/>
    <s v="Cundinamarca"/>
    <s v="SANDRA AGUIRRE "/>
    <s v="Persona Natural"/>
    <s v="Solicitud de Informacion"/>
    <s v="SOLICITUD DE INFORMACIÓN CON RESPECTO A QUE TIPO DE ESTABLECIMIENTO COMERCIAL LE APLICAN LAS BOCAS DE INCENDIOS EQUIPADAS  "/>
    <s v="Edgar Alexander Maya Lopez"/>
    <s v="FORMULACIÓN Y ACTUALIZACIÓN NORMATIVA Y OPERATIVA"/>
    <s v="SUBDIRECCIÓN ESTRATÉGICA Y DE COORDINACIÓN BOMBERIL"/>
    <s v="PETICIÓN DE INTERES PARTICULAR"/>
    <n v="30"/>
    <s v="20219000087692  "/>
    <s v="2021-07-13 17:57:20 "/>
    <n v="20212050094541"/>
    <d v="2021-08-10T00:00:00"/>
    <x v="0"/>
    <s v="Cumplido"/>
    <m/>
    <d v="2021-08-11T00:00:00"/>
    <s v="PDF"/>
    <s v="SI"/>
    <m/>
    <m/>
  </r>
  <r>
    <x v="0"/>
    <x v="0"/>
    <s v="Boyacá"/>
    <s v="JUAN DE DIOS POVEDA CASTELLANOS  "/>
    <s v="Persona Natural"/>
    <s v="Solicitud de Informacion"/>
    <s v="CAC: DERECHO DE PETICIÓN  "/>
    <s v="Camilo Portilla Quelal"/>
    <s v="FORMULACIÓN Y ACTUALIZACIÓN NORMATIVA Y OPERATIVA"/>
    <s v="SUBDIRECCIÓN ESTRATÉGICA Y DE COORDINACIÓN BOMBERIL"/>
    <s v="PETICIÓN DE INTERES PARTICULAR"/>
    <n v="30"/>
    <s v="20213800087722  "/>
    <s v="2021-07-13 18:24:20 "/>
    <n v="20212050094171"/>
    <d v="2021-07-28T00:00:00"/>
    <x v="6"/>
    <s v="Cumplido"/>
    <s v="LA MISMA SOLICITUD SE REALIZO CON EL RADICADO 20213800083282, EL CUAL SE RESPONDIÓ CON LA SALIDA 20212050094171, POR TANTO NO PROCEDE RESPUESTA."/>
    <d v="2021-07-28T00:00:00"/>
    <s v="PDF"/>
    <s v="SI"/>
    <m/>
    <m/>
  </r>
  <r>
    <x v="2"/>
    <x v="4"/>
    <s v="Cundinamarca"/>
    <s v="DANIEL FELIE YANQUEN GIL "/>
    <s v="Persona Natural"/>
    <s v="Acompañamiento Juridico"/>
    <s v="SM: Rad. 001 de 2020/CBVT "/>
    <s v="Camilo Portilla Quelal"/>
    <s v="FORMULACIÓN Y ACTUALIZACIÓN NORMATIVA Y OPERATIVA"/>
    <s v="SUBDIRECCIÓN ESTRATÉGICA Y DE COORDINACIÓN BOMBERIL"/>
    <s v="PETICIÓN DE INTERÉS GENERAL"/>
    <n v="30"/>
    <s v="20213800087822  "/>
    <s v="2021-07-14 12:21:24 "/>
    <m/>
    <m/>
    <x v="1"/>
    <s v="En proceso"/>
    <m/>
    <m/>
    <m/>
    <m/>
    <m/>
    <m/>
  </r>
  <r>
    <x v="0"/>
    <x v="0"/>
    <s v="Atlántico"/>
    <s v="CUERPO DE BOMBEROS VOLUNTARIOS DE BARANOA - ATLANTICO  "/>
    <s v="Entidad Bomberil"/>
    <s v="Fortalecimiento Bomberil"/>
    <s v="CAC: SOLICITUD ACLARCION DE LA CONFORMACION DEL CONSEJO DE DIGNATARIOS EN LOS CUERPOS DE BOMBEROS VOLUNTARIOS.  "/>
    <s v="Jorge Restrepo Sanguino"/>
    <s v="FORMULACIÓN Y ACTUALIZACIÓN NORMATIVA Y OPERATIVA"/>
    <s v="SUBDIRECCIÓN ESTRATÉGICA Y DE COORDINACIÓN BOMBERIL"/>
    <s v="PETICIÓN DE INTERÉS GENERAL"/>
    <n v="30"/>
    <s v="20213800087842  "/>
    <s v="2021-07-14 12:46:32 "/>
    <n v="20212050094251"/>
    <d v="2021-07-28T00:00:00"/>
    <x v="0"/>
    <s v="Cumplido"/>
    <m/>
    <d v="2021-07-28T00:00:00"/>
    <s v="PDF"/>
    <s v="SI"/>
    <m/>
    <m/>
  </r>
  <r>
    <x v="0"/>
    <x v="0"/>
    <s v="Cundinamarca"/>
    <s v="LUIS HERNAN RODRIGUEZ TORRES "/>
    <s v="Persona Natural"/>
    <s v="Fortalecimiento Bomberil"/>
    <s v="CAC: DERECHO DE PETICIÓN  "/>
    <s v="Edgar Alexander Maya Lopez"/>
    <s v="FORMULACIÓN Y ACTUALIZACIÓN NORMATIVA Y OPERATIVA"/>
    <s v="SUBDIRECCIÓN ESTRATÉGICA Y DE COORDINACIÓN BOMBERIL"/>
    <s v="PETICIÓN DE DOCUMENTOS E INFORMACIÓN "/>
    <n v="20"/>
    <s v="20213800087852  "/>
    <s v="2021-07-14 12:54:00 "/>
    <m/>
    <d v="2021-08-10T00:00:00"/>
    <x v="8"/>
    <s v="Cumplido"/>
    <s v="Se da respuesta por correo electrónico se deja evidencia en digital."/>
    <d v="2021-08-10T00:00:00"/>
    <m/>
    <s v="SI"/>
    <m/>
    <m/>
  </r>
  <r>
    <x v="0"/>
    <x v="0"/>
    <s v="Bogotá"/>
    <s v="MARIA CLEMENCIA PROCURADURIA "/>
    <s v="Entidad territorial"/>
    <s v="Solicitud de Informacion"/>
    <s v="CAC: OFICIO 3723 DEL 13 DE JULIO 2021 SOLICITUD DE DOCUMENTACIÓN RAD, IUS E-2021-260699 IUC D-2021-1902597 "/>
    <s v="Alvaro Perez"/>
    <s v="Contratación "/>
    <s v="SUBDIRECCIÓN ADMINISTRATIVA Y FINANCIERA"/>
    <s v="PETICIÓN ENTRE AUTORIDADES"/>
    <n v="10"/>
    <s v="20213800087942  "/>
    <s v="2021-07-14 17:47:35 "/>
    <m/>
    <m/>
    <x v="1"/>
    <s v="Vencido"/>
    <m/>
    <m/>
    <m/>
    <m/>
    <m/>
    <s v="Al día 02/09/2021 no se a dado contestación."/>
  </r>
  <r>
    <x v="0"/>
    <x v="0"/>
    <s v="Tolima "/>
    <s v="ALCALDÍA DE PURIFICACIÓN TOLIMA  "/>
    <s v="Entidad territorial"/>
    <s v="Solicitud de Informacion"/>
    <s v="CAC: Solicitud Información de Estado Máquina Extintora Municipio de Purificación-Tolima "/>
    <s v="Andrés Fernando Muñoz Cabrera "/>
    <s v="Área Central de Referencia Bomberil"/>
    <s v="SUBDIRECCIÓN ESTRATÉGICA Y DE COORDINACIÓN BOMBERIL"/>
    <s v="PETICIÓN DE INTERÉS GENERAL"/>
    <n v="30"/>
    <s v="20213800087952  "/>
    <s v="2021-07-14 17:56:14 "/>
    <m/>
    <m/>
    <x v="1"/>
    <s v="En proceso"/>
    <m/>
    <m/>
    <m/>
    <m/>
    <m/>
    <m/>
  </r>
  <r>
    <x v="0"/>
    <x v="0"/>
    <s v="Antioquia"/>
    <s v="CUERPO DE BOMBEROS VOLUNTARIOS DE CHIGORODO  "/>
    <s v="Entidad territorial"/>
    <s v="Acompañamiento Juridico"/>
    <s v="CAC: solicitud de concepto jurídico de la sobre tasa bomberil "/>
    <s v="Jorge Restrepo Sanguino"/>
    <s v="FORMULACIÓN Y ACTUALIZACIÓN NORMATIVA Y OPERATIVA"/>
    <s v="SUBDIRECCIÓN ESTRATÉGICA Y DE COORDINACIÓN BOMBERIL"/>
    <s v="PETICIÓN DE INTERÉS GENERAL"/>
    <n v="30"/>
    <s v="20213800087962  "/>
    <s v="2021-07-14 17:58:57 "/>
    <n v="20212050094331"/>
    <d v="2021-07-29T00:00:00"/>
    <x v="6"/>
    <s v="Cumplido"/>
    <m/>
    <d v="2021-07-29T00:00:00"/>
    <s v="PDF"/>
    <s v="SI"/>
    <m/>
    <m/>
  </r>
  <r>
    <x v="0"/>
    <x v="0"/>
    <s v="Bolivar"/>
    <s v="YESID SANCHEZ CARRASCAL "/>
    <s v="Persona Natural"/>
    <s v="Acompañamiento Juridico"/>
    <s v="CAC: Encerramiento estación Bomberos Mompox  "/>
    <s v="Jorge Restrepo Sanguino"/>
    <s v="FORMULACIÓN Y ACTUALIZACIÓN NORMATIVA Y OPERATIVA"/>
    <s v="SUBDIRECCIÓN ESTRATÉGICA Y DE COORDINACIÓN BOMBERIL"/>
    <s v="PETICIÓN DE INTERÉS GENERAL"/>
    <n v="30"/>
    <s v="20213800088062  "/>
    <s v="2021-07-15 13:25:09 "/>
    <n v="20212050094271"/>
    <d v="2021-07-29T00:00:00"/>
    <x v="17"/>
    <s v="Cumplido"/>
    <m/>
    <d v="2021-07-29T00:00:00"/>
    <s v="PDF"/>
    <s v="SI"/>
    <m/>
    <m/>
  </r>
  <r>
    <x v="0"/>
    <x v="0"/>
    <s v="Santander"/>
    <s v="JUZGADO 02 PROMISCUO FAMILIA CIRCUITO SANTANDER - SOCORRO  "/>
    <s v="Entidad territorial"/>
    <s v="Acompañamiento Juridico"/>
    <s v="CAC: NOTIFICACIÓN ADMISIÓN DE TUTELA  "/>
    <s v="Camilo Portilla Quelal"/>
    <s v="FORMULACIÓN Y ACTUALIZACIÓN NORMATIVA Y OPERATIVA"/>
    <s v="SUBDIRECCIÓN ESTRATÉGICA Y DE COORDINACIÓN BOMBERIL"/>
    <s v="PETICIÓN ENTRE AUTORIDADES"/>
    <n v="10"/>
    <s v="20213800088142  "/>
    <s v="2021-07-15 18:06:11 "/>
    <s v=" 20212050094111"/>
    <d v="2021-07-19T00:00:00"/>
    <x v="18"/>
    <s v="Cumplido"/>
    <m/>
    <d v="2021-07-19T00:00:00"/>
    <s v="PDF"/>
    <s v="SI"/>
    <m/>
    <m/>
  </r>
  <r>
    <x v="0"/>
    <x v="0"/>
    <s v="Bolivar"/>
    <s v="YESID SANCHEZ CARRASCAL "/>
    <s v="Persona Natural"/>
    <s v="Acompañamiento Juridico"/>
    <s v="CAC: Negación de prestación de servicio  "/>
    <s v="Jorge Restrepo Sanguino"/>
    <s v="FORMULACIÓN Y ACTUALIZACIÓN NORMATIVA Y OPERATIVA"/>
    <s v="SUBDIRECCIÓN ESTRATÉGICA Y DE COORDINACIÓN BOMBERIL"/>
    <s v="PETICIÓN DE INTERÉS GENERAL"/>
    <n v="30"/>
    <s v="20213800088182  "/>
    <s v="2021-07-15 19:30:28 "/>
    <n v="20212050094271"/>
    <d v="2021-07-29T00:00:00"/>
    <x v="17"/>
    <s v="Cumplido"/>
    <m/>
    <d v="2021-07-29T00:00:00"/>
    <s v="PDF"/>
    <s v="SI"/>
    <m/>
    <m/>
  </r>
  <r>
    <x v="0"/>
    <x v="0"/>
    <s v="Bogotá"/>
    <s v="PAOLA GOMEZ  "/>
    <s v="Persona Natural"/>
    <s v="Acompañamiento Juridico"/>
    <s v="CAC: Derecho de petición- Solicitud de concepto  "/>
    <s v="Edgar Alexander Maya Lopez"/>
    <s v="FORMULACIÓN Y ACTUALIZACIÓN NORMATIVA Y OPERATIVA"/>
    <s v="SUBDIRECCIÓN ESTRATÉGICA Y DE COORDINACIÓN BOMBERIL"/>
    <s v="PETICIÓN DE INTERES PARTICULAR"/>
    <n v="30"/>
    <s v="20213800088212  "/>
    <s v="2021-07-15 19:53:31 "/>
    <n v="20212050094451"/>
    <d v="2021-08-06T00:00:00"/>
    <x v="19"/>
    <s v="Cumplido"/>
    <m/>
    <d v="2021-08-06T00:00:00"/>
    <s v="PDF"/>
    <s v="SI"/>
    <m/>
    <m/>
  </r>
  <r>
    <x v="0"/>
    <x v="0"/>
    <s v="Boyacá"/>
    <s v="SISBEN CERINZA BOYACÁ  "/>
    <s v="Entidad territorial"/>
    <s v="Solicitud de Informacion"/>
    <s v="CAC: SOLICITUD INFORMACION LISTADO CENSAL - CERINZA  "/>
    <s v=" Luis Alberto Valencia Pulido"/>
    <s v="Área Central de Referencia Bomberil"/>
    <s v="SUBDIRECCIÓN ESTRATÉGICA Y DE COORDINACIÓN BOMBERIL"/>
    <s v="PETICIÓN DE DOCUMENTOS E INFORMACIÓN "/>
    <n v="20"/>
    <s v="20213800088252  "/>
    <s v="2021-07-15 20:14:22 "/>
    <s v="20212100021901 "/>
    <d v="2021-08-04T00:00:00"/>
    <x v="14"/>
    <s v="Cumplido"/>
    <s v="Anotación ORFEO: Se da respuesta por correo electrónico con radicado No. 20212100021901 el día 04/08/2021"/>
    <m/>
    <s v="Word"/>
    <m/>
    <m/>
    <s v="No se aclara el medio de envío y hasta el día 02/09/2021 no se a digitalizado la respuesta."/>
  </r>
  <r>
    <x v="0"/>
    <x v="0"/>
    <s v="Putumayo"/>
    <s v="JESUS RODRIGUEZ  "/>
    <s v="Entidad Bomberil"/>
    <s v="Solicitud de Informacion"/>
    <s v="CAC: INTERROGANTES REUNION VIRTUAL 16 DE JULIO DE 2021  "/>
    <s v="Andrea Bibiana Castañeda Durán"/>
    <s v="FORMULACIÓN Y ACTUALIZACIÓN NORMATIVA Y OPERATIVA"/>
    <s v="SUBDIRECCIÓN ESTRATÉGICA Y DE COORDINACIÓN BOMBERIL"/>
    <s v="CONSULTA "/>
    <n v="35"/>
    <s v="20213800088272  "/>
    <s v="2021-07-15 20:21:15 "/>
    <m/>
    <m/>
    <x v="1"/>
    <s v="En proceso"/>
    <m/>
    <m/>
    <m/>
    <m/>
    <m/>
    <m/>
  </r>
  <r>
    <x v="0"/>
    <x v="0"/>
    <s v="Caldas"/>
    <s v="GLORIA ESPERANZA TORO TORO "/>
    <s v="Persona Natural"/>
    <s v="Acompañamiento Juridico"/>
    <s v="CAC: Manizales, derecho de petición  "/>
    <s v="Jiud Magnoly Gaviria Narvaez"/>
    <s v="Área Central de Referencia Bomberil"/>
    <s v="SUBDIRECCIÓN ESTRATÉGICA Y DE COORDINACIÓN BOMBERIL"/>
    <s v="PETICIÓN DE DOCUMENTOS E INFORMACIÓN "/>
    <n v="20"/>
    <s v="20213800088302  "/>
    <s v="2021-07-15 20:35:54 "/>
    <m/>
    <d v="2021-08-04T00:00:00"/>
    <x v="14"/>
    <s v="Cumplido"/>
    <s v="Anotación ORFEO: Se da Rta vía email segurosdnbc@gmail.com el día 4 de agosto de 2021."/>
    <m/>
    <m/>
    <s v="SI"/>
    <m/>
    <s v="NO SE EVIDENCIA DOCUMENTO DE SALIDA "/>
  </r>
  <r>
    <x v="0"/>
    <x v="0"/>
    <s v="Atlántico"/>
    <s v="CUERPO DE BOMBEROS VOLUNTARIOS SOLEDAD ATLANTICO  "/>
    <s v="Entidad Bomberil"/>
    <s v="Fortalecimiento Bomberil"/>
    <s v="CAC. solicitar como equitativa y que no se vea en abandono a las regiones, departamentos o provincias como se percibe actualmente "/>
    <s v="Mauricio Delgado Perdomo"/>
    <s v="Proceso Educación Nacional para Bomberos"/>
    <s v="SUBDIRECCIÓN ESTRATÉGICA Y DE COORDINACIÓN BOMBERIL"/>
    <s v="PETICIÓN DE INTERES PARTICULAR"/>
    <n v="30"/>
    <s v="20213800088552  "/>
    <s v="2021-07-16 14:23:02 "/>
    <n v="20212000021321"/>
    <d v="2021-07-28T00:00:00"/>
    <x v="12"/>
    <s v="Cumplido"/>
    <m/>
    <d v="2021-07-28T00:00:00"/>
    <s v="PDF"/>
    <s v="SI"/>
    <m/>
    <s v="NO SE EVIDENCIA DOCUMENTO DE SALIDA "/>
  </r>
  <r>
    <x v="0"/>
    <x v="0"/>
    <s v="Tolima "/>
    <s v="CUERPO OFICIAL DE BOMBEROS DE IBAGUE - TOLIMA  "/>
    <s v="Entidad Bomberil"/>
    <s v="Solicitud de Informacion"/>
    <s v="CAC. SOLICITUD DE INFORMACION (CERTIFICADO DE CUMPLIMIENTO)  "/>
    <s v="Cristian Fernando Salcedo Rueda "/>
    <s v="INSPECCIÓN VIGILANCIA  Y CONTROL"/>
    <s v="SUBDIRECCIÓN ESTRATÉGICA Y DE COORDINACIÓN BOMBERIL"/>
    <s v="PETICIÓN DE DOCUMENTOS E INFORMACIÓN "/>
    <n v="20"/>
    <s v="20213800088572  "/>
    <s v="2021-07-16 14:26:41 "/>
    <m/>
    <m/>
    <x v="1"/>
    <s v="En proceso"/>
    <m/>
    <m/>
    <m/>
    <m/>
    <m/>
    <m/>
  </r>
  <r>
    <x v="0"/>
    <x v="0"/>
    <s v="Bogotá"/>
    <s v="VEEDURíA REDPA WILLIAM DARíO RODRíGUEZ PRESIDENTE "/>
    <s v="Entidad territorial"/>
    <s v="Fortalecimiento Bomberil"/>
    <s v="CAC: Respuesta Oficial  "/>
    <s v="Lina Maria Rojas Gallego"/>
    <s v="Proceso Educación Nacional para Bomberos"/>
    <s v="SUBDIRECCIÓN ESTRATÉGICA Y DE COORDINACIÓN BOMBERIL"/>
    <s v="PETICIÓN DE INTERÉS GENERAL"/>
    <n v="30"/>
    <s v="20213800088842  "/>
    <s v="2021-07-16 19:04:29 "/>
    <m/>
    <d v="2021-07-21T00:00:00"/>
    <x v="9"/>
    <s v="Cumplido"/>
    <s v="Se respondió por correo electrónico el 21-07-2021, corresponde a traslado de derecho de petición el cual ya había sido respondido por la DNBC mediante radicado 20212000020691 y enviado al peticionario el 07-07-2021."/>
    <m/>
    <m/>
    <s v="SI"/>
    <s v="N/A"/>
    <m/>
  </r>
  <r>
    <x v="0"/>
    <x v="0"/>
    <s v="Bogotá"/>
    <s v="JOHANN STEVEN ROJAS RAMIREZ  "/>
    <s v="Persona Natural"/>
    <s v="Fortalecimiento Bomberil"/>
    <s v="CAC: Solicitud concepto brigadas contraincendios Resolución 256 de 2014  "/>
    <s v="Edgar Alexander Maya Lopez"/>
    <s v="Proceso Educación Nacional para Bomberos"/>
    <s v="SUBDIRECCIÓN ESTRATÉGICA Y DE COORDINACIÓN BOMBERIL"/>
    <s v="PETICIÓN DE INTERÉS GENERAL"/>
    <n v="30"/>
    <s v="20213800088862  "/>
    <s v="2021-07-16 19:24:16 "/>
    <n v="20212050094611"/>
    <d v="2021-08-11T00:00:00"/>
    <x v="20"/>
    <s v="Cumplido"/>
    <m/>
    <d v="2021-08-11T00:00:00"/>
    <s v="PDF"/>
    <s v="SI"/>
    <m/>
    <m/>
  </r>
  <r>
    <x v="0"/>
    <x v="0"/>
    <s v="Bogotá"/>
    <s v="FERNANDO RIVERA COY "/>
    <s v="Persona Natural"/>
    <s v="Fortalecimiento Bomberil"/>
    <s v="CAC: Petición de certificación  "/>
    <s v="Luis Alberto Valencia Pulido"/>
    <s v="Área Central de Referencia Bomberil"/>
    <s v="SUBDIRECCIÓN ESTRATÉGICA Y DE COORDINACIÓN BOMBERIL"/>
    <s v="PETICIÓN DE DOCUMENTOS E INFORMACIÓN "/>
    <n v="20"/>
    <s v="20213800088932  "/>
    <s v="2021-07-20 01:34:36 "/>
    <n v="20212100022131"/>
    <d v="2021-08-10T00:00:00"/>
    <x v="21"/>
    <s v="Cumplido"/>
    <s v="Se da respuesta por correo electrónico con radicado No.20212100022131 el día 10/08/2021"/>
    <m/>
    <m/>
    <m/>
    <m/>
    <s v="NO SE EVIDENCIA DOCUMENTO DE SALIDA "/>
  </r>
  <r>
    <x v="0"/>
    <x v="0"/>
    <s v="Bolivar"/>
    <s v="DELEGACIÓN DEPARTAMENTAL BOMBEROS BOLIVAR  "/>
    <s v="Entidad territorial"/>
    <s v="Fortalecimiento Bomberil"/>
    <s v="CAC: Solicitud de aclaración sobre aplicación de la norma bomberil  "/>
    <s v="Andrea Bibiana Castañeda Durán"/>
    <s v="FORMULACIÓN Y ACTUALIZACIÓN NORMATIVA Y OPERATIVA"/>
    <s v="SUBDIRECCIÓN ESTRATÉGICA Y DE COORDINACIÓN BOMBERIL"/>
    <s v="PETICIÓN DE INTERÉS GENERAL"/>
    <n v="30"/>
    <s v="20213800088942  "/>
    <s v="2021-07-20 01:42:12 "/>
    <m/>
    <m/>
    <x v="1"/>
    <s v="En proceso"/>
    <m/>
    <m/>
    <m/>
    <m/>
    <m/>
    <m/>
  </r>
  <r>
    <x v="0"/>
    <x v="5"/>
    <s v="Risaralda"/>
    <s v="CESAR VARGAS JARAMILLO "/>
    <s v="Persona Natural"/>
    <s v="Otros"/>
    <s v="CAC: Seguro de vida  "/>
    <s v="Jiud Magnoly Gaviria Narvaez"/>
    <s v="Área Central de Referencia Bomberil"/>
    <s v="SUBDIRECCIÓN ESTRATÉGICA Y DE COORDINACIÓN BOMBERIL"/>
    <s v="PETICIÓN DE DOCUMENTOS E INFORMACIÓN "/>
    <n v="20"/>
    <s v="20213800088952  "/>
    <s v="2021-07-20 01:59:17 "/>
    <m/>
    <d v="2021-08-04T00:00:00"/>
    <x v="3"/>
    <s v="Cumplido"/>
    <m/>
    <m/>
    <m/>
    <s v="SI "/>
    <m/>
    <s v="No se evidencia fecha de digitalización, ni documento de salida  "/>
  </r>
  <r>
    <x v="0"/>
    <x v="5"/>
    <s v="Bolivar"/>
    <s v="CUERPO DE BOMBEROS VOLUNTARIOS DE CLEMENCIA BOLIVAR  "/>
    <s v="Entidad Bomberil"/>
    <s v="Derecho de petición "/>
    <s v="CAC: Falta de Contratación o Convenio del CBV Clemencia Bolívar  "/>
    <s v="Jorge Restrepo Sanguino"/>
    <s v="FORMULACIÓN Y ACTUALIZACIÓN NORMATIVA Y OPERATIVA"/>
    <s v="SUBDIRECCIÓN ESTRATÉGICA Y DE COORDINACIÓN BOMBERIL"/>
    <s v="PETICIÓN DE INTERÉS GENERAL"/>
    <n v="30"/>
    <s v="20213800088962  "/>
    <s v="2021-07-20 02:06:34 "/>
    <n v="20212050094331"/>
    <d v="2021-07-29T00:00:00"/>
    <x v="12"/>
    <s v="Cumplido"/>
    <m/>
    <d v="2021-07-29T00:00:00"/>
    <s v="PDF"/>
    <s v="SI "/>
    <m/>
    <m/>
  </r>
  <r>
    <x v="0"/>
    <x v="5"/>
    <s v="Cundinamarca"/>
    <s v="PERSONERÍA MUNICIPAL DE COTA  "/>
    <s v="Entidad territorial"/>
    <s v="Legislacion Bomberil"/>
    <s v="CAC: EXPEDIENTE 013-2019  "/>
    <s v="Juan Guillermo Valencia Álvarez "/>
    <s v="FORMULACIÓN Y ACTUALIZACIÓN NORMATIVA Y OPERATIVA"/>
    <s v="SUBDIRECCIÓN ESTRATÉGICA Y DE COORDINACIÓN BOMBERIL"/>
    <s v="PETICIÓN DE INTERES PARTICULAR"/>
    <n v="30"/>
    <s v="20213800089052  "/>
    <s v="2021-07-20 03:51:04 "/>
    <m/>
    <m/>
    <x v="1"/>
    <s v="En proceso"/>
    <s v="A la fecha 12/08/2021, lleva 17 días en gestión "/>
    <m/>
    <m/>
    <m/>
    <m/>
    <m/>
  </r>
  <r>
    <x v="0"/>
    <x v="5"/>
    <s v="Antioquia"/>
    <s v="CUERPO DE BOMBEROS VOLUNTARIOS DE ARMENIA - ANTIOQUIA  "/>
    <s v="Entidad Bomberil"/>
    <s v="Legislacion Bomberil"/>
    <s v="CAC: Derecho de petición "/>
    <s v="Andrés Fernando Muñoz Cabrera "/>
    <s v="Área Central de Referencia Bomberil"/>
    <s v="SUBDIRECCIÓN ESTRATÉGICA Y DE COORDINACIÓN BOMBERIL"/>
    <s v="PETICIÓN DE DOCUMENTOS E INFORMACIÓN "/>
    <n v="20"/>
    <s v="20213800089092  "/>
    <s v="2021-07-20 23:45:08 "/>
    <m/>
    <m/>
    <x v="1"/>
    <s v="En proceso"/>
    <s v="A la fecha 12/08/2021, lleva 17 días en gestión "/>
    <m/>
    <m/>
    <m/>
    <m/>
    <m/>
  </r>
  <r>
    <x v="0"/>
    <x v="5"/>
    <s v="Cesar"/>
    <s v="CUERPO DE BOMBEROS VOLUNTARIOS DE EL COPEY - CESAR  "/>
    <s v="Entidad Bomberil"/>
    <s v="Legislacion Bomberil"/>
    <s v="CAC: Derecho de Petición  "/>
    <s v="Andrés Fernando Muñoz Cabrera "/>
    <s v="Área Central de Referencia Bomberil"/>
    <s v="SUBDIRECCIÓN ESTRATÉGICA Y DE COORDINACIÓN BOMBERIL"/>
    <s v="PETICIÓN DE INTERÉS GENERAL"/>
    <n v="30"/>
    <s v="20213800089122  "/>
    <s v="2021-07-21 00:17:22 "/>
    <m/>
    <m/>
    <x v="1"/>
    <s v="En proceso"/>
    <s v="A la fecha 12/08/2021, lleva 17 días en gestión "/>
    <m/>
    <m/>
    <m/>
    <m/>
    <m/>
  </r>
  <r>
    <x v="0"/>
    <x v="6"/>
    <s v="SIN DATOS "/>
    <s v="ANONIMO_PQRSD "/>
    <s v="Otros"/>
    <s v="Legislacion Bomberil"/>
    <s v="irregularidades Cuerpo de Bomberos Sitionuevo Magdalena "/>
    <s v="Juan Guillermo Valencia Álvarez "/>
    <s v="FORMULACIÓN Y ACTUALIZACIÓN NORMATIVA Y OPERATIVA"/>
    <s v="SUBDIRECCIÓN ESTRATÉGICA Y DE COORDINACIÓN BOMBERIL"/>
    <s v="PETICIÓN DE INTERES PARTICULAR"/>
    <n v="30"/>
    <s v="20219000089262  "/>
    <s v="2021-07-21 13:32:04 "/>
    <m/>
    <m/>
    <x v="1"/>
    <s v="En proceso"/>
    <s v="A la fecha 12/08/2021, lleva 17 días en gestión "/>
    <m/>
    <m/>
    <m/>
    <m/>
    <m/>
  </r>
  <r>
    <x v="0"/>
    <x v="6"/>
    <s v="Magdalena "/>
    <s v="Alan Roger Bocanegra Barraza  "/>
    <s v="Persona Natural"/>
    <s v="Legislacion Bomberil"/>
    <s v="Irregularidades  "/>
    <s v="Juan Guillermo Valencia Álvarez "/>
    <s v="FORMULACIÓN Y ACTUALIZACIÓN NORMATIVA Y OPERATIVA"/>
    <s v="SUBDIRECCIÓN ESTRATÉGICA Y DE COORDINACIÓN BOMBERIL"/>
    <s v="PETICIÓN DE INTERÉS GENERAL"/>
    <n v="30"/>
    <s v="20219000089272  "/>
    <s v="2021-07-21 13:39:33 "/>
    <m/>
    <m/>
    <x v="1"/>
    <s v="En proceso"/>
    <s v="A la fecha 12/08/2021, lleva 17 días en gestión "/>
    <m/>
    <m/>
    <m/>
    <m/>
    <m/>
  </r>
  <r>
    <x v="0"/>
    <x v="5"/>
    <s v="Antioquia"/>
    <s v="CUERPO DE BOMBEROS VOLUNTARIOS DE ARMENIA - ANTIOQUIA  "/>
    <s v="Entidad Bomberil"/>
    <s v="Derecho de petición "/>
    <s v="CAC. derecho de petición de parte de la comandante encargada del cuerpo de bomberos armenia "/>
    <s v="Andrés Fernando Muñoz Cabrera "/>
    <s v="Área Central de Referencia Bomberil"/>
    <s v="SUBDIRECCIÓN ESTRATÉGICA Y DE COORDINACIÓN BOMBERIL"/>
    <s v="PETICIÓN DE INTERÉS GENERAL"/>
    <n v="30"/>
    <s v="20213800089312  "/>
    <s v="2021-07-21 14:32:49 "/>
    <m/>
    <m/>
    <x v="1"/>
    <s v="En proceso"/>
    <s v="A la fecha 12/08/2021, lleva 17 días en gestión "/>
    <m/>
    <m/>
    <m/>
    <m/>
    <m/>
  </r>
  <r>
    <x v="0"/>
    <x v="5"/>
    <s v="Cundinamarca"/>
    <s v="CUERPO DE BOMBEROS VOLUNTARIOS DE SIBATE  "/>
    <s v="Entidad Bomberil"/>
    <s v="Solicitud de Informacion"/>
    <s v="CAC. ENVIO INFORMACION RECONOCIMIENTO PERSONAL. REF: SOLICITUD INFORMACION DE INVENTARIO Y RECURSOS ENTREGADOS AL CUERPO DE BOMBEROS VOLUNTARIOS DE SIBATE PARA INCLUIRLOS EN PLAN DE MEJORAMIENTO  "/>
    <s v="Jonathan Prieto "/>
    <s v="SUBDIRECCIÓN ADMINISTRATIVA Y FINANCIERA"/>
    <s v="SUBDIRECCIÓN ADMINISTRATIVA Y FINANCIERA"/>
    <s v="PETICIÓN DE DOCUMENTOS E INFORMACIÓN "/>
    <n v="20"/>
    <s v="20213800089502  "/>
    <s v="2021-07-21 17:44:19 "/>
    <m/>
    <m/>
    <x v="1"/>
    <s v="En proceso"/>
    <s v="A la fecha 12/08/2021, lleva 17 días en gestión "/>
    <m/>
    <m/>
    <m/>
    <m/>
    <m/>
  </r>
  <r>
    <x v="0"/>
    <x v="5"/>
    <s v="Cundinamarca"/>
    <s v="CUERPO DE BOMBEROS VOLUNTARIOS DE SIBATE  "/>
    <s v="Entidad Bomberil"/>
    <s v="Solicitud de Informacion"/>
    <s v="CAC. PARA EFECTOS DE CONTINUAR Y DAR CUMPLIMIENTO AL PLAN DE MEJORAMIENTO, SOLICITAMOS SE NOS EXPIDA CONSTANCIA DE IDONEIDAD DEL PERSONAL INSCRITO EN LA D.N..C.B "/>
    <s v="Melba Vidal "/>
    <s v="FORMULACIÓN Y ACTUALIZACIÓN NORMATIVA Y OPERATIVA"/>
    <s v="SUBDIRECCIÓN ESTRATÉGICA Y DE COORDINACIÓN BOMBERIL"/>
    <s v="PETICIÓN DE DOCUMENTOS E INFORMACIÓN "/>
    <n v="20"/>
    <s v="20213800089512  "/>
    <s v="2021-07-21 17:53:47 "/>
    <m/>
    <m/>
    <x v="1"/>
    <s v="En proceso"/>
    <s v="A la fecha 12/08/2021, lleva 17 días en gestión "/>
    <m/>
    <m/>
    <m/>
    <m/>
    <m/>
  </r>
  <r>
    <x v="0"/>
    <x v="5"/>
    <s v="Bolivar"/>
    <s v="JUNTA DEPARTAMENTAL DE BOMBEROS DE BOLIVAR  "/>
    <s v="Entidad territorial"/>
    <s v="Solicitud de Informacion"/>
    <s v="CAC. Solicitud de información  "/>
    <s v="Cristian Fernando Salcedo Rueda "/>
    <s v="INSPECCIÓN VIGILANCIA  Y CONTROL"/>
    <s v="SUBDIRECCIÓN ESTRATÉGICA Y DE COORDINACIÓN BOMBERIL"/>
    <s v="PETICIÓN DE DOCUMENTOS E INFORMACIÓN "/>
    <n v="20"/>
    <s v="20213800089532  "/>
    <s v="2021-07-21 18:32:22 "/>
    <m/>
    <m/>
    <x v="1"/>
    <s v="En proceso"/>
    <s v="A la fecha 12/08/2021, lleva 17 días en gestión "/>
    <m/>
    <m/>
    <m/>
    <m/>
    <m/>
  </r>
  <r>
    <x v="0"/>
    <x v="5"/>
    <s v="Nariño "/>
    <s v="ALCALDIA MUNICIPAL LOS ANDES (SOTOMAYOR) NARIÑO "/>
    <s v="Entidad Publica"/>
    <s v="Solicitud de Informacion"/>
    <s v="CAC: CONVENIO DE ASOCIACIÓN Y APOYO INTERINSTITUCIONAL ENTRE EL CUERPO DE BOMBEROS VOLUNTARIOS DEL MUNICIPIO DE LOS ANDES Y EL MUNICIPIO DE LOS ANDES DEPARTAMENTO DE NARIÑO "/>
    <s v="Camilo Portilla Quelal"/>
    <s v="FORMULACIÓN Y ACTUALIZACIÓN NORMATIVA Y OPERATIVA"/>
    <s v="SUBDIRECCIÓN ESTRATÉGICA Y DE COORDINACIÓN BOMBERIL"/>
    <s v="PETICIÓN DE INTERÉS GENERAL"/>
    <n v="30"/>
    <s v="20213800089582  "/>
    <s v="2021-07-22 09:15:55 "/>
    <n v="20212050094601"/>
    <d v="2021-08-11T00:00:00"/>
    <x v="5"/>
    <s v="Cumplido"/>
    <m/>
    <d v="2021-08-11T00:00:00"/>
    <s v="PDF"/>
    <s v="SI "/>
    <m/>
    <m/>
  </r>
  <r>
    <x v="0"/>
    <x v="5"/>
    <s v="Valle del Cauca"/>
    <s v="CUERPO DE BOMBEROS VOLUNTARIOS DE FLORIDA - VALLE  "/>
    <s v="Entidad Bomberil"/>
    <s v="Legislacion Bomberil"/>
    <s v="CAC. SOLICITUD ASESORIA  "/>
    <s v="Juan Gabriel Parra"/>
    <s v="FORMULACIÓN Y ACTUALIZACIÓN NORMATIVA Y OPERATIVA"/>
    <s v="SUBDIRECCIÓN ESTRATÉGICA Y DE COORDINACIÓN BOMBERIL"/>
    <s v="PETICIÓN DE DOCUMENTOS E INFORMACIÓN "/>
    <n v="20"/>
    <s v="20213800089632  "/>
    <s v="2021-07-22 10:11:33 "/>
    <m/>
    <m/>
    <x v="1"/>
    <s v="En proceso"/>
    <s v="A la fecha 12/08/2021, lleva 16 días en gestión "/>
    <m/>
    <m/>
    <m/>
    <m/>
    <m/>
  </r>
  <r>
    <x v="0"/>
    <x v="5"/>
    <s v="Casanare "/>
    <s v="CUERPO DE BOMBEROS VOLUNTARIOS DE OROCUE - CASANARE  "/>
    <s v="Entidad Bomberil"/>
    <s v="Solicitud de Informacion"/>
    <s v="CAC: SOLICITUD "/>
    <s v="Andrés Fernando Muñoz Cabrera "/>
    <s v="Área Central de Referencia Bomberil"/>
    <s v="SUBDIRECCIÓN ESTRATÉGICA Y DE COORDINACIÓN BOMBERIL"/>
    <s v="PETICIÓN DE INTERÉS GENERAL"/>
    <n v="30"/>
    <s v="20213800089662  "/>
    <s v="2021-07-22 10:21:37 "/>
    <m/>
    <m/>
    <x v="1"/>
    <s v="En proceso"/>
    <s v="A la fecha 12/08/2021, lleva 16 días en gestión "/>
    <m/>
    <m/>
    <m/>
    <m/>
    <m/>
  </r>
  <r>
    <x v="0"/>
    <x v="5"/>
    <s v="Antioquia"/>
    <s v="CUERPO DE BOMBEROS VOLUNTARIOS DE GIRARDOTA  "/>
    <s v="Entidad Bomberil"/>
    <s v="Derecho de petición "/>
    <s v="CAC. DERECHO DE PETICION ( INDEBIDA NOTIFICACIO O REMISION DE DOCUMENTOS  "/>
    <s v="Melba Vidal "/>
    <s v="FORMULACIÓN Y ACTUALIZACIÓN NORMATIVA Y OPERATIVA"/>
    <s v="SUBDIRECCIÓN ESTRATÉGICA Y DE COORDINACIÓN BOMBERIL"/>
    <s v="PETICIÓN DE INTERÉS GENERAL"/>
    <n v="30"/>
    <s v="20213800089712  "/>
    <s v="2021-07-22 10:59:04 "/>
    <m/>
    <m/>
    <x v="1"/>
    <s v="En proceso"/>
    <s v="A la fecha 12/08/2021, lleva 16 días en gestión "/>
    <m/>
    <m/>
    <m/>
    <m/>
    <m/>
  </r>
  <r>
    <x v="0"/>
    <x v="5"/>
    <s v="SIN DATOS "/>
    <s v="VEEDORES  "/>
    <s v="Persona Natural"/>
    <s v="Otros"/>
    <s v="CAC: DENUNCIA POR DIRECCIONAMIENTO DE COMPRAS DE EQUIPOS "/>
    <s v="Jorge Edwin Amarillo Alvarado "/>
    <s v="SUBDIRECCIÓN ADMINISTRATIVA Y FINANCIERA"/>
    <s v="SUBDIRECCIÓN ADMINISTRATIVA Y FINANCIERA"/>
    <s v="DENUNCIA "/>
    <n v="30"/>
    <s v="20213800089792  "/>
    <s v="2021-07-22 12:19:31 "/>
    <n v="20213000021821"/>
    <d v="2021-07-29T00:00:00"/>
    <x v="16"/>
    <s v="Cumplido"/>
    <m/>
    <m/>
    <s v="Word"/>
    <m/>
    <m/>
    <s v="No se evidencia fecha de digitalizacion ni documento de salida "/>
  </r>
  <r>
    <x v="0"/>
    <x v="5"/>
    <s v="Casanare "/>
    <s v="ALEXIS CLAVIJO  "/>
    <s v="Persona Natural"/>
    <s v="Derecho de petición "/>
    <s v="CAC: SOLICITUD DE PRONUNCIAMIENTO POR DESVINCULACION Y VIOLACION AL DEBIDO PROCESO "/>
    <s v="Camilo Portilla Quelal"/>
    <s v="FORMULACIÓN Y ACTUALIZACIÓN NORMATIVA Y OPERATIVA"/>
    <s v="SUBDIRECCIÓN ESTRATÉGICA Y DE COORDINACIÓN BOMBERIL"/>
    <s v="PETICIÓN DE INTERES PARTICULAR"/>
    <n v="30"/>
    <s v="20213800089892  "/>
    <s v="2021-07-22 15:34:36 "/>
    <m/>
    <m/>
    <x v="1"/>
    <s v="En proceso"/>
    <s v="A la fecha 12/08/2021, lleva 16 días en gestión "/>
    <m/>
    <m/>
    <m/>
    <m/>
    <m/>
  </r>
  <r>
    <x v="0"/>
    <x v="5"/>
    <s v="Bogotá"/>
    <s v="FEDERACION NACIONAL DE BOMBEROS DE COLOMBIA  "/>
    <s v="Entidad Publica"/>
    <s v="Fortalecimiento Bomberil"/>
    <s v="CAC: OFI21-00105620 / IDM: Radicado N°  "/>
    <s v="Jairo Soto Gil "/>
    <s v="SUBDIRECCIÓN ESTRATÉGICA Y DE COORDINACIÓN BOMBERIL"/>
    <s v="SUBDIRECCIÓN ESTRATÉGICA Y DE COORDINACIÓN BOMBERIL"/>
    <s v="PETICIÓN DE INTERÉS GENERAL"/>
    <n v="30"/>
    <s v="20213800089942  "/>
    <s v="2021-07-22 16:10:13 "/>
    <n v="20212000021811"/>
    <d v="2021-07-29T00:00:00"/>
    <x v="16"/>
    <s v="Cumplido"/>
    <m/>
    <s v="No se evidencia fecha de digitalizacion ni documento de salida "/>
    <m/>
    <s v="SI "/>
    <m/>
    <m/>
  </r>
  <r>
    <x v="0"/>
    <x v="5"/>
    <s v="Vichada"/>
    <s v="GOBERNACION DE VICHADA  "/>
    <s v="Entidad Publica"/>
    <s v="Legislacion Bomberil"/>
    <s v="CAC: Reiteración de Solicitud concepto jurídico respecto a inhabilidades e incompatibilidades entre los cargos de delegado Departamental de Bomberos y Coordinador Ejecutivo de Bomberos y el cumplimiento de los requisitos para ser designado  "/>
    <s v="Jorge Restrepo Sanguino"/>
    <s v="FORMULACIÓN Y ACTUALIZACIÓN NORMATIVA Y OPERATIVA"/>
    <s v="SUBDIRECCIÓN ESTRATÉGICA Y DE COORDINACIÓN BOMBERIL"/>
    <s v="PETICIÓN DE INTERÉS GENERAL"/>
    <n v="30"/>
    <s v="20213800089972  "/>
    <s v="2021-07-22 16:49:23 "/>
    <s v="20212050094141, 20212050094281 "/>
    <s v="21/07/2021, 29/07/2021"/>
    <x v="16"/>
    <s v="Cumplido"/>
    <s v="Anotación ORFEO: SE DIERON RESPUESTA MEDIANTE OFICIOS N° 20212050094141- 20213800083232 EL 21/07/2021 Y N°20212050094281 - 20213800087142 RESPECTIVAMENTE"/>
    <s v="PDF"/>
    <s v="21/07/2021, 29/07/2021"/>
    <s v="SI"/>
    <s v="N/A"/>
    <s v="Respuestas: 20212050094281 se envió el día 29/07/2021,  20212050094141  se envió el día se 21/07/2021"/>
  </r>
  <r>
    <x v="0"/>
    <x v="5"/>
    <s v="Cauca "/>
    <s v="WILLIAN PITTO FERNANDEZ "/>
    <s v="Persona Natural"/>
    <s v="Legislacion Bomberil"/>
    <s v="CAC: VACUNA "/>
    <s v="Juan Gabriel Parra"/>
    <s v="FORMULACIÓN Y ACTUALIZACIÓN NORMATIVA Y OPERATIVA"/>
    <s v="SUBDIRECCIÓN ESTRATÉGICA Y DE COORDINACIÓN BOMBERIL"/>
    <s v="PETICIÓN DE DOCUMENTOS E INFORMACIÓN "/>
    <n v="20"/>
    <s v="20213800089992  "/>
    <s v="2021-07-22 18:30:17 "/>
    <m/>
    <m/>
    <x v="1"/>
    <s v="En proceso"/>
    <s v="A la fecha 12/08/2021, lleva 16 días en gestión "/>
    <m/>
    <m/>
    <m/>
    <m/>
    <m/>
  </r>
  <r>
    <x v="0"/>
    <x v="5"/>
    <s v="Quindio "/>
    <s v="ABERLAIN VIDALES  "/>
    <s v="Persona Natural"/>
    <s v="Legislacion Bomberil"/>
    <s v="CAC: Solicitud "/>
    <s v="Camilo Portilla Quelal"/>
    <s v="FORMULACIÓN Y ACTUALIZACIÓN NORMATIVA Y OPERATIVA"/>
    <s v="SUBDIRECCIÓN ESTRATÉGICA Y DE COORDINACIÓN BOMBERIL"/>
    <s v="PETICIÓN DE DOCUMENTOS E INFORMACIÓN "/>
    <n v="20"/>
    <s v="20213800090002  "/>
    <s v="2021-07-22 18:33:23 "/>
    <m/>
    <m/>
    <x v="1"/>
    <s v="En proceso"/>
    <s v="A la fecha 12/08/2021, lleva 16 días en gestión "/>
    <m/>
    <m/>
    <m/>
    <m/>
    <m/>
  </r>
  <r>
    <x v="0"/>
    <x v="5"/>
    <s v="SIN DATOS "/>
    <s v="YURANI PAZ CHAVES "/>
    <s v="Persona Natural"/>
    <s v="Legislacion Bomberil"/>
    <s v="CAC: Solicitud de información  "/>
    <s v="Jorge Restrepo Sanguino"/>
    <s v="FORMULACIÓN Y ACTUALIZACIÓN NORMATIVA Y OPERATIVA"/>
    <s v="SUBDIRECCIÓN ESTRATÉGICA Y DE COORDINACIÓN BOMBERIL"/>
    <s v="PETICIÓN DE DOCUMENTOS E INFORMACIÓN "/>
    <n v="20"/>
    <s v="20213800090062  "/>
    <s v="2021-07-23 11:27:50 "/>
    <n v="20212050094351"/>
    <d v="2021-07-29T00:00:00"/>
    <x v="7"/>
    <s v="Cumplido"/>
    <m/>
    <d v="2021-07-29T00:00:00"/>
    <s v="PDF"/>
    <s v="SI "/>
    <m/>
    <m/>
  </r>
  <r>
    <x v="0"/>
    <x v="5"/>
    <s v="Cauca "/>
    <s v="CUERPO DE BOMBEROS DE SILVIA  "/>
    <s v="Entidad Bomberil"/>
    <s v="Otros"/>
    <s v="CAC: Adquisición de un compresor Bauer con destino al CBV de Silvia Cauca con recursos del Fonde Departamental de Bomberos Cauca  "/>
    <s v="Jiud Magnoly Gaviria Narvaez"/>
    <s v="Área Central de Referencia Bomberil"/>
    <s v="SUBDIRECCIÓN ESTRATÉGICA Y DE COORDINACIÓN BOMBERIL"/>
    <s v="PETICIÓN DE INTERÉS GENERAL"/>
    <n v="30"/>
    <s v="20213800090082  "/>
    <s v="2021-07-23 11:37:48 "/>
    <m/>
    <m/>
    <x v="1"/>
    <s v="En proceso"/>
    <s v="A la fecha 12/08/2021, lleva 15 días en gestión "/>
    <m/>
    <m/>
    <m/>
    <m/>
    <m/>
  </r>
  <r>
    <x v="0"/>
    <x v="5"/>
    <s v="Cauca "/>
    <s v="CUERPO DE BOMBEROS DE SILVIA  "/>
    <s v="Entidad Bomberil"/>
    <s v="Otros"/>
    <s v="CAC: SUSPENSIÓN DEL SERVICIO DEL CBV DE SILVIA CAUCA  "/>
    <s v="Jorge Restrepo Sanguino"/>
    <s v="FORMULACIÓN Y ACTUALIZACIÓN NORMATIVA Y OPERATIVA"/>
    <s v="SUBDIRECCIÓN ESTRATÉGICA Y DE COORDINACIÓN BOMBERIL"/>
    <s v="PETICIÓN DE INTERÉS GENERAL"/>
    <n v="30"/>
    <s v="20213800090092  "/>
    <s v="2021-07-23 11:41:13 "/>
    <n v="20212050094371"/>
    <d v="2021-08-02T00:00:00"/>
    <x v="12"/>
    <s v="Cumplido"/>
    <m/>
    <m/>
    <m/>
    <m/>
    <m/>
    <s v="No se evidencia fecha de digitalización ni documento de salida "/>
  </r>
  <r>
    <x v="0"/>
    <x v="5"/>
    <s v="Valle del Cauca"/>
    <s v="CUERPO DE BOMBEROS VOLUNTARIOS PRADERA  "/>
    <s v="Entidad Bomberil"/>
    <s v="Solicitud de Informacion"/>
    <s v="CAC: Consultas "/>
    <s v="Edgar Alexander Maya Lopez"/>
    <s v="FORMULACIÓN Y ACTUALIZACIÓN NORMATIVA Y OPERATIVA"/>
    <s v="SUBDIRECCIÓN ESTRATÉGICA Y DE COORDINACIÓN BOMBERIL"/>
    <s v="PETICIÓN DE DOCUMENTOS E INFORMACIÓN "/>
    <n v="30"/>
    <s v="20213800090442  "/>
    <s v="2021-07-23 18:12:45 "/>
    <n v="20212050094551"/>
    <d v="2021-08-11T00:00:00"/>
    <x v="14"/>
    <s v="Cumplido"/>
    <m/>
    <d v="2021-08-11T00:00:00"/>
    <s v="PDF"/>
    <s v="SI "/>
    <m/>
    <m/>
  </r>
  <r>
    <x v="0"/>
    <x v="5"/>
    <s v="Cucuta "/>
    <s v="CUERPO DE BOMBEROS VOLUNTARIOS DE CUCUTA  "/>
    <s v="Entidad Bomberil"/>
    <s v="Otros"/>
    <s v="CAC: RESPUESTA RDO 20213800086942  "/>
    <s v="Andrea Bibiana Castañeda Durán"/>
    <s v="FORMULACIÓN Y ACTUALIZACIÓN NORMATIVA Y OPERATIVA"/>
    <s v="SUBDIRECCIÓN ESTRATÉGICA Y DE COORDINACIÓN BOMBERIL"/>
    <s v="PETICIÓN DE INTERÉS GENERAL"/>
    <n v="30"/>
    <s v="20213800090502  "/>
    <s v="2021-07-23 18:39:48 "/>
    <m/>
    <m/>
    <x v="1"/>
    <s v="En proceso"/>
    <s v="A la fecha 12/08/2021, lleva 15 días en gestión "/>
    <m/>
    <m/>
    <m/>
    <m/>
    <m/>
  </r>
  <r>
    <x v="0"/>
    <x v="6"/>
    <s v="Magdalena "/>
    <s v="ANONIMO_PQRSD  "/>
    <s v="Otros"/>
    <s v="Legislacion Bomberil"/>
    <s v="FE. Queja "/>
    <s v="Juan Guillermo Valencia Álvarez "/>
    <s v="FORMULACIÓN Y ACTUALIZACIÓN NORMATIVA Y OPERATIVA"/>
    <s v="SUBDIRECCIÓN ESTRATÉGICA Y DE COORDINACIÓN BOMBERIL"/>
    <s v="PETICIÓN DE INTERÉS GENERAL"/>
    <n v="30"/>
    <s v="20219000090532  "/>
    <s v="2021-07-25 19:24:59 "/>
    <m/>
    <m/>
    <x v="1"/>
    <s v="En proceso"/>
    <s v="A la fecha 12/08/2021, lleva 14 días en gestión "/>
    <m/>
    <m/>
    <m/>
    <m/>
    <m/>
  </r>
  <r>
    <x v="0"/>
    <x v="6"/>
    <s v="Magdalena "/>
    <s v="ANONIMO_PQRSD  "/>
    <s v="Otros"/>
    <s v="Legislacion Bomberil"/>
    <s v="FE. Queja "/>
    <s v="Juan Guillermo Valencia Álvarez "/>
    <s v="FORMULACIÓN Y ACTUALIZACIÓN NORMATIVA Y OPERATIVA"/>
    <s v="SUBDIRECCIÓN ESTRATÉGICA Y DE COORDINACIÓN BOMBERIL"/>
    <s v="PETICIÓN DE INTERÉS GENERAL"/>
    <n v="30"/>
    <s v="20219000090542  "/>
    <s v="2021-07-26 07:58:51 "/>
    <m/>
    <m/>
    <x v="1"/>
    <s v="En proceso"/>
    <s v="A la fecha 12/08/2021, lleva 14 días en gestión "/>
    <m/>
    <m/>
    <m/>
    <m/>
    <m/>
  </r>
  <r>
    <x v="0"/>
    <x v="6"/>
    <s v="Bogotá"/>
    <s v="Harold Chavez "/>
    <s v="Entidad Publica"/>
    <s v="Solicitud de Informacion"/>
    <s v="FE. Prueba de recorrido - Contraloría "/>
    <s v="Alvaro Perez"/>
    <s v="Contratación "/>
    <s v="SUBDIRECCIÓN ADMINISTRATIVA Y FINANCIERA"/>
    <s v="PETICIÓN DE INTERES PARTICULAR"/>
    <n v="30"/>
    <s v="20219000090592  "/>
    <s v="2021-07-26 10:39:04 "/>
    <n v="20213000021461"/>
    <d v="2021-07-26T00:00:00"/>
    <x v="13"/>
    <s v="Cumplido"/>
    <m/>
    <m/>
    <s v="Word"/>
    <m/>
    <m/>
    <s v="No se aclara el medio de respuesta."/>
  </r>
  <r>
    <x v="0"/>
    <x v="0"/>
    <s v="Nariño"/>
    <s v="CUERPO BOMBEROS VOLUNTARIOS LOS ANDES NARIÑO  "/>
    <s v="Entidad Bomberil"/>
    <s v="Legislacion Bomberil"/>
    <s v="CAC: SOLICITUD INSPECCIÓN CUERPO DE BOMBEROS VOLUNTARIOS LOS ANDES NARIÑO  "/>
    <s v="Julio Alejandro Chamorro Cabrera  "/>
    <s v="INSPECCIÓN VIGILANCIA  Y CONTROL"/>
    <s v="SUBDIRECCIÓN ESTRATÉGICA Y DE COORDINACIÓN BOMBERIL"/>
    <s v="PETICIÓN DE INTERÉS GENERAL"/>
    <n v="30"/>
    <s v="20213800090602  "/>
    <s v="2021-07-26 12:01:13 "/>
    <m/>
    <m/>
    <x v="1"/>
    <s v="En proceso"/>
    <m/>
    <m/>
    <m/>
    <m/>
    <m/>
    <m/>
  </r>
  <r>
    <x v="0"/>
    <x v="0"/>
    <s v="Magdalena "/>
    <s v="CUERPO DE BOMBEROS VOLUNTARIOS DE PIVIJAY MAGDALENA  "/>
    <s v="Entidad Bomberil"/>
    <s v="Legislacion Bomberil"/>
    <s v="CAC. Respuesta a la solicitud de certificación de las horas de voluntariado del presidente y vicepresidente del cuerpo de bomberos voluntarios de pivijay Magdalena "/>
    <s v="Melba Vidal "/>
    <s v="FORMULACIÓN Y ACTUALIZACIÓN NORMATIVA Y OPERATIVA"/>
    <s v="SUBDIRECCIÓN ESTRATÉGICA Y DE COORDINACIÓN BOMBERIL"/>
    <s v="PETICIÓN DE INTERÉS GENERAL"/>
    <n v="30"/>
    <s v="20213800090612  "/>
    <s v="2021-07-26 12:02:23 "/>
    <n v="20212050095151"/>
    <d v="2021-08-25T00:00:00"/>
    <x v="22"/>
    <s v="Cumplido"/>
    <m/>
    <d v="2021-08-25T00:00:00"/>
    <s v="PDF"/>
    <s v="SI"/>
    <s v="N/A"/>
    <m/>
  </r>
  <r>
    <x v="0"/>
    <x v="0"/>
    <s v="Magdalena "/>
    <s v="ALAN ROGER BOCANEGRA BARRAZA "/>
    <s v="Entidad Bomberil"/>
    <s v="Legislacion Bomberil"/>
    <s v="CAC. Denuncia comandante cuerpo de Bomberos Voluntarios de Sitonuevo Magdalena "/>
    <s v="Juan Guillermo Valencia Álvarez "/>
    <s v="FORMULACIÓN Y ACTUALIZACIÓN NORMATIVA Y OPERATIVA"/>
    <s v="SUBDIRECCIÓN ESTRATÉGICA Y DE COORDINACIÓN BOMBERIL"/>
    <s v="PETICIÓN DE INTERÉS GENERAL"/>
    <n v="30"/>
    <s v="20213800090722  "/>
    <s v="2021-07-26 15:57:32 "/>
    <m/>
    <m/>
    <x v="1"/>
    <s v="En proceso"/>
    <m/>
    <m/>
    <m/>
    <m/>
    <m/>
    <m/>
  </r>
  <r>
    <x v="0"/>
    <x v="0"/>
    <s v="Antioquia"/>
    <s v="SECRETARIA DE GOBIERNO Y DERECHOS HUMANOS GIRARDOTA  "/>
    <s v="Entidad territorial"/>
    <s v="Legislacion Bomberil"/>
    <s v="CAC. Consulta para la suscripción de contrato de prestación de servicios para la actividad bomberil en el Municipio de Girardota.  "/>
    <s v="Melba Vidal "/>
    <s v="FORMULACIÓN Y ACTUALIZACIÓN NORMATIVA Y OPERATIVA"/>
    <s v="SUBDIRECCIÓN ESTRATÉGICA Y DE COORDINACIÓN BOMBERIL"/>
    <s v="PETICIÓN DE INTERÉS GENERAL"/>
    <n v="30"/>
    <s v="20213800090752  "/>
    <s v="2021-07-26 16:23:59 "/>
    <n v="20212050095291"/>
    <d v="2021-08-25T00:00:00"/>
    <x v="23"/>
    <s v="Cumplido"/>
    <m/>
    <m/>
    <s v="Word"/>
    <s v="SI"/>
    <s v="N/A"/>
    <m/>
  </r>
  <r>
    <x v="0"/>
    <x v="0"/>
    <s v="Caldas"/>
    <s v="ALCALDIA PALESTINA CALDAS "/>
    <s v="Entidad territorial"/>
    <s v="Fortalecimiento Bomberil"/>
    <s v="CAC. Solicitud Apoyo Unidades de Bomberos Náuticos Cuerpo de Bomberos del Corregimiento de Arauca (municipio de Palestina Caldas  "/>
    <s v="Luis Alberto Valencia Pulido"/>
    <s v="Área Central de Referencia Bomberil"/>
    <s v="SUBDIRECCIÓN ESTRATÉGICA Y DE COORDINACIÓN BOMBERIL"/>
    <s v="PETICIÓN DE INTERÉS GENERAL"/>
    <n v="30"/>
    <s v="20213800090762  "/>
    <s v="2021-07-26 16:35:23 "/>
    <n v="20212000022611"/>
    <m/>
    <x v="1"/>
    <s v="En proceso"/>
    <m/>
    <m/>
    <s v="Word"/>
    <m/>
    <s v="N/A"/>
    <s v="20212000022611: no se tiene trazabilidad del envio."/>
  </r>
  <r>
    <x v="0"/>
    <x v="0"/>
    <s v="Santander"/>
    <s v="PROCURADURIA REGIONAL SANTANDER  "/>
    <s v="Entidad Publica"/>
    <s v="Solicitud de Informacion"/>
    <s v="CAC. IUC-D-2021-1893831 "/>
    <s v="Alvaro Perez"/>
    <s v="Contratación "/>
    <s v="SUBDIRECCIÓN ADMINISTRATIVA Y FINANCIERA"/>
    <s v="PETICIÓN ENTRE AUTORIDADES"/>
    <n v="10"/>
    <s v="20213800090782  "/>
    <s v="2021-07-26 17:15:01 "/>
    <n v="20213000022591"/>
    <d v="2021-08-24T00:00:00"/>
    <x v="10"/>
    <s v="Cumplido"/>
    <m/>
    <m/>
    <s v="Word"/>
    <m/>
    <s v="N/A"/>
    <s v="20212000022611: no se tiene trazabilidad del envio. Se tuvo en cuenta la fecha en la que se archivó el Orfeo."/>
  </r>
  <r>
    <x v="0"/>
    <x v="0"/>
    <s v="Caldas"/>
    <s v="JUNTA DIRECTIVA DE BOMBEROS DEL DEPARTAMENTO DE CALDAS  "/>
    <s v="Entidad Bomberil"/>
    <s v="Acompañamiento Juridico"/>
    <s v="CAC. Solicitud de Asesoria Jurica y Tecnica  "/>
    <s v=" Jorge Restrepo Sanguino"/>
    <s v="FORMULACIÓN Y ACTUALIZACIÓN NORMATIVA Y OPERATIVA"/>
    <s v="SUBDIRECCIÓN ESTRATÉGICA Y DE COORDINACIÓN BOMBERIL"/>
    <s v="PETICIÓN DE INTERÉS GENERAL"/>
    <n v="30"/>
    <s v="20213800090852  "/>
    <s v="2021-07-26 17:45:57 "/>
    <m/>
    <d v="2021-07-29T00:00:00"/>
    <x v="9"/>
    <s v="Cumplido"/>
    <s v="Anotación ORFEO: SE DIO RESPUESTA MEDIANTE CORREO ELECTRÓNICO ENVIADO EL 29/07/2021."/>
    <m/>
    <m/>
    <m/>
    <m/>
    <s v="No se aclara el medio de respuesta ni el número de radicado de salida."/>
  </r>
  <r>
    <x v="0"/>
    <x v="0"/>
    <s v="Quindio "/>
    <s v="ROBERTO JAIRO JARAMILLO CARDENAS  "/>
    <s v="Entidad territorial"/>
    <s v="Fortalecimiento Bomberil"/>
    <s v="CAC. Remisión Proyecto de Inversión y Fortalecimiento de los Cuerpos de Bomberos Voluntarios en el Departamento del Quindío  "/>
    <s v="Jiud Magnoly Gaviria Narvaez"/>
    <s v="Área Central de Referencia Bomberil"/>
    <s v="SUBDIRECCIÓN ESTRATÉGICA Y DE COORDINACIÓN BOMBERIL"/>
    <s v="PETICIÓN DE INTERÉS GENERAL"/>
    <n v="30"/>
    <s v="20213800090982  "/>
    <s v="2021-07-26 18:48:21 "/>
    <m/>
    <m/>
    <x v="1"/>
    <s v="En proceso"/>
    <m/>
    <m/>
    <m/>
    <m/>
    <m/>
    <m/>
  </r>
  <r>
    <x v="0"/>
    <x v="0"/>
    <s v="Antioquia"/>
    <s v="JOHN FREDDY REINA ESTRADA  "/>
    <s v="Persona Natural"/>
    <s v="Solicitud de Informacion"/>
    <s v="CAC. Solicitud "/>
    <s v="Jose Alexander Teuta Gomez"/>
    <s v="Proceso Educación Nacional para Bomberos"/>
    <s v="SUBDIRECCIÓN ESTRATÉGICA Y DE COORDINACIÓN BOMBERIL"/>
    <s v="PETICIÓN DE INTERES PARTICULAR"/>
    <n v="30"/>
    <s v="20213800091062  "/>
    <s v="2021-07-26 19:24:03 "/>
    <n v="20212000022101"/>
    <d v="2021-08-06T00:00:00"/>
    <x v="12"/>
    <s v="Cumplido"/>
    <m/>
    <m/>
    <s v="Word"/>
    <s v="SI"/>
    <s v="N/A"/>
    <m/>
  </r>
  <r>
    <x v="0"/>
    <x v="0"/>
    <s v="Magdalena "/>
    <s v="CUERPO DE BOMBEROS VOLUNTARIOS DE PIVIJAY MAGDALENA  "/>
    <s v="Entidad Bomberil"/>
    <s v="Legislacion Bomberil"/>
    <s v="CAC: Documento de Ronald Perea  "/>
    <s v="Melba Vidal "/>
    <s v="FORMULACIÓN Y ACTUALIZACIÓN NORMATIVA Y OPERATIVA"/>
    <s v="SUBDIRECCIÓN ESTRATÉGICA Y DE COORDINACIÓN BOMBERIL"/>
    <s v="PETICIÓN DE INTERÉS GENERAL"/>
    <n v="30"/>
    <s v="20213800091082  "/>
    <s v="2021-07-27 11:07:17 "/>
    <n v="20212050095141"/>
    <d v="2021-08-25T00:00:00"/>
    <x v="23"/>
    <s v="Cumplido"/>
    <m/>
    <d v="2021-08-25T00:00:00"/>
    <s v="PDF"/>
    <s v="SI"/>
    <s v="N/A"/>
    <m/>
  </r>
  <r>
    <x v="0"/>
    <x v="0"/>
    <s v="Santander"/>
    <s v="DIRECTOR  "/>
    <s v="Entidad territorial"/>
    <s v="Legislacion Bomberil"/>
    <s v="CAC: Respuesta con radicado 20212000021291 "/>
    <s v="Cristian Fernando Salcedo Rueda "/>
    <s v="INSPECCIÓN VIGILANCIA  Y CONTROL"/>
    <s v="SUBDIRECCIÓN ESTRATÉGICA Y DE COORDINACIÓN BOMBERIL"/>
    <s v="PETICIÓN DE DOCUMENTOS E INFORMACIÓN "/>
    <n v="20"/>
    <s v="20213800091092  "/>
    <s v="2021-07-27 11:27:02 "/>
    <n v="20212000022021"/>
    <s v=" 6/08/2021"/>
    <x v="17"/>
    <s v="Cumplido"/>
    <m/>
    <s v=" 6/08/2021"/>
    <s v="PDF"/>
    <s v="SI"/>
    <s v="N/A"/>
    <m/>
  </r>
  <r>
    <x v="0"/>
    <x v="0"/>
    <s v="Santander"/>
    <s v="BOMBEROS BUCARAMANGA  "/>
    <s v="Entidad Bomberil"/>
    <s v="Legislacion Bomberil"/>
    <s v="CAC: Consulta sobre experiencia como Bomberos Voluntarios  "/>
    <s v="Camilo Portilla Quelal"/>
    <s v="FORMULACIÓN Y ACTUALIZACIÓN NORMATIVA Y OPERATIVA"/>
    <s v="SUBDIRECCIÓN ESTRATÉGICA Y DE COORDINACIÓN BOMBERIL"/>
    <s v="PETICIÓN DE INTERÉS GENERAL"/>
    <n v="30"/>
    <s v="20213800091102  "/>
    <s v="2021-07-27 11:34:08 "/>
    <n v="20212050094741"/>
    <d v="2021-08-19T00:00:00"/>
    <x v="24"/>
    <s v="Cumplido"/>
    <m/>
    <d v="2021-08-19T00:00:00"/>
    <s v="PDF"/>
    <s v="SI"/>
    <s v="N/A"/>
    <m/>
  </r>
  <r>
    <x v="3"/>
    <x v="2"/>
    <s v="Antioquia"/>
    <s v="CUERPO DE BOMBEROS VOLUNTARIOS DE GIRARDOTA  "/>
    <s v="Entidad Bomberil"/>
    <s v="Legislacion Bomberil"/>
    <s v="RD:DERECHO DE PETICIÓN "/>
    <s v="Melba Vidal "/>
    <s v="FORMULACIÓN Y ACTUALIZACIÓN NORMATIVA Y OPERATIVA"/>
    <s v="SUBDIRECCIÓN ESTRATÉGICA Y DE COORDINACIÓN BOMBERIL"/>
    <s v="PETICIÓN DE INTERÉS GENERAL"/>
    <n v="30"/>
    <s v="20213800091162  "/>
    <s v="2021-07-27 12:49:07 "/>
    <m/>
    <m/>
    <x v="1"/>
    <s v="En proceso"/>
    <m/>
    <m/>
    <m/>
    <m/>
    <m/>
    <s v="Hasta el día 30/08/2021 son 23 días."/>
  </r>
  <r>
    <x v="0"/>
    <x v="0"/>
    <s v="Bolivar"/>
    <s v="ALVARO TEHERAN TORRES "/>
    <s v="Entidad territorial"/>
    <s v="Legislacion Bomberil"/>
    <s v="CAC: Inscripción dignatarios dnb - Página 1.pdf  "/>
    <s v="Andrea Bibiana Castañeda Durán"/>
    <s v="FORMULACIÓN Y ACTUALIZACIÓN NORMATIVA Y OPERATIVA"/>
    <s v="SUBDIRECCIÓN ESTRATÉGICA Y DE COORDINACIÓN BOMBERIL"/>
    <s v="PETICIÓN DE DOCUMENTOS E INFORMACIÓN "/>
    <n v="20"/>
    <s v="20213800091362  "/>
    <s v="2021-07-27 19:35:43 "/>
    <n v="20212050094511"/>
    <s v=" 6/08/2021"/>
    <x v="11"/>
    <s v="Cumplido"/>
    <s v="Anotación ORFEO: SE LE DIO TRÁMITE CONJUNTO CON EL RADICADO 20213800092072."/>
    <s v=" 6/08/2021"/>
    <s v="PDF"/>
    <s v="SI"/>
    <s v="N/A"/>
    <m/>
  </r>
  <r>
    <x v="0"/>
    <x v="0"/>
    <s v="Antioquia"/>
    <s v="CUERPO DE BOMBEROS VOLUNTARIOS DE GIRARDOTA  "/>
    <s v="Entidad Bomberil"/>
    <s v="Legislacion Bomberil"/>
    <s v="CAC: SOLICITUD DE VISITA  "/>
    <s v="Melba Vidal "/>
    <s v="FORMULACIÓN Y ACTUALIZACIÓN NORMATIVA Y OPERATIVA"/>
    <s v="SUBDIRECCIÓN ESTRATÉGICA Y DE COORDINACIÓN BOMBERIL"/>
    <s v="PETICIÓN DE INTERÉS GENERAL"/>
    <n v="30"/>
    <s v="20213800091392  "/>
    <s v="2021-07-27 20:04:26 "/>
    <n v="20212050094811"/>
    <d v="2021-08-20T00:00:00"/>
    <x v="24"/>
    <s v="Cumplido"/>
    <m/>
    <d v="2021-08-20T00:00:00"/>
    <s v="PDF"/>
    <s v="SI"/>
    <s v="N/A"/>
    <m/>
  </r>
  <r>
    <x v="0"/>
    <x v="0"/>
    <s v="Antioquia"/>
    <s v="CUERPO DE BOMBEROS VOLUNTARIOS DE CHIGORODO  "/>
    <s v="Entidad Bomberil"/>
    <s v="Solicitud de Informacion"/>
    <s v="CAC: Solicitud de información  "/>
    <s v="Jiud Magnoly Gaviria Narvaez"/>
    <s v="Área Central de Referencia Bomberil"/>
    <s v="SUBDIRECCIÓN ESTRATÉGICA Y DE COORDINACIÓN BOMBERIL"/>
    <s v="PETICIÓN DE INTERÉS GENERAL"/>
    <n v="30"/>
    <s v="20213800091402  "/>
    <s v="2021-07-27 20:09:08 "/>
    <m/>
    <m/>
    <x v="1"/>
    <s v="En proceso"/>
    <m/>
    <m/>
    <m/>
    <m/>
    <m/>
    <s v="Hasta el día 30/08/2021 son 24 días."/>
  </r>
  <r>
    <x v="0"/>
    <x v="0"/>
    <s v="Cundinamarca"/>
    <s v="CUERPO DE BOMBEROS VOLUNTARIOS CAQUEZA  "/>
    <s v="Entidad Bomberil"/>
    <s v="Legislacion Bomberil"/>
    <s v="CAC. INFORMACION SOBRE CESE DE ACTIVIDADES PARCIAL DEL CUERPO DE BOMBEROS DE CAQUEZA, POR LA NO CELEBRACION DE CONVENIO PARA EL SEGUNDO SEMESTRE DEL 2021 Y EL NO PAGO DE 1 MES Y MEDIO DEL CONVENIO ANTERIOR. "/>
    <s v="Jorge Restrepo Sanguino"/>
    <s v="FORMULACIÓN Y ACTUALIZACIÓN NORMATIVA Y OPERATIVA"/>
    <s v="SUBDIRECCIÓN ESTRATÉGICA Y DE COORDINACIÓN BOMBERIL"/>
    <s v="PETICIÓN DE INTERÉS GENERAL"/>
    <n v="30"/>
    <s v="20213800091522  "/>
    <s v="2021-07-28 08:22:05 "/>
    <n v="20212050094381"/>
    <d v="2021-08-02T00:00:00"/>
    <x v="7"/>
    <s v="Cumplido"/>
    <m/>
    <m/>
    <s v="Word"/>
    <s v="SI"/>
    <s v="N/A"/>
    <m/>
  </r>
  <r>
    <x v="0"/>
    <x v="0"/>
    <s v="Boyacá"/>
    <s v="CUERPO DE BOMBEROS VOLUNTARIOS DE ARCABUCO  "/>
    <s v="Entidad Bomberil"/>
    <s v="Solicitud de Informacion"/>
    <s v="CAC. SOLICITUD PRUEBAS "/>
    <s v="Camilo Portilla Quelal"/>
    <s v="FORMULACIÓN Y ACTUALIZACIÓN NORMATIVA Y OPERATIVA"/>
    <s v="SUBDIRECCIÓN ESTRATÉGICA Y DE COORDINACIÓN BOMBERIL"/>
    <s v="PETICIÓN DE DOCUMENTOS E INFORMACIÓN "/>
    <n v="20"/>
    <s v="20213800091882  "/>
    <s v="2021-07-28 15:45:41 "/>
    <n v="20212050094581"/>
    <d v="2021-08-11T00:00:00"/>
    <x v="6"/>
    <s v="Cumplido"/>
    <m/>
    <d v="2021-08-11T00:00:00"/>
    <s v="PDF"/>
    <s v="SI"/>
    <s v="N/A"/>
    <m/>
  </r>
  <r>
    <x v="0"/>
    <x v="0"/>
    <s v="Bogotá"/>
    <s v="CONTRALORIA GENERAL DE LA NACION VIGILANCIA FISCAL SECTOR INFRAESTRUCTURA  "/>
    <s v="Entidad Publica"/>
    <s v="Solicitud de Informacion"/>
    <s v="CAC. Solicitud Información – Atención Denuncias Contraloría General de la República. "/>
    <s v="Edwin Alfonso Zamora Oyola "/>
    <s v="Tecnologías"/>
    <s v="SUBDIRECCIÓN ADMINISTRATIVA Y FINANCIERA"/>
    <s v="PETICIÓN ENTRE AUTORIDADES"/>
    <n v="10"/>
    <s v="20213800091932  "/>
    <s v="2021-07-28 16:53:01 "/>
    <m/>
    <m/>
    <x v="14"/>
    <s v="Extemporaneo"/>
    <s v="Anotación ORFEO: Documento repetido con igual solicitud, la misma se dio respuesta por el área contractual."/>
    <m/>
    <m/>
    <m/>
    <m/>
    <s v="No se especifica el radicado de la solicitud repetida para ejercer control."/>
  </r>
  <r>
    <x v="0"/>
    <x v="0"/>
    <s v="Antioquia"/>
    <s v="AL PUNTO COLOMBIA NINGUNO "/>
    <s v="Persona Natural"/>
    <s v="Solicitud de Informacion"/>
    <s v="CAC: RADICACIÓN DERECHO DE PETICIÓN  "/>
    <s v="Jiud Magnoly Gaviria Narvaez"/>
    <s v="Área Central de Referencia Bomberil"/>
    <s v="SUBDIRECCIÓN ESTRATÉGICA Y DE COORDINACIÓN BOMBERIL"/>
    <s v="PETICIÓN DE DOCUMENTOS E INFORMACIÓN "/>
    <n v="20"/>
    <s v="20213800091992  "/>
    <s v="2021-07-29 09:29:13 "/>
    <m/>
    <d v="2021-08-17T00:00:00"/>
    <x v="14"/>
    <s v="Cumplido"/>
    <s v="Anotación ORFEO: Se brinda respuesta vía email el día 17 de agosto."/>
    <m/>
    <s v="Correo electrónico"/>
    <s v="SI"/>
    <s v="N/A"/>
    <m/>
  </r>
  <r>
    <x v="0"/>
    <x v="0"/>
    <s v="Bolivar"/>
    <s v="CUERPO DE BOMBEROS VOLUNTARIOS DE SANTA ROSA DEL SUR - BOLIVAR  "/>
    <s v="Entidad Bomberil"/>
    <s v="Legislacion Bomberil"/>
    <s v="CAC: asesoría jurídica urgente inscripción de dignatarios  "/>
    <s v="Andrea Bibiana Castañeda Durán"/>
    <s v="FORMULACIÓN Y ACTUALIZACIÓN NORMATIVA Y OPERATIVA"/>
    <s v="SUBDIRECCIÓN ESTRATÉGICA Y DE COORDINACIÓN BOMBERIL"/>
    <s v="PETICIÓN DE INTERÉS GENERAL"/>
    <n v="30"/>
    <s v="20213800092072  "/>
    <s v="2021-07-29 10:37:16 "/>
    <n v="20212050094511"/>
    <d v="2021-08-06T00:00:00"/>
    <x v="15"/>
    <s v="Cumplido"/>
    <m/>
    <d v="2021-08-06T00:00:00"/>
    <s v="PDF"/>
    <s v="SI"/>
    <s v="N/A"/>
    <m/>
  </r>
  <r>
    <x v="0"/>
    <x v="0"/>
    <s v="Bogotá"/>
    <s v="FISCALIA GENERAL DE LA NACIóN  "/>
    <s v="Entidad Publica"/>
    <s v="Solicitud de Informacion"/>
    <s v="CAC: Requerimiento de información emitido por la Fiscalía 212, agradecemos dar respuesta en el término de 15 días.  "/>
    <s v="Carlos Armando López Barrera "/>
    <s v="OFICINA ASESORA JURIDICA "/>
    <s v="DIRECCIÓN GENERAL "/>
    <s v="PETICIÓN ENTRE AUTORIDADES"/>
    <n v="10"/>
    <s v="20213800092132  "/>
    <s v="2021-07-29 14:04:13 "/>
    <n v="20211200000923"/>
    <d v="2021-08-19T00:00:00"/>
    <x v="5"/>
    <s v="Extemporaneo"/>
    <m/>
    <d v="2021-08-19T00:00:00"/>
    <s v="PDF"/>
    <s v="SI"/>
    <s v="N/A"/>
    <m/>
  </r>
  <r>
    <x v="0"/>
    <x v="0"/>
    <s v="Tolima "/>
    <s v="CUERPO DE BOMBEROS VOLUNTARIOS DE PLANADAS - TOLIMA  "/>
    <s v="Entidad Bomberil"/>
    <s v="Otros"/>
    <s v="CAC: Apoyo de genero a los cuerpo de bomberos del Tolima "/>
    <s v="Andrea Bibiana Castañeda Durán"/>
    <s v="FORMULACIÓN Y ACTUALIZACIÓN NORMATIVA Y OPERATIVA"/>
    <s v="SUBDIRECCIÓN ESTRATÉGICA Y DE COORDINACIÓN BOMBERIL"/>
    <s v="PETICIÓN DE INTERES PARTICULAR"/>
    <n v="30"/>
    <s v="20213800092142  "/>
    <s v="2021-07-29 14:14:03 "/>
    <n v="20212050094801"/>
    <d v="2021-08-17T00:00:00"/>
    <x v="2"/>
    <s v="Cumplido"/>
    <m/>
    <d v="2021-08-17T00:00:00"/>
    <s v="PDF"/>
    <s v="SI"/>
    <s v="N/A"/>
    <m/>
  </r>
  <r>
    <x v="0"/>
    <x v="0"/>
    <s v="Antioquia"/>
    <s v="CUERPO DE BOMBEROS VOLUNTARIOS DE SANTAFE DE ANTIOQUIA  "/>
    <s v="Entidad Bomberil"/>
    <s v="Acompañamiento Juridico"/>
    <s v="CAC: SOLICITUD DE REUNIÓN  "/>
    <s v="Melba Vidal "/>
    <s v="FORMULACIÓN Y ACTUALIZACIÓN NORMATIVA Y OPERATIVA"/>
    <s v="SUBDIRECCIÓN ESTRATÉGICA Y DE COORDINACIÓN BOMBERIL"/>
    <s v="PETICIÓN DE INTERÉS GENERAL"/>
    <n v="30"/>
    <s v="20213800092192  "/>
    <s v="2021-07-29 15:31:03 "/>
    <m/>
    <m/>
    <x v="1"/>
    <s v="En proceso"/>
    <m/>
    <m/>
    <m/>
    <m/>
    <m/>
    <m/>
  </r>
  <r>
    <x v="0"/>
    <x v="0"/>
    <s v="Risaralda"/>
    <s v="RUBER TORO  "/>
    <s v="Persona Juridica"/>
    <s v="Solicitud de Informacion"/>
    <s v="CAC: Ampliación información certificados bomberiles "/>
    <s v="Edgar Alexander Maya Lopez"/>
    <s v="FORMULACIÓN Y ACTUALIZACIÓN NORMATIVA Y OPERATIVA"/>
    <s v="SUBDIRECCIÓN ESTRATÉGICA Y DE COORDINACIÓN BOMBERIL"/>
    <s v="PETICIÓN DE INTERÉS GENERAL"/>
    <n v="30"/>
    <s v="20213800092352  "/>
    <s v="2021-07-30 09:56:45 "/>
    <n v="20212050094751"/>
    <d v="2021-08-20T00:00:00"/>
    <x v="19"/>
    <s v="Cumplido"/>
    <m/>
    <d v="2021-08-20T00:00:00"/>
    <s v="PDF"/>
    <s v="SI"/>
    <s v="N/A"/>
    <m/>
  </r>
  <r>
    <x v="3"/>
    <x v="2"/>
    <s v="Guajira"/>
    <s v="CUERPO DE BOMBEROS VOLUNTARIOS DE URIBIA - LA GUAJIRA  "/>
    <s v="Entidad Bomberil"/>
    <s v="Solicitud de Informacion"/>
    <s v="RD. Solicitud de información y de procedimiento para la creación de las brigadas indígenas. "/>
    <s v="VIVIANA ANDRADE TOVAR "/>
    <s v="PLANEACIÓN ESTRATEGICA"/>
    <s v="SUBDIRECCIÓN ESTRATÉGICA Y DE COORDINACIÓN BOMBERIL"/>
    <s v="PETICIÓN DE INTERÉS GENERAL"/>
    <n v="30"/>
    <s v="20213800092362  "/>
    <s v="2021-07-30 10:15:38 "/>
    <m/>
    <m/>
    <x v="1"/>
    <s v="En proceso"/>
    <m/>
    <m/>
    <m/>
    <m/>
    <m/>
    <m/>
  </r>
  <r>
    <x v="0"/>
    <x v="7"/>
    <s v="Atlántico"/>
    <s v="DIANA LOPEZ SANDOVAL "/>
    <s v="Persona Natural"/>
    <s v="Solicitud de Informacion"/>
    <s v="CHT. Inquietudes Cuerpos de bomberos voluntarios. "/>
    <s v="Juan Gabriel Parra"/>
    <s v="FORMULACIÓN Y ACTUALIZACIÓN NORMATIVA Y OPERATIVA"/>
    <s v="SUBDIRECCIÓN ESTRATÉGICA Y DE COORDINACIÓN BOMBERIL"/>
    <s v="PETICIÓN DE INTERES PARTICULAR"/>
    <n v="30"/>
    <s v="20213800092422  "/>
    <s v="2021-07-30 10:53:14 "/>
    <n v="20212050094981"/>
    <m/>
    <x v="1"/>
    <s v="En proceso"/>
    <m/>
    <m/>
    <m/>
    <m/>
    <m/>
    <m/>
  </r>
  <r>
    <x v="3"/>
    <x v="2"/>
    <s v="Cundinamarca"/>
    <s v="CUERPO DE BOMBEROS VOLUNTARIOS DE CHIPAQUE - CUNDINAMARCA  "/>
    <s v="Entidad Bomberil"/>
    <s v="Legislacion Bomberil"/>
    <s v="RD: SOLICITUD DE INTERVENCIÓN  "/>
    <s v="Julio Alejandro Chamorro Cabrera  "/>
    <s v="INSPECCIÓN VIGILANCIA  Y CONTROL"/>
    <s v="SUBDIRECCIÓN ESTRATÉGICA Y DE COORDINACIÓN BOMBERIL"/>
    <s v="PETICIÓN DE INTERÉS GENERAL"/>
    <n v="30"/>
    <s v="20213800092432  "/>
    <s v="2021-07-30 12:04:57 "/>
    <m/>
    <m/>
    <x v="1"/>
    <s v="En proceso"/>
    <m/>
    <m/>
    <m/>
    <m/>
    <m/>
    <m/>
  </r>
  <r>
    <x v="0"/>
    <x v="0"/>
    <s v="Santander"/>
    <s v="CIRO ROJAS OJEDA "/>
    <s v="Persona Natural"/>
    <s v="Solicitud de Informacion"/>
    <s v="CAC. Información. "/>
    <s v="Jorge Restrepo Sanguino"/>
    <s v="FORMULACIÓN Y ACTUALIZACIÓN NORMATIVA Y OPERATIVA"/>
    <s v="SUBDIRECCIÓN ESTRATÉGICA Y DE COORDINACIÓN BOMBERIL"/>
    <s v="PETICIÓN DE DOCUMENTOS E INFORMACIÓN "/>
    <n v="20"/>
    <s v="20213800092442  "/>
    <s v="2021-07-30 13:24:51 "/>
    <n v="20212050094521"/>
    <d v="2021-08-06T00:00:00"/>
    <x v="15"/>
    <s v="Cumplido"/>
    <m/>
    <m/>
    <s v="Word"/>
    <m/>
    <m/>
    <m/>
  </r>
  <r>
    <x v="0"/>
    <x v="0"/>
    <s v="Antioquia"/>
    <s v="OFICINA ASESORA JURÍDICA ANTIOQUIA  "/>
    <s v="Entidad territorial"/>
    <s v="Acompañamiento Juridico"/>
    <s v="CAC. VISITA TÉCNICA – CONDICIONES DE OPERATIVIDAD "/>
    <s v="Julio Alejandro Chamorro Cabrera  "/>
    <s v="INSPECCIÓN VIGILANCIA  Y CONTROL"/>
    <s v="SUBDIRECCIÓN ESTRATÉGICA Y DE COORDINACIÓN BOMBERIL"/>
    <s v="PETICIÓN DE INTERÉS GENERAL"/>
    <n v="30"/>
    <s v="20213800092532  "/>
    <s v="2021-07-30 15:52:38 "/>
    <n v="20212050095281"/>
    <d v="2021-08-25T00:00:00"/>
    <x v="8"/>
    <s v="Cumplido"/>
    <m/>
    <d v="2021-08-25T00:00:00"/>
    <s v="PDF"/>
    <s v="SI"/>
    <s v="N/A"/>
    <m/>
  </r>
  <r>
    <x v="0"/>
    <x v="0"/>
    <s v="Bolivar"/>
    <s v="CUERPO DE BOMBEROS VOLUNTARIOS DE SANTA CRUZ DE MOMPOX  "/>
    <s v="Entidad Bomberil"/>
    <s v="Legislacion Bomberil"/>
    <s v="CAC. INFORMACIÓN PARA SU CONOCIMIENTO.  "/>
    <s v="Julio Alejandro Chamorro Cabrera  "/>
    <s v="INSPECCIÓN VIGILANCIA  Y CONTROL"/>
    <s v="SUBDIRECCIÓN ESTRATÉGICA Y DE COORDINACIÓN BOMBERIL"/>
    <s v="PETICIÓN DE INTERÉS GENERAL"/>
    <n v="30"/>
    <s v="20213800092602  "/>
    <s v="2021-07-30 16:31:07 "/>
    <m/>
    <m/>
    <x v="1"/>
    <s v="En proceso"/>
    <m/>
    <m/>
    <m/>
    <m/>
    <m/>
    <m/>
  </r>
  <r>
    <x v="0"/>
    <x v="1"/>
    <s v="Bogotá"/>
    <s v="CONTRALORIA GENERAL DE LA REPUBLICA DIRECCION DE JURISDICCION COACTIVA  "/>
    <s v="Entidad Publica"/>
    <s v="Solicitud de Informacion"/>
    <s v="CI. Asunto: Solicitud Información – Proceso Atención Denuncia 2021-208386-82111-D, con Radicado 2021ER0046570 del 19/04/2021 "/>
    <s v="Alvaro Perez"/>
    <s v="Contratación "/>
    <s v="SUBDIRECCIÓN ADMINISTRATIVA Y FINANCIERA"/>
    <s v="PETICIÓN ENTRE AUTORIDADES"/>
    <n v="10"/>
    <s v="20213800092652  "/>
    <s v="2021-07-30 16:51:46 "/>
    <n v="20213000022731"/>
    <d v="2021-08-24T00:00:00"/>
    <x v="4"/>
    <s v="Extemporaneo"/>
    <m/>
    <m/>
    <s v="Word"/>
    <m/>
    <m/>
    <s v="No se aclara el medio de envío."/>
  </r>
  <r>
    <x v="0"/>
    <x v="0"/>
    <s v="Cundinamarca"/>
    <s v="CUERPO DE BOMBEROS VOLUNTARIOS DE NILO  "/>
    <s v="Entidad Bomberil"/>
    <s v="Legislacion Bomberil"/>
    <s v="CAC. Limitación de servicio  "/>
    <s v="Andrea Bibiana Castañeda Durán"/>
    <s v="FORMULACIÓN Y ACTUALIZACIÓN NORMATIVA Y OPERATIVA"/>
    <s v="SUBDIRECCIÓN ESTRATÉGICA Y DE COORDINACIÓN BOMBERIL"/>
    <s v="PETICIÓN DE INTERÉS GENERAL"/>
    <n v="30"/>
    <s v="20213800092802  "/>
    <s v="2021-07-30 18:19:06 "/>
    <m/>
    <d v="2021-07-30T00:00:00"/>
    <x v="13"/>
    <s v="Cumplido"/>
    <s v="Anotación ORFEO: SE DIO RESPUESTA POR CORREO ELECTRÓNICO EL DÍA 30/7/2021 DADO QUE SE HABÍA RECIBIDO LO CORRESPONDIENTE POR MAIL DESDE EL 28/7/2021."/>
    <m/>
    <m/>
    <s v="SI"/>
    <s v="N/A"/>
    <s v="No se anexa correo electrónico de la respuesta."/>
  </r>
  <r>
    <x v="0"/>
    <x v="0"/>
    <s v="Bogotá"/>
    <s v="SECRETARIA CORTE CONSTITUCIONAL  "/>
    <s v="Entidad Publica"/>
    <s v="Legislacion Bomberil"/>
    <s v="CAC: Oficio No 1859 del 30 de julio de 2021.  "/>
    <s v="Carlos Armando López Barrera "/>
    <s v="OFICINA ASESORA JURIDICA "/>
    <s v="DIRECCIÓN GENERAL "/>
    <s v="CONSULTA "/>
    <n v="35"/>
    <s v="20213800093092  "/>
    <s v="2021-07-31 17:46:26 "/>
    <m/>
    <d v="2021-08-13T00:00:00"/>
    <x v="6"/>
    <s v="Cumplido"/>
    <s v="Anotación ORFEO: Se archiva por cuanto se remitió el concepto a la Corte Constitucional mediante correo electrónico del día viernes 13 de agosto de 2021"/>
    <m/>
    <m/>
    <s v="SI"/>
    <m/>
    <s v="No se anexa correo electrónico de la respuesta."/>
  </r>
  <r>
    <x v="0"/>
    <x v="0"/>
    <s v="Tolima "/>
    <s v="CUERPO DE BOMBEROS VOLUNTARIOS DE FLANDES - TOLIMA  "/>
    <s v="Entidad Bomberil"/>
    <s v="Legislacion Bomberil"/>
    <s v="CAC: Concepto  "/>
    <s v="Melba Vidal "/>
    <s v="FORMULACIÓN Y ACTUALIZACIÓN NORMATIVA Y OPERATIVA"/>
    <s v="SUBDIRECCIÓN ESTRATÉGICA Y DE COORDINACIÓN BOMBERIL"/>
    <s v="PETICIÓN DE INTERÉS GENERAL"/>
    <n v="30"/>
    <s v="20213800093132  "/>
    <s v="2021-07-31 19:31:40 "/>
    <n v="20212050094731"/>
    <d v="2021-08-11T00:00:00"/>
    <x v="11"/>
    <s v="Cumplido"/>
    <m/>
    <d v="2021-08-11T00:00:00"/>
    <s v="PDF"/>
    <s v="SI"/>
    <s v="N/A"/>
    <m/>
  </r>
  <r>
    <x v="0"/>
    <x v="1"/>
    <s v="Bogotá"/>
    <s v="COLEGIO COLOMBIANO DEL ADMINISTRADOR PúBLICO  "/>
    <s v="Persona Juridica"/>
    <s v="Solicitud de Informacion"/>
    <s v="CI: DERECHO DE PETICIÓN Art. 9 Ley 1006 de 2006 "/>
    <s v="MARYOLY DIAZ "/>
    <s v="GESTIÓN TALENTO HUMANO "/>
    <s v="SUBDIRECCIÓN ADMINISTRATIVA Y FINANCIERA"/>
    <s v="PETICIÓN DE INTERÉS GENERAL"/>
    <n v="30"/>
    <s v="20213800093192  "/>
    <s v="2021-07-31 23:52:26 "/>
    <m/>
    <d v="2021-08-20T00:00:00"/>
    <x v="5"/>
    <s v="Cumplido"/>
    <s v="Anotación ORFEO: se archiva pro respuesta pro correo"/>
    <m/>
    <m/>
    <s v="SI"/>
    <s v="N/A"/>
    <s v="No se adjnta respuesta del correo electrónico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name="TablaDinámica7" cacheId="4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27">
  <location ref="A48:B56" firstHeaderRow="1" firstDataRow="1" firstDataCol="1"/>
  <pivotFields count="2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8">
        <item x="6"/>
        <item x="2"/>
        <item x="4"/>
        <item x="1"/>
        <item x="3"/>
        <item x="0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>
      <items count="5">
        <item x="0"/>
        <item x="1"/>
        <item x="3"/>
        <item x="2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1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uenta de Tipo de petición" fld="10" subtotal="count" baseField="0" baseItem="0"/>
  </dataFields>
  <formats count="31">
    <format dxfId="31">
      <pivotArea type="all" dataOnly="0" outline="0" fieldPosition="0"/>
    </format>
    <format dxfId="30">
      <pivotArea outline="0" collapsedLevelsAreSubtotals="1" fieldPosition="0"/>
    </format>
    <format dxfId="29">
      <pivotArea field="10" type="button" dataOnly="0" labelOnly="1" outline="0" axis="axisRow" fieldPosition="0"/>
    </format>
    <format dxfId="28">
      <pivotArea dataOnly="0" labelOnly="1" outline="0" axis="axisValues" fieldPosition="0"/>
    </format>
    <format dxfId="27">
      <pivotArea dataOnly="0" labelOnly="1" fieldPosition="0">
        <references count="1">
          <reference field="10" count="0"/>
        </references>
      </pivotArea>
    </format>
    <format dxfId="26">
      <pivotArea dataOnly="0" labelOnly="1" grandRow="1" outline="0" fieldPosition="0"/>
    </format>
    <format dxfId="25">
      <pivotArea dataOnly="0" labelOnly="1" outline="0" axis="axisValues" fieldPosition="0"/>
    </format>
    <format dxfId="24">
      <pivotArea type="all" dataOnly="0" outline="0" fieldPosition="0"/>
    </format>
    <format dxfId="23">
      <pivotArea outline="0" collapsedLevelsAreSubtotals="1" fieldPosition="0"/>
    </format>
    <format dxfId="22">
      <pivotArea field="10" type="button" dataOnly="0" labelOnly="1" outline="0" axis="axisRow" fieldPosition="0"/>
    </format>
    <format dxfId="21">
      <pivotArea dataOnly="0" labelOnly="1" outline="0" axis="axisValues" fieldPosition="0"/>
    </format>
    <format dxfId="20">
      <pivotArea dataOnly="0" labelOnly="1" fieldPosition="0">
        <references count="1">
          <reference field="10" count="0"/>
        </references>
      </pivotArea>
    </format>
    <format dxfId="19">
      <pivotArea dataOnly="0" labelOnly="1" grandRow="1" outline="0" fieldPosition="0"/>
    </format>
    <format dxfId="18">
      <pivotArea dataOnly="0" labelOnly="1" outline="0" axis="axisValues" fieldPosition="0"/>
    </format>
    <format dxfId="17">
      <pivotArea field="10" type="button" dataOnly="0" labelOnly="1" outline="0" axis="axisRow" fieldPosition="0"/>
    </format>
    <format dxfId="16">
      <pivotArea dataOnly="0" labelOnly="1" grandRow="1" outline="0" fieldPosition="0"/>
    </format>
    <format dxfId="15">
      <pivotArea type="all" dataOnly="0" outline="0" fieldPosition="0"/>
    </format>
    <format dxfId="14">
      <pivotArea outline="0" collapsedLevelsAreSubtotals="1" fieldPosition="0"/>
    </format>
    <format dxfId="13">
      <pivotArea field="10" type="button" dataOnly="0" labelOnly="1" outline="0" axis="axisRow" fieldPosition="0"/>
    </format>
    <format dxfId="12">
      <pivotArea dataOnly="0" labelOnly="1" outline="0" axis="axisValues" fieldPosition="0"/>
    </format>
    <format dxfId="11">
      <pivotArea dataOnly="0" labelOnly="1" fieldPosition="0">
        <references count="1">
          <reference field="10" count="0"/>
        </references>
      </pivotArea>
    </format>
    <format dxfId="10">
      <pivotArea dataOnly="0" labelOnly="1" grandRow="1" outline="0" fieldPosition="0"/>
    </format>
    <format dxfId="9">
      <pivotArea dataOnly="0" labelOnly="1" outline="0" axis="axisValues" fieldPosition="0"/>
    </format>
    <format dxfId="8">
      <pivotArea outline="0" collapsedLevelsAreSubtotals="1" fieldPosition="0"/>
    </format>
    <format dxfId="7">
      <pivotArea type="all" dataOnly="0" outline="0" fieldPosition="0"/>
    </format>
    <format dxfId="6">
      <pivotArea outline="0" collapsedLevelsAreSubtotals="1" fieldPosition="0"/>
    </format>
    <format dxfId="5">
      <pivotArea field="10" type="button" dataOnly="0" labelOnly="1" outline="0" axis="axisRow" fieldPosition="0"/>
    </format>
    <format dxfId="4">
      <pivotArea dataOnly="0" labelOnly="1" outline="0" axis="axisValues" fieldPosition="0"/>
    </format>
    <format dxfId="3">
      <pivotArea dataOnly="0" labelOnly="1" fieldPosition="0">
        <references count="1">
          <reference field="10" count="0"/>
        </references>
      </pivotArea>
    </format>
    <format dxfId="2">
      <pivotArea dataOnly="0" labelOnly="1" grandRow="1" outline="0" fieldPosition="0"/>
    </format>
    <format dxfId="1">
      <pivotArea dataOnly="0" labelOnly="1" outline="0" axis="axisValues" fieldPosition="0"/>
    </format>
  </formats>
  <chartFormats count="1">
    <chartFormat chart="2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6" cacheId="4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3">
  <location ref="A15:B20" firstHeaderRow="1" firstDataRow="1" firstDataCol="1"/>
  <pivotFields count="2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5">
        <item x="0"/>
        <item x="1"/>
        <item x="3"/>
        <item x="2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17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Estado" fld="17" subtotal="count" baseField="0" baseItem="0"/>
  </dataFields>
  <formats count="49">
    <format dxfId="80">
      <pivotArea type="all" dataOnly="0" outline="0" fieldPosition="0"/>
    </format>
    <format dxfId="79">
      <pivotArea outline="0" collapsedLevelsAreSubtotals="1" fieldPosition="0"/>
    </format>
    <format dxfId="78">
      <pivotArea field="17" type="button" dataOnly="0" labelOnly="1" outline="0" axis="axisRow" fieldPosition="0"/>
    </format>
    <format dxfId="77">
      <pivotArea dataOnly="0" labelOnly="1" outline="0" axis="axisValues" fieldPosition="0"/>
    </format>
    <format dxfId="76">
      <pivotArea dataOnly="0" labelOnly="1" fieldPosition="0">
        <references count="1">
          <reference field="17" count="0"/>
        </references>
      </pivotArea>
    </format>
    <format dxfId="75">
      <pivotArea dataOnly="0" labelOnly="1" grandRow="1" outline="0" fieldPosition="0"/>
    </format>
    <format dxfId="74">
      <pivotArea dataOnly="0" labelOnly="1" outline="0" axis="axisValues" fieldPosition="0"/>
    </format>
    <format dxfId="73">
      <pivotArea type="all" dataOnly="0" outline="0" fieldPosition="0"/>
    </format>
    <format dxfId="72">
      <pivotArea outline="0" collapsedLevelsAreSubtotals="1" fieldPosition="0"/>
    </format>
    <format dxfId="71">
      <pivotArea field="17" type="button" dataOnly="0" labelOnly="1" outline="0" axis="axisRow" fieldPosition="0"/>
    </format>
    <format dxfId="70">
      <pivotArea dataOnly="0" labelOnly="1" outline="0" axis="axisValues" fieldPosition="0"/>
    </format>
    <format dxfId="69">
      <pivotArea dataOnly="0" labelOnly="1" fieldPosition="0">
        <references count="1">
          <reference field="17" count="0"/>
        </references>
      </pivotArea>
    </format>
    <format dxfId="68">
      <pivotArea dataOnly="0" labelOnly="1" grandRow="1" outline="0" fieldPosition="0"/>
    </format>
    <format dxfId="67">
      <pivotArea dataOnly="0" labelOnly="1" outline="0" axis="axisValues" fieldPosition="0"/>
    </format>
    <format dxfId="66">
      <pivotArea type="all" dataOnly="0" outline="0" fieldPosition="0"/>
    </format>
    <format dxfId="65">
      <pivotArea outline="0" collapsedLevelsAreSubtotals="1" fieldPosition="0"/>
    </format>
    <format dxfId="64">
      <pivotArea field="17" type="button" dataOnly="0" labelOnly="1" outline="0" axis="axisRow" fieldPosition="0"/>
    </format>
    <format dxfId="63">
      <pivotArea dataOnly="0" labelOnly="1" outline="0" axis="axisValues" fieldPosition="0"/>
    </format>
    <format dxfId="62">
      <pivotArea dataOnly="0" labelOnly="1" fieldPosition="0">
        <references count="1">
          <reference field="17" count="0"/>
        </references>
      </pivotArea>
    </format>
    <format dxfId="61">
      <pivotArea dataOnly="0" labelOnly="1" grandRow="1" outline="0" fieldPosition="0"/>
    </format>
    <format dxfId="60">
      <pivotArea dataOnly="0" labelOnly="1" outline="0" axis="axisValues" fieldPosition="0"/>
    </format>
    <format dxfId="59">
      <pivotArea field="17" type="button" dataOnly="0" labelOnly="1" outline="0" axis="axisRow" fieldPosition="0"/>
    </format>
    <format dxfId="58">
      <pivotArea dataOnly="0" labelOnly="1" grandRow="1" outline="0" fieldPosition="0"/>
    </format>
    <format dxfId="57">
      <pivotArea type="all" dataOnly="0" outline="0" fieldPosition="0"/>
    </format>
    <format dxfId="56">
      <pivotArea outline="0" collapsedLevelsAreSubtotals="1" fieldPosition="0"/>
    </format>
    <format dxfId="55">
      <pivotArea field="17" type="button" dataOnly="0" labelOnly="1" outline="0" axis="axisRow" fieldPosition="0"/>
    </format>
    <format dxfId="54">
      <pivotArea dataOnly="0" labelOnly="1" outline="0" axis="axisValues" fieldPosition="0"/>
    </format>
    <format dxfId="53">
      <pivotArea dataOnly="0" labelOnly="1" fieldPosition="0">
        <references count="1">
          <reference field="17" count="0"/>
        </references>
      </pivotArea>
    </format>
    <format dxfId="52">
      <pivotArea dataOnly="0" labelOnly="1" grandRow="1" outline="0" fieldPosition="0"/>
    </format>
    <format dxfId="51">
      <pivotArea dataOnly="0" labelOnly="1" outline="0" axis="axisValues" fieldPosition="0"/>
    </format>
    <format dxfId="50">
      <pivotArea outline="0" collapsedLevelsAreSubtotals="1" fieldPosition="0"/>
    </format>
    <format dxfId="49">
      <pivotArea dataOnly="0" labelOnly="1" outline="0" axis="axisValues" fieldPosition="0"/>
    </format>
    <format dxfId="48">
      <pivotArea dataOnly="0" labelOnly="1" outline="0" axis="axisValues" fieldPosition="0"/>
    </format>
    <format dxfId="47">
      <pivotArea outline="0" collapsedLevelsAreSubtotals="1" fieldPosition="0"/>
    </format>
    <format dxfId="46">
      <pivotArea dataOnly="0" labelOnly="1" outline="0" axis="axisValues" fieldPosition="0"/>
    </format>
    <format dxfId="45">
      <pivotArea dataOnly="0" labelOnly="1" outline="0" axis="axisValues" fieldPosition="0"/>
    </format>
    <format dxfId="44">
      <pivotArea outline="0" collapsedLevelsAreSubtotals="1" fieldPosition="0"/>
    </format>
    <format dxfId="43">
      <pivotArea dataOnly="0" labelOnly="1" outline="0" axis="axisValues" fieldPosition="0"/>
    </format>
    <format dxfId="42">
      <pivotArea dataOnly="0" labelOnly="1" outline="0" axis="axisValues" fieldPosition="0"/>
    </format>
    <format dxfId="41">
      <pivotArea outline="0" collapsedLevelsAreSubtotals="1" fieldPosition="0"/>
    </format>
    <format dxfId="40">
      <pivotArea dataOnly="0" labelOnly="1" outline="0" axis="axisValues" fieldPosition="0"/>
    </format>
    <format dxfId="39">
      <pivotArea dataOnly="0" labelOnly="1" outline="0" axis="axisValues" fieldPosition="0"/>
    </format>
    <format dxfId="38">
      <pivotArea type="all" dataOnly="0" outline="0" fieldPosition="0"/>
    </format>
    <format dxfId="37">
      <pivotArea outline="0" collapsedLevelsAreSubtotals="1" fieldPosition="0"/>
    </format>
    <format dxfId="36">
      <pivotArea field="17" type="button" dataOnly="0" labelOnly="1" outline="0" axis="axisRow" fieldPosition="0"/>
    </format>
    <format dxfId="35">
      <pivotArea dataOnly="0" labelOnly="1" outline="0" axis="axisValues" fieldPosition="0"/>
    </format>
    <format dxfId="34">
      <pivotArea dataOnly="0" labelOnly="1" fieldPosition="0">
        <references count="1">
          <reference field="17" count="0"/>
        </references>
      </pivotArea>
    </format>
    <format dxfId="33">
      <pivotArea dataOnly="0" labelOnly="1" grandRow="1" outline="0" fieldPosition="0"/>
    </format>
    <format dxfId="32">
      <pivotArea dataOnly="0" labelOnly="1" outline="0" axis="axisValues" fieldPosition="0"/>
    </format>
  </formats>
  <chartFormats count="5"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0"/>
          </reference>
        </references>
      </pivotArea>
    </chartFormat>
    <chartFormat chart="4" format="2">
      <pivotArea type="data" outline="0" fieldPosition="0">
        <references count="2">
          <reference field="4294967294" count="1" selected="0">
            <x v="0"/>
          </reference>
          <reference field="17" count="1" selected="0">
            <x v="1"/>
          </reference>
        </references>
      </pivotArea>
    </chartFormat>
    <chartFormat chart="4" format="3">
      <pivotArea type="data" outline="0" fieldPosition="0">
        <references count="2">
          <reference field="4294967294" count="1" selected="0">
            <x v="0"/>
          </reference>
          <reference field="17" count="1" selected="0">
            <x v="2"/>
          </reference>
        </references>
      </pivotArea>
    </chartFormat>
    <chartFormat chart="4" format="4">
      <pivotArea type="data" outline="0" fieldPosition="0">
        <references count="2">
          <reference field="4294967294" count="1" selected="0">
            <x v="0"/>
          </reference>
          <reference field="17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2" cacheId="4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8">
  <location ref="A3:B7" firstHeaderRow="1" firstDataRow="1" firstDataCol="1"/>
  <pivotFields count="22"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Dependencia" fld="7" subtotal="count" baseField="0" baseItem="0"/>
  </dataFields>
  <formats count="49">
    <format dxfId="129">
      <pivotArea type="all" dataOnly="0" outline="0" fieldPosition="0"/>
    </format>
    <format dxfId="128">
      <pivotArea outline="0" collapsedLevelsAreSubtotals="1" fieldPosition="0"/>
    </format>
    <format dxfId="127">
      <pivotArea field="7" type="button" dataOnly="0" labelOnly="1" outline="0" axis="axisRow" fieldPosition="0"/>
    </format>
    <format dxfId="126">
      <pivotArea dataOnly="0" labelOnly="1" outline="0" axis="axisValues" fieldPosition="0"/>
    </format>
    <format dxfId="125">
      <pivotArea dataOnly="0" labelOnly="1" fieldPosition="0">
        <references count="1">
          <reference field="7" count="0"/>
        </references>
      </pivotArea>
    </format>
    <format dxfId="124">
      <pivotArea dataOnly="0" labelOnly="1" grandRow="1" outline="0" fieldPosition="0"/>
    </format>
    <format dxfId="123">
      <pivotArea dataOnly="0" labelOnly="1" outline="0" axis="axisValues" fieldPosition="0"/>
    </format>
    <format dxfId="122">
      <pivotArea type="all" dataOnly="0" outline="0" fieldPosition="0"/>
    </format>
    <format dxfId="121">
      <pivotArea outline="0" collapsedLevelsAreSubtotals="1" fieldPosition="0"/>
    </format>
    <format dxfId="120">
      <pivotArea field="7" type="button" dataOnly="0" labelOnly="1" outline="0" axis="axisRow" fieldPosition="0"/>
    </format>
    <format dxfId="119">
      <pivotArea dataOnly="0" labelOnly="1" outline="0" axis="axisValues" fieldPosition="0"/>
    </format>
    <format dxfId="118">
      <pivotArea dataOnly="0" labelOnly="1" fieldPosition="0">
        <references count="1">
          <reference field="7" count="0"/>
        </references>
      </pivotArea>
    </format>
    <format dxfId="117">
      <pivotArea dataOnly="0" labelOnly="1" grandRow="1" outline="0" fieldPosition="0"/>
    </format>
    <format dxfId="116">
      <pivotArea dataOnly="0" labelOnly="1" outline="0" axis="axisValues" fieldPosition="0"/>
    </format>
    <format dxfId="115">
      <pivotArea type="all" dataOnly="0" outline="0" fieldPosition="0"/>
    </format>
    <format dxfId="114">
      <pivotArea outline="0" collapsedLevelsAreSubtotals="1" fieldPosition="0"/>
    </format>
    <format dxfId="113">
      <pivotArea field="7" type="button" dataOnly="0" labelOnly="1" outline="0" axis="axisRow" fieldPosition="0"/>
    </format>
    <format dxfId="112">
      <pivotArea dataOnly="0" labelOnly="1" outline="0" axis="axisValues" fieldPosition="0"/>
    </format>
    <format dxfId="111">
      <pivotArea dataOnly="0" labelOnly="1" fieldPosition="0">
        <references count="1">
          <reference field="7" count="0"/>
        </references>
      </pivotArea>
    </format>
    <format dxfId="110">
      <pivotArea dataOnly="0" labelOnly="1" grandRow="1" outline="0" fieldPosition="0"/>
    </format>
    <format dxfId="109">
      <pivotArea dataOnly="0" labelOnly="1" outline="0" axis="axisValues" fieldPosition="0"/>
    </format>
    <format dxfId="108">
      <pivotArea field="7" type="button" dataOnly="0" labelOnly="1" outline="0" axis="axisRow" fieldPosition="0"/>
    </format>
    <format dxfId="107">
      <pivotArea dataOnly="0" labelOnly="1" grandRow="1" outline="0" fieldPosition="0"/>
    </format>
    <format dxfId="106">
      <pivotArea type="all" dataOnly="0" outline="0" fieldPosition="0"/>
    </format>
    <format dxfId="105">
      <pivotArea outline="0" collapsedLevelsAreSubtotals="1" fieldPosition="0"/>
    </format>
    <format dxfId="104">
      <pivotArea field="7" type="button" dataOnly="0" labelOnly="1" outline="0" axis="axisRow" fieldPosition="0"/>
    </format>
    <format dxfId="103">
      <pivotArea dataOnly="0" labelOnly="1" outline="0" axis="axisValues" fieldPosition="0"/>
    </format>
    <format dxfId="102">
      <pivotArea dataOnly="0" labelOnly="1" fieldPosition="0">
        <references count="1">
          <reference field="7" count="0"/>
        </references>
      </pivotArea>
    </format>
    <format dxfId="101">
      <pivotArea dataOnly="0" labelOnly="1" grandRow="1" outline="0" fieldPosition="0"/>
    </format>
    <format dxfId="100">
      <pivotArea dataOnly="0" labelOnly="1" outline="0" axis="axisValues" fieldPosition="0"/>
    </format>
    <format dxfId="99">
      <pivotArea outline="0" collapsedLevelsAreSubtotals="1" fieldPosition="0"/>
    </format>
    <format dxfId="98">
      <pivotArea dataOnly="0" labelOnly="1" outline="0" axis="axisValues" fieldPosition="0"/>
    </format>
    <format dxfId="97">
      <pivotArea dataOnly="0" labelOnly="1" outline="0" axis="axisValues" fieldPosition="0"/>
    </format>
    <format dxfId="96">
      <pivotArea outline="0" collapsedLevelsAreSubtotals="1" fieldPosition="0"/>
    </format>
    <format dxfId="95">
      <pivotArea dataOnly="0" labelOnly="1" outline="0" axis="axisValues" fieldPosition="0"/>
    </format>
    <format dxfId="94">
      <pivotArea dataOnly="0" labelOnly="1" outline="0" axis="axisValues" fieldPosition="0"/>
    </format>
    <format dxfId="93">
      <pivotArea outline="0" collapsedLevelsAreSubtotals="1" fieldPosition="0"/>
    </format>
    <format dxfId="92">
      <pivotArea dataOnly="0" labelOnly="1" outline="0" axis="axisValues" fieldPosition="0"/>
    </format>
    <format dxfId="91">
      <pivotArea dataOnly="0" labelOnly="1" outline="0" axis="axisValues" fieldPosition="0"/>
    </format>
    <format dxfId="90">
      <pivotArea outline="0" collapsedLevelsAreSubtotals="1" fieldPosition="0"/>
    </format>
    <format dxfId="89">
      <pivotArea dataOnly="0" labelOnly="1" outline="0" axis="axisValues" fieldPosition="0"/>
    </format>
    <format dxfId="88">
      <pivotArea dataOnly="0" labelOnly="1" outline="0" axis="axisValues" fieldPosition="0"/>
    </format>
    <format dxfId="87">
      <pivotArea type="all" dataOnly="0" outline="0" fieldPosition="0"/>
    </format>
    <format dxfId="86">
      <pivotArea outline="0" collapsedLevelsAreSubtotals="1" fieldPosition="0"/>
    </format>
    <format dxfId="85">
      <pivotArea field="7" type="button" dataOnly="0" labelOnly="1" outline="0" axis="axisRow" fieldPosition="0"/>
    </format>
    <format dxfId="84">
      <pivotArea dataOnly="0" labelOnly="1" outline="0" axis="axisValues" fieldPosition="0"/>
    </format>
    <format dxfId="83">
      <pivotArea dataOnly="0" labelOnly="1" fieldPosition="0">
        <references count="1">
          <reference field="7" count="0"/>
        </references>
      </pivotArea>
    </format>
    <format dxfId="82">
      <pivotArea dataOnly="0" labelOnly="1" grandRow="1" outline="0" fieldPosition="0"/>
    </format>
    <format dxfId="81">
      <pivotArea dataOnly="0" labelOnly="1" outline="0" axis="axisValues" fieldPosition="0"/>
    </format>
  </formats>
  <chartFormats count="4"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0"/>
          </reference>
        </references>
      </pivotArea>
    </chartFormat>
    <chartFormat chart="7" format="2">
      <pivotArea type="data" outline="0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chartFormat>
    <chartFormat chart="7" format="3">
      <pivotArea type="data" outline="0" fieldPosition="0">
        <references count="2">
          <reference field="4294967294" count="1" selected="0">
            <x v="0"/>
          </reference>
          <reference field="7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Dinámica14" cacheId="4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5">
  <location ref="A93:B120" firstHeaderRow="1" firstDataRow="1" firstDataCol="1"/>
  <pivotFields count="24">
    <pivotField showAll="0"/>
    <pivotField showAll="0"/>
    <pivotField axis="axisRow" dataField="1" showAll="0">
      <items count="27">
        <item x="8"/>
        <item x="4"/>
        <item x="2"/>
        <item x="1"/>
        <item x="5"/>
        <item x="13"/>
        <item x="12"/>
        <item x="22"/>
        <item x="23"/>
        <item x="20"/>
        <item x="24"/>
        <item x="3"/>
        <item x="11"/>
        <item x="17"/>
        <item x="0"/>
        <item x="25"/>
        <item x="9"/>
        <item x="16"/>
        <item x="7"/>
        <item x="18"/>
        <item x="10"/>
        <item x="14"/>
        <item x="21"/>
        <item x="19"/>
        <item x="6"/>
        <item x="1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Items count="1">
    <i/>
  </colItems>
  <dataFields count="1">
    <dataField name="Cuenta de Departamento" fld="2" subtotal="count" baseField="0" baseItem="0"/>
  </dataFields>
  <formats count="31">
    <format dxfId="160">
      <pivotArea type="all" dataOnly="0" outline="0" fieldPosition="0"/>
    </format>
    <format dxfId="159">
      <pivotArea outline="0" collapsedLevelsAreSubtotals="1" fieldPosition="0"/>
    </format>
    <format dxfId="158">
      <pivotArea field="2" type="button" dataOnly="0" labelOnly="1" outline="0" axis="axisRow" fieldPosition="0"/>
    </format>
    <format dxfId="157">
      <pivotArea dataOnly="0" labelOnly="1" outline="0" axis="axisValues" fieldPosition="0"/>
    </format>
    <format dxfId="156">
      <pivotArea dataOnly="0" labelOnly="1" fieldPosition="0">
        <references count="1">
          <reference field="2" count="0"/>
        </references>
      </pivotArea>
    </format>
    <format dxfId="155">
      <pivotArea dataOnly="0" labelOnly="1" grandRow="1" outline="0" fieldPosition="0"/>
    </format>
    <format dxfId="154">
      <pivotArea dataOnly="0" labelOnly="1" outline="0" axis="axisValues" fieldPosition="0"/>
    </format>
    <format dxfId="153">
      <pivotArea type="all" dataOnly="0" outline="0" fieldPosition="0"/>
    </format>
    <format dxfId="152">
      <pivotArea outline="0" collapsedLevelsAreSubtotals="1" fieldPosition="0"/>
    </format>
    <format dxfId="151">
      <pivotArea field="2" type="button" dataOnly="0" labelOnly="1" outline="0" axis="axisRow" fieldPosition="0"/>
    </format>
    <format dxfId="150">
      <pivotArea dataOnly="0" labelOnly="1" outline="0" axis="axisValues" fieldPosition="0"/>
    </format>
    <format dxfId="149">
      <pivotArea dataOnly="0" labelOnly="1" fieldPosition="0">
        <references count="1">
          <reference field="2" count="0"/>
        </references>
      </pivotArea>
    </format>
    <format dxfId="148">
      <pivotArea dataOnly="0" labelOnly="1" grandRow="1" outline="0" fieldPosition="0"/>
    </format>
    <format dxfId="147">
      <pivotArea dataOnly="0" labelOnly="1" outline="0" axis="axisValues" fieldPosition="0"/>
    </format>
    <format dxfId="146">
      <pivotArea field="2" type="button" dataOnly="0" labelOnly="1" outline="0" axis="axisRow" fieldPosition="0"/>
    </format>
    <format dxfId="145">
      <pivotArea dataOnly="0" labelOnly="1" grandRow="1" outline="0" fieldPosition="0"/>
    </format>
    <format dxfId="144">
      <pivotArea type="all" dataOnly="0" outline="0" fieldPosition="0"/>
    </format>
    <format dxfId="143">
      <pivotArea outline="0" collapsedLevelsAreSubtotals="1" fieldPosition="0"/>
    </format>
    <format dxfId="142">
      <pivotArea field="2" type="button" dataOnly="0" labelOnly="1" outline="0" axis="axisRow" fieldPosition="0"/>
    </format>
    <format dxfId="141">
      <pivotArea dataOnly="0" labelOnly="1" outline="0" axis="axisValues" fieldPosition="0"/>
    </format>
    <format dxfId="140">
      <pivotArea dataOnly="0" labelOnly="1" fieldPosition="0">
        <references count="1">
          <reference field="2" count="0"/>
        </references>
      </pivotArea>
    </format>
    <format dxfId="139">
      <pivotArea dataOnly="0" labelOnly="1" grandRow="1" outline="0" fieldPosition="0"/>
    </format>
    <format dxfId="138">
      <pivotArea dataOnly="0" labelOnly="1" outline="0" axis="axisValues" fieldPosition="0"/>
    </format>
    <format dxfId="137">
      <pivotArea type="all" dataOnly="0" outline="0" fieldPosition="0"/>
    </format>
    <format dxfId="136">
      <pivotArea outline="0" collapsedLevelsAreSubtotals="1" fieldPosition="0"/>
    </format>
    <format dxfId="135">
      <pivotArea field="2" type="button" dataOnly="0" labelOnly="1" outline="0" axis="axisRow" fieldPosition="0"/>
    </format>
    <format dxfId="134">
      <pivotArea dataOnly="0" labelOnly="1" outline="0" axis="axisValues" fieldPosition="0"/>
    </format>
    <format dxfId="133">
      <pivotArea dataOnly="0" labelOnly="1" fieldPosition="0">
        <references count="1">
          <reference field="2" count="0"/>
        </references>
      </pivotArea>
    </format>
    <format dxfId="132">
      <pivotArea dataOnly="0" labelOnly="1" grandRow="1" outline="0" fieldPosition="0"/>
    </format>
    <format dxfId="131">
      <pivotArea dataOnly="0" labelOnly="1" outline="0" axis="axisValues" fieldPosition="0"/>
    </format>
    <format dxfId="130">
      <pivotArea collapsedLevelsAreSubtotals="1" fieldPosition="0">
        <references count="1">
          <reference field="2" count="0"/>
        </references>
      </pivotArea>
    </format>
  </formats>
  <chartFormats count="1">
    <chartFormat chart="1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Dinámica12" cacheId="4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5">
  <location ref="A78:B85" firstHeaderRow="1" firstDataRow="1" firstDataCol="1"/>
  <pivotFields count="24">
    <pivotField showAll="0"/>
    <pivotField showAll="0"/>
    <pivotField showAll="0"/>
    <pivotField showAll="0"/>
    <pivotField axis="axisRow" dataField="1" showAll="0">
      <items count="7">
        <item x="1"/>
        <item x="3"/>
        <item x="4"/>
        <item x="5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uenta de Naturaleza jurídica del peticionario" fld="4" subtotal="count" baseField="0" baseItem="0"/>
  </dataFields>
  <formats count="31">
    <format dxfId="191">
      <pivotArea type="all" dataOnly="0" outline="0" fieldPosition="0"/>
    </format>
    <format dxfId="190">
      <pivotArea outline="0" collapsedLevelsAreSubtotals="1" fieldPosition="0"/>
    </format>
    <format dxfId="189">
      <pivotArea field="4" type="button" dataOnly="0" labelOnly="1" outline="0" axis="axisRow" fieldPosition="0"/>
    </format>
    <format dxfId="188">
      <pivotArea dataOnly="0" labelOnly="1" outline="0" axis="axisValues" fieldPosition="0"/>
    </format>
    <format dxfId="187">
      <pivotArea dataOnly="0" labelOnly="1" fieldPosition="0">
        <references count="1">
          <reference field="4" count="0"/>
        </references>
      </pivotArea>
    </format>
    <format dxfId="186">
      <pivotArea dataOnly="0" labelOnly="1" grandRow="1" outline="0" fieldPosition="0"/>
    </format>
    <format dxfId="185">
      <pivotArea dataOnly="0" labelOnly="1" outline="0" axis="axisValues" fieldPosition="0"/>
    </format>
    <format dxfId="184">
      <pivotArea type="all" dataOnly="0" outline="0" fieldPosition="0"/>
    </format>
    <format dxfId="183">
      <pivotArea outline="0" collapsedLevelsAreSubtotals="1" fieldPosition="0"/>
    </format>
    <format dxfId="182">
      <pivotArea field="4" type="button" dataOnly="0" labelOnly="1" outline="0" axis="axisRow" fieldPosition="0"/>
    </format>
    <format dxfId="181">
      <pivotArea dataOnly="0" labelOnly="1" outline="0" axis="axisValues" fieldPosition="0"/>
    </format>
    <format dxfId="180">
      <pivotArea dataOnly="0" labelOnly="1" fieldPosition="0">
        <references count="1">
          <reference field="4" count="0"/>
        </references>
      </pivotArea>
    </format>
    <format dxfId="179">
      <pivotArea dataOnly="0" labelOnly="1" grandRow="1" outline="0" fieldPosition="0"/>
    </format>
    <format dxfId="178">
      <pivotArea dataOnly="0" labelOnly="1" outline="0" axis="axisValues" fieldPosition="0"/>
    </format>
    <format dxfId="177">
      <pivotArea field="4" type="button" dataOnly="0" labelOnly="1" outline="0" axis="axisRow" fieldPosition="0"/>
    </format>
    <format dxfId="176">
      <pivotArea dataOnly="0" labelOnly="1" grandRow="1" outline="0" fieldPosition="0"/>
    </format>
    <format dxfId="175">
      <pivotArea type="all" dataOnly="0" outline="0" fieldPosition="0"/>
    </format>
    <format dxfId="174">
      <pivotArea outline="0" collapsedLevelsAreSubtotals="1" fieldPosition="0"/>
    </format>
    <format dxfId="173">
      <pivotArea field="4" type="button" dataOnly="0" labelOnly="1" outline="0" axis="axisRow" fieldPosition="0"/>
    </format>
    <format dxfId="172">
      <pivotArea dataOnly="0" labelOnly="1" outline="0" axis="axisValues" fieldPosition="0"/>
    </format>
    <format dxfId="171">
      <pivotArea dataOnly="0" labelOnly="1" fieldPosition="0">
        <references count="1">
          <reference field="4" count="0"/>
        </references>
      </pivotArea>
    </format>
    <format dxfId="170">
      <pivotArea dataOnly="0" labelOnly="1" grandRow="1" outline="0" fieldPosition="0"/>
    </format>
    <format dxfId="169">
      <pivotArea dataOnly="0" labelOnly="1" outline="0" axis="axisValues" fieldPosition="0"/>
    </format>
    <format dxfId="168">
      <pivotArea collapsedLevelsAreSubtotals="1" fieldPosition="0">
        <references count="1">
          <reference field="4" count="0"/>
        </references>
      </pivotArea>
    </format>
    <format dxfId="167">
      <pivotArea type="all" dataOnly="0" outline="0" fieldPosition="0"/>
    </format>
    <format dxfId="166">
      <pivotArea outline="0" collapsedLevelsAreSubtotals="1" fieldPosition="0"/>
    </format>
    <format dxfId="165">
      <pivotArea field="4" type="button" dataOnly="0" labelOnly="1" outline="0" axis="axisRow" fieldPosition="0"/>
    </format>
    <format dxfId="164">
      <pivotArea dataOnly="0" labelOnly="1" outline="0" axis="axisValues" fieldPosition="0"/>
    </format>
    <format dxfId="163">
      <pivotArea dataOnly="0" labelOnly="1" fieldPosition="0">
        <references count="1">
          <reference field="4" count="0"/>
        </references>
      </pivotArea>
    </format>
    <format dxfId="162">
      <pivotArea dataOnly="0" labelOnly="1" grandRow="1" outline="0" fieldPosition="0"/>
    </format>
    <format dxfId="161">
      <pivotArea dataOnly="0" labelOnly="1" outline="0" axis="axisValues" fieldPosition="0"/>
    </format>
  </formats>
  <chartFormats count="7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Dinámica16" cacheId="4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5">
  <location ref="A123:B131" firstHeaderRow="1" firstDataRow="1" firstDataCol="1"/>
  <pivotFields count="24">
    <pivotField showAll="0"/>
    <pivotField showAll="0"/>
    <pivotField showAll="0"/>
    <pivotField showAll="0"/>
    <pivotField showAll="0"/>
    <pivotField axis="axisRow" dataField="1" showAll="0">
      <items count="8">
        <item x="5"/>
        <item x="6"/>
        <item x="1"/>
        <item x="0"/>
        <item x="2"/>
        <item x="4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uenta de Tema de Consulta" fld="5" subtotal="count" baseField="0" baseItem="0"/>
  </dataFields>
  <formats count="32">
    <format dxfId="223">
      <pivotArea type="all" dataOnly="0" outline="0" fieldPosition="0"/>
    </format>
    <format dxfId="222">
      <pivotArea outline="0" collapsedLevelsAreSubtotals="1" fieldPosition="0"/>
    </format>
    <format dxfId="221">
      <pivotArea field="5" type="button" dataOnly="0" labelOnly="1" outline="0" axis="axisRow" fieldPosition="0"/>
    </format>
    <format dxfId="220">
      <pivotArea dataOnly="0" labelOnly="1" outline="0" axis="axisValues" fieldPosition="0"/>
    </format>
    <format dxfId="219">
      <pivotArea dataOnly="0" labelOnly="1" fieldPosition="0">
        <references count="1">
          <reference field="5" count="0"/>
        </references>
      </pivotArea>
    </format>
    <format dxfId="218">
      <pivotArea dataOnly="0" labelOnly="1" grandRow="1" outline="0" fieldPosition="0"/>
    </format>
    <format dxfId="217">
      <pivotArea dataOnly="0" labelOnly="1" outline="0" axis="axisValues" fieldPosition="0"/>
    </format>
    <format dxfId="216">
      <pivotArea type="all" dataOnly="0" outline="0" fieldPosition="0"/>
    </format>
    <format dxfId="215">
      <pivotArea outline="0" collapsedLevelsAreSubtotals="1" fieldPosition="0"/>
    </format>
    <format dxfId="214">
      <pivotArea field="5" type="button" dataOnly="0" labelOnly="1" outline="0" axis="axisRow" fieldPosition="0"/>
    </format>
    <format dxfId="213">
      <pivotArea dataOnly="0" labelOnly="1" outline="0" axis="axisValues" fieldPosition="0"/>
    </format>
    <format dxfId="212">
      <pivotArea dataOnly="0" labelOnly="1" fieldPosition="0">
        <references count="1">
          <reference field="5" count="0"/>
        </references>
      </pivotArea>
    </format>
    <format dxfId="211">
      <pivotArea dataOnly="0" labelOnly="1" grandRow="1" outline="0" fieldPosition="0"/>
    </format>
    <format dxfId="210">
      <pivotArea dataOnly="0" labelOnly="1" outline="0" axis="axisValues" fieldPosition="0"/>
    </format>
    <format dxfId="209">
      <pivotArea field="5" type="button" dataOnly="0" labelOnly="1" outline="0" axis="axisRow" fieldPosition="0"/>
    </format>
    <format dxfId="208">
      <pivotArea dataOnly="0" labelOnly="1" grandRow="1" outline="0" fieldPosition="0"/>
    </format>
    <format dxfId="207">
      <pivotArea type="all" dataOnly="0" outline="0" fieldPosition="0"/>
    </format>
    <format dxfId="206">
      <pivotArea outline="0" collapsedLevelsAreSubtotals="1" fieldPosition="0"/>
    </format>
    <format dxfId="205">
      <pivotArea field="5" type="button" dataOnly="0" labelOnly="1" outline="0" axis="axisRow" fieldPosition="0"/>
    </format>
    <format dxfId="204">
      <pivotArea dataOnly="0" labelOnly="1" outline="0" axis="axisValues" fieldPosition="0"/>
    </format>
    <format dxfId="203">
      <pivotArea dataOnly="0" labelOnly="1" fieldPosition="0">
        <references count="1">
          <reference field="5" count="0"/>
        </references>
      </pivotArea>
    </format>
    <format dxfId="202">
      <pivotArea dataOnly="0" labelOnly="1" grandRow="1" outline="0" fieldPosition="0"/>
    </format>
    <format dxfId="201">
      <pivotArea dataOnly="0" labelOnly="1" outline="0" axis="axisValues" fieldPosition="0"/>
    </format>
    <format dxfId="200">
      <pivotArea collapsedLevelsAreSubtotals="1" fieldPosition="0">
        <references count="1">
          <reference field="5" count="6">
            <x v="1"/>
            <x v="2"/>
            <x v="3"/>
            <x v="4"/>
            <x v="5"/>
            <x v="6"/>
          </reference>
        </references>
      </pivotArea>
    </format>
    <format dxfId="199">
      <pivotArea collapsedLevelsAreSubtotals="1" fieldPosition="0">
        <references count="1">
          <reference field="5" count="1">
            <x v="0"/>
          </reference>
        </references>
      </pivotArea>
    </format>
    <format dxfId="198">
      <pivotArea type="all" dataOnly="0" outline="0" fieldPosition="0"/>
    </format>
    <format dxfId="197">
      <pivotArea outline="0" collapsedLevelsAreSubtotals="1" fieldPosition="0"/>
    </format>
    <format dxfId="196">
      <pivotArea field="5" type="button" dataOnly="0" labelOnly="1" outline="0" axis="axisRow" fieldPosition="0"/>
    </format>
    <format dxfId="195">
      <pivotArea dataOnly="0" labelOnly="1" outline="0" axis="axisValues" fieldPosition="0"/>
    </format>
    <format dxfId="194">
      <pivotArea dataOnly="0" labelOnly="1" fieldPosition="0">
        <references count="1">
          <reference field="5" count="0"/>
        </references>
      </pivotArea>
    </format>
    <format dxfId="193">
      <pivotArea dataOnly="0" labelOnly="1" grandRow="1" outline="0" fieldPosition="0"/>
    </format>
    <format dxfId="192">
      <pivotArea dataOnly="0" labelOnly="1" outline="0" axis="axisValues" fieldPosition="0"/>
    </format>
  </formats>
  <chartFormats count="1">
    <chartFormat chart="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aDinámica20" cacheId="45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28">
  <location ref="A60:B65" firstHeaderRow="1" firstDataRow="1" firstDataCol="1"/>
  <pivotFields count="24">
    <pivotField axis="axisRow" dataField="1" showAll="0">
      <items count="5">
        <item x="3"/>
        <item x="1"/>
        <item x="0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Canal Oficial de Entrada" fld="0" subtotal="count" baseField="0" baseItem="0"/>
  </dataFields>
  <formats count="36">
    <format dxfId="259">
      <pivotArea type="all" dataOnly="0" outline="0" fieldPosition="0"/>
    </format>
    <format dxfId="258">
      <pivotArea outline="0" collapsedLevelsAreSubtotals="1" fieldPosition="0"/>
    </format>
    <format dxfId="257">
      <pivotArea field="0" type="button" dataOnly="0" labelOnly="1" outline="0" axis="axisRow" fieldPosition="0"/>
    </format>
    <format dxfId="256">
      <pivotArea dataOnly="0" labelOnly="1" outline="0" axis="axisValues" fieldPosition="0"/>
    </format>
    <format dxfId="255">
      <pivotArea dataOnly="0" labelOnly="1" fieldPosition="0">
        <references count="1">
          <reference field="0" count="0"/>
        </references>
      </pivotArea>
    </format>
    <format dxfId="254">
      <pivotArea dataOnly="0" labelOnly="1" grandRow="1" outline="0" fieldPosition="0"/>
    </format>
    <format dxfId="253">
      <pivotArea dataOnly="0" labelOnly="1" outline="0" axis="axisValues" fieldPosition="0"/>
    </format>
    <format dxfId="252">
      <pivotArea type="all" dataOnly="0" outline="0" fieldPosition="0"/>
    </format>
    <format dxfId="251">
      <pivotArea outline="0" collapsedLevelsAreSubtotals="1" fieldPosition="0"/>
    </format>
    <format dxfId="250">
      <pivotArea field="0" type="button" dataOnly="0" labelOnly="1" outline="0" axis="axisRow" fieldPosition="0"/>
    </format>
    <format dxfId="249">
      <pivotArea dataOnly="0" labelOnly="1" outline="0" axis="axisValues" fieldPosition="0"/>
    </format>
    <format dxfId="248">
      <pivotArea dataOnly="0" labelOnly="1" fieldPosition="0">
        <references count="1">
          <reference field="0" count="0"/>
        </references>
      </pivotArea>
    </format>
    <format dxfId="247">
      <pivotArea dataOnly="0" labelOnly="1" grandRow="1" outline="0" fieldPosition="0"/>
    </format>
    <format dxfId="246">
      <pivotArea dataOnly="0" labelOnly="1" outline="0" axis="axisValues" fieldPosition="0"/>
    </format>
    <format dxfId="245">
      <pivotArea field="0" type="button" dataOnly="0" labelOnly="1" outline="0" axis="axisRow" fieldPosition="0"/>
    </format>
    <format dxfId="244">
      <pivotArea dataOnly="0" labelOnly="1" grandRow="1" outline="0" fieldPosition="0"/>
    </format>
    <format dxfId="243">
      <pivotArea type="all" dataOnly="0" outline="0" fieldPosition="0"/>
    </format>
    <format dxfId="242">
      <pivotArea outline="0" collapsedLevelsAreSubtotals="1" fieldPosition="0"/>
    </format>
    <format dxfId="241">
      <pivotArea field="0" type="button" dataOnly="0" labelOnly="1" outline="0" axis="axisRow" fieldPosition="0"/>
    </format>
    <format dxfId="240">
      <pivotArea dataOnly="0" labelOnly="1" outline="0" axis="axisValues" fieldPosition="0"/>
    </format>
    <format dxfId="239">
      <pivotArea dataOnly="0" labelOnly="1" fieldPosition="0">
        <references count="1">
          <reference field="0" count="0"/>
        </references>
      </pivotArea>
    </format>
    <format dxfId="238">
      <pivotArea dataOnly="0" labelOnly="1" grandRow="1" outline="0" fieldPosition="0"/>
    </format>
    <format dxfId="237">
      <pivotArea dataOnly="0" labelOnly="1" outline="0" axis="axisValues" fieldPosition="0"/>
    </format>
    <format dxfId="236">
      <pivotArea collapsedLevelsAreSubtotals="1" fieldPosition="0">
        <references count="1">
          <reference field="0" count="0"/>
        </references>
      </pivotArea>
    </format>
    <format dxfId="235">
      <pivotArea dataOnly="0" labelOnly="1" outline="0" axis="axisValues" fieldPosition="0"/>
    </format>
    <format dxfId="234">
      <pivotArea dataOnly="0" labelOnly="1" outline="0" axis="axisValues" fieldPosition="0"/>
    </format>
    <format dxfId="233">
      <pivotArea collapsedLevelsAreSubtotals="1" fieldPosition="0">
        <references count="1">
          <reference field="0" count="0"/>
        </references>
      </pivotArea>
    </format>
    <format dxfId="232">
      <pivotArea dataOnly="0" labelOnly="1" outline="0" axis="axisValues" fieldPosition="0"/>
    </format>
    <format dxfId="231">
      <pivotArea dataOnly="0" labelOnly="1" outline="0" axis="axisValues" fieldPosition="0"/>
    </format>
    <format dxfId="230">
      <pivotArea type="all" dataOnly="0" outline="0" fieldPosition="0"/>
    </format>
    <format dxfId="229">
      <pivotArea outline="0" collapsedLevelsAreSubtotals="1" fieldPosition="0"/>
    </format>
    <format dxfId="228">
      <pivotArea field="0" type="button" dataOnly="0" labelOnly="1" outline="0" axis="axisRow" fieldPosition="0"/>
    </format>
    <format dxfId="227">
      <pivotArea dataOnly="0" labelOnly="1" outline="0" axis="axisValues" fieldPosition="0"/>
    </format>
    <format dxfId="226">
      <pivotArea dataOnly="0" labelOnly="1" fieldPosition="0">
        <references count="1">
          <reference field="0" count="0"/>
        </references>
      </pivotArea>
    </format>
    <format dxfId="225">
      <pivotArea dataOnly="0" labelOnly="1" grandRow="1" outline="0" fieldPosition="0"/>
    </format>
    <format dxfId="224">
      <pivotArea dataOnly="0" labelOnly="1" outline="0" axis="axisValues" fieldPosition="0"/>
    </format>
  </formats>
  <chartFormats count="1">
    <chartFormat chart="23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laDinámica19" cacheId="45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146:B151" firstHeaderRow="1" firstDataRow="1" firstDataCol="1"/>
  <pivotFields count="24">
    <pivotField axis="axisRow" dataField="1" showAll="0">
      <items count="5">
        <item x="3"/>
        <item x="1"/>
        <item x="0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Canal Oficial de Entrada" fld="0" subtotal="count" baseField="0" baseItem="0"/>
  </dataFields>
  <formats count="36">
    <format dxfId="295">
      <pivotArea type="all" dataOnly="0" outline="0" fieldPosition="0"/>
    </format>
    <format dxfId="294">
      <pivotArea outline="0" collapsedLevelsAreSubtotals="1" fieldPosition="0"/>
    </format>
    <format dxfId="293">
      <pivotArea field="0" type="button" dataOnly="0" labelOnly="1" outline="0" axis="axisRow" fieldPosition="0"/>
    </format>
    <format dxfId="292">
      <pivotArea dataOnly="0" labelOnly="1" outline="0" axis="axisValues" fieldPosition="0"/>
    </format>
    <format dxfId="291">
      <pivotArea dataOnly="0" labelOnly="1" fieldPosition="0">
        <references count="1">
          <reference field="0" count="0"/>
        </references>
      </pivotArea>
    </format>
    <format dxfId="290">
      <pivotArea dataOnly="0" labelOnly="1" grandRow="1" outline="0" fieldPosition="0"/>
    </format>
    <format dxfId="289">
      <pivotArea dataOnly="0" labelOnly="1" outline="0" axis="axisValues" fieldPosition="0"/>
    </format>
    <format dxfId="288">
      <pivotArea type="all" dataOnly="0" outline="0" fieldPosition="0"/>
    </format>
    <format dxfId="287">
      <pivotArea outline="0" collapsedLevelsAreSubtotals="1" fieldPosition="0"/>
    </format>
    <format dxfId="286">
      <pivotArea field="0" type="button" dataOnly="0" labelOnly="1" outline="0" axis="axisRow" fieldPosition="0"/>
    </format>
    <format dxfId="285">
      <pivotArea dataOnly="0" labelOnly="1" outline="0" axis="axisValues" fieldPosition="0"/>
    </format>
    <format dxfId="284">
      <pivotArea dataOnly="0" labelOnly="1" fieldPosition="0">
        <references count="1">
          <reference field="0" count="0"/>
        </references>
      </pivotArea>
    </format>
    <format dxfId="283">
      <pivotArea dataOnly="0" labelOnly="1" grandRow="1" outline="0" fieldPosition="0"/>
    </format>
    <format dxfId="282">
      <pivotArea dataOnly="0" labelOnly="1" outline="0" axis="axisValues" fieldPosition="0"/>
    </format>
    <format dxfId="281">
      <pivotArea field="0" type="button" dataOnly="0" labelOnly="1" outline="0" axis="axisRow" fieldPosition="0"/>
    </format>
    <format dxfId="280">
      <pivotArea dataOnly="0" labelOnly="1" grandRow="1" outline="0" fieldPosition="0"/>
    </format>
    <format dxfId="279">
      <pivotArea type="all" dataOnly="0" outline="0" fieldPosition="0"/>
    </format>
    <format dxfId="278">
      <pivotArea outline="0" collapsedLevelsAreSubtotals="1" fieldPosition="0"/>
    </format>
    <format dxfId="277">
      <pivotArea field="0" type="button" dataOnly="0" labelOnly="1" outline="0" axis="axisRow" fieldPosition="0"/>
    </format>
    <format dxfId="276">
      <pivotArea dataOnly="0" labelOnly="1" outline="0" axis="axisValues" fieldPosition="0"/>
    </format>
    <format dxfId="275">
      <pivotArea dataOnly="0" labelOnly="1" fieldPosition="0">
        <references count="1">
          <reference field="0" count="0"/>
        </references>
      </pivotArea>
    </format>
    <format dxfId="274">
      <pivotArea dataOnly="0" labelOnly="1" grandRow="1" outline="0" fieldPosition="0"/>
    </format>
    <format dxfId="273">
      <pivotArea dataOnly="0" labelOnly="1" outline="0" axis="axisValues" fieldPosition="0"/>
    </format>
    <format dxfId="272">
      <pivotArea collapsedLevelsAreSubtotals="1" fieldPosition="0">
        <references count="1">
          <reference field="0" count="0"/>
        </references>
      </pivotArea>
    </format>
    <format dxfId="271">
      <pivotArea dataOnly="0" labelOnly="1" outline="0" axis="axisValues" fieldPosition="0"/>
    </format>
    <format dxfId="270">
      <pivotArea dataOnly="0" labelOnly="1" outline="0" axis="axisValues" fieldPosition="0"/>
    </format>
    <format dxfId="269">
      <pivotArea collapsedLevelsAreSubtotals="1" fieldPosition="0">
        <references count="1">
          <reference field="0" count="0"/>
        </references>
      </pivotArea>
    </format>
    <format dxfId="268">
      <pivotArea dataOnly="0" labelOnly="1" outline="0" axis="axisValues" fieldPosition="0"/>
    </format>
    <format dxfId="267">
      <pivotArea dataOnly="0" labelOnly="1" outline="0" axis="axisValues" fieldPosition="0"/>
    </format>
    <format dxfId="266">
      <pivotArea type="all" dataOnly="0" outline="0" fieldPosition="0"/>
    </format>
    <format dxfId="265">
      <pivotArea outline="0" collapsedLevelsAreSubtotals="1" fieldPosition="0"/>
    </format>
    <format dxfId="264">
      <pivotArea field="0" type="button" dataOnly="0" labelOnly="1" outline="0" axis="axisRow" fieldPosition="0"/>
    </format>
    <format dxfId="263">
      <pivotArea dataOnly="0" labelOnly="1" outline="0" axis="axisValues" fieldPosition="0"/>
    </format>
    <format dxfId="262">
      <pivotArea dataOnly="0" labelOnly="1" fieldPosition="0">
        <references count="1">
          <reference field="0" count="0"/>
        </references>
      </pivotArea>
    </format>
    <format dxfId="261">
      <pivotArea dataOnly="0" labelOnly="1" grandRow="1" outline="0" fieldPosition="0"/>
    </format>
    <format dxfId="26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a1" displayName="Tabla1" ref="A1:X4" totalsRowShown="0">
  <autoFilter ref="A1:X4"/>
  <tableColumns count="24">
    <tableColumn id="1" name="Canal Oficial de Entrada"/>
    <tableColumn id="2" name="Canal de Atención"/>
    <tableColumn id="3" name="Departamento"/>
    <tableColumn id="4" name="Peticionario"/>
    <tableColumn id="5" name="Naturaleza jurídica del peticionario"/>
    <tableColumn id="6" name="Tema de Consulta"/>
    <tableColumn id="7" name="Asunto"/>
    <tableColumn id="8" name="Responsable"/>
    <tableColumn id="9" name="Área"/>
    <tableColumn id="10" name="Dependencia"/>
    <tableColumn id="11" name="Tipo de petición"/>
    <tableColumn id="12" name="Tiempo de respuesta legal"/>
    <tableColumn id="13" name="RADICADO"/>
    <tableColumn id="14" name="Fecha Radicación"/>
    <tableColumn id="15" name="Número de salida"/>
    <tableColumn id="16" name="Fecha de salida"/>
    <tableColumn id="17" name="Tiempo de atención"/>
    <tableColumn id="18" name="Estado"/>
    <tableColumn id="19" name="Observaciones"/>
    <tableColumn id="20" name="FECHA DIGITALIZACIÓN DOCUMENTO DE RESPUESTA"/>
    <tableColumn id="21" name="TIPO DE DOCUMENTO SALIDA"/>
    <tableColumn id="22" name="ENVIAR POR CORREO ELECTRÓNICO"/>
    <tableColumn id="23" name="ENVIAR POR CORREO TERRESTRE #PLANILLA"/>
    <tableColumn id="24" name="OBSERVACIONES ATENCIÓN CIUDADAN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10" Type="http://schemas.openxmlformats.org/officeDocument/2006/relationships/drawing" Target="../drawings/drawing1.xml"/><Relationship Id="rId4" Type="http://schemas.openxmlformats.org/officeDocument/2006/relationships/pivotTable" Target="../pivotTables/pivotTable4.xml"/><Relationship Id="rId9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8"/>
  <sheetViews>
    <sheetView workbookViewId="0">
      <selection activeCell="F7" sqref="F7"/>
    </sheetView>
  </sheetViews>
  <sheetFormatPr baseColWidth="10" defaultRowHeight="15" x14ac:dyDescent="0.25"/>
  <cols>
    <col min="3" max="3" width="17.140625" bestFit="1" customWidth="1"/>
    <col min="4" max="4" width="16.7109375" customWidth="1"/>
    <col min="5" max="5" width="14" bestFit="1" customWidth="1"/>
  </cols>
  <sheetData>
    <row r="2" spans="3:5" ht="30" x14ac:dyDescent="0.25">
      <c r="C2" s="6" t="s">
        <v>89</v>
      </c>
      <c r="D2" s="7" t="s">
        <v>91</v>
      </c>
      <c r="E2" s="8" t="s">
        <v>17</v>
      </c>
    </row>
    <row r="3" spans="3:5" ht="30" x14ac:dyDescent="0.25">
      <c r="C3" s="4" t="s">
        <v>45</v>
      </c>
      <c r="D3" s="4" t="s">
        <v>93</v>
      </c>
      <c r="E3" s="9" t="s">
        <v>34</v>
      </c>
    </row>
    <row r="4" spans="3:5" ht="30" x14ac:dyDescent="0.25">
      <c r="C4" s="4" t="s">
        <v>87</v>
      </c>
      <c r="D4" s="4" t="s">
        <v>62</v>
      </c>
      <c r="E4" s="11" t="s">
        <v>33</v>
      </c>
    </row>
    <row r="5" spans="3:5" ht="30" x14ac:dyDescent="0.25">
      <c r="C5" s="4" t="s">
        <v>44</v>
      </c>
      <c r="D5" s="4" t="s">
        <v>63</v>
      </c>
      <c r="E5" s="12" t="s">
        <v>94</v>
      </c>
    </row>
    <row r="6" spans="3:5" ht="30" x14ac:dyDescent="0.25">
      <c r="C6" s="4" t="s">
        <v>88</v>
      </c>
      <c r="D6" s="4" t="s">
        <v>92</v>
      </c>
      <c r="E6" s="10" t="s">
        <v>95</v>
      </c>
    </row>
    <row r="7" spans="3:5" ht="45" x14ac:dyDescent="0.25">
      <c r="C7" s="5" t="s">
        <v>90</v>
      </c>
      <c r="D7" s="4" t="s">
        <v>65</v>
      </c>
    </row>
    <row r="8" spans="3:5" x14ac:dyDescent="0.25">
      <c r="D8" s="5" t="s">
        <v>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"/>
  <sheetViews>
    <sheetView workbookViewId="0">
      <selection activeCell="A2" sqref="A2"/>
    </sheetView>
  </sheetViews>
  <sheetFormatPr baseColWidth="10" defaultRowHeight="15" x14ac:dyDescent="0.25"/>
  <cols>
    <col min="1" max="1" width="24" customWidth="1"/>
    <col min="2" max="2" width="19.140625" customWidth="1"/>
    <col min="3" max="3" width="16" customWidth="1"/>
    <col min="4" max="4" width="13.85546875" customWidth="1"/>
    <col min="5" max="5" width="34.140625" customWidth="1"/>
    <col min="6" max="6" width="18.85546875" customWidth="1"/>
    <col min="8" max="8" width="14.42578125" customWidth="1"/>
    <col min="10" max="10" width="14.85546875" customWidth="1"/>
    <col min="11" max="11" width="17.42578125" customWidth="1"/>
    <col min="12" max="12" width="26.42578125" customWidth="1"/>
    <col min="13" max="13" width="12.5703125" customWidth="1"/>
    <col min="14" max="14" width="18.140625" customWidth="1"/>
    <col min="15" max="15" width="18.7109375" customWidth="1"/>
    <col min="16" max="16" width="16.5703125" customWidth="1"/>
    <col min="17" max="17" width="20.7109375" customWidth="1"/>
    <col min="19" max="19" width="16.140625" customWidth="1"/>
    <col min="20" max="20" width="49.28515625" customWidth="1"/>
    <col min="21" max="21" width="29.140625" customWidth="1"/>
    <col min="22" max="22" width="34.28515625" customWidth="1"/>
    <col min="23" max="23" width="41.28515625" customWidth="1"/>
    <col min="24" max="24" width="39.28515625" customWidth="1"/>
  </cols>
  <sheetData>
    <row r="1" spans="1:2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</row>
    <row r="2" spans="1:24" x14ac:dyDescent="0.25">
      <c r="A2" t="s">
        <v>669</v>
      </c>
      <c r="B2" t="s">
        <v>613</v>
      </c>
      <c r="C2" t="s">
        <v>54</v>
      </c>
      <c r="D2" t="s">
        <v>293</v>
      </c>
      <c r="E2" t="s">
        <v>88</v>
      </c>
      <c r="F2" t="s">
        <v>92</v>
      </c>
      <c r="G2" t="s">
        <v>562</v>
      </c>
      <c r="H2" t="s">
        <v>463</v>
      </c>
      <c r="I2" t="s">
        <v>727</v>
      </c>
      <c r="J2" t="s">
        <v>602</v>
      </c>
      <c r="K2" t="s">
        <v>729</v>
      </c>
      <c r="L2">
        <v>30</v>
      </c>
      <c r="M2" t="s">
        <v>560</v>
      </c>
      <c r="N2" t="s">
        <v>561</v>
      </c>
      <c r="R2" t="s">
        <v>95</v>
      </c>
    </row>
    <row r="3" spans="1:24" x14ac:dyDescent="0.25">
      <c r="A3" t="s">
        <v>669</v>
      </c>
      <c r="B3" t="s">
        <v>613</v>
      </c>
      <c r="C3" t="s">
        <v>55</v>
      </c>
      <c r="D3" t="s">
        <v>139</v>
      </c>
      <c r="E3" t="s">
        <v>88</v>
      </c>
      <c r="F3" t="s">
        <v>93</v>
      </c>
      <c r="G3" t="s">
        <v>555</v>
      </c>
      <c r="H3" t="s">
        <v>332</v>
      </c>
      <c r="I3" t="s">
        <v>702</v>
      </c>
      <c r="J3" t="s">
        <v>602</v>
      </c>
      <c r="K3" t="s">
        <v>729</v>
      </c>
      <c r="L3">
        <v>30</v>
      </c>
      <c r="M3" t="s">
        <v>553</v>
      </c>
      <c r="N3" t="s">
        <v>554</v>
      </c>
      <c r="R3" t="s">
        <v>95</v>
      </c>
    </row>
    <row r="4" spans="1:24" x14ac:dyDescent="0.25">
      <c r="A4" t="s">
        <v>669</v>
      </c>
      <c r="B4" t="s">
        <v>613</v>
      </c>
      <c r="C4" t="s">
        <v>47</v>
      </c>
      <c r="D4" t="s">
        <v>409</v>
      </c>
      <c r="E4" t="s">
        <v>88</v>
      </c>
      <c r="F4" t="s">
        <v>92</v>
      </c>
      <c r="G4" t="s">
        <v>507</v>
      </c>
      <c r="H4" t="s">
        <v>106</v>
      </c>
      <c r="I4" t="s">
        <v>599</v>
      </c>
      <c r="J4" t="s">
        <v>602</v>
      </c>
      <c r="K4" t="s">
        <v>729</v>
      </c>
      <c r="L4">
        <v>30</v>
      </c>
      <c r="M4" t="s">
        <v>505</v>
      </c>
      <c r="N4" t="s">
        <v>506</v>
      </c>
      <c r="R4" t="s">
        <v>95</v>
      </c>
      <c r="X4" t="s">
        <v>668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1"/>
  <sheetViews>
    <sheetView topLeftCell="A52" workbookViewId="0">
      <selection activeCell="A69" sqref="A69:B70"/>
    </sheetView>
  </sheetViews>
  <sheetFormatPr baseColWidth="10" defaultRowHeight="15" x14ac:dyDescent="0.25"/>
  <cols>
    <col min="1" max="1" width="41.7109375" style="68" customWidth="1"/>
    <col min="2" max="2" width="24.85546875" style="68" customWidth="1"/>
    <col min="3" max="3" width="11.42578125" style="69"/>
    <col min="4" max="16384" width="11.42578125" style="68"/>
  </cols>
  <sheetData>
    <row r="2" spans="1:3" ht="15.75" thickBot="1" x14ac:dyDescent="0.3"/>
    <row r="3" spans="1:3" x14ac:dyDescent="0.25">
      <c r="A3" s="2" t="s">
        <v>28</v>
      </c>
      <c r="B3" s="70" t="s">
        <v>29</v>
      </c>
      <c r="C3" s="71" t="s">
        <v>30</v>
      </c>
    </row>
    <row r="4" spans="1:3" x14ac:dyDescent="0.25">
      <c r="A4" s="79" t="s">
        <v>619</v>
      </c>
      <c r="B4" s="80">
        <v>5</v>
      </c>
      <c r="C4" s="3">
        <f>5/133</f>
        <v>3.7593984962406013E-2</v>
      </c>
    </row>
    <row r="5" spans="1:3" ht="30" x14ac:dyDescent="0.25">
      <c r="A5" s="79" t="s">
        <v>609</v>
      </c>
      <c r="B5" s="80">
        <v>12</v>
      </c>
      <c r="C5" s="3">
        <f>12/133</f>
        <v>9.0225563909774431E-2</v>
      </c>
    </row>
    <row r="6" spans="1:3" ht="30" x14ac:dyDescent="0.25">
      <c r="A6" s="79" t="s">
        <v>602</v>
      </c>
      <c r="B6" s="80">
        <v>116</v>
      </c>
      <c r="C6" s="3">
        <f>116/133</f>
        <v>0.8721804511278195</v>
      </c>
    </row>
    <row r="7" spans="1:3" ht="15.75" thickBot="1" x14ac:dyDescent="0.3">
      <c r="A7" s="74" t="s">
        <v>31</v>
      </c>
      <c r="B7" s="75">
        <v>133</v>
      </c>
      <c r="C7" s="78">
        <f>SUM(C4:C6)</f>
        <v>1</v>
      </c>
    </row>
    <row r="14" spans="1:3" ht="15.75" thickBot="1" x14ac:dyDescent="0.3"/>
    <row r="15" spans="1:3" x14ac:dyDescent="0.25">
      <c r="A15" s="2" t="s">
        <v>28</v>
      </c>
      <c r="B15" s="70" t="s">
        <v>32</v>
      </c>
      <c r="C15" s="71" t="s">
        <v>30</v>
      </c>
    </row>
    <row r="16" spans="1:3" x14ac:dyDescent="0.25">
      <c r="A16" s="79" t="s">
        <v>33</v>
      </c>
      <c r="B16" s="80">
        <v>76</v>
      </c>
      <c r="C16" s="3">
        <f>76/133</f>
        <v>0.5714285714285714</v>
      </c>
    </row>
    <row r="17" spans="1:3" x14ac:dyDescent="0.25">
      <c r="A17" s="79" t="s">
        <v>95</v>
      </c>
      <c r="B17" s="80">
        <v>39</v>
      </c>
      <c r="C17" s="3">
        <f>39/133</f>
        <v>0.2932330827067669</v>
      </c>
    </row>
    <row r="18" spans="1:3" x14ac:dyDescent="0.25">
      <c r="A18" s="79" t="s">
        <v>94</v>
      </c>
      <c r="B18" s="80">
        <v>5</v>
      </c>
      <c r="C18" s="3">
        <f>5/133</f>
        <v>3.7593984962406013E-2</v>
      </c>
    </row>
    <row r="19" spans="1:3" x14ac:dyDescent="0.25">
      <c r="A19" s="79" t="s">
        <v>34</v>
      </c>
      <c r="B19" s="80">
        <v>13</v>
      </c>
      <c r="C19" s="3">
        <f>13/133</f>
        <v>9.7744360902255634E-2</v>
      </c>
    </row>
    <row r="20" spans="1:3" ht="15.75" thickBot="1" x14ac:dyDescent="0.3">
      <c r="A20" s="74" t="s">
        <v>31</v>
      </c>
      <c r="B20" s="75">
        <v>133</v>
      </c>
      <c r="C20" s="78">
        <f>SUM(C16:C19)</f>
        <v>1</v>
      </c>
    </row>
    <row r="37" spans="1:3" ht="15.75" thickBot="1" x14ac:dyDescent="0.3"/>
    <row r="38" spans="1:3" x14ac:dyDescent="0.25">
      <c r="A38" s="2" t="s">
        <v>35</v>
      </c>
      <c r="B38" s="70" t="s">
        <v>36</v>
      </c>
    </row>
    <row r="39" spans="1:3" x14ac:dyDescent="0.25">
      <c r="A39" s="76" t="s">
        <v>736</v>
      </c>
      <c r="B39" s="1">
        <v>137</v>
      </c>
    </row>
    <row r="40" spans="1:3" x14ac:dyDescent="0.25">
      <c r="A40" s="76" t="s">
        <v>735</v>
      </c>
      <c r="B40" s="1">
        <v>112</v>
      </c>
    </row>
    <row r="41" spans="1:3" x14ac:dyDescent="0.25">
      <c r="A41" s="76" t="s">
        <v>734</v>
      </c>
      <c r="B41" s="1">
        <v>133</v>
      </c>
    </row>
    <row r="42" spans="1:3" ht="15.75" thickBot="1" x14ac:dyDescent="0.3">
      <c r="A42" s="74" t="s">
        <v>37</v>
      </c>
      <c r="B42" s="75">
        <f>SUM(B39:B41)</f>
        <v>382</v>
      </c>
    </row>
    <row r="47" spans="1:3" ht="15.75" thickBot="1" x14ac:dyDescent="0.3"/>
    <row r="48" spans="1:3" ht="30" x14ac:dyDescent="0.25">
      <c r="A48" s="2" t="s">
        <v>28</v>
      </c>
      <c r="B48" s="70" t="s">
        <v>38</v>
      </c>
      <c r="C48" s="71" t="s">
        <v>30</v>
      </c>
    </row>
    <row r="49" spans="1:3" x14ac:dyDescent="0.25">
      <c r="A49" s="79" t="s">
        <v>39</v>
      </c>
      <c r="B49" s="80">
        <v>3</v>
      </c>
      <c r="C49" s="3">
        <f>3/133</f>
        <v>2.2556390977443608E-2</v>
      </c>
    </row>
    <row r="50" spans="1:3" x14ac:dyDescent="0.25">
      <c r="A50" s="79" t="s">
        <v>40</v>
      </c>
      <c r="B50" s="80">
        <v>3</v>
      </c>
      <c r="C50" s="3">
        <f>3/133</f>
        <v>2.2556390977443608E-2</v>
      </c>
    </row>
    <row r="51" spans="1:3" x14ac:dyDescent="0.25">
      <c r="A51" s="79" t="s">
        <v>152</v>
      </c>
      <c r="B51" s="80">
        <v>2</v>
      </c>
      <c r="C51" s="3">
        <f>2/133</f>
        <v>1.5037593984962405E-2</v>
      </c>
    </row>
    <row r="52" spans="1:3" x14ac:dyDescent="0.25">
      <c r="A52" s="79" t="s">
        <v>41</v>
      </c>
      <c r="B52" s="80">
        <v>27</v>
      </c>
      <c r="C52" s="3">
        <f>27/133</f>
        <v>0.20300751879699247</v>
      </c>
    </row>
    <row r="53" spans="1:3" x14ac:dyDescent="0.25">
      <c r="A53" s="79" t="s">
        <v>729</v>
      </c>
      <c r="B53" s="80">
        <v>61</v>
      </c>
      <c r="C53" s="3">
        <f>61/133</f>
        <v>0.45864661654135336</v>
      </c>
    </row>
    <row r="54" spans="1:3" x14ac:dyDescent="0.25">
      <c r="A54" s="79" t="s">
        <v>730</v>
      </c>
      <c r="B54" s="80">
        <v>26</v>
      </c>
      <c r="C54" s="3">
        <f>26/133</f>
        <v>0.19548872180451127</v>
      </c>
    </row>
    <row r="55" spans="1:3" x14ac:dyDescent="0.25">
      <c r="A55" s="79" t="s">
        <v>731</v>
      </c>
      <c r="B55" s="80">
        <v>11</v>
      </c>
      <c r="C55" s="3">
        <f>11/133</f>
        <v>8.2706766917293228E-2</v>
      </c>
    </row>
    <row r="56" spans="1:3" ht="15.75" thickBot="1" x14ac:dyDescent="0.3">
      <c r="A56" s="74" t="s">
        <v>31</v>
      </c>
      <c r="B56" s="75">
        <v>133</v>
      </c>
      <c r="C56" s="78">
        <f>SUM(C49:C55)</f>
        <v>1</v>
      </c>
    </row>
    <row r="59" spans="1:3" ht="15.75" thickBot="1" x14ac:dyDescent="0.3"/>
    <row r="60" spans="1:3" ht="30" x14ac:dyDescent="0.25">
      <c r="A60" s="81" t="s">
        <v>28</v>
      </c>
      <c r="B60" s="70" t="s">
        <v>42</v>
      </c>
      <c r="C60" s="71" t="s">
        <v>30</v>
      </c>
    </row>
    <row r="61" spans="1:3" x14ac:dyDescent="0.25">
      <c r="A61" s="79" t="s">
        <v>669</v>
      </c>
      <c r="B61" s="80">
        <v>3</v>
      </c>
      <c r="C61" s="3">
        <f>3/133</f>
        <v>2.2556390977443608E-2</v>
      </c>
    </row>
    <row r="62" spans="1:3" x14ac:dyDescent="0.25">
      <c r="A62" s="79" t="s">
        <v>614</v>
      </c>
      <c r="B62" s="80">
        <v>1</v>
      </c>
      <c r="C62" s="3">
        <f>1/133</f>
        <v>7.5187969924812026E-3</v>
      </c>
    </row>
    <row r="63" spans="1:3" x14ac:dyDescent="0.25">
      <c r="A63" s="79" t="s">
        <v>24</v>
      </c>
      <c r="B63" s="80">
        <v>128</v>
      </c>
      <c r="C63" s="3">
        <f>128/133</f>
        <v>0.96240601503759393</v>
      </c>
    </row>
    <row r="64" spans="1:3" x14ac:dyDescent="0.25">
      <c r="A64" s="79" t="s">
        <v>724</v>
      </c>
      <c r="B64" s="80">
        <v>1</v>
      </c>
      <c r="C64" s="3">
        <f>1/133</f>
        <v>7.5187969924812026E-3</v>
      </c>
    </row>
    <row r="65" spans="1:3" ht="15.75" thickBot="1" x14ac:dyDescent="0.3">
      <c r="A65" s="74" t="s">
        <v>31</v>
      </c>
      <c r="B65" s="75">
        <v>133</v>
      </c>
      <c r="C65" s="78">
        <f>SUM(C61:C64)</f>
        <v>1</v>
      </c>
    </row>
    <row r="69" spans="1:3" x14ac:dyDescent="0.25">
      <c r="A69" s="68" t="s">
        <v>737</v>
      </c>
      <c r="B69" s="68">
        <v>132</v>
      </c>
    </row>
    <row r="70" spans="1:3" x14ac:dyDescent="0.25">
      <c r="A70" s="68" t="s">
        <v>24</v>
      </c>
      <c r="B70" s="68">
        <v>1</v>
      </c>
    </row>
    <row r="71" spans="1:3" x14ac:dyDescent="0.25">
      <c r="B71" s="68">
        <v>133</v>
      </c>
    </row>
    <row r="75" spans="1:3" x14ac:dyDescent="0.25">
      <c r="A75" s="72"/>
      <c r="B75" s="73"/>
    </row>
    <row r="77" spans="1:3" ht="15.75" thickBot="1" x14ac:dyDescent="0.3"/>
    <row r="78" spans="1:3" ht="30" x14ac:dyDescent="0.25">
      <c r="A78" s="2" t="s">
        <v>28</v>
      </c>
      <c r="B78" s="70" t="s">
        <v>43</v>
      </c>
      <c r="C78" s="71" t="s">
        <v>30</v>
      </c>
    </row>
    <row r="79" spans="1:3" x14ac:dyDescent="0.25">
      <c r="A79" s="79" t="s">
        <v>88</v>
      </c>
      <c r="B79" s="80">
        <v>56</v>
      </c>
      <c r="C79" s="3">
        <f>56/133</f>
        <v>0.42105263157894735</v>
      </c>
    </row>
    <row r="80" spans="1:3" x14ac:dyDescent="0.25">
      <c r="A80" s="79" t="s">
        <v>90</v>
      </c>
      <c r="B80" s="80">
        <v>21</v>
      </c>
      <c r="C80" s="3">
        <f>21/133</f>
        <v>0.15789473684210525</v>
      </c>
    </row>
    <row r="81" spans="1:3" x14ac:dyDescent="0.25">
      <c r="A81" s="79" t="s">
        <v>704</v>
      </c>
      <c r="B81" s="80">
        <v>19</v>
      </c>
      <c r="C81" s="3">
        <f>19/133</f>
        <v>0.14285714285714285</v>
      </c>
    </row>
    <row r="82" spans="1:3" x14ac:dyDescent="0.25">
      <c r="A82" s="79" t="s">
        <v>64</v>
      </c>
      <c r="B82" s="80">
        <v>3</v>
      </c>
      <c r="C82" s="3">
        <f>3/133</f>
        <v>2.2556390977443608E-2</v>
      </c>
    </row>
    <row r="83" spans="1:3" x14ac:dyDescent="0.25">
      <c r="A83" s="79" t="s">
        <v>87</v>
      </c>
      <c r="B83" s="80">
        <v>5</v>
      </c>
      <c r="C83" s="3">
        <f>5/133</f>
        <v>3.7593984962406013E-2</v>
      </c>
    </row>
    <row r="84" spans="1:3" x14ac:dyDescent="0.25">
      <c r="A84" s="79" t="s">
        <v>45</v>
      </c>
      <c r="B84" s="80">
        <v>29</v>
      </c>
      <c r="C84" s="3">
        <f>29/133</f>
        <v>0.21804511278195488</v>
      </c>
    </row>
    <row r="85" spans="1:3" ht="15.75" thickBot="1" x14ac:dyDescent="0.3">
      <c r="A85" s="74" t="s">
        <v>31</v>
      </c>
      <c r="B85" s="75">
        <v>133</v>
      </c>
      <c r="C85" s="78">
        <f>SUM(C79:C84)</f>
        <v>1</v>
      </c>
    </row>
    <row r="92" spans="1:3" ht="15.75" thickBot="1" x14ac:dyDescent="0.3"/>
    <row r="93" spans="1:3" x14ac:dyDescent="0.25">
      <c r="A93" s="2" t="s">
        <v>28</v>
      </c>
      <c r="B93" s="70" t="s">
        <v>46</v>
      </c>
      <c r="C93" s="71" t="s">
        <v>30</v>
      </c>
    </row>
    <row r="94" spans="1:3" x14ac:dyDescent="0.25">
      <c r="A94" s="79" t="s">
        <v>47</v>
      </c>
      <c r="B94" s="80">
        <v>15</v>
      </c>
      <c r="C94" s="3">
        <f>15/133</f>
        <v>0.11278195488721804</v>
      </c>
    </row>
    <row r="95" spans="1:3" x14ac:dyDescent="0.25">
      <c r="A95" s="79" t="s">
        <v>48</v>
      </c>
      <c r="B95" s="80">
        <v>4</v>
      </c>
      <c r="C95" s="3">
        <f>4/133</f>
        <v>3.007518796992481E-2</v>
      </c>
    </row>
    <row r="96" spans="1:3" x14ac:dyDescent="0.25">
      <c r="A96" s="79" t="s">
        <v>49</v>
      </c>
      <c r="B96" s="80">
        <v>22</v>
      </c>
      <c r="C96" s="3">
        <f>22/133</f>
        <v>0.16541353383458646</v>
      </c>
    </row>
    <row r="97" spans="1:3" x14ac:dyDescent="0.25">
      <c r="A97" s="79" t="s">
        <v>50</v>
      </c>
      <c r="B97" s="80">
        <v>10</v>
      </c>
      <c r="C97" s="3">
        <f>10/133</f>
        <v>7.5187969924812026E-2</v>
      </c>
    </row>
    <row r="98" spans="1:3" x14ac:dyDescent="0.25">
      <c r="A98" s="79" t="s">
        <v>51</v>
      </c>
      <c r="B98" s="80">
        <v>6</v>
      </c>
      <c r="C98" s="3">
        <f>6/133</f>
        <v>4.5112781954887216E-2</v>
      </c>
    </row>
    <row r="99" spans="1:3" x14ac:dyDescent="0.25">
      <c r="A99" s="79" t="s">
        <v>52</v>
      </c>
      <c r="B99" s="80">
        <v>6</v>
      </c>
      <c r="C99" s="3">
        <f>6/133</f>
        <v>4.5112781954887216E-2</v>
      </c>
    </row>
    <row r="100" spans="1:3" x14ac:dyDescent="0.25">
      <c r="A100" s="79" t="s">
        <v>723</v>
      </c>
      <c r="B100" s="80">
        <v>1</v>
      </c>
      <c r="C100" s="3">
        <f>1/133</f>
        <v>7.5187969924812026E-3</v>
      </c>
    </row>
    <row r="101" spans="1:3" x14ac:dyDescent="0.25">
      <c r="A101" s="79" t="s">
        <v>630</v>
      </c>
      <c r="B101" s="80">
        <v>2</v>
      </c>
      <c r="C101" s="3">
        <f>2/133</f>
        <v>1.5037593984962405E-2</v>
      </c>
    </row>
    <row r="102" spans="1:3" x14ac:dyDescent="0.25">
      <c r="A102" s="79" t="s">
        <v>636</v>
      </c>
      <c r="B102" s="80">
        <v>3</v>
      </c>
      <c r="C102" s="3">
        <f>3/133</f>
        <v>2.2556390977443608E-2</v>
      </c>
    </row>
    <row r="103" spans="1:3" x14ac:dyDescent="0.25">
      <c r="A103" s="79" t="s">
        <v>53</v>
      </c>
      <c r="B103" s="80">
        <v>1</v>
      </c>
      <c r="C103" s="3">
        <f>1/133</f>
        <v>7.5187969924812026E-3</v>
      </c>
    </row>
    <row r="104" spans="1:3" x14ac:dyDescent="0.25">
      <c r="A104" s="79" t="s">
        <v>640</v>
      </c>
      <c r="B104" s="80">
        <v>1</v>
      </c>
      <c r="C104" s="3">
        <f>1/133</f>
        <v>7.5187969924812026E-3</v>
      </c>
    </row>
    <row r="105" spans="1:3" x14ac:dyDescent="0.25">
      <c r="A105" s="79" t="s">
        <v>54</v>
      </c>
      <c r="B105" s="80">
        <v>14</v>
      </c>
      <c r="C105" s="3">
        <f>14/133</f>
        <v>0.10526315789473684</v>
      </c>
    </row>
    <row r="106" spans="1:3" x14ac:dyDescent="0.25">
      <c r="A106" s="79" t="s">
        <v>55</v>
      </c>
      <c r="B106" s="80">
        <v>2</v>
      </c>
      <c r="C106" s="3">
        <f>2/133</f>
        <v>1.5037593984962405E-2</v>
      </c>
    </row>
    <row r="107" spans="1:3" x14ac:dyDescent="0.25">
      <c r="A107" s="79" t="s">
        <v>641</v>
      </c>
      <c r="B107" s="80">
        <v>7</v>
      </c>
      <c r="C107" s="3">
        <f>7/133</f>
        <v>5.2631578947368418E-2</v>
      </c>
    </row>
    <row r="108" spans="1:3" x14ac:dyDescent="0.25">
      <c r="A108" s="79" t="s">
        <v>56</v>
      </c>
      <c r="B108" s="80">
        <v>1</v>
      </c>
      <c r="C108" s="3">
        <f>1/133</f>
        <v>7.5187969924812026E-3</v>
      </c>
    </row>
    <row r="109" spans="1:3" x14ac:dyDescent="0.25">
      <c r="A109" s="79" t="s">
        <v>57</v>
      </c>
      <c r="B109" s="80">
        <v>1</v>
      </c>
      <c r="C109" s="3">
        <f>1/133</f>
        <v>7.5187969924812026E-3</v>
      </c>
    </row>
    <row r="110" spans="1:3" x14ac:dyDescent="0.25">
      <c r="A110" s="79" t="s">
        <v>628</v>
      </c>
      <c r="B110" s="80">
        <v>2</v>
      </c>
      <c r="C110" s="3">
        <f>2/133</f>
        <v>1.5037593984962405E-2</v>
      </c>
    </row>
    <row r="111" spans="1:3" x14ac:dyDescent="0.25">
      <c r="A111" s="79" t="s">
        <v>703</v>
      </c>
      <c r="B111" s="80">
        <v>2</v>
      </c>
      <c r="C111" s="3">
        <f>2/133</f>
        <v>1.5037593984962405E-2</v>
      </c>
    </row>
    <row r="112" spans="1:3" x14ac:dyDescent="0.25">
      <c r="A112" s="79" t="s">
        <v>58</v>
      </c>
      <c r="B112" s="80">
        <v>2</v>
      </c>
      <c r="C112" s="3">
        <f>2/133</f>
        <v>1.5037593984962405E-2</v>
      </c>
    </row>
    <row r="113" spans="1:3" x14ac:dyDescent="0.25">
      <c r="A113" s="79" t="s">
        <v>637</v>
      </c>
      <c r="B113" s="80">
        <v>3</v>
      </c>
      <c r="C113" s="3">
        <f>3/133</f>
        <v>2.2556390977443608E-2</v>
      </c>
    </row>
    <row r="114" spans="1:3" x14ac:dyDescent="0.25">
      <c r="A114" s="79" t="s">
        <v>622</v>
      </c>
      <c r="B114" s="80">
        <v>4</v>
      </c>
      <c r="C114" s="3">
        <f>4/133</f>
        <v>3.007518796992481E-2</v>
      </c>
    </row>
    <row r="115" spans="1:3" x14ac:dyDescent="0.25">
      <c r="A115" s="79" t="s">
        <v>59</v>
      </c>
      <c r="B115" s="80">
        <v>6</v>
      </c>
      <c r="C115" s="3">
        <f>6/133</f>
        <v>4.5112781954887216E-2</v>
      </c>
    </row>
    <row r="116" spans="1:3" x14ac:dyDescent="0.25">
      <c r="A116" s="79" t="s">
        <v>631</v>
      </c>
      <c r="B116" s="80">
        <v>3</v>
      </c>
      <c r="C116" s="3">
        <f>3/133</f>
        <v>2.2556390977443608E-2</v>
      </c>
    </row>
    <row r="117" spans="1:3" x14ac:dyDescent="0.25">
      <c r="A117" s="79" t="s">
        <v>649</v>
      </c>
      <c r="B117" s="80">
        <v>4</v>
      </c>
      <c r="C117" s="3">
        <f>4/133</f>
        <v>3.007518796992481E-2</v>
      </c>
    </row>
    <row r="118" spans="1:3" x14ac:dyDescent="0.25">
      <c r="A118" s="79" t="s">
        <v>60</v>
      </c>
      <c r="B118" s="80">
        <v>8</v>
      </c>
      <c r="C118" s="3">
        <f>8/133</f>
        <v>6.0150375939849621E-2</v>
      </c>
    </row>
    <row r="119" spans="1:3" x14ac:dyDescent="0.25">
      <c r="A119" s="79" t="s">
        <v>635</v>
      </c>
      <c r="B119" s="80">
        <v>3</v>
      </c>
      <c r="C119" s="3">
        <f>3/133</f>
        <v>2.2556390977443608E-2</v>
      </c>
    </row>
    <row r="120" spans="1:3" ht="15.75" thickBot="1" x14ac:dyDescent="0.3">
      <c r="A120" s="74" t="s">
        <v>31</v>
      </c>
      <c r="B120" s="75">
        <v>133</v>
      </c>
      <c r="C120" s="78">
        <f>SUM(C94:C119)</f>
        <v>1.0000000000000002</v>
      </c>
    </row>
    <row r="122" spans="1:3" ht="15.75" thickBot="1" x14ac:dyDescent="0.3"/>
    <row r="123" spans="1:3" ht="30" x14ac:dyDescent="0.25">
      <c r="A123" s="2" t="s">
        <v>28</v>
      </c>
      <c r="B123" s="70" t="s">
        <v>61</v>
      </c>
      <c r="C123" s="71" t="s">
        <v>30</v>
      </c>
    </row>
    <row r="124" spans="1:3" x14ac:dyDescent="0.25">
      <c r="A124" s="79" t="s">
        <v>62</v>
      </c>
      <c r="B124" s="80">
        <v>14</v>
      </c>
      <c r="C124" s="3">
        <f>14/133</f>
        <v>0.10526315789473684</v>
      </c>
    </row>
    <row r="125" spans="1:3" x14ac:dyDescent="0.25">
      <c r="A125" s="79" t="s">
        <v>625</v>
      </c>
      <c r="B125" s="80">
        <v>4</v>
      </c>
      <c r="C125" s="3">
        <f>4/133</f>
        <v>3.007518796992481E-2</v>
      </c>
    </row>
    <row r="126" spans="1:3" x14ac:dyDescent="0.25">
      <c r="A126" s="79" t="s">
        <v>63</v>
      </c>
      <c r="B126" s="80">
        <v>21</v>
      </c>
      <c r="C126" s="3">
        <f>21/133</f>
        <v>0.15789473684210525</v>
      </c>
    </row>
    <row r="127" spans="1:3" x14ac:dyDescent="0.25">
      <c r="A127" s="79" t="s">
        <v>92</v>
      </c>
      <c r="B127" s="80">
        <v>42</v>
      </c>
      <c r="C127" s="3">
        <f>42/133</f>
        <v>0.31578947368421051</v>
      </c>
    </row>
    <row r="128" spans="1:3" x14ac:dyDescent="0.25">
      <c r="A128" s="79" t="s">
        <v>64</v>
      </c>
      <c r="B128" s="80">
        <v>11</v>
      </c>
      <c r="C128" s="3">
        <f>11/133</f>
        <v>8.2706766917293228E-2</v>
      </c>
    </row>
    <row r="129" spans="1:3" x14ac:dyDescent="0.25">
      <c r="A129" s="79" t="s">
        <v>65</v>
      </c>
      <c r="B129" s="80">
        <v>1</v>
      </c>
      <c r="C129" s="3">
        <f>1/133</f>
        <v>7.5187969924812026E-3</v>
      </c>
    </row>
    <row r="130" spans="1:3" x14ac:dyDescent="0.25">
      <c r="A130" s="79" t="s">
        <v>93</v>
      </c>
      <c r="B130" s="80">
        <v>40</v>
      </c>
      <c r="C130" s="3">
        <f>40/133</f>
        <v>0.3007518796992481</v>
      </c>
    </row>
    <row r="131" spans="1:3" ht="15.75" thickBot="1" x14ac:dyDescent="0.3">
      <c r="A131" s="74" t="s">
        <v>31</v>
      </c>
      <c r="B131" s="75">
        <v>133</v>
      </c>
      <c r="C131" s="78">
        <f>SUM(C124:C130)</f>
        <v>1</v>
      </c>
    </row>
    <row r="133" spans="1:3" ht="15.75" thickBot="1" x14ac:dyDescent="0.3"/>
    <row r="134" spans="1:3" ht="30" x14ac:dyDescent="0.25">
      <c r="A134" s="2" t="s">
        <v>28</v>
      </c>
      <c r="B134" s="70" t="s">
        <v>66</v>
      </c>
      <c r="C134" s="77"/>
    </row>
    <row r="135" spans="1:3" x14ac:dyDescent="0.25">
      <c r="A135" s="79" t="s">
        <v>39</v>
      </c>
      <c r="B135" s="1">
        <v>15</v>
      </c>
    </row>
    <row r="136" spans="1:3" x14ac:dyDescent="0.25">
      <c r="A136" s="79" t="s">
        <v>40</v>
      </c>
      <c r="B136" s="1">
        <v>8</v>
      </c>
    </row>
    <row r="137" spans="1:3" x14ac:dyDescent="0.25">
      <c r="A137" s="79" t="s">
        <v>152</v>
      </c>
      <c r="B137" s="1">
        <v>7</v>
      </c>
    </row>
    <row r="138" spans="1:3" x14ac:dyDescent="0.25">
      <c r="A138" s="79" t="s">
        <v>41</v>
      </c>
      <c r="B138" s="1">
        <v>11</v>
      </c>
    </row>
    <row r="139" spans="1:3" x14ac:dyDescent="0.25">
      <c r="A139" s="79" t="s">
        <v>729</v>
      </c>
      <c r="B139" s="1">
        <v>12</v>
      </c>
    </row>
    <row r="140" spans="1:3" x14ac:dyDescent="0.25">
      <c r="A140" s="79" t="s">
        <v>730</v>
      </c>
      <c r="B140" s="1">
        <v>44</v>
      </c>
    </row>
    <row r="141" spans="1:3" x14ac:dyDescent="0.25">
      <c r="A141" s="79" t="s">
        <v>731</v>
      </c>
      <c r="B141" s="1">
        <v>8</v>
      </c>
    </row>
    <row r="142" spans="1:3" ht="15.75" thickBot="1" x14ac:dyDescent="0.3">
      <c r="A142" s="74" t="s">
        <v>31</v>
      </c>
      <c r="B142" s="75">
        <v>15</v>
      </c>
    </row>
    <row r="145" spans="1:3" ht="15.75" thickBot="1" x14ac:dyDescent="0.3"/>
    <row r="146" spans="1:3" ht="30" x14ac:dyDescent="0.25">
      <c r="A146" s="2" t="s">
        <v>28</v>
      </c>
      <c r="B146" s="70" t="s">
        <v>42</v>
      </c>
      <c r="C146" s="71" t="s">
        <v>30</v>
      </c>
    </row>
    <row r="147" spans="1:3" x14ac:dyDescent="0.25">
      <c r="A147" s="79" t="s">
        <v>669</v>
      </c>
      <c r="B147" s="80">
        <v>3</v>
      </c>
      <c r="C147" s="3">
        <f>3/133</f>
        <v>2.2556390977443608E-2</v>
      </c>
    </row>
    <row r="148" spans="1:3" x14ac:dyDescent="0.25">
      <c r="A148" s="79" t="s">
        <v>614</v>
      </c>
      <c r="B148" s="80">
        <v>1</v>
      </c>
      <c r="C148" s="3">
        <f>1/133</f>
        <v>7.5187969924812026E-3</v>
      </c>
    </row>
    <row r="149" spans="1:3" x14ac:dyDescent="0.25">
      <c r="A149" s="79" t="s">
        <v>24</v>
      </c>
      <c r="B149" s="80">
        <v>128</v>
      </c>
      <c r="C149" s="3">
        <f>128/133</f>
        <v>0.96240601503759393</v>
      </c>
    </row>
    <row r="150" spans="1:3" x14ac:dyDescent="0.25">
      <c r="A150" s="79" t="s">
        <v>724</v>
      </c>
      <c r="B150" s="80">
        <v>1</v>
      </c>
      <c r="C150" s="3">
        <f>1/133</f>
        <v>7.5187969924812026E-3</v>
      </c>
    </row>
    <row r="151" spans="1:3" ht="15.75" thickBot="1" x14ac:dyDescent="0.3">
      <c r="A151" s="74" t="s">
        <v>31</v>
      </c>
      <c r="B151" s="75">
        <v>133</v>
      </c>
      <c r="C151" s="78">
        <f>SUM(C147:C150)</f>
        <v>1</v>
      </c>
    </row>
  </sheetData>
  <pageMargins left="0.7" right="0.7" top="0.75" bottom="0.75" header="0.3" footer="0.3"/>
  <pageSetup orientation="portrait" r:id="rId9"/>
  <drawing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46860"/>
  <sheetViews>
    <sheetView tabSelected="1" zoomScaleNormal="100" workbookViewId="0">
      <pane ySplit="1" topLeftCell="A2" activePane="bottomLeft" state="frozen"/>
      <selection activeCell="C1" sqref="C1"/>
      <selection pane="bottomLeft"/>
    </sheetView>
  </sheetViews>
  <sheetFormatPr baseColWidth="10" defaultColWidth="11.42578125" defaultRowHeight="12.75" x14ac:dyDescent="0.25"/>
  <cols>
    <col min="1" max="1" width="11.42578125" style="16"/>
    <col min="2" max="2" width="15.140625" style="16" customWidth="1"/>
    <col min="3" max="3" width="26.28515625" style="16" customWidth="1"/>
    <col min="4" max="4" width="17.85546875" style="16" customWidth="1"/>
    <col min="5" max="5" width="19.7109375" style="16" bestFit="1" customWidth="1"/>
    <col min="6" max="6" width="22.85546875" style="16" bestFit="1" customWidth="1"/>
    <col min="7" max="7" width="29.7109375" style="16" customWidth="1"/>
    <col min="8" max="8" width="22" style="16" customWidth="1"/>
    <col min="9" max="9" width="18.85546875" style="16" customWidth="1"/>
    <col min="10" max="10" width="18.5703125" style="16" customWidth="1"/>
    <col min="11" max="11" width="16.5703125" style="16" customWidth="1"/>
    <col min="12" max="12" width="11.42578125" style="16"/>
    <col min="13" max="13" width="20" style="15" bestFit="1" customWidth="1"/>
    <col min="14" max="14" width="20.5703125" style="19" customWidth="1"/>
    <col min="15" max="15" width="19.28515625" style="17" customWidth="1"/>
    <col min="16" max="16" width="13.42578125" style="18" customWidth="1"/>
    <col min="17" max="17" width="11.42578125" style="16"/>
    <col min="18" max="18" width="15.28515625" style="16" customWidth="1"/>
    <col min="19" max="19" width="31.28515625" style="16" customWidth="1"/>
    <col min="20" max="20" width="25.140625" style="19" customWidth="1"/>
    <col min="21" max="21" width="19" style="16" customWidth="1"/>
    <col min="22" max="22" width="15.140625" style="16" customWidth="1"/>
    <col min="23" max="23" width="14.7109375" style="16" customWidth="1"/>
    <col min="24" max="24" width="27.7109375" style="16" customWidth="1"/>
    <col min="25" max="25" width="25.85546875" style="16" bestFit="1" customWidth="1"/>
    <col min="26" max="16384" width="11.42578125" style="16"/>
  </cols>
  <sheetData>
    <row r="1" spans="1:25" s="14" customFormat="1" ht="51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20" t="s">
        <v>12</v>
      </c>
      <c r="N1" s="21" t="s">
        <v>13</v>
      </c>
      <c r="O1" s="20" t="s">
        <v>14</v>
      </c>
      <c r="P1" s="22" t="s">
        <v>15</v>
      </c>
      <c r="Q1" s="13" t="s">
        <v>16</v>
      </c>
      <c r="R1" s="13" t="s">
        <v>17</v>
      </c>
      <c r="S1" s="13" t="s">
        <v>18</v>
      </c>
      <c r="T1" s="21" t="s">
        <v>19</v>
      </c>
      <c r="U1" s="13" t="s">
        <v>20</v>
      </c>
      <c r="V1" s="13" t="s">
        <v>21</v>
      </c>
      <c r="W1" s="13" t="s">
        <v>22</v>
      </c>
      <c r="X1" s="13" t="s">
        <v>23</v>
      </c>
    </row>
    <row r="2" spans="1:25" s="41" customFormat="1" ht="51" x14ac:dyDescent="0.25">
      <c r="A2" s="37" t="s">
        <v>737</v>
      </c>
      <c r="B2" s="48" t="s">
        <v>594</v>
      </c>
      <c r="C2" s="48" t="s">
        <v>56</v>
      </c>
      <c r="D2" s="37" t="s">
        <v>98</v>
      </c>
      <c r="E2" s="48" t="s">
        <v>45</v>
      </c>
      <c r="F2" s="48" t="s">
        <v>92</v>
      </c>
      <c r="G2" s="62" t="s">
        <v>595</v>
      </c>
      <c r="H2" s="37" t="s">
        <v>693</v>
      </c>
      <c r="I2" s="37" t="s">
        <v>599</v>
      </c>
      <c r="J2" s="48" t="s">
        <v>602</v>
      </c>
      <c r="K2" s="37" t="s">
        <v>730</v>
      </c>
      <c r="L2" s="48">
        <v>30</v>
      </c>
      <c r="M2" s="63" t="s">
        <v>96</v>
      </c>
      <c r="N2" s="63" t="s">
        <v>97</v>
      </c>
      <c r="O2" s="55">
        <v>20212050094291</v>
      </c>
      <c r="P2" s="51" t="s">
        <v>596</v>
      </c>
      <c r="Q2" s="48">
        <v>19</v>
      </c>
      <c r="R2" s="48" t="s">
        <v>33</v>
      </c>
      <c r="S2" s="48"/>
      <c r="T2" s="51" t="s">
        <v>596</v>
      </c>
      <c r="U2" s="48" t="s">
        <v>597</v>
      </c>
      <c r="V2" s="48" t="s">
        <v>598</v>
      </c>
      <c r="W2" s="48" t="s">
        <v>26</v>
      </c>
      <c r="X2" s="48"/>
      <c r="Y2" s="41" t="s">
        <v>692</v>
      </c>
    </row>
    <row r="3" spans="1:25" s="36" customFormat="1" ht="51" x14ac:dyDescent="0.25">
      <c r="A3" s="37" t="s">
        <v>737</v>
      </c>
      <c r="B3" s="48" t="s">
        <v>594</v>
      </c>
      <c r="C3" s="48" t="s">
        <v>49</v>
      </c>
      <c r="D3" s="37" t="s">
        <v>110</v>
      </c>
      <c r="E3" s="48" t="s">
        <v>87</v>
      </c>
      <c r="F3" s="48" t="s">
        <v>64</v>
      </c>
      <c r="G3" s="37" t="s">
        <v>109</v>
      </c>
      <c r="H3" s="37" t="s">
        <v>694</v>
      </c>
      <c r="I3" s="37" t="s">
        <v>695</v>
      </c>
      <c r="J3" s="48" t="s">
        <v>602</v>
      </c>
      <c r="K3" s="37" t="s">
        <v>41</v>
      </c>
      <c r="L3" s="48">
        <v>20</v>
      </c>
      <c r="M3" s="63" t="s">
        <v>107</v>
      </c>
      <c r="N3" s="63" t="s">
        <v>108</v>
      </c>
      <c r="O3" s="55">
        <v>20212050093961</v>
      </c>
      <c r="P3" s="51" t="s">
        <v>600</v>
      </c>
      <c r="Q3" s="48">
        <v>12</v>
      </c>
      <c r="R3" s="48" t="s">
        <v>33</v>
      </c>
      <c r="S3" s="48"/>
      <c r="T3" s="51" t="s">
        <v>600</v>
      </c>
      <c r="U3" s="48" t="s">
        <v>597</v>
      </c>
      <c r="V3" s="48" t="s">
        <v>598</v>
      </c>
      <c r="W3" s="48" t="s">
        <v>26</v>
      </c>
      <c r="X3" s="48"/>
      <c r="Y3" s="41"/>
    </row>
    <row r="4" spans="1:25" s="41" customFormat="1" ht="72.75" customHeight="1" x14ac:dyDescent="0.25">
      <c r="A4" s="37" t="s">
        <v>737</v>
      </c>
      <c r="B4" s="48" t="s">
        <v>594</v>
      </c>
      <c r="C4" s="37" t="s">
        <v>54</v>
      </c>
      <c r="D4" s="37" t="s">
        <v>114</v>
      </c>
      <c r="E4" s="48" t="s">
        <v>88</v>
      </c>
      <c r="F4" s="48" t="s">
        <v>64</v>
      </c>
      <c r="G4" s="37" t="s">
        <v>113</v>
      </c>
      <c r="H4" s="37" t="s">
        <v>672</v>
      </c>
      <c r="I4" s="37" t="s">
        <v>599</v>
      </c>
      <c r="J4" s="48" t="s">
        <v>602</v>
      </c>
      <c r="K4" s="37" t="s">
        <v>729</v>
      </c>
      <c r="L4" s="48">
        <v>30</v>
      </c>
      <c r="M4" s="63" t="s">
        <v>111</v>
      </c>
      <c r="N4" s="63" t="s">
        <v>112</v>
      </c>
      <c r="O4" s="55">
        <v>20212050093991</v>
      </c>
      <c r="P4" s="51" t="s">
        <v>600</v>
      </c>
      <c r="Q4" s="48">
        <v>11</v>
      </c>
      <c r="R4" s="48" t="s">
        <v>33</v>
      </c>
      <c r="S4" s="48"/>
      <c r="T4" s="51" t="s">
        <v>712</v>
      </c>
      <c r="U4" s="48" t="s">
        <v>597</v>
      </c>
      <c r="V4" s="48" t="s">
        <v>598</v>
      </c>
      <c r="W4" s="48"/>
      <c r="X4" s="48"/>
    </row>
    <row r="5" spans="1:25" s="41" customFormat="1" ht="50.25" customHeight="1" x14ac:dyDescent="0.25">
      <c r="A5" s="37" t="s">
        <v>737</v>
      </c>
      <c r="B5" s="48" t="s">
        <v>594</v>
      </c>
      <c r="C5" s="37" t="s">
        <v>51</v>
      </c>
      <c r="D5" s="37" t="s">
        <v>121</v>
      </c>
      <c r="E5" s="37" t="s">
        <v>90</v>
      </c>
      <c r="F5" s="48" t="s">
        <v>93</v>
      </c>
      <c r="G5" s="37" t="s">
        <v>120</v>
      </c>
      <c r="H5" s="37" t="s">
        <v>693</v>
      </c>
      <c r="I5" s="37" t="s">
        <v>599</v>
      </c>
      <c r="J5" s="48" t="s">
        <v>602</v>
      </c>
      <c r="K5" s="37" t="s">
        <v>729</v>
      </c>
      <c r="L5" s="48">
        <v>30</v>
      </c>
      <c r="M5" s="63" t="s">
        <v>118</v>
      </c>
      <c r="N5" s="63" t="s">
        <v>119</v>
      </c>
      <c r="O5" s="50">
        <v>20212050094171</v>
      </c>
      <c r="P5" s="51" t="s">
        <v>620</v>
      </c>
      <c r="Q5" s="48">
        <v>16</v>
      </c>
      <c r="R5" s="48" t="s">
        <v>33</v>
      </c>
      <c r="S5" s="48" t="s">
        <v>605</v>
      </c>
      <c r="T5" s="51" t="s">
        <v>620</v>
      </c>
      <c r="U5" s="48" t="s">
        <v>597</v>
      </c>
      <c r="V5" s="48" t="s">
        <v>598</v>
      </c>
      <c r="W5" s="48" t="s">
        <v>26</v>
      </c>
      <c r="X5" s="48" t="s">
        <v>608</v>
      </c>
    </row>
    <row r="6" spans="1:25" s="35" customFormat="1" ht="73.5" customHeight="1" x14ac:dyDescent="0.25">
      <c r="A6" s="37" t="s">
        <v>737</v>
      </c>
      <c r="B6" s="48" t="s">
        <v>594</v>
      </c>
      <c r="C6" s="37" t="s">
        <v>54</v>
      </c>
      <c r="D6" s="37" t="s">
        <v>123</v>
      </c>
      <c r="E6" s="48" t="s">
        <v>88</v>
      </c>
      <c r="F6" s="48" t="s">
        <v>92</v>
      </c>
      <c r="G6" s="37" t="s">
        <v>122</v>
      </c>
      <c r="H6" s="37" t="s">
        <v>672</v>
      </c>
      <c r="I6" s="37" t="s">
        <v>599</v>
      </c>
      <c r="J6" s="48" t="s">
        <v>602</v>
      </c>
      <c r="K6" s="37" t="s">
        <v>41</v>
      </c>
      <c r="L6" s="48">
        <v>20</v>
      </c>
      <c r="M6" s="63" t="s">
        <v>124</v>
      </c>
      <c r="N6" s="63" t="s">
        <v>125</v>
      </c>
      <c r="O6" s="55">
        <v>20212050093991</v>
      </c>
      <c r="P6" s="51" t="s">
        <v>600</v>
      </c>
      <c r="Q6" s="48">
        <v>11</v>
      </c>
      <c r="R6" s="48" t="s">
        <v>33</v>
      </c>
      <c r="S6" s="48"/>
      <c r="T6" s="51" t="s">
        <v>600</v>
      </c>
      <c r="U6" s="48" t="s">
        <v>597</v>
      </c>
      <c r="V6" s="48" t="s">
        <v>598</v>
      </c>
      <c r="W6" s="48" t="s">
        <v>26</v>
      </c>
      <c r="X6" s="48" t="s">
        <v>612</v>
      </c>
      <c r="Y6" s="41"/>
    </row>
    <row r="7" spans="1:25" s="41" customFormat="1" ht="51" x14ac:dyDescent="0.25">
      <c r="A7" s="37" t="s">
        <v>737</v>
      </c>
      <c r="B7" s="48" t="s">
        <v>594</v>
      </c>
      <c r="C7" s="48" t="s">
        <v>60</v>
      </c>
      <c r="D7" s="37" t="s">
        <v>129</v>
      </c>
      <c r="E7" s="48" t="s">
        <v>45</v>
      </c>
      <c r="F7" s="48" t="s">
        <v>93</v>
      </c>
      <c r="G7" s="37" t="s">
        <v>70</v>
      </c>
      <c r="H7" s="37" t="s">
        <v>696</v>
      </c>
      <c r="I7" s="37" t="s">
        <v>695</v>
      </c>
      <c r="J7" s="48" t="s">
        <v>602</v>
      </c>
      <c r="K7" s="37" t="s">
        <v>730</v>
      </c>
      <c r="L7" s="48">
        <v>30</v>
      </c>
      <c r="M7" s="63" t="s">
        <v>127</v>
      </c>
      <c r="N7" s="63" t="s">
        <v>128</v>
      </c>
      <c r="O7" s="55">
        <v>20212050094201</v>
      </c>
      <c r="P7" s="51" t="s">
        <v>606</v>
      </c>
      <c r="Q7" s="48">
        <v>14</v>
      </c>
      <c r="R7" s="48" t="s">
        <v>33</v>
      </c>
      <c r="S7" s="48"/>
      <c r="T7" s="51" t="s">
        <v>606</v>
      </c>
      <c r="U7" s="48" t="s">
        <v>597</v>
      </c>
      <c r="V7" s="48" t="s">
        <v>598</v>
      </c>
      <c r="W7" s="48" t="s">
        <v>26</v>
      </c>
      <c r="X7" s="48" t="s">
        <v>608</v>
      </c>
    </row>
    <row r="8" spans="1:25" s="41" customFormat="1" ht="64.5" customHeight="1" x14ac:dyDescent="0.25">
      <c r="A8" s="37" t="s">
        <v>737</v>
      </c>
      <c r="B8" s="48" t="s">
        <v>594</v>
      </c>
      <c r="C8" s="37" t="s">
        <v>47</v>
      </c>
      <c r="D8" s="37" t="s">
        <v>138</v>
      </c>
      <c r="E8" s="48" t="s">
        <v>88</v>
      </c>
      <c r="F8" s="48" t="s">
        <v>92</v>
      </c>
      <c r="G8" s="37" t="s">
        <v>137</v>
      </c>
      <c r="H8" s="37" t="s">
        <v>697</v>
      </c>
      <c r="I8" s="37" t="s">
        <v>695</v>
      </c>
      <c r="J8" s="48" t="s">
        <v>602</v>
      </c>
      <c r="K8" s="37" t="s">
        <v>730</v>
      </c>
      <c r="L8" s="48">
        <v>30</v>
      </c>
      <c r="M8" s="63" t="s">
        <v>135</v>
      </c>
      <c r="N8" s="63" t="s">
        <v>136</v>
      </c>
      <c r="O8" s="55">
        <v>20212000021221</v>
      </c>
      <c r="P8" s="51" t="s">
        <v>600</v>
      </c>
      <c r="Q8" s="48">
        <v>10</v>
      </c>
      <c r="R8" s="48" t="s">
        <v>33</v>
      </c>
      <c r="S8" s="48"/>
      <c r="T8" s="51" t="s">
        <v>600</v>
      </c>
      <c r="U8" s="48" t="s">
        <v>597</v>
      </c>
      <c r="V8" s="48" t="s">
        <v>27</v>
      </c>
      <c r="W8" s="48" t="s">
        <v>26</v>
      </c>
      <c r="X8" s="48" t="s">
        <v>612</v>
      </c>
    </row>
    <row r="9" spans="1:25" s="41" customFormat="1" ht="54.75" customHeight="1" x14ac:dyDescent="0.25">
      <c r="A9" s="37" t="s">
        <v>737</v>
      </c>
      <c r="B9" s="48" t="s">
        <v>594</v>
      </c>
      <c r="C9" s="48" t="s">
        <v>49</v>
      </c>
      <c r="D9" s="37" t="s">
        <v>143</v>
      </c>
      <c r="E9" s="48" t="s">
        <v>87</v>
      </c>
      <c r="F9" s="48" t="s">
        <v>93</v>
      </c>
      <c r="G9" s="37" t="s">
        <v>142</v>
      </c>
      <c r="H9" s="37" t="s">
        <v>696</v>
      </c>
      <c r="I9" s="37" t="s">
        <v>695</v>
      </c>
      <c r="J9" s="48" t="s">
        <v>602</v>
      </c>
      <c r="K9" s="37" t="s">
        <v>730</v>
      </c>
      <c r="L9" s="48">
        <v>30</v>
      </c>
      <c r="M9" s="63" t="s">
        <v>140</v>
      </c>
      <c r="N9" s="63" t="s">
        <v>141</v>
      </c>
      <c r="O9" s="55">
        <v>20212050093971</v>
      </c>
      <c r="P9" s="51" t="s">
        <v>600</v>
      </c>
      <c r="Q9" s="48">
        <v>10</v>
      </c>
      <c r="R9" s="48" t="s">
        <v>33</v>
      </c>
      <c r="S9" s="48"/>
      <c r="T9" s="51" t="s">
        <v>600</v>
      </c>
      <c r="U9" s="48" t="s">
        <v>597</v>
      </c>
      <c r="V9" s="48" t="s">
        <v>27</v>
      </c>
      <c r="W9" s="48" t="s">
        <v>26</v>
      </c>
      <c r="X9" s="48" t="s">
        <v>618</v>
      </c>
    </row>
    <row r="10" spans="1:25" s="35" customFormat="1" ht="119.25" customHeight="1" x14ac:dyDescent="0.25">
      <c r="A10" s="37" t="s">
        <v>737</v>
      </c>
      <c r="B10" s="48" t="s">
        <v>610</v>
      </c>
      <c r="C10" s="48" t="s">
        <v>49</v>
      </c>
      <c r="D10" s="37" t="s">
        <v>153</v>
      </c>
      <c r="E10" s="37" t="s">
        <v>90</v>
      </c>
      <c r="F10" s="48" t="s">
        <v>92</v>
      </c>
      <c r="G10" s="37" t="s">
        <v>151</v>
      </c>
      <c r="H10" s="37" t="s">
        <v>693</v>
      </c>
      <c r="I10" s="37" t="s">
        <v>599</v>
      </c>
      <c r="J10" s="48" t="s">
        <v>602</v>
      </c>
      <c r="K10" s="37" t="s">
        <v>152</v>
      </c>
      <c r="L10" s="48">
        <v>5</v>
      </c>
      <c r="M10" s="63" t="s">
        <v>149</v>
      </c>
      <c r="N10" s="63" t="s">
        <v>150</v>
      </c>
      <c r="O10" s="55">
        <v>20212050093801</v>
      </c>
      <c r="P10" s="54" t="s">
        <v>611</v>
      </c>
      <c r="Q10" s="48">
        <v>4</v>
      </c>
      <c r="R10" s="48" t="s">
        <v>33</v>
      </c>
      <c r="S10" s="48"/>
      <c r="T10" s="54" t="s">
        <v>611</v>
      </c>
      <c r="U10" s="48" t="s">
        <v>597</v>
      </c>
      <c r="V10" s="48" t="s">
        <v>27</v>
      </c>
      <c r="W10" s="48" t="s">
        <v>26</v>
      </c>
      <c r="X10" s="48" t="s">
        <v>618</v>
      </c>
      <c r="Y10" s="41"/>
    </row>
    <row r="11" spans="1:25" s="41" customFormat="1" ht="65.25" customHeight="1" x14ac:dyDescent="0.25">
      <c r="A11" s="37" t="s">
        <v>737</v>
      </c>
      <c r="B11" s="48" t="s">
        <v>594</v>
      </c>
      <c r="C11" s="48" t="s">
        <v>55</v>
      </c>
      <c r="D11" s="37" t="s">
        <v>162</v>
      </c>
      <c r="E11" s="48" t="s">
        <v>45</v>
      </c>
      <c r="F11" s="48" t="s">
        <v>65</v>
      </c>
      <c r="G11" s="37" t="s">
        <v>161</v>
      </c>
      <c r="H11" s="37" t="s">
        <v>672</v>
      </c>
      <c r="I11" s="37" t="s">
        <v>599</v>
      </c>
      <c r="J11" s="48" t="s">
        <v>602</v>
      </c>
      <c r="K11" s="37" t="s">
        <v>729</v>
      </c>
      <c r="L11" s="48">
        <v>30</v>
      </c>
      <c r="M11" s="63" t="s">
        <v>159</v>
      </c>
      <c r="N11" s="63" t="s">
        <v>160</v>
      </c>
      <c r="O11" s="55">
        <v>20212050093921</v>
      </c>
      <c r="P11" s="51">
        <v>44411</v>
      </c>
      <c r="Q11" s="48">
        <v>18</v>
      </c>
      <c r="R11" s="48" t="s">
        <v>33</v>
      </c>
      <c r="S11" s="48"/>
      <c r="T11" s="52"/>
      <c r="U11" s="48" t="s">
        <v>659</v>
      </c>
      <c r="V11" s="48" t="s">
        <v>27</v>
      </c>
      <c r="W11" s="48"/>
      <c r="X11" s="48" t="s">
        <v>618</v>
      </c>
    </row>
    <row r="12" spans="1:25" s="41" customFormat="1" ht="51" x14ac:dyDescent="0.25">
      <c r="A12" s="37" t="s">
        <v>737</v>
      </c>
      <c r="B12" s="48" t="s">
        <v>594</v>
      </c>
      <c r="C12" s="48" t="s">
        <v>52</v>
      </c>
      <c r="D12" s="37" t="s">
        <v>83</v>
      </c>
      <c r="E12" s="48" t="s">
        <v>88</v>
      </c>
      <c r="F12" s="48" t="s">
        <v>92</v>
      </c>
      <c r="G12" s="37" t="s">
        <v>172</v>
      </c>
      <c r="H12" s="37" t="s">
        <v>697</v>
      </c>
      <c r="I12" s="37" t="s">
        <v>695</v>
      </c>
      <c r="J12" s="48" t="s">
        <v>602</v>
      </c>
      <c r="K12" s="37" t="s">
        <v>41</v>
      </c>
      <c r="L12" s="48">
        <v>20</v>
      </c>
      <c r="M12" s="63" t="s">
        <v>170</v>
      </c>
      <c r="N12" s="63" t="s">
        <v>171</v>
      </c>
      <c r="O12" s="50"/>
      <c r="P12" s="54" t="s">
        <v>617</v>
      </c>
      <c r="Q12" s="48">
        <v>3</v>
      </c>
      <c r="R12" s="48" t="s">
        <v>33</v>
      </c>
      <c r="S12" s="48" t="s">
        <v>616</v>
      </c>
      <c r="T12" s="52"/>
      <c r="U12" s="48"/>
      <c r="V12" s="48" t="s">
        <v>27</v>
      </c>
      <c r="W12" s="48" t="s">
        <v>26</v>
      </c>
      <c r="X12" s="48" t="s">
        <v>618</v>
      </c>
    </row>
    <row r="13" spans="1:25" s="35" customFormat="1" ht="38.25" x14ac:dyDescent="0.25">
      <c r="A13" s="37" t="s">
        <v>737</v>
      </c>
      <c r="B13" s="48" t="s">
        <v>594</v>
      </c>
      <c r="C13" s="37" t="s">
        <v>59</v>
      </c>
      <c r="D13" s="37" t="s">
        <v>176</v>
      </c>
      <c r="E13" s="48" t="s">
        <v>90</v>
      </c>
      <c r="F13" s="48" t="s">
        <v>63</v>
      </c>
      <c r="G13" s="37" t="s">
        <v>175</v>
      </c>
      <c r="H13" s="37" t="s">
        <v>714</v>
      </c>
      <c r="I13" s="37" t="s">
        <v>619</v>
      </c>
      <c r="J13" s="37" t="s">
        <v>619</v>
      </c>
      <c r="K13" s="37" t="s">
        <v>729</v>
      </c>
      <c r="L13" s="48">
        <v>30</v>
      </c>
      <c r="M13" s="63" t="s">
        <v>173</v>
      </c>
      <c r="N13" s="63" t="s">
        <v>174</v>
      </c>
      <c r="O13" s="55">
        <v>20213000021431</v>
      </c>
      <c r="P13" s="51">
        <v>44407</v>
      </c>
      <c r="Q13" s="48">
        <v>14</v>
      </c>
      <c r="R13" s="48" t="s">
        <v>33</v>
      </c>
      <c r="S13" s="48"/>
      <c r="T13" s="52"/>
      <c r="U13" s="48" t="s">
        <v>659</v>
      </c>
      <c r="V13" s="48"/>
      <c r="W13" s="48"/>
      <c r="X13" s="48" t="s">
        <v>618</v>
      </c>
      <c r="Y13" s="41"/>
    </row>
    <row r="14" spans="1:25" s="41" customFormat="1" ht="51" x14ac:dyDescent="0.25">
      <c r="A14" s="37" t="s">
        <v>737</v>
      </c>
      <c r="B14" s="48" t="s">
        <v>594</v>
      </c>
      <c r="C14" s="48" t="s">
        <v>604</v>
      </c>
      <c r="D14" s="37" t="s">
        <v>76</v>
      </c>
      <c r="E14" s="48" t="s">
        <v>88</v>
      </c>
      <c r="F14" s="48" t="s">
        <v>92</v>
      </c>
      <c r="G14" s="37" t="s">
        <v>179</v>
      </c>
      <c r="H14" s="37" t="s">
        <v>698</v>
      </c>
      <c r="I14" s="37" t="s">
        <v>599</v>
      </c>
      <c r="J14" s="48" t="s">
        <v>602</v>
      </c>
      <c r="K14" s="37" t="s">
        <v>39</v>
      </c>
      <c r="L14" s="48">
        <v>35</v>
      </c>
      <c r="M14" s="63" t="s">
        <v>177</v>
      </c>
      <c r="N14" s="63" t="s">
        <v>178</v>
      </c>
      <c r="O14" s="55">
        <v>20212050094561</v>
      </c>
      <c r="P14" s="51">
        <v>44414</v>
      </c>
      <c r="Q14" s="48">
        <v>20</v>
      </c>
      <c r="R14" s="48" t="s">
        <v>33</v>
      </c>
      <c r="S14" s="48"/>
      <c r="T14" s="52"/>
      <c r="U14" s="48" t="s">
        <v>659</v>
      </c>
      <c r="V14" s="48" t="s">
        <v>27</v>
      </c>
      <c r="W14" s="48"/>
      <c r="X14" s="48" t="s">
        <v>713</v>
      </c>
    </row>
    <row r="15" spans="1:25" s="35" customFormat="1" ht="51" x14ac:dyDescent="0.25">
      <c r="A15" s="37" t="s">
        <v>737</v>
      </c>
      <c r="B15" s="48" t="s">
        <v>594</v>
      </c>
      <c r="C15" s="37" t="s">
        <v>54</v>
      </c>
      <c r="D15" s="37" t="s">
        <v>183</v>
      </c>
      <c r="E15" s="48" t="s">
        <v>88</v>
      </c>
      <c r="F15" s="48" t="s">
        <v>92</v>
      </c>
      <c r="G15" s="37" t="s">
        <v>182</v>
      </c>
      <c r="H15" s="37" t="s">
        <v>698</v>
      </c>
      <c r="I15" s="37" t="s">
        <v>599</v>
      </c>
      <c r="J15" s="48" t="s">
        <v>602</v>
      </c>
      <c r="K15" s="37" t="s">
        <v>729</v>
      </c>
      <c r="L15" s="48">
        <v>30</v>
      </c>
      <c r="M15" s="63" t="s">
        <v>180</v>
      </c>
      <c r="N15" s="63" t="s">
        <v>181</v>
      </c>
      <c r="O15" s="50">
        <v>20212050094471</v>
      </c>
      <c r="P15" s="51">
        <v>44414</v>
      </c>
      <c r="Q15" s="48">
        <v>20</v>
      </c>
      <c r="R15" s="48" t="s">
        <v>33</v>
      </c>
      <c r="S15" s="48"/>
      <c r="T15" s="51">
        <v>44414</v>
      </c>
      <c r="U15" s="48" t="s">
        <v>597</v>
      </c>
      <c r="V15" s="48" t="s">
        <v>27</v>
      </c>
      <c r="W15" s="48"/>
      <c r="X15" s="48"/>
      <c r="Y15" s="41"/>
    </row>
    <row r="16" spans="1:25" s="41" customFormat="1" ht="54" customHeight="1" x14ac:dyDescent="0.25">
      <c r="A16" s="37" t="s">
        <v>737</v>
      </c>
      <c r="B16" s="48" t="s">
        <v>594</v>
      </c>
      <c r="C16" s="37" t="s">
        <v>635</v>
      </c>
      <c r="D16" s="37" t="s">
        <v>194</v>
      </c>
      <c r="E16" s="48" t="s">
        <v>45</v>
      </c>
      <c r="F16" s="48" t="s">
        <v>92</v>
      </c>
      <c r="G16" s="37" t="s">
        <v>68</v>
      </c>
      <c r="H16" s="37" t="s">
        <v>715</v>
      </c>
      <c r="I16" s="37" t="s">
        <v>599</v>
      </c>
      <c r="J16" s="48" t="s">
        <v>602</v>
      </c>
      <c r="K16" s="37" t="s">
        <v>729</v>
      </c>
      <c r="L16" s="48">
        <v>30</v>
      </c>
      <c r="M16" s="63" t="s">
        <v>192</v>
      </c>
      <c r="N16" s="63" t="s">
        <v>193</v>
      </c>
      <c r="O16" s="55">
        <v>20212050094411</v>
      </c>
      <c r="P16" s="51" t="s">
        <v>716</v>
      </c>
      <c r="Q16" s="48">
        <v>16</v>
      </c>
      <c r="R16" s="48" t="s">
        <v>33</v>
      </c>
      <c r="S16" s="48"/>
      <c r="T16" s="52"/>
      <c r="U16" s="48" t="s">
        <v>659</v>
      </c>
      <c r="V16" s="48"/>
      <c r="W16" s="48"/>
      <c r="X16" s="48" t="s">
        <v>713</v>
      </c>
    </row>
    <row r="17" spans="1:25" s="35" customFormat="1" ht="51" x14ac:dyDescent="0.25">
      <c r="A17" s="37" t="s">
        <v>737</v>
      </c>
      <c r="B17" s="48" t="s">
        <v>594</v>
      </c>
      <c r="C17" s="37" t="s">
        <v>703</v>
      </c>
      <c r="D17" s="37" t="s">
        <v>101</v>
      </c>
      <c r="E17" s="48" t="s">
        <v>88</v>
      </c>
      <c r="F17" s="48" t="s">
        <v>62</v>
      </c>
      <c r="G17" s="37" t="s">
        <v>199</v>
      </c>
      <c r="H17" s="37" t="s">
        <v>698</v>
      </c>
      <c r="I17" s="37" t="s">
        <v>599</v>
      </c>
      <c r="J17" s="48" t="s">
        <v>602</v>
      </c>
      <c r="K17" s="37" t="s">
        <v>730</v>
      </c>
      <c r="L17" s="48">
        <v>30</v>
      </c>
      <c r="M17" s="63" t="s">
        <v>197</v>
      </c>
      <c r="N17" s="63" t="s">
        <v>198</v>
      </c>
      <c r="O17" s="55">
        <v>20212050093941</v>
      </c>
      <c r="P17" s="54" t="s">
        <v>600</v>
      </c>
      <c r="Q17" s="48">
        <v>8</v>
      </c>
      <c r="R17" s="48" t="s">
        <v>33</v>
      </c>
      <c r="S17" s="48"/>
      <c r="T17" s="54" t="s">
        <v>600</v>
      </c>
      <c r="U17" s="48" t="s">
        <v>597</v>
      </c>
      <c r="V17" s="48" t="s">
        <v>27</v>
      </c>
      <c r="W17" s="48" t="s">
        <v>26</v>
      </c>
      <c r="X17" s="48"/>
      <c r="Y17" s="41"/>
    </row>
    <row r="18" spans="1:25" s="35" customFormat="1" ht="67.5" customHeight="1" x14ac:dyDescent="0.25">
      <c r="A18" s="26" t="s">
        <v>737</v>
      </c>
      <c r="B18" s="23" t="s">
        <v>613</v>
      </c>
      <c r="C18" s="23" t="s">
        <v>47</v>
      </c>
      <c r="D18" s="26" t="s">
        <v>169</v>
      </c>
      <c r="E18" s="23" t="s">
        <v>90</v>
      </c>
      <c r="F18" s="23" t="s">
        <v>92</v>
      </c>
      <c r="G18" s="26" t="s">
        <v>168</v>
      </c>
      <c r="H18" s="26" t="s">
        <v>99</v>
      </c>
      <c r="I18" s="26" t="s">
        <v>726</v>
      </c>
      <c r="J18" s="23" t="s">
        <v>602</v>
      </c>
      <c r="K18" s="26" t="s">
        <v>731</v>
      </c>
      <c r="L18" s="23">
        <v>10</v>
      </c>
      <c r="M18" s="65" t="s">
        <v>166</v>
      </c>
      <c r="N18" s="65" t="s">
        <v>167</v>
      </c>
      <c r="O18" s="53"/>
      <c r="P18" s="24"/>
      <c r="Q18" s="23"/>
      <c r="R18" s="23" t="s">
        <v>34</v>
      </c>
      <c r="S18" s="23"/>
      <c r="T18" s="25"/>
      <c r="U18" s="23"/>
      <c r="V18" s="23"/>
      <c r="W18" s="23"/>
      <c r="X18" s="23" t="s">
        <v>719</v>
      </c>
    </row>
    <row r="19" spans="1:25" s="41" customFormat="1" ht="51" x14ac:dyDescent="0.25">
      <c r="A19" s="37" t="s">
        <v>737</v>
      </c>
      <c r="B19" s="48" t="s">
        <v>594</v>
      </c>
      <c r="C19" s="48" t="s">
        <v>49</v>
      </c>
      <c r="D19" s="37" t="s">
        <v>208</v>
      </c>
      <c r="E19" s="48" t="s">
        <v>45</v>
      </c>
      <c r="F19" s="48" t="s">
        <v>64</v>
      </c>
      <c r="G19" s="37" t="s">
        <v>207</v>
      </c>
      <c r="H19" s="37" t="s">
        <v>693</v>
      </c>
      <c r="I19" s="37" t="s">
        <v>599</v>
      </c>
      <c r="J19" s="48" t="s">
        <v>602</v>
      </c>
      <c r="K19" s="37" t="s">
        <v>730</v>
      </c>
      <c r="L19" s="48">
        <v>30</v>
      </c>
      <c r="M19" s="63" t="s">
        <v>205</v>
      </c>
      <c r="N19" s="63" t="s">
        <v>206</v>
      </c>
      <c r="O19" s="55">
        <v>20212050094421</v>
      </c>
      <c r="P19" s="51">
        <v>44414</v>
      </c>
      <c r="Q19" s="48">
        <v>20</v>
      </c>
      <c r="R19" s="48" t="s">
        <v>33</v>
      </c>
      <c r="S19" s="48"/>
      <c r="T19" s="51">
        <v>44414</v>
      </c>
      <c r="U19" s="48" t="s">
        <v>597</v>
      </c>
      <c r="V19" s="48" t="s">
        <v>27</v>
      </c>
      <c r="W19" s="48"/>
      <c r="X19" s="48"/>
    </row>
    <row r="20" spans="1:25" s="41" customFormat="1" ht="60" customHeight="1" x14ac:dyDescent="0.25">
      <c r="A20" s="37" t="s">
        <v>737</v>
      </c>
      <c r="B20" s="48" t="s">
        <v>594</v>
      </c>
      <c r="C20" s="48" t="s">
        <v>60</v>
      </c>
      <c r="D20" s="37" t="s">
        <v>79</v>
      </c>
      <c r="E20" s="48" t="s">
        <v>88</v>
      </c>
      <c r="F20" s="48" t="s">
        <v>63</v>
      </c>
      <c r="G20" s="37" t="s">
        <v>211</v>
      </c>
      <c r="H20" s="37" t="s">
        <v>666</v>
      </c>
      <c r="I20" s="37" t="s">
        <v>695</v>
      </c>
      <c r="J20" s="48" t="s">
        <v>602</v>
      </c>
      <c r="K20" s="37" t="s">
        <v>730</v>
      </c>
      <c r="L20" s="48">
        <v>30</v>
      </c>
      <c r="M20" s="63" t="s">
        <v>209</v>
      </c>
      <c r="N20" s="63" t="s">
        <v>210</v>
      </c>
      <c r="O20" s="55">
        <v>20212000021271</v>
      </c>
      <c r="P20" s="54" t="s">
        <v>620</v>
      </c>
      <c r="Q20" s="48">
        <v>12</v>
      </c>
      <c r="R20" s="48" t="s">
        <v>33</v>
      </c>
      <c r="S20" s="48"/>
      <c r="T20" s="54" t="s">
        <v>620</v>
      </c>
      <c r="U20" s="48" t="s">
        <v>597</v>
      </c>
      <c r="V20" s="48" t="s">
        <v>27</v>
      </c>
      <c r="W20" s="48" t="s">
        <v>26</v>
      </c>
      <c r="X20" s="48"/>
    </row>
    <row r="21" spans="1:25" s="41" customFormat="1" ht="51" x14ac:dyDescent="0.25">
      <c r="A21" s="37" t="s">
        <v>737</v>
      </c>
      <c r="B21" s="48" t="s">
        <v>594</v>
      </c>
      <c r="C21" s="48" t="s">
        <v>637</v>
      </c>
      <c r="D21" s="37" t="s">
        <v>134</v>
      </c>
      <c r="E21" s="48" t="s">
        <v>88</v>
      </c>
      <c r="F21" s="48" t="s">
        <v>63</v>
      </c>
      <c r="G21" s="37" t="s">
        <v>214</v>
      </c>
      <c r="H21" s="37" t="s">
        <v>666</v>
      </c>
      <c r="I21" s="37" t="s">
        <v>695</v>
      </c>
      <c r="J21" s="48" t="s">
        <v>602</v>
      </c>
      <c r="K21" s="37" t="s">
        <v>729</v>
      </c>
      <c r="L21" s="48">
        <v>30</v>
      </c>
      <c r="M21" s="63" t="s">
        <v>212</v>
      </c>
      <c r="N21" s="63" t="s">
        <v>213</v>
      </c>
      <c r="O21" s="55">
        <v>20212000021361</v>
      </c>
      <c r="P21" s="54" t="s">
        <v>606</v>
      </c>
      <c r="Q21" s="48">
        <v>11</v>
      </c>
      <c r="R21" s="48" t="s">
        <v>33</v>
      </c>
      <c r="S21" s="48"/>
      <c r="T21" s="54" t="s">
        <v>606</v>
      </c>
      <c r="U21" s="48" t="s">
        <v>597</v>
      </c>
      <c r="V21" s="48" t="s">
        <v>27</v>
      </c>
      <c r="W21" s="48"/>
      <c r="X21" s="48"/>
    </row>
    <row r="22" spans="1:25" s="41" customFormat="1" ht="51" x14ac:dyDescent="0.25">
      <c r="A22" s="37" t="s">
        <v>737</v>
      </c>
      <c r="B22" s="48" t="s">
        <v>594</v>
      </c>
      <c r="C22" s="48" t="s">
        <v>60</v>
      </c>
      <c r="D22" s="37" t="s">
        <v>229</v>
      </c>
      <c r="E22" s="37" t="s">
        <v>90</v>
      </c>
      <c r="F22" s="48" t="s">
        <v>92</v>
      </c>
      <c r="G22" s="37" t="s">
        <v>228</v>
      </c>
      <c r="H22" s="37" t="s">
        <v>693</v>
      </c>
      <c r="I22" s="37" t="s">
        <v>599</v>
      </c>
      <c r="J22" s="48" t="s">
        <v>602</v>
      </c>
      <c r="K22" s="37" t="s">
        <v>731</v>
      </c>
      <c r="L22" s="48">
        <v>10</v>
      </c>
      <c r="M22" s="63" t="s">
        <v>226</v>
      </c>
      <c r="N22" s="63" t="s">
        <v>227</v>
      </c>
      <c r="O22" s="55">
        <v>20212050093831</v>
      </c>
      <c r="P22" s="54" t="s">
        <v>611</v>
      </c>
      <c r="Q22" s="48">
        <v>1</v>
      </c>
      <c r="R22" s="48" t="s">
        <v>33</v>
      </c>
      <c r="S22" s="48"/>
      <c r="T22" s="54" t="s">
        <v>611</v>
      </c>
      <c r="U22" s="48" t="s">
        <v>597</v>
      </c>
      <c r="V22" s="48" t="s">
        <v>27</v>
      </c>
      <c r="W22" s="48"/>
      <c r="X22" s="48"/>
    </row>
    <row r="23" spans="1:25" s="35" customFormat="1" ht="52.5" customHeight="1" x14ac:dyDescent="0.25">
      <c r="A23" s="37" t="s">
        <v>737</v>
      </c>
      <c r="B23" s="48" t="s">
        <v>594</v>
      </c>
      <c r="C23" s="37" t="s">
        <v>635</v>
      </c>
      <c r="D23" s="37" t="s">
        <v>77</v>
      </c>
      <c r="E23" s="48" t="s">
        <v>88</v>
      </c>
      <c r="F23" s="48" t="s">
        <v>93</v>
      </c>
      <c r="G23" s="37" t="s">
        <v>232</v>
      </c>
      <c r="H23" s="37" t="s">
        <v>663</v>
      </c>
      <c r="I23" s="37" t="s">
        <v>599</v>
      </c>
      <c r="J23" s="48" t="s">
        <v>602</v>
      </c>
      <c r="K23" s="37" t="s">
        <v>729</v>
      </c>
      <c r="L23" s="48">
        <v>30</v>
      </c>
      <c r="M23" s="63" t="s">
        <v>230</v>
      </c>
      <c r="N23" s="63" t="s">
        <v>231</v>
      </c>
      <c r="O23" s="50">
        <v>20212050094281</v>
      </c>
      <c r="P23" s="51">
        <v>44406</v>
      </c>
      <c r="Q23" s="48">
        <v>13</v>
      </c>
      <c r="R23" s="48" t="s">
        <v>33</v>
      </c>
      <c r="S23" s="48"/>
      <c r="T23" s="52">
        <v>44406</v>
      </c>
      <c r="U23" s="48" t="s">
        <v>597</v>
      </c>
      <c r="V23" s="48" t="s">
        <v>27</v>
      </c>
      <c r="W23" s="48"/>
      <c r="X23" s="48"/>
      <c r="Y23" s="41"/>
    </row>
    <row r="24" spans="1:25" s="35" customFormat="1" ht="45" x14ac:dyDescent="0.25">
      <c r="A24" s="37" t="s">
        <v>737</v>
      </c>
      <c r="B24" s="48" t="s">
        <v>594</v>
      </c>
      <c r="C24" s="48" t="s">
        <v>49</v>
      </c>
      <c r="D24" s="37" t="s">
        <v>80</v>
      </c>
      <c r="E24" s="48" t="s">
        <v>88</v>
      </c>
      <c r="F24" s="48" t="s">
        <v>93</v>
      </c>
      <c r="G24" s="37" t="s">
        <v>236</v>
      </c>
      <c r="H24" s="37" t="s">
        <v>699</v>
      </c>
      <c r="I24" s="48" t="s">
        <v>609</v>
      </c>
      <c r="J24" s="37" t="s">
        <v>609</v>
      </c>
      <c r="K24" s="37" t="s">
        <v>41</v>
      </c>
      <c r="L24" s="48">
        <v>20</v>
      </c>
      <c r="M24" s="63" t="s">
        <v>234</v>
      </c>
      <c r="N24" s="63" t="s">
        <v>235</v>
      </c>
      <c r="O24" s="50"/>
      <c r="P24" s="51">
        <v>44412</v>
      </c>
      <c r="Q24" s="48">
        <v>18</v>
      </c>
      <c r="R24" s="48" t="s">
        <v>33</v>
      </c>
      <c r="S24" s="82" t="s">
        <v>643</v>
      </c>
      <c r="T24" s="52"/>
      <c r="U24" s="48"/>
      <c r="V24" s="48"/>
      <c r="W24" s="48"/>
      <c r="X24" s="48"/>
      <c r="Y24" s="41"/>
    </row>
    <row r="25" spans="1:25" s="41" customFormat="1" ht="52.5" customHeight="1" x14ac:dyDescent="0.25">
      <c r="A25" s="37" t="s">
        <v>737</v>
      </c>
      <c r="B25" s="48" t="s">
        <v>594</v>
      </c>
      <c r="C25" s="48" t="s">
        <v>52</v>
      </c>
      <c r="D25" s="37" t="s">
        <v>244</v>
      </c>
      <c r="E25" s="48" t="s">
        <v>88</v>
      </c>
      <c r="F25" s="48" t="s">
        <v>62</v>
      </c>
      <c r="G25" s="37" t="s">
        <v>243</v>
      </c>
      <c r="H25" s="37" t="s">
        <v>672</v>
      </c>
      <c r="I25" s="37" t="s">
        <v>599</v>
      </c>
      <c r="J25" s="48" t="s">
        <v>602</v>
      </c>
      <c r="K25" s="37" t="s">
        <v>731</v>
      </c>
      <c r="L25" s="48">
        <v>10</v>
      </c>
      <c r="M25" s="63" t="s">
        <v>241</v>
      </c>
      <c r="N25" s="63" t="s">
        <v>242</v>
      </c>
      <c r="O25" s="55">
        <v>20212050093881</v>
      </c>
      <c r="P25" s="51">
        <v>44390</v>
      </c>
      <c r="Q25" s="48">
        <v>1</v>
      </c>
      <c r="R25" s="48" t="s">
        <v>33</v>
      </c>
      <c r="S25" s="48"/>
      <c r="T25" s="52">
        <v>44390</v>
      </c>
      <c r="U25" s="48" t="s">
        <v>597</v>
      </c>
      <c r="V25" s="48" t="s">
        <v>27</v>
      </c>
      <c r="W25" s="48"/>
      <c r="X25" s="48"/>
    </row>
    <row r="26" spans="1:25" s="35" customFormat="1" ht="51" x14ac:dyDescent="0.25">
      <c r="A26" s="37" t="s">
        <v>737</v>
      </c>
      <c r="B26" s="48" t="s">
        <v>594</v>
      </c>
      <c r="C26" s="48" t="s">
        <v>60</v>
      </c>
      <c r="D26" s="37" t="s">
        <v>250</v>
      </c>
      <c r="E26" s="37" t="s">
        <v>645</v>
      </c>
      <c r="F26" s="48" t="s">
        <v>93</v>
      </c>
      <c r="G26" s="37" t="s">
        <v>249</v>
      </c>
      <c r="H26" s="37" t="s">
        <v>696</v>
      </c>
      <c r="I26" s="37" t="s">
        <v>695</v>
      </c>
      <c r="J26" s="48" t="s">
        <v>602</v>
      </c>
      <c r="K26" s="37" t="s">
        <v>41</v>
      </c>
      <c r="L26" s="37">
        <v>20</v>
      </c>
      <c r="M26" s="63" t="s">
        <v>247</v>
      </c>
      <c r="N26" s="63" t="s">
        <v>248</v>
      </c>
      <c r="O26" s="55">
        <v>20212050094241</v>
      </c>
      <c r="P26" s="39">
        <v>44404</v>
      </c>
      <c r="Q26" s="37">
        <v>12</v>
      </c>
      <c r="R26" s="48" t="s">
        <v>33</v>
      </c>
      <c r="S26" s="37"/>
      <c r="T26" s="40">
        <v>44404</v>
      </c>
      <c r="U26" s="37" t="s">
        <v>597</v>
      </c>
      <c r="V26" s="37" t="s">
        <v>27</v>
      </c>
      <c r="W26" s="37"/>
      <c r="X26" s="37"/>
      <c r="Y26" s="41"/>
    </row>
    <row r="27" spans="1:25" s="41" customFormat="1" ht="51" x14ac:dyDescent="0.25">
      <c r="A27" s="37" t="s">
        <v>737</v>
      </c>
      <c r="B27" s="48" t="s">
        <v>594</v>
      </c>
      <c r="C27" s="48" t="s">
        <v>60</v>
      </c>
      <c r="D27" s="37" t="s">
        <v>254</v>
      </c>
      <c r="E27" s="48" t="s">
        <v>45</v>
      </c>
      <c r="F27" s="37" t="s">
        <v>62</v>
      </c>
      <c r="G27" s="37" t="s">
        <v>253</v>
      </c>
      <c r="H27" s="37" t="s">
        <v>672</v>
      </c>
      <c r="I27" s="37" t="s">
        <v>599</v>
      </c>
      <c r="J27" s="48" t="s">
        <v>602</v>
      </c>
      <c r="K27" s="37" t="s">
        <v>729</v>
      </c>
      <c r="L27" s="37">
        <v>30</v>
      </c>
      <c r="M27" s="63" t="s">
        <v>251</v>
      </c>
      <c r="N27" s="63" t="s">
        <v>252</v>
      </c>
      <c r="O27" s="55">
        <v>20212050094011</v>
      </c>
      <c r="P27" s="39">
        <v>44398</v>
      </c>
      <c r="Q27" s="37">
        <v>6</v>
      </c>
      <c r="R27" s="48" t="s">
        <v>33</v>
      </c>
      <c r="S27" s="37"/>
      <c r="T27" s="40">
        <v>44398</v>
      </c>
      <c r="U27" s="37" t="s">
        <v>597</v>
      </c>
      <c r="V27" s="37" t="s">
        <v>27</v>
      </c>
      <c r="W27" s="37"/>
      <c r="X27" s="37"/>
    </row>
    <row r="28" spans="1:25" ht="74.25" customHeight="1" x14ac:dyDescent="0.25">
      <c r="A28" s="37" t="s">
        <v>737</v>
      </c>
      <c r="B28" s="48" t="s">
        <v>594</v>
      </c>
      <c r="C28" s="37" t="s">
        <v>49</v>
      </c>
      <c r="D28" s="37" t="s">
        <v>82</v>
      </c>
      <c r="E28" s="37" t="s">
        <v>704</v>
      </c>
      <c r="F28" s="37" t="s">
        <v>93</v>
      </c>
      <c r="G28" s="37" t="s">
        <v>260</v>
      </c>
      <c r="H28" s="37" t="s">
        <v>700</v>
      </c>
      <c r="I28" s="37" t="s">
        <v>599</v>
      </c>
      <c r="J28" s="48" t="s">
        <v>602</v>
      </c>
      <c r="K28" s="37" t="s">
        <v>729</v>
      </c>
      <c r="L28" s="37">
        <v>30</v>
      </c>
      <c r="M28" s="63" t="s">
        <v>258</v>
      </c>
      <c r="N28" s="63" t="s">
        <v>259</v>
      </c>
      <c r="O28" s="55">
        <v>20212050094021</v>
      </c>
      <c r="P28" s="39">
        <v>44405</v>
      </c>
      <c r="Q28" s="37">
        <v>11</v>
      </c>
      <c r="R28" s="48" t="s">
        <v>33</v>
      </c>
      <c r="S28" s="37"/>
      <c r="T28" s="40">
        <v>44405</v>
      </c>
      <c r="U28" s="37" t="s">
        <v>597</v>
      </c>
      <c r="V28" s="37" t="s">
        <v>27</v>
      </c>
      <c r="W28" s="37"/>
      <c r="X28" s="37"/>
      <c r="Y28" s="41"/>
    </row>
    <row r="29" spans="1:25" s="41" customFormat="1" ht="51" x14ac:dyDescent="0.25">
      <c r="A29" s="37" t="s">
        <v>737</v>
      </c>
      <c r="B29" s="48" t="s">
        <v>594</v>
      </c>
      <c r="C29" s="37" t="s">
        <v>49</v>
      </c>
      <c r="D29" s="37" t="s">
        <v>264</v>
      </c>
      <c r="E29" s="48" t="s">
        <v>45</v>
      </c>
      <c r="F29" s="37" t="s">
        <v>93</v>
      </c>
      <c r="G29" s="37" t="s">
        <v>263</v>
      </c>
      <c r="H29" s="37" t="s">
        <v>693</v>
      </c>
      <c r="I29" s="37" t="s">
        <v>599</v>
      </c>
      <c r="J29" s="48" t="s">
        <v>602</v>
      </c>
      <c r="K29" s="37" t="s">
        <v>41</v>
      </c>
      <c r="L29" s="37">
        <v>20</v>
      </c>
      <c r="M29" s="63" t="s">
        <v>261</v>
      </c>
      <c r="N29" s="63" t="s">
        <v>262</v>
      </c>
      <c r="O29" s="55" t="s">
        <v>646</v>
      </c>
      <c r="P29" s="39">
        <v>44410</v>
      </c>
      <c r="Q29" s="37">
        <v>14</v>
      </c>
      <c r="R29" s="48" t="s">
        <v>33</v>
      </c>
      <c r="S29" s="37"/>
      <c r="T29" s="40"/>
      <c r="U29" s="37" t="s">
        <v>659</v>
      </c>
      <c r="V29" s="37" t="s">
        <v>27</v>
      </c>
      <c r="W29" s="37"/>
      <c r="X29" s="37"/>
    </row>
    <row r="30" spans="1:25" s="41" customFormat="1" ht="51" x14ac:dyDescent="0.25">
      <c r="A30" s="37" t="s">
        <v>737</v>
      </c>
      <c r="B30" s="48" t="s">
        <v>594</v>
      </c>
      <c r="C30" s="37" t="s">
        <v>49</v>
      </c>
      <c r="D30" s="37" t="s">
        <v>268</v>
      </c>
      <c r="E30" s="37" t="s">
        <v>704</v>
      </c>
      <c r="F30" s="37" t="s">
        <v>93</v>
      </c>
      <c r="G30" s="37" t="s">
        <v>267</v>
      </c>
      <c r="H30" s="37" t="s">
        <v>698</v>
      </c>
      <c r="I30" s="37" t="s">
        <v>599</v>
      </c>
      <c r="J30" s="48" t="s">
        <v>602</v>
      </c>
      <c r="K30" s="37" t="s">
        <v>731</v>
      </c>
      <c r="L30" s="37">
        <v>10</v>
      </c>
      <c r="M30" s="63" t="s">
        <v>265</v>
      </c>
      <c r="N30" s="63" t="s">
        <v>266</v>
      </c>
      <c r="O30" s="55">
        <v>20212050094101</v>
      </c>
      <c r="P30" s="39">
        <v>44398</v>
      </c>
      <c r="Q30" s="37">
        <v>4</v>
      </c>
      <c r="R30" s="48" t="s">
        <v>33</v>
      </c>
      <c r="S30" s="37"/>
      <c r="T30" s="40">
        <v>44398</v>
      </c>
      <c r="U30" s="37" t="s">
        <v>597</v>
      </c>
      <c r="V30" s="37" t="s">
        <v>27</v>
      </c>
      <c r="W30" s="37"/>
      <c r="X30" s="37"/>
    </row>
    <row r="31" spans="1:25" s="41" customFormat="1" ht="78.75" customHeight="1" x14ac:dyDescent="0.25">
      <c r="A31" s="37" t="s">
        <v>737</v>
      </c>
      <c r="B31" s="48" t="s">
        <v>594</v>
      </c>
      <c r="C31" s="37" t="s">
        <v>703</v>
      </c>
      <c r="D31" s="37" t="s">
        <v>276</v>
      </c>
      <c r="E31" s="48" t="s">
        <v>45</v>
      </c>
      <c r="F31" s="37" t="s">
        <v>62</v>
      </c>
      <c r="G31" s="37" t="s">
        <v>275</v>
      </c>
      <c r="H31" s="37" t="s">
        <v>697</v>
      </c>
      <c r="I31" s="37" t="s">
        <v>695</v>
      </c>
      <c r="J31" s="48" t="s">
        <v>602</v>
      </c>
      <c r="K31" s="37" t="s">
        <v>730</v>
      </c>
      <c r="L31" s="37">
        <v>30</v>
      </c>
      <c r="M31" s="63" t="s">
        <v>273</v>
      </c>
      <c r="N31" s="63" t="s">
        <v>274</v>
      </c>
      <c r="O31" s="55">
        <v>20212000021211</v>
      </c>
      <c r="P31" s="39">
        <v>44398</v>
      </c>
      <c r="Q31" s="37">
        <v>5</v>
      </c>
      <c r="R31" s="48" t="s">
        <v>33</v>
      </c>
      <c r="S31" s="37"/>
      <c r="T31" s="40">
        <v>44398</v>
      </c>
      <c r="U31" s="37" t="s">
        <v>597</v>
      </c>
      <c r="V31" s="37" t="s">
        <v>27</v>
      </c>
      <c r="W31" s="37"/>
      <c r="X31" s="37"/>
    </row>
    <row r="32" spans="1:25" s="35" customFormat="1" ht="63.75" x14ac:dyDescent="0.25">
      <c r="A32" s="37" t="s">
        <v>737</v>
      </c>
      <c r="B32" s="37" t="s">
        <v>627</v>
      </c>
      <c r="C32" s="37" t="s">
        <v>54</v>
      </c>
      <c r="D32" s="37" t="s">
        <v>279</v>
      </c>
      <c r="E32" s="48" t="s">
        <v>45</v>
      </c>
      <c r="F32" s="37" t="s">
        <v>93</v>
      </c>
      <c r="G32" s="37" t="s">
        <v>738</v>
      </c>
      <c r="H32" s="37" t="s">
        <v>696</v>
      </c>
      <c r="I32" s="37" t="s">
        <v>599</v>
      </c>
      <c r="J32" s="48" t="s">
        <v>602</v>
      </c>
      <c r="K32" s="37" t="s">
        <v>730</v>
      </c>
      <c r="L32" s="37">
        <v>30</v>
      </c>
      <c r="M32" s="63" t="s">
        <v>277</v>
      </c>
      <c r="N32" s="63" t="s">
        <v>278</v>
      </c>
      <c r="O32" s="55">
        <v>20212050094541</v>
      </c>
      <c r="P32" s="39">
        <v>44418</v>
      </c>
      <c r="Q32" s="37">
        <v>19</v>
      </c>
      <c r="R32" s="48" t="s">
        <v>33</v>
      </c>
      <c r="S32" s="37"/>
      <c r="T32" s="40">
        <v>44419</v>
      </c>
      <c r="U32" s="37" t="s">
        <v>597</v>
      </c>
      <c r="V32" s="37" t="s">
        <v>27</v>
      </c>
      <c r="W32" s="37"/>
      <c r="X32" s="37"/>
      <c r="Y32" s="41"/>
    </row>
    <row r="33" spans="1:25" s="35" customFormat="1" ht="63.75" x14ac:dyDescent="0.25">
      <c r="A33" s="37" t="s">
        <v>737</v>
      </c>
      <c r="B33" s="48" t="s">
        <v>594</v>
      </c>
      <c r="C33" s="37" t="s">
        <v>51</v>
      </c>
      <c r="D33" s="37" t="s">
        <v>78</v>
      </c>
      <c r="E33" s="48" t="s">
        <v>45</v>
      </c>
      <c r="F33" s="37" t="s">
        <v>93</v>
      </c>
      <c r="G33" s="37" t="s">
        <v>70</v>
      </c>
      <c r="H33" s="37" t="s">
        <v>693</v>
      </c>
      <c r="I33" s="37" t="s">
        <v>599</v>
      </c>
      <c r="J33" s="48" t="s">
        <v>602</v>
      </c>
      <c r="K33" s="37" t="s">
        <v>730</v>
      </c>
      <c r="L33" s="37">
        <v>30</v>
      </c>
      <c r="M33" s="63" t="s">
        <v>280</v>
      </c>
      <c r="N33" s="63" t="s">
        <v>281</v>
      </c>
      <c r="O33" s="55">
        <v>20212050094171</v>
      </c>
      <c r="P33" s="39">
        <v>44405</v>
      </c>
      <c r="Q33" s="37">
        <v>10</v>
      </c>
      <c r="R33" s="48" t="s">
        <v>33</v>
      </c>
      <c r="S33" s="37" t="s">
        <v>647</v>
      </c>
      <c r="T33" s="39">
        <v>44405</v>
      </c>
      <c r="U33" s="37" t="s">
        <v>597</v>
      </c>
      <c r="V33" s="37" t="s">
        <v>27</v>
      </c>
      <c r="W33" s="37"/>
      <c r="X33" s="37"/>
      <c r="Y33" s="41"/>
    </row>
    <row r="34" spans="1:25" s="46" customFormat="1" ht="65.25" customHeight="1" x14ac:dyDescent="0.25">
      <c r="A34" s="37" t="s">
        <v>737</v>
      </c>
      <c r="B34" s="48" t="s">
        <v>594</v>
      </c>
      <c r="C34" s="37" t="s">
        <v>48</v>
      </c>
      <c r="D34" s="37" t="s">
        <v>289</v>
      </c>
      <c r="E34" s="37" t="s">
        <v>88</v>
      </c>
      <c r="F34" s="37" t="s">
        <v>63</v>
      </c>
      <c r="G34" s="37" t="s">
        <v>288</v>
      </c>
      <c r="H34" s="37" t="s">
        <v>672</v>
      </c>
      <c r="I34" s="37" t="s">
        <v>599</v>
      </c>
      <c r="J34" s="37" t="s">
        <v>602</v>
      </c>
      <c r="K34" s="37" t="s">
        <v>729</v>
      </c>
      <c r="L34" s="37">
        <v>30</v>
      </c>
      <c r="M34" s="63" t="s">
        <v>286</v>
      </c>
      <c r="N34" s="63" t="s">
        <v>287</v>
      </c>
      <c r="O34" s="55">
        <v>20212050094251</v>
      </c>
      <c r="P34" s="39">
        <v>44405</v>
      </c>
      <c r="Q34" s="37">
        <v>19</v>
      </c>
      <c r="R34" s="48" t="s">
        <v>33</v>
      </c>
      <c r="S34" s="37"/>
      <c r="T34" s="40">
        <v>44405</v>
      </c>
      <c r="U34" s="37" t="s">
        <v>597</v>
      </c>
      <c r="V34" s="37" t="s">
        <v>27</v>
      </c>
      <c r="W34" s="37"/>
      <c r="X34" s="37"/>
      <c r="Y34" s="41"/>
    </row>
    <row r="35" spans="1:25" s="41" customFormat="1" ht="51" x14ac:dyDescent="0.25">
      <c r="A35" s="37" t="s">
        <v>737</v>
      </c>
      <c r="B35" s="48" t="s">
        <v>594</v>
      </c>
      <c r="C35" s="37" t="s">
        <v>54</v>
      </c>
      <c r="D35" s="37" t="s">
        <v>292</v>
      </c>
      <c r="E35" s="48" t="s">
        <v>45</v>
      </c>
      <c r="F35" s="37" t="s">
        <v>63</v>
      </c>
      <c r="G35" s="37" t="s">
        <v>70</v>
      </c>
      <c r="H35" s="37" t="s">
        <v>696</v>
      </c>
      <c r="I35" s="37" t="s">
        <v>599</v>
      </c>
      <c r="J35" s="37" t="s">
        <v>602</v>
      </c>
      <c r="K35" s="37" t="s">
        <v>41</v>
      </c>
      <c r="L35" s="37">
        <v>20</v>
      </c>
      <c r="M35" s="63" t="s">
        <v>290</v>
      </c>
      <c r="N35" s="63" t="s">
        <v>291</v>
      </c>
      <c r="O35" s="55"/>
      <c r="P35" s="39">
        <v>44418</v>
      </c>
      <c r="Q35" s="37">
        <v>18</v>
      </c>
      <c r="R35" s="48" t="s">
        <v>33</v>
      </c>
      <c r="S35" s="37" t="s">
        <v>648</v>
      </c>
      <c r="T35" s="39">
        <v>44418</v>
      </c>
      <c r="U35" s="37"/>
      <c r="V35" s="37" t="s">
        <v>27</v>
      </c>
      <c r="W35" s="37"/>
      <c r="X35" s="37"/>
    </row>
    <row r="36" spans="1:25" s="41" customFormat="1" ht="51" x14ac:dyDescent="0.25">
      <c r="A36" s="37" t="s">
        <v>737</v>
      </c>
      <c r="B36" s="48" t="s">
        <v>594</v>
      </c>
      <c r="C36" s="37" t="s">
        <v>47</v>
      </c>
      <c r="D36" s="37" t="s">
        <v>305</v>
      </c>
      <c r="E36" s="37" t="s">
        <v>704</v>
      </c>
      <c r="F36" s="37" t="s">
        <v>62</v>
      </c>
      <c r="G36" s="37" t="s">
        <v>304</v>
      </c>
      <c r="H36" s="37" t="s">
        <v>672</v>
      </c>
      <c r="I36" s="37" t="s">
        <v>599</v>
      </c>
      <c r="J36" s="37" t="s">
        <v>602</v>
      </c>
      <c r="K36" s="37" t="s">
        <v>729</v>
      </c>
      <c r="L36" s="37">
        <v>30</v>
      </c>
      <c r="M36" s="63" t="s">
        <v>302</v>
      </c>
      <c r="N36" s="63" t="s">
        <v>303</v>
      </c>
      <c r="O36" s="55">
        <v>20212050094331</v>
      </c>
      <c r="P36" s="39">
        <v>44406</v>
      </c>
      <c r="Q36" s="37">
        <v>10</v>
      </c>
      <c r="R36" s="48" t="s">
        <v>33</v>
      </c>
      <c r="S36" s="37"/>
      <c r="T36" s="40">
        <v>44406</v>
      </c>
      <c r="U36" s="37" t="s">
        <v>597</v>
      </c>
      <c r="V36" s="37" t="s">
        <v>27</v>
      </c>
      <c r="W36" s="37"/>
      <c r="X36" s="37"/>
    </row>
    <row r="37" spans="1:25" s="41" customFormat="1" ht="51" x14ac:dyDescent="0.25">
      <c r="A37" s="37" t="s">
        <v>737</v>
      </c>
      <c r="B37" s="48" t="s">
        <v>594</v>
      </c>
      <c r="C37" s="37" t="s">
        <v>50</v>
      </c>
      <c r="D37" s="37" t="s">
        <v>309</v>
      </c>
      <c r="E37" s="48" t="s">
        <v>45</v>
      </c>
      <c r="F37" s="37" t="s">
        <v>62</v>
      </c>
      <c r="G37" s="37" t="s">
        <v>308</v>
      </c>
      <c r="H37" s="37" t="s">
        <v>672</v>
      </c>
      <c r="I37" s="37" t="s">
        <v>599</v>
      </c>
      <c r="J37" s="37" t="s">
        <v>602</v>
      </c>
      <c r="K37" s="37" t="s">
        <v>729</v>
      </c>
      <c r="L37" s="37">
        <v>30</v>
      </c>
      <c r="M37" s="63" t="s">
        <v>306</v>
      </c>
      <c r="N37" s="63" t="s">
        <v>307</v>
      </c>
      <c r="O37" s="55">
        <v>20212050094271</v>
      </c>
      <c r="P37" s="39">
        <v>44406</v>
      </c>
      <c r="Q37" s="37">
        <v>9</v>
      </c>
      <c r="R37" s="48" t="s">
        <v>33</v>
      </c>
      <c r="S37" s="83"/>
      <c r="T37" s="40">
        <v>44406</v>
      </c>
      <c r="U37" s="37" t="s">
        <v>597</v>
      </c>
      <c r="V37" s="37" t="s">
        <v>27</v>
      </c>
      <c r="W37" s="37"/>
      <c r="X37" s="37"/>
    </row>
    <row r="38" spans="1:25" s="36" customFormat="1" ht="63.75" x14ac:dyDescent="0.25">
      <c r="A38" s="37" t="s">
        <v>737</v>
      </c>
      <c r="B38" s="48" t="s">
        <v>594</v>
      </c>
      <c r="C38" s="37" t="s">
        <v>59</v>
      </c>
      <c r="D38" s="37" t="s">
        <v>313</v>
      </c>
      <c r="E38" s="37" t="s">
        <v>704</v>
      </c>
      <c r="F38" s="37" t="s">
        <v>62</v>
      </c>
      <c r="G38" s="37" t="s">
        <v>312</v>
      </c>
      <c r="H38" s="37" t="s">
        <v>693</v>
      </c>
      <c r="I38" s="37" t="s">
        <v>599</v>
      </c>
      <c r="J38" s="37" t="s">
        <v>602</v>
      </c>
      <c r="K38" s="37" t="s">
        <v>731</v>
      </c>
      <c r="L38" s="37">
        <v>10</v>
      </c>
      <c r="M38" s="63" t="s">
        <v>310</v>
      </c>
      <c r="N38" s="63" t="s">
        <v>311</v>
      </c>
      <c r="O38" s="55" t="s">
        <v>650</v>
      </c>
      <c r="P38" s="39">
        <v>44396</v>
      </c>
      <c r="Q38" s="37">
        <v>2</v>
      </c>
      <c r="R38" s="48" t="s">
        <v>33</v>
      </c>
      <c r="S38" s="37"/>
      <c r="T38" s="40">
        <v>44396</v>
      </c>
      <c r="U38" s="37" t="s">
        <v>597</v>
      </c>
      <c r="V38" s="37" t="s">
        <v>27</v>
      </c>
      <c r="W38" s="37"/>
      <c r="X38" s="37"/>
      <c r="Y38" s="41"/>
    </row>
    <row r="39" spans="1:25" s="41" customFormat="1" ht="51" x14ac:dyDescent="0.25">
      <c r="A39" s="37" t="s">
        <v>737</v>
      </c>
      <c r="B39" s="48" t="s">
        <v>594</v>
      </c>
      <c r="C39" s="37" t="s">
        <v>50</v>
      </c>
      <c r="D39" s="37" t="s">
        <v>309</v>
      </c>
      <c r="E39" s="48" t="s">
        <v>45</v>
      </c>
      <c r="F39" s="37" t="s">
        <v>62</v>
      </c>
      <c r="G39" s="37" t="s">
        <v>316</v>
      </c>
      <c r="H39" s="37" t="s">
        <v>672</v>
      </c>
      <c r="I39" s="37" t="s">
        <v>599</v>
      </c>
      <c r="J39" s="37" t="s">
        <v>602</v>
      </c>
      <c r="K39" s="37" t="s">
        <v>729</v>
      </c>
      <c r="L39" s="37">
        <v>30</v>
      </c>
      <c r="M39" s="63" t="s">
        <v>314</v>
      </c>
      <c r="N39" s="63" t="s">
        <v>315</v>
      </c>
      <c r="O39" s="55">
        <v>20212050094271</v>
      </c>
      <c r="P39" s="39">
        <v>44406</v>
      </c>
      <c r="Q39" s="37">
        <v>9</v>
      </c>
      <c r="R39" s="48" t="s">
        <v>33</v>
      </c>
      <c r="S39" s="37"/>
      <c r="T39" s="40">
        <v>44406</v>
      </c>
      <c r="U39" s="37" t="s">
        <v>597</v>
      </c>
      <c r="V39" s="37" t="s">
        <v>27</v>
      </c>
      <c r="W39" s="37"/>
      <c r="X39" s="37"/>
    </row>
    <row r="40" spans="1:25" s="36" customFormat="1" ht="51" x14ac:dyDescent="0.25">
      <c r="A40" s="37" t="s">
        <v>737</v>
      </c>
      <c r="B40" s="48" t="s">
        <v>594</v>
      </c>
      <c r="C40" s="37" t="s">
        <v>49</v>
      </c>
      <c r="D40" s="37" t="s">
        <v>320</v>
      </c>
      <c r="E40" s="48" t="s">
        <v>45</v>
      </c>
      <c r="F40" s="37" t="s">
        <v>62</v>
      </c>
      <c r="G40" s="37" t="s">
        <v>319</v>
      </c>
      <c r="H40" s="37" t="s">
        <v>696</v>
      </c>
      <c r="I40" s="37" t="s">
        <v>599</v>
      </c>
      <c r="J40" s="37" t="s">
        <v>602</v>
      </c>
      <c r="K40" s="37" t="s">
        <v>730</v>
      </c>
      <c r="L40" s="37">
        <v>30</v>
      </c>
      <c r="M40" s="63" t="s">
        <v>317</v>
      </c>
      <c r="N40" s="63" t="s">
        <v>318</v>
      </c>
      <c r="O40" s="55">
        <v>20212050094451</v>
      </c>
      <c r="P40" s="39">
        <v>44414</v>
      </c>
      <c r="Q40" s="37">
        <v>15</v>
      </c>
      <c r="R40" s="48" t="s">
        <v>33</v>
      </c>
      <c r="S40" s="37"/>
      <c r="T40" s="40">
        <v>44414</v>
      </c>
      <c r="U40" s="37" t="s">
        <v>597</v>
      </c>
      <c r="V40" s="37" t="s">
        <v>27</v>
      </c>
      <c r="W40" s="37"/>
      <c r="X40" s="37"/>
      <c r="Y40" s="41"/>
    </row>
    <row r="41" spans="1:25" s="41" customFormat="1" ht="51" x14ac:dyDescent="0.25">
      <c r="A41" s="37" t="s">
        <v>737</v>
      </c>
      <c r="B41" s="48" t="s">
        <v>594</v>
      </c>
      <c r="C41" s="37" t="s">
        <v>51</v>
      </c>
      <c r="D41" s="37" t="s">
        <v>324</v>
      </c>
      <c r="E41" s="37" t="s">
        <v>704</v>
      </c>
      <c r="F41" s="37" t="s">
        <v>93</v>
      </c>
      <c r="G41" s="37" t="s">
        <v>323</v>
      </c>
      <c r="H41" s="37" t="s">
        <v>706</v>
      </c>
      <c r="I41" s="37" t="s">
        <v>725</v>
      </c>
      <c r="J41" s="37" t="s">
        <v>602</v>
      </c>
      <c r="K41" s="37" t="s">
        <v>41</v>
      </c>
      <c r="L41" s="37">
        <v>20</v>
      </c>
      <c r="M41" s="63" t="s">
        <v>321</v>
      </c>
      <c r="N41" s="63" t="s">
        <v>322</v>
      </c>
      <c r="O41" s="55" t="s">
        <v>651</v>
      </c>
      <c r="P41" s="39">
        <v>44412</v>
      </c>
      <c r="Q41" s="37">
        <v>13</v>
      </c>
      <c r="R41" s="48" t="s">
        <v>33</v>
      </c>
      <c r="S41" s="38" t="s">
        <v>708</v>
      </c>
      <c r="T41" s="40"/>
      <c r="U41" s="37" t="s">
        <v>659</v>
      </c>
      <c r="V41" s="37"/>
      <c r="W41" s="37"/>
      <c r="X41" s="37" t="s">
        <v>707</v>
      </c>
    </row>
    <row r="42" spans="1:25" s="41" customFormat="1" ht="51" x14ac:dyDescent="0.25">
      <c r="A42" s="37" t="s">
        <v>737</v>
      </c>
      <c r="B42" s="48" t="s">
        <v>594</v>
      </c>
      <c r="C42" s="37" t="s">
        <v>52</v>
      </c>
      <c r="D42" s="37" t="s">
        <v>331</v>
      </c>
      <c r="E42" s="48" t="s">
        <v>45</v>
      </c>
      <c r="F42" s="37" t="s">
        <v>62</v>
      </c>
      <c r="G42" s="37" t="s">
        <v>330</v>
      </c>
      <c r="H42" s="37" t="s">
        <v>710</v>
      </c>
      <c r="I42" s="37" t="s">
        <v>725</v>
      </c>
      <c r="J42" s="37" t="s">
        <v>602</v>
      </c>
      <c r="K42" s="37" t="s">
        <v>41</v>
      </c>
      <c r="L42" s="37">
        <v>20</v>
      </c>
      <c r="M42" s="63" t="s">
        <v>328</v>
      </c>
      <c r="N42" s="63" t="s">
        <v>329</v>
      </c>
      <c r="O42" s="55"/>
      <c r="P42" s="39">
        <v>44412</v>
      </c>
      <c r="Q42" s="37">
        <v>13</v>
      </c>
      <c r="R42" s="48" t="s">
        <v>33</v>
      </c>
      <c r="S42" s="38" t="s">
        <v>709</v>
      </c>
      <c r="T42" s="40"/>
      <c r="U42" s="37"/>
      <c r="V42" s="37" t="s">
        <v>27</v>
      </c>
      <c r="W42" s="37"/>
      <c r="X42" s="37" t="s">
        <v>652</v>
      </c>
    </row>
    <row r="43" spans="1:25" s="36" customFormat="1" ht="63.75" customHeight="1" x14ac:dyDescent="0.25">
      <c r="A43" s="37" t="s">
        <v>737</v>
      </c>
      <c r="B43" s="48" t="s">
        <v>594</v>
      </c>
      <c r="C43" s="37" t="s">
        <v>48</v>
      </c>
      <c r="D43" s="37" t="s">
        <v>336</v>
      </c>
      <c r="E43" s="37" t="s">
        <v>88</v>
      </c>
      <c r="F43" s="37" t="s">
        <v>63</v>
      </c>
      <c r="G43" s="37" t="s">
        <v>335</v>
      </c>
      <c r="H43" s="37" t="s">
        <v>711</v>
      </c>
      <c r="I43" s="37" t="s">
        <v>695</v>
      </c>
      <c r="J43" s="37" t="s">
        <v>602</v>
      </c>
      <c r="K43" s="37" t="s">
        <v>730</v>
      </c>
      <c r="L43" s="37">
        <v>30</v>
      </c>
      <c r="M43" s="63" t="s">
        <v>333</v>
      </c>
      <c r="N43" s="63" t="s">
        <v>334</v>
      </c>
      <c r="O43" s="55">
        <v>20212000021321</v>
      </c>
      <c r="P43" s="39">
        <v>44405</v>
      </c>
      <c r="Q43" s="37">
        <v>7</v>
      </c>
      <c r="R43" s="48" t="s">
        <v>33</v>
      </c>
      <c r="S43" s="38"/>
      <c r="T43" s="40">
        <v>44405</v>
      </c>
      <c r="U43" s="37" t="s">
        <v>597</v>
      </c>
      <c r="V43" s="37" t="s">
        <v>27</v>
      </c>
      <c r="W43" s="37"/>
      <c r="X43" s="37" t="s">
        <v>652</v>
      </c>
      <c r="Y43" s="41"/>
    </row>
    <row r="44" spans="1:25" s="41" customFormat="1" ht="89.25" x14ac:dyDescent="0.25">
      <c r="A44" s="37" t="s">
        <v>737</v>
      </c>
      <c r="B44" s="48" t="s">
        <v>594</v>
      </c>
      <c r="C44" s="37" t="s">
        <v>49</v>
      </c>
      <c r="D44" s="37" t="s">
        <v>344</v>
      </c>
      <c r="E44" s="37" t="s">
        <v>704</v>
      </c>
      <c r="F44" s="37" t="s">
        <v>63</v>
      </c>
      <c r="G44" s="37" t="s">
        <v>72</v>
      </c>
      <c r="H44" s="37" t="s">
        <v>697</v>
      </c>
      <c r="I44" s="37" t="s">
        <v>695</v>
      </c>
      <c r="J44" s="37" t="s">
        <v>602</v>
      </c>
      <c r="K44" s="37" t="s">
        <v>729</v>
      </c>
      <c r="L44" s="37">
        <v>30</v>
      </c>
      <c r="M44" s="63" t="s">
        <v>342</v>
      </c>
      <c r="N44" s="63" t="s">
        <v>343</v>
      </c>
      <c r="O44" s="55"/>
      <c r="P44" s="39">
        <v>44398</v>
      </c>
      <c r="Q44" s="37">
        <v>3</v>
      </c>
      <c r="R44" s="48" t="s">
        <v>33</v>
      </c>
      <c r="S44" s="38" t="s">
        <v>653</v>
      </c>
      <c r="T44" s="40"/>
      <c r="U44" s="37"/>
      <c r="V44" s="37" t="s">
        <v>27</v>
      </c>
      <c r="W44" s="37" t="s">
        <v>26</v>
      </c>
      <c r="X44" s="37"/>
    </row>
    <row r="45" spans="1:25" s="41" customFormat="1" ht="51" x14ac:dyDescent="0.25">
      <c r="A45" s="37" t="s">
        <v>737</v>
      </c>
      <c r="B45" s="48" t="s">
        <v>594</v>
      </c>
      <c r="C45" s="37" t="s">
        <v>49</v>
      </c>
      <c r="D45" s="37" t="s">
        <v>348</v>
      </c>
      <c r="E45" s="48" t="s">
        <v>45</v>
      </c>
      <c r="F45" s="37" t="s">
        <v>63</v>
      </c>
      <c r="G45" s="37" t="s">
        <v>347</v>
      </c>
      <c r="H45" s="37" t="s">
        <v>696</v>
      </c>
      <c r="I45" s="37" t="s">
        <v>695</v>
      </c>
      <c r="J45" s="37" t="s">
        <v>602</v>
      </c>
      <c r="K45" s="37" t="s">
        <v>729</v>
      </c>
      <c r="L45" s="37">
        <v>30</v>
      </c>
      <c r="M45" s="63" t="s">
        <v>345</v>
      </c>
      <c r="N45" s="63" t="s">
        <v>346</v>
      </c>
      <c r="O45" s="55">
        <v>20212050094611</v>
      </c>
      <c r="P45" s="39">
        <v>44419</v>
      </c>
      <c r="Q45" s="37" t="s">
        <v>654</v>
      </c>
      <c r="R45" s="48" t="s">
        <v>33</v>
      </c>
      <c r="S45" s="38"/>
      <c r="T45" s="40">
        <v>44419</v>
      </c>
      <c r="U45" s="37" t="s">
        <v>597</v>
      </c>
      <c r="V45" s="37" t="s">
        <v>27</v>
      </c>
      <c r="W45" s="37"/>
      <c r="X45" s="37"/>
    </row>
    <row r="46" spans="1:25" s="41" customFormat="1" ht="51" x14ac:dyDescent="0.25">
      <c r="A46" s="37" t="s">
        <v>737</v>
      </c>
      <c r="B46" s="48" t="s">
        <v>594</v>
      </c>
      <c r="C46" s="37" t="s">
        <v>49</v>
      </c>
      <c r="D46" s="37" t="s">
        <v>352</v>
      </c>
      <c r="E46" s="48" t="s">
        <v>45</v>
      </c>
      <c r="F46" s="37" t="s">
        <v>63</v>
      </c>
      <c r="G46" s="37" t="s">
        <v>351</v>
      </c>
      <c r="H46" s="37" t="s">
        <v>733</v>
      </c>
      <c r="I46" s="37" t="s">
        <v>725</v>
      </c>
      <c r="J46" s="37" t="s">
        <v>602</v>
      </c>
      <c r="K46" s="37" t="s">
        <v>41</v>
      </c>
      <c r="L46" s="37">
        <v>20</v>
      </c>
      <c r="M46" s="63" t="s">
        <v>349</v>
      </c>
      <c r="N46" s="63" t="s">
        <v>350</v>
      </c>
      <c r="O46" s="55">
        <v>20212100022131</v>
      </c>
      <c r="P46" s="39">
        <v>44418</v>
      </c>
      <c r="Q46" s="37" t="s">
        <v>655</v>
      </c>
      <c r="R46" s="48" t="s">
        <v>33</v>
      </c>
      <c r="S46" s="38" t="s">
        <v>656</v>
      </c>
      <c r="T46" s="40"/>
      <c r="U46" s="37"/>
      <c r="V46" s="37"/>
      <c r="W46" s="37"/>
      <c r="X46" s="37" t="s">
        <v>652</v>
      </c>
    </row>
    <row r="47" spans="1:25" s="46" customFormat="1" ht="51" x14ac:dyDescent="0.25">
      <c r="A47" s="37" t="s">
        <v>737</v>
      </c>
      <c r="B47" s="37" t="s">
        <v>621</v>
      </c>
      <c r="C47" s="37" t="s">
        <v>622</v>
      </c>
      <c r="D47" s="37" t="s">
        <v>360</v>
      </c>
      <c r="E47" s="37" t="s">
        <v>45</v>
      </c>
      <c r="F47" s="37" t="s">
        <v>64</v>
      </c>
      <c r="G47" s="37" t="s">
        <v>359</v>
      </c>
      <c r="H47" s="37" t="s">
        <v>710</v>
      </c>
      <c r="I47" s="37" t="s">
        <v>725</v>
      </c>
      <c r="J47" s="37" t="s">
        <v>602</v>
      </c>
      <c r="K47" s="37" t="s">
        <v>41</v>
      </c>
      <c r="L47" s="37">
        <v>20</v>
      </c>
      <c r="M47" s="63" t="s">
        <v>357</v>
      </c>
      <c r="N47" s="63" t="s">
        <v>358</v>
      </c>
      <c r="O47" s="38"/>
      <c r="P47" s="39">
        <v>44412</v>
      </c>
      <c r="Q47" s="37">
        <v>11</v>
      </c>
      <c r="R47" s="48" t="s">
        <v>33</v>
      </c>
      <c r="S47" s="37"/>
      <c r="T47" s="40"/>
      <c r="U47" s="37"/>
      <c r="V47" s="37" t="s">
        <v>624</v>
      </c>
      <c r="W47" s="37"/>
      <c r="X47" s="40" t="s">
        <v>623</v>
      </c>
      <c r="Y47" s="41"/>
    </row>
    <row r="48" spans="1:25" s="41" customFormat="1" ht="51" x14ac:dyDescent="0.25">
      <c r="A48" s="37" t="s">
        <v>737</v>
      </c>
      <c r="B48" s="37" t="s">
        <v>621</v>
      </c>
      <c r="C48" s="37" t="s">
        <v>50</v>
      </c>
      <c r="D48" s="37" t="s">
        <v>233</v>
      </c>
      <c r="E48" s="37" t="s">
        <v>88</v>
      </c>
      <c r="F48" s="37" t="s">
        <v>625</v>
      </c>
      <c r="G48" s="37" t="s">
        <v>363</v>
      </c>
      <c r="H48" s="37" t="s">
        <v>672</v>
      </c>
      <c r="I48" s="37" t="s">
        <v>599</v>
      </c>
      <c r="J48" s="37" t="s">
        <v>602</v>
      </c>
      <c r="K48" s="37" t="s">
        <v>729</v>
      </c>
      <c r="L48" s="37">
        <v>30</v>
      </c>
      <c r="M48" s="63" t="s">
        <v>361</v>
      </c>
      <c r="N48" s="63" t="s">
        <v>362</v>
      </c>
      <c r="O48" s="38">
        <v>20212050094331</v>
      </c>
      <c r="P48" s="39">
        <v>44406</v>
      </c>
      <c r="Q48" s="37">
        <v>7</v>
      </c>
      <c r="R48" s="48" t="s">
        <v>33</v>
      </c>
      <c r="S48" s="37"/>
      <c r="T48" s="40">
        <v>44406</v>
      </c>
      <c r="U48" s="37" t="s">
        <v>597</v>
      </c>
      <c r="V48" s="37" t="s">
        <v>624</v>
      </c>
      <c r="W48" s="37"/>
      <c r="X48" s="37"/>
    </row>
    <row r="49" spans="1:25" s="41" customFormat="1" ht="76.5" x14ac:dyDescent="0.25">
      <c r="A49" s="37" t="s">
        <v>737</v>
      </c>
      <c r="B49" s="37" t="s">
        <v>621</v>
      </c>
      <c r="C49" s="37" t="s">
        <v>628</v>
      </c>
      <c r="D49" s="37" t="s">
        <v>398</v>
      </c>
      <c r="E49" s="37" t="s">
        <v>90</v>
      </c>
      <c r="F49" s="37" t="s">
        <v>93</v>
      </c>
      <c r="G49" s="37" t="s">
        <v>397</v>
      </c>
      <c r="H49" s="37" t="s">
        <v>693</v>
      </c>
      <c r="I49" s="37" t="s">
        <v>599</v>
      </c>
      <c r="J49" s="37" t="s">
        <v>602</v>
      </c>
      <c r="K49" s="37" t="s">
        <v>729</v>
      </c>
      <c r="L49" s="37">
        <v>30</v>
      </c>
      <c r="M49" s="63" t="s">
        <v>395</v>
      </c>
      <c r="N49" s="63" t="s">
        <v>396</v>
      </c>
      <c r="O49" s="38">
        <v>20212050094601</v>
      </c>
      <c r="P49" s="39">
        <v>44419</v>
      </c>
      <c r="Q49" s="37">
        <v>14</v>
      </c>
      <c r="R49" s="48" t="s">
        <v>33</v>
      </c>
      <c r="S49" s="37"/>
      <c r="T49" s="40">
        <v>44419</v>
      </c>
      <c r="U49" s="37" t="s">
        <v>597</v>
      </c>
      <c r="V49" s="37" t="s">
        <v>624</v>
      </c>
      <c r="W49" s="37"/>
      <c r="X49" s="37"/>
    </row>
    <row r="50" spans="1:25" s="41" customFormat="1" ht="38.25" x14ac:dyDescent="0.25">
      <c r="A50" s="37" t="s">
        <v>737</v>
      </c>
      <c r="B50" s="37" t="s">
        <v>621</v>
      </c>
      <c r="C50" s="37" t="s">
        <v>631</v>
      </c>
      <c r="D50" s="37" t="s">
        <v>413</v>
      </c>
      <c r="E50" s="37" t="s">
        <v>45</v>
      </c>
      <c r="F50" s="37" t="s">
        <v>64</v>
      </c>
      <c r="G50" s="37" t="s">
        <v>412</v>
      </c>
      <c r="H50" s="37" t="s">
        <v>632</v>
      </c>
      <c r="I50" s="37" t="s">
        <v>609</v>
      </c>
      <c r="J50" s="37" t="s">
        <v>609</v>
      </c>
      <c r="K50" s="37" t="s">
        <v>40</v>
      </c>
      <c r="L50" s="37">
        <v>30</v>
      </c>
      <c r="M50" s="63" t="s">
        <v>410</v>
      </c>
      <c r="N50" s="63" t="s">
        <v>411</v>
      </c>
      <c r="O50" s="38">
        <v>20213000021821</v>
      </c>
      <c r="P50" s="39">
        <v>44406</v>
      </c>
      <c r="Q50" s="37">
        <v>5</v>
      </c>
      <c r="R50" s="48" t="s">
        <v>33</v>
      </c>
      <c r="S50" s="37"/>
      <c r="T50" s="40"/>
      <c r="U50" s="37" t="s">
        <v>722</v>
      </c>
      <c r="V50" s="37"/>
      <c r="W50" s="37"/>
      <c r="X50" s="40" t="s">
        <v>633</v>
      </c>
    </row>
    <row r="51" spans="1:25" s="36" customFormat="1" ht="51" x14ac:dyDescent="0.25">
      <c r="A51" s="56" t="s">
        <v>737</v>
      </c>
      <c r="B51" s="56" t="s">
        <v>724</v>
      </c>
      <c r="C51" s="28" t="s">
        <v>54</v>
      </c>
      <c r="D51" s="28" t="s">
        <v>285</v>
      </c>
      <c r="E51" s="28" t="s">
        <v>45</v>
      </c>
      <c r="F51" s="28" t="s">
        <v>62</v>
      </c>
      <c r="G51" s="28" t="s">
        <v>284</v>
      </c>
      <c r="H51" s="28" t="s">
        <v>693</v>
      </c>
      <c r="I51" s="28" t="s">
        <v>599</v>
      </c>
      <c r="J51" s="28" t="s">
        <v>602</v>
      </c>
      <c r="K51" s="28" t="s">
        <v>729</v>
      </c>
      <c r="L51" s="28">
        <v>30</v>
      </c>
      <c r="M51" s="64" t="s">
        <v>282</v>
      </c>
      <c r="N51" s="64" t="s">
        <v>283</v>
      </c>
      <c r="O51" s="60"/>
      <c r="P51" s="30"/>
      <c r="Q51" s="28"/>
      <c r="R51" s="56" t="s">
        <v>95</v>
      </c>
      <c r="S51" s="28"/>
      <c r="T51" s="31"/>
      <c r="U51" s="28"/>
      <c r="V51" s="28"/>
      <c r="W51" s="28"/>
      <c r="X51" s="28"/>
    </row>
    <row r="52" spans="1:25" s="41" customFormat="1" ht="51" x14ac:dyDescent="0.25">
      <c r="A52" s="37" t="s">
        <v>737</v>
      </c>
      <c r="B52" s="37" t="s">
        <v>621</v>
      </c>
      <c r="C52" s="37" t="s">
        <v>49</v>
      </c>
      <c r="D52" s="37" t="s">
        <v>421</v>
      </c>
      <c r="E52" s="37" t="s">
        <v>90</v>
      </c>
      <c r="F52" s="37" t="s">
        <v>63</v>
      </c>
      <c r="G52" s="37" t="s">
        <v>420</v>
      </c>
      <c r="H52" s="37" t="s">
        <v>634</v>
      </c>
      <c r="I52" s="37" t="s">
        <v>602</v>
      </c>
      <c r="J52" s="37" t="s">
        <v>602</v>
      </c>
      <c r="K52" s="37" t="s">
        <v>729</v>
      </c>
      <c r="L52" s="37">
        <v>30</v>
      </c>
      <c r="M52" s="63" t="s">
        <v>418</v>
      </c>
      <c r="N52" s="63" t="s">
        <v>419</v>
      </c>
      <c r="O52" s="38">
        <v>20212000021811</v>
      </c>
      <c r="P52" s="39">
        <v>44406</v>
      </c>
      <c r="Q52" s="37">
        <v>5</v>
      </c>
      <c r="R52" s="48" t="s">
        <v>33</v>
      </c>
      <c r="S52" s="37"/>
      <c r="T52" s="40" t="s">
        <v>633</v>
      </c>
      <c r="U52" s="37"/>
      <c r="V52" s="37" t="s">
        <v>624</v>
      </c>
      <c r="W52" s="37"/>
      <c r="X52" s="37"/>
    </row>
    <row r="53" spans="1:25" s="41" customFormat="1" ht="102" x14ac:dyDescent="0.25">
      <c r="A53" s="37" t="s">
        <v>737</v>
      </c>
      <c r="B53" s="37" t="s">
        <v>621</v>
      </c>
      <c r="C53" s="37" t="s">
        <v>635</v>
      </c>
      <c r="D53" s="37" t="s">
        <v>77</v>
      </c>
      <c r="E53" s="37" t="s">
        <v>90</v>
      </c>
      <c r="F53" s="48" t="s">
        <v>92</v>
      </c>
      <c r="G53" s="37" t="s">
        <v>424</v>
      </c>
      <c r="H53" s="37" t="s">
        <v>672</v>
      </c>
      <c r="I53" s="37" t="s">
        <v>599</v>
      </c>
      <c r="J53" s="37" t="s">
        <v>602</v>
      </c>
      <c r="K53" s="37" t="s">
        <v>729</v>
      </c>
      <c r="L53" s="37">
        <v>30</v>
      </c>
      <c r="M53" s="63" t="s">
        <v>422</v>
      </c>
      <c r="N53" s="63" t="s">
        <v>423</v>
      </c>
      <c r="O53" s="38" t="s">
        <v>689</v>
      </c>
      <c r="P53" s="39" t="s">
        <v>690</v>
      </c>
      <c r="Q53" s="37">
        <v>5</v>
      </c>
      <c r="R53" s="48" t="s">
        <v>33</v>
      </c>
      <c r="S53" s="37" t="s">
        <v>688</v>
      </c>
      <c r="T53" s="40" t="s">
        <v>597</v>
      </c>
      <c r="U53" s="39" t="s">
        <v>690</v>
      </c>
      <c r="V53" s="37" t="s">
        <v>27</v>
      </c>
      <c r="W53" s="48" t="s">
        <v>26</v>
      </c>
      <c r="X53" s="37" t="s">
        <v>691</v>
      </c>
    </row>
    <row r="54" spans="1:25" s="35" customFormat="1" ht="51" x14ac:dyDescent="0.25">
      <c r="A54" s="37" t="s">
        <v>737</v>
      </c>
      <c r="B54" s="37" t="s">
        <v>621</v>
      </c>
      <c r="C54" s="37" t="s">
        <v>631</v>
      </c>
      <c r="D54" s="37" t="s">
        <v>435</v>
      </c>
      <c r="E54" s="37" t="s">
        <v>45</v>
      </c>
      <c r="F54" s="37" t="s">
        <v>92</v>
      </c>
      <c r="G54" s="37" t="s">
        <v>69</v>
      </c>
      <c r="H54" s="37" t="s">
        <v>672</v>
      </c>
      <c r="I54" s="37" t="s">
        <v>599</v>
      </c>
      <c r="J54" s="37" t="s">
        <v>602</v>
      </c>
      <c r="K54" s="37" t="s">
        <v>41</v>
      </c>
      <c r="L54" s="37">
        <v>20</v>
      </c>
      <c r="M54" s="63" t="s">
        <v>433</v>
      </c>
      <c r="N54" s="63" t="s">
        <v>434</v>
      </c>
      <c r="O54" s="38">
        <v>20212050094351</v>
      </c>
      <c r="P54" s="39">
        <v>44406</v>
      </c>
      <c r="Q54" s="37">
        <v>4</v>
      </c>
      <c r="R54" s="48" t="s">
        <v>33</v>
      </c>
      <c r="S54" s="37"/>
      <c r="T54" s="40">
        <v>44406</v>
      </c>
      <c r="U54" s="37" t="s">
        <v>597</v>
      </c>
      <c r="V54" s="37" t="s">
        <v>624</v>
      </c>
      <c r="W54" s="37"/>
      <c r="X54" s="37"/>
      <c r="Y54" s="41"/>
    </row>
    <row r="55" spans="1:25" s="36" customFormat="1" ht="62.25" customHeight="1" x14ac:dyDescent="0.25">
      <c r="A55" s="37" t="s">
        <v>737</v>
      </c>
      <c r="B55" s="37" t="s">
        <v>621</v>
      </c>
      <c r="C55" s="37" t="s">
        <v>636</v>
      </c>
      <c r="D55" s="37" t="s">
        <v>436</v>
      </c>
      <c r="E55" s="37" t="s">
        <v>88</v>
      </c>
      <c r="F55" s="37" t="s">
        <v>64</v>
      </c>
      <c r="G55" s="37" t="s">
        <v>442</v>
      </c>
      <c r="H55" s="37" t="s">
        <v>672</v>
      </c>
      <c r="I55" s="37" t="s">
        <v>599</v>
      </c>
      <c r="J55" s="37" t="s">
        <v>602</v>
      </c>
      <c r="K55" s="37" t="s">
        <v>729</v>
      </c>
      <c r="L55" s="37">
        <v>30</v>
      </c>
      <c r="M55" s="63" t="s">
        <v>440</v>
      </c>
      <c r="N55" s="63" t="s">
        <v>441</v>
      </c>
      <c r="O55" s="38">
        <v>20212050094371</v>
      </c>
      <c r="P55" s="39">
        <v>44410</v>
      </c>
      <c r="Q55" s="37">
        <v>7</v>
      </c>
      <c r="R55" s="48" t="s">
        <v>33</v>
      </c>
      <c r="S55" s="37"/>
      <c r="T55" s="40"/>
      <c r="U55" s="37"/>
      <c r="V55" s="37"/>
      <c r="W55" s="37"/>
      <c r="X55" s="40" t="s">
        <v>639</v>
      </c>
      <c r="Y55" s="41"/>
    </row>
    <row r="56" spans="1:25" s="41" customFormat="1" ht="51" x14ac:dyDescent="0.25">
      <c r="A56" s="37" t="s">
        <v>737</v>
      </c>
      <c r="B56" s="37" t="s">
        <v>621</v>
      </c>
      <c r="C56" s="37" t="s">
        <v>60</v>
      </c>
      <c r="D56" s="37" t="s">
        <v>446</v>
      </c>
      <c r="E56" s="37" t="s">
        <v>88</v>
      </c>
      <c r="F56" s="37" t="s">
        <v>93</v>
      </c>
      <c r="G56" s="37" t="s">
        <v>445</v>
      </c>
      <c r="H56" s="37" t="s">
        <v>696</v>
      </c>
      <c r="I56" s="37" t="s">
        <v>599</v>
      </c>
      <c r="J56" s="37" t="s">
        <v>602</v>
      </c>
      <c r="K56" s="37" t="s">
        <v>41</v>
      </c>
      <c r="L56" s="37">
        <v>30</v>
      </c>
      <c r="M56" s="63" t="s">
        <v>443</v>
      </c>
      <c r="N56" s="63" t="s">
        <v>444</v>
      </c>
      <c r="O56" s="38">
        <v>20212050094551</v>
      </c>
      <c r="P56" s="39">
        <v>44419</v>
      </c>
      <c r="Q56" s="37">
        <v>13</v>
      </c>
      <c r="R56" s="48" t="s">
        <v>33</v>
      </c>
      <c r="S56" s="37"/>
      <c r="T56" s="40">
        <v>44419</v>
      </c>
      <c r="U56" s="37" t="s">
        <v>597</v>
      </c>
      <c r="V56" s="37" t="s">
        <v>624</v>
      </c>
      <c r="W56" s="37"/>
      <c r="X56" s="37"/>
    </row>
    <row r="57" spans="1:25" s="41" customFormat="1" ht="38.25" x14ac:dyDescent="0.25">
      <c r="A57" s="37" t="s">
        <v>737</v>
      </c>
      <c r="B57" s="37" t="s">
        <v>627</v>
      </c>
      <c r="C57" s="37" t="s">
        <v>49</v>
      </c>
      <c r="D57" s="37" t="s">
        <v>458</v>
      </c>
      <c r="E57" s="37" t="s">
        <v>90</v>
      </c>
      <c r="F57" s="37" t="s">
        <v>93</v>
      </c>
      <c r="G57" s="37" t="s">
        <v>657</v>
      </c>
      <c r="H57" s="37" t="s">
        <v>660</v>
      </c>
      <c r="I57" s="37" t="s">
        <v>728</v>
      </c>
      <c r="J57" s="37" t="s">
        <v>609</v>
      </c>
      <c r="K57" s="37" t="s">
        <v>730</v>
      </c>
      <c r="L57" s="37">
        <v>30</v>
      </c>
      <c r="M57" s="63" t="s">
        <v>456</v>
      </c>
      <c r="N57" s="63" t="s">
        <v>457</v>
      </c>
      <c r="O57" s="38">
        <v>20213000021461</v>
      </c>
      <c r="P57" s="39">
        <v>44403</v>
      </c>
      <c r="Q57" s="37">
        <v>1</v>
      </c>
      <c r="R57" s="48" t="s">
        <v>33</v>
      </c>
      <c r="S57" s="37"/>
      <c r="T57" s="40"/>
      <c r="U57" s="37" t="s">
        <v>659</v>
      </c>
      <c r="V57" s="37"/>
      <c r="W57" s="37"/>
      <c r="X57" s="37" t="s">
        <v>658</v>
      </c>
    </row>
    <row r="58" spans="1:25" s="41" customFormat="1" ht="76.5" x14ac:dyDescent="0.25">
      <c r="A58" s="37" t="s">
        <v>737</v>
      </c>
      <c r="B58" s="37" t="s">
        <v>594</v>
      </c>
      <c r="C58" s="37" t="s">
        <v>641</v>
      </c>
      <c r="D58" s="37" t="s">
        <v>84</v>
      </c>
      <c r="E58" s="37" t="s">
        <v>88</v>
      </c>
      <c r="F58" s="37" t="s">
        <v>92</v>
      </c>
      <c r="G58" s="37" t="s">
        <v>466</v>
      </c>
      <c r="H58" s="37" t="s">
        <v>106</v>
      </c>
      <c r="I58" s="37" t="s">
        <v>599</v>
      </c>
      <c r="J58" s="37" t="s">
        <v>602</v>
      </c>
      <c r="K58" s="37" t="s">
        <v>729</v>
      </c>
      <c r="L58" s="37">
        <v>30</v>
      </c>
      <c r="M58" s="63" t="s">
        <v>464</v>
      </c>
      <c r="N58" s="63" t="s">
        <v>465</v>
      </c>
      <c r="O58" s="38">
        <v>20212050095151</v>
      </c>
      <c r="P58" s="39">
        <v>44433</v>
      </c>
      <c r="Q58" s="37">
        <v>22</v>
      </c>
      <c r="R58" s="48" t="s">
        <v>33</v>
      </c>
      <c r="S58" s="37"/>
      <c r="T58" s="39">
        <v>44433</v>
      </c>
      <c r="U58" s="37" t="s">
        <v>597</v>
      </c>
      <c r="V58" s="37" t="s">
        <v>27</v>
      </c>
      <c r="W58" s="37" t="s">
        <v>26</v>
      </c>
      <c r="X58" s="37"/>
    </row>
    <row r="59" spans="1:25" s="41" customFormat="1" ht="63.75" x14ac:dyDescent="0.25">
      <c r="A59" s="37" t="s">
        <v>737</v>
      </c>
      <c r="B59" s="37" t="s">
        <v>594</v>
      </c>
      <c r="C59" s="37" t="s">
        <v>47</v>
      </c>
      <c r="D59" s="37" t="s">
        <v>474</v>
      </c>
      <c r="E59" s="37" t="s">
        <v>704</v>
      </c>
      <c r="F59" s="37" t="s">
        <v>92</v>
      </c>
      <c r="G59" s="37" t="s">
        <v>473</v>
      </c>
      <c r="H59" s="37" t="s">
        <v>106</v>
      </c>
      <c r="I59" s="37" t="s">
        <v>599</v>
      </c>
      <c r="J59" s="37" t="s">
        <v>602</v>
      </c>
      <c r="K59" s="37" t="s">
        <v>729</v>
      </c>
      <c r="L59" s="37">
        <v>30</v>
      </c>
      <c r="M59" s="63" t="s">
        <v>471</v>
      </c>
      <c r="N59" s="63" t="s">
        <v>472</v>
      </c>
      <c r="O59" s="38">
        <v>20212050095291</v>
      </c>
      <c r="P59" s="39">
        <v>44433</v>
      </c>
      <c r="Q59" s="37">
        <v>21</v>
      </c>
      <c r="R59" s="48" t="s">
        <v>33</v>
      </c>
      <c r="S59" s="37"/>
      <c r="T59" s="40"/>
      <c r="U59" s="37" t="s">
        <v>659</v>
      </c>
      <c r="V59" s="37" t="s">
        <v>27</v>
      </c>
      <c r="W59" s="37" t="s">
        <v>26</v>
      </c>
      <c r="X59" s="37"/>
    </row>
    <row r="60" spans="1:25" s="41" customFormat="1" ht="51" x14ac:dyDescent="0.25">
      <c r="A60" s="37" t="s">
        <v>737</v>
      </c>
      <c r="B60" s="37" t="s">
        <v>594</v>
      </c>
      <c r="C60" s="37" t="s">
        <v>59</v>
      </c>
      <c r="D60" s="37" t="s">
        <v>482</v>
      </c>
      <c r="E60" s="37" t="s">
        <v>90</v>
      </c>
      <c r="F60" s="37" t="s">
        <v>93</v>
      </c>
      <c r="G60" s="37" t="s">
        <v>481</v>
      </c>
      <c r="H60" s="37" t="s">
        <v>660</v>
      </c>
      <c r="I60" s="37" t="s">
        <v>728</v>
      </c>
      <c r="J60" s="37" t="s">
        <v>609</v>
      </c>
      <c r="K60" s="37" t="s">
        <v>731</v>
      </c>
      <c r="L60" s="37">
        <v>10</v>
      </c>
      <c r="M60" s="63" t="s">
        <v>479</v>
      </c>
      <c r="N60" s="63" t="s">
        <v>480</v>
      </c>
      <c r="O60" s="38">
        <v>20213000022591</v>
      </c>
      <c r="P60" s="39">
        <v>44432</v>
      </c>
      <c r="Q60" s="37">
        <v>20</v>
      </c>
      <c r="R60" s="48" t="s">
        <v>33</v>
      </c>
      <c r="S60" s="37"/>
      <c r="T60" s="40"/>
      <c r="U60" s="37" t="s">
        <v>659</v>
      </c>
      <c r="V60" s="37"/>
      <c r="W60" s="37" t="s">
        <v>26</v>
      </c>
      <c r="X60" s="37" t="s">
        <v>662</v>
      </c>
    </row>
    <row r="61" spans="1:25" s="41" customFormat="1" ht="51" x14ac:dyDescent="0.25">
      <c r="A61" s="37" t="s">
        <v>737</v>
      </c>
      <c r="B61" s="37" t="s">
        <v>594</v>
      </c>
      <c r="C61" s="37" t="s">
        <v>52</v>
      </c>
      <c r="D61" s="37" t="s">
        <v>486</v>
      </c>
      <c r="E61" s="37" t="s">
        <v>88</v>
      </c>
      <c r="F61" s="37" t="s">
        <v>62</v>
      </c>
      <c r="G61" s="37" t="s">
        <v>485</v>
      </c>
      <c r="H61" s="37" t="s">
        <v>663</v>
      </c>
      <c r="I61" s="37" t="s">
        <v>599</v>
      </c>
      <c r="J61" s="37" t="s">
        <v>602</v>
      </c>
      <c r="K61" s="37" t="s">
        <v>729</v>
      </c>
      <c r="L61" s="37">
        <v>30</v>
      </c>
      <c r="M61" s="63" t="s">
        <v>483</v>
      </c>
      <c r="N61" s="63" t="s">
        <v>484</v>
      </c>
      <c r="O61" s="38"/>
      <c r="P61" s="39">
        <v>44406</v>
      </c>
      <c r="Q61" s="37">
        <v>3</v>
      </c>
      <c r="R61" s="48" t="s">
        <v>33</v>
      </c>
      <c r="S61" s="37" t="s">
        <v>665</v>
      </c>
      <c r="T61" s="40"/>
      <c r="U61" s="37"/>
      <c r="V61" s="37"/>
      <c r="W61" s="37"/>
      <c r="X61" s="37" t="s">
        <v>664</v>
      </c>
    </row>
    <row r="62" spans="1:25" s="36" customFormat="1" ht="51" x14ac:dyDescent="0.25">
      <c r="A62" s="37" t="s">
        <v>737</v>
      </c>
      <c r="B62" s="37" t="s">
        <v>594</v>
      </c>
      <c r="C62" s="37" t="s">
        <v>47</v>
      </c>
      <c r="D62" s="37" t="s">
        <v>494</v>
      </c>
      <c r="E62" s="37" t="s">
        <v>45</v>
      </c>
      <c r="F62" s="37" t="s">
        <v>93</v>
      </c>
      <c r="G62" s="37" t="s">
        <v>369</v>
      </c>
      <c r="H62" s="37" t="s">
        <v>666</v>
      </c>
      <c r="I62" s="37" t="s">
        <v>695</v>
      </c>
      <c r="J62" s="37" t="s">
        <v>602</v>
      </c>
      <c r="K62" s="37" t="s">
        <v>730</v>
      </c>
      <c r="L62" s="37">
        <v>30</v>
      </c>
      <c r="M62" s="63" t="s">
        <v>492</v>
      </c>
      <c r="N62" s="63" t="s">
        <v>493</v>
      </c>
      <c r="O62" s="38">
        <v>20212000022101</v>
      </c>
      <c r="P62" s="39">
        <v>44414</v>
      </c>
      <c r="Q62" s="37">
        <v>7</v>
      </c>
      <c r="R62" s="48" t="s">
        <v>33</v>
      </c>
      <c r="S62" s="37"/>
      <c r="T62" s="40"/>
      <c r="U62" s="37" t="s">
        <v>659</v>
      </c>
      <c r="V62" s="37" t="s">
        <v>27</v>
      </c>
      <c r="W62" s="37" t="s">
        <v>26</v>
      </c>
      <c r="X62" s="37"/>
      <c r="Y62" s="41"/>
    </row>
    <row r="63" spans="1:25" s="41" customFormat="1" ht="57" customHeight="1" x14ac:dyDescent="0.25">
      <c r="A63" s="37" t="s">
        <v>737</v>
      </c>
      <c r="B63" s="37" t="s">
        <v>594</v>
      </c>
      <c r="C63" s="37" t="s">
        <v>641</v>
      </c>
      <c r="D63" s="37" t="s">
        <v>84</v>
      </c>
      <c r="E63" s="37" t="s">
        <v>88</v>
      </c>
      <c r="F63" s="37" t="s">
        <v>92</v>
      </c>
      <c r="G63" s="37" t="s">
        <v>497</v>
      </c>
      <c r="H63" s="37" t="s">
        <v>106</v>
      </c>
      <c r="I63" s="37" t="s">
        <v>599</v>
      </c>
      <c r="J63" s="37" t="s">
        <v>602</v>
      </c>
      <c r="K63" s="37" t="s">
        <v>729</v>
      </c>
      <c r="L63" s="37">
        <v>30</v>
      </c>
      <c r="M63" s="63" t="s">
        <v>495</v>
      </c>
      <c r="N63" s="63" t="s">
        <v>496</v>
      </c>
      <c r="O63" s="38">
        <v>20212050095141</v>
      </c>
      <c r="P63" s="39">
        <v>44433</v>
      </c>
      <c r="Q63" s="37">
        <v>21</v>
      </c>
      <c r="R63" s="48" t="s">
        <v>33</v>
      </c>
      <c r="S63" s="37"/>
      <c r="T63" s="40">
        <v>44433</v>
      </c>
      <c r="U63" s="37" t="s">
        <v>597</v>
      </c>
      <c r="V63" s="37" t="s">
        <v>27</v>
      </c>
      <c r="W63" s="37" t="s">
        <v>26</v>
      </c>
      <c r="X63" s="37"/>
    </row>
    <row r="64" spans="1:25" s="41" customFormat="1" ht="51" x14ac:dyDescent="0.25">
      <c r="A64" s="37" t="s">
        <v>737</v>
      </c>
      <c r="B64" s="37" t="s">
        <v>594</v>
      </c>
      <c r="C64" s="37" t="s">
        <v>59</v>
      </c>
      <c r="D64" s="37" t="s">
        <v>501</v>
      </c>
      <c r="E64" s="37" t="s">
        <v>704</v>
      </c>
      <c r="F64" s="37" t="s">
        <v>92</v>
      </c>
      <c r="G64" s="37" t="s">
        <v>500</v>
      </c>
      <c r="H64" s="37" t="s">
        <v>100</v>
      </c>
      <c r="I64" s="37" t="s">
        <v>727</v>
      </c>
      <c r="J64" s="37" t="s">
        <v>602</v>
      </c>
      <c r="K64" s="37" t="s">
        <v>41</v>
      </c>
      <c r="L64" s="37">
        <v>20</v>
      </c>
      <c r="M64" s="63" t="s">
        <v>498</v>
      </c>
      <c r="N64" s="63" t="s">
        <v>499</v>
      </c>
      <c r="O64" s="38">
        <v>20212000022021</v>
      </c>
      <c r="P64" s="39" t="s">
        <v>667</v>
      </c>
      <c r="Q64" s="37">
        <v>9</v>
      </c>
      <c r="R64" s="48" t="s">
        <v>33</v>
      </c>
      <c r="S64" s="37"/>
      <c r="T64" s="39" t="s">
        <v>667</v>
      </c>
      <c r="U64" s="37" t="s">
        <v>597</v>
      </c>
      <c r="V64" s="37" t="s">
        <v>27</v>
      </c>
      <c r="W64" s="37" t="s">
        <v>26</v>
      </c>
      <c r="X64" s="37"/>
    </row>
    <row r="65" spans="1:25" s="36" customFormat="1" ht="63" customHeight="1" x14ac:dyDescent="0.25">
      <c r="A65" s="37" t="s">
        <v>737</v>
      </c>
      <c r="B65" s="37" t="s">
        <v>594</v>
      </c>
      <c r="C65" s="37" t="s">
        <v>59</v>
      </c>
      <c r="D65" s="37" t="s">
        <v>341</v>
      </c>
      <c r="E65" s="37" t="s">
        <v>88</v>
      </c>
      <c r="F65" s="37" t="s">
        <v>92</v>
      </c>
      <c r="G65" s="37" t="s">
        <v>504</v>
      </c>
      <c r="H65" s="37" t="s">
        <v>693</v>
      </c>
      <c r="I65" s="37" t="s">
        <v>599</v>
      </c>
      <c r="J65" s="37" t="s">
        <v>602</v>
      </c>
      <c r="K65" s="37" t="s">
        <v>729</v>
      </c>
      <c r="L65" s="37">
        <v>30</v>
      </c>
      <c r="M65" s="63" t="s">
        <v>502</v>
      </c>
      <c r="N65" s="63" t="s">
        <v>503</v>
      </c>
      <c r="O65" s="38">
        <v>20212050094741</v>
      </c>
      <c r="P65" s="39">
        <v>44427</v>
      </c>
      <c r="Q65" s="37">
        <v>17</v>
      </c>
      <c r="R65" s="48" t="s">
        <v>33</v>
      </c>
      <c r="S65" s="37"/>
      <c r="T65" s="40">
        <v>44427</v>
      </c>
      <c r="U65" s="37" t="s">
        <v>597</v>
      </c>
      <c r="V65" s="37" t="s">
        <v>27</v>
      </c>
      <c r="W65" s="37" t="s">
        <v>26</v>
      </c>
      <c r="X65" s="37"/>
      <c r="Y65" s="41"/>
    </row>
    <row r="66" spans="1:25" s="41" customFormat="1" ht="51" x14ac:dyDescent="0.25">
      <c r="A66" s="37" t="s">
        <v>737</v>
      </c>
      <c r="B66" s="37" t="s">
        <v>594</v>
      </c>
      <c r="C66" s="37" t="s">
        <v>50</v>
      </c>
      <c r="D66" s="37" t="s">
        <v>511</v>
      </c>
      <c r="E66" s="37" t="s">
        <v>704</v>
      </c>
      <c r="F66" s="37" t="s">
        <v>92</v>
      </c>
      <c r="G66" s="37" t="s">
        <v>510</v>
      </c>
      <c r="H66" s="37" t="s">
        <v>698</v>
      </c>
      <c r="I66" s="37" t="s">
        <v>599</v>
      </c>
      <c r="J66" s="37" t="s">
        <v>602</v>
      </c>
      <c r="K66" s="37" t="s">
        <v>41</v>
      </c>
      <c r="L66" s="37">
        <v>20</v>
      </c>
      <c r="M66" s="63" t="s">
        <v>508</v>
      </c>
      <c r="N66" s="63" t="s">
        <v>509</v>
      </c>
      <c r="O66" s="38">
        <v>20212050094511</v>
      </c>
      <c r="P66" s="39" t="s">
        <v>667</v>
      </c>
      <c r="Q66" s="37">
        <v>8</v>
      </c>
      <c r="R66" s="48" t="s">
        <v>33</v>
      </c>
      <c r="S66" s="37" t="s">
        <v>670</v>
      </c>
      <c r="T66" s="40" t="s">
        <v>667</v>
      </c>
      <c r="U66" s="37" t="s">
        <v>597</v>
      </c>
      <c r="V66" s="37" t="s">
        <v>27</v>
      </c>
      <c r="W66" s="37" t="s">
        <v>26</v>
      </c>
      <c r="X66" s="37"/>
    </row>
    <row r="67" spans="1:25" s="41" customFormat="1" ht="57.75" customHeight="1" x14ac:dyDescent="0.25">
      <c r="A67" s="37" t="s">
        <v>737</v>
      </c>
      <c r="B67" s="37" t="s">
        <v>594</v>
      </c>
      <c r="C67" s="37" t="s">
        <v>47</v>
      </c>
      <c r="D67" s="37" t="s">
        <v>409</v>
      </c>
      <c r="E67" s="37" t="s">
        <v>88</v>
      </c>
      <c r="F67" s="37" t="s">
        <v>92</v>
      </c>
      <c r="G67" s="37" t="s">
        <v>514</v>
      </c>
      <c r="H67" s="37" t="s">
        <v>106</v>
      </c>
      <c r="I67" s="37" t="s">
        <v>599</v>
      </c>
      <c r="J67" s="37" t="s">
        <v>602</v>
      </c>
      <c r="K67" s="37" t="s">
        <v>729</v>
      </c>
      <c r="L67" s="37">
        <v>30</v>
      </c>
      <c r="M67" s="63" t="s">
        <v>512</v>
      </c>
      <c r="N67" s="63" t="s">
        <v>513</v>
      </c>
      <c r="O67" s="38">
        <v>20212050094811</v>
      </c>
      <c r="P67" s="39">
        <v>44428</v>
      </c>
      <c r="Q67" s="37">
        <v>17</v>
      </c>
      <c r="R67" s="48" t="s">
        <v>33</v>
      </c>
      <c r="S67" s="37"/>
      <c r="T67" s="40">
        <v>44428</v>
      </c>
      <c r="U67" s="37" t="s">
        <v>597</v>
      </c>
      <c r="V67" s="37" t="s">
        <v>27</v>
      </c>
      <c r="W67" s="37" t="s">
        <v>26</v>
      </c>
      <c r="X67" s="37"/>
    </row>
    <row r="68" spans="1:25" s="41" customFormat="1" ht="89.25" x14ac:dyDescent="0.25">
      <c r="A68" s="37" t="s">
        <v>737</v>
      </c>
      <c r="B68" s="37" t="s">
        <v>594</v>
      </c>
      <c r="C68" s="37" t="s">
        <v>54</v>
      </c>
      <c r="D68" s="37" t="s">
        <v>520</v>
      </c>
      <c r="E68" s="37" t="s">
        <v>88</v>
      </c>
      <c r="F68" s="37" t="s">
        <v>92</v>
      </c>
      <c r="G68" s="37" t="s">
        <v>519</v>
      </c>
      <c r="H68" s="37" t="s">
        <v>672</v>
      </c>
      <c r="I68" s="37" t="s">
        <v>599</v>
      </c>
      <c r="J68" s="37" t="s">
        <v>602</v>
      </c>
      <c r="K68" s="37" t="s">
        <v>729</v>
      </c>
      <c r="L68" s="37">
        <v>30</v>
      </c>
      <c r="M68" s="63" t="s">
        <v>517</v>
      </c>
      <c r="N68" s="63" t="s">
        <v>518</v>
      </c>
      <c r="O68" s="38">
        <v>20212050094381</v>
      </c>
      <c r="P68" s="39">
        <v>44410</v>
      </c>
      <c r="Q68" s="37">
        <v>4</v>
      </c>
      <c r="R68" s="48" t="s">
        <v>33</v>
      </c>
      <c r="S68" s="37"/>
      <c r="T68" s="40"/>
      <c r="U68" s="37" t="s">
        <v>659</v>
      </c>
      <c r="V68" s="37" t="s">
        <v>27</v>
      </c>
      <c r="W68" s="37" t="s">
        <v>26</v>
      </c>
      <c r="X68" s="37"/>
    </row>
    <row r="69" spans="1:25" s="36" customFormat="1" ht="51" x14ac:dyDescent="0.25">
      <c r="A69" s="37" t="s">
        <v>737</v>
      </c>
      <c r="B69" s="37" t="s">
        <v>594</v>
      </c>
      <c r="C69" s="37" t="s">
        <v>51</v>
      </c>
      <c r="D69" s="37" t="s">
        <v>81</v>
      </c>
      <c r="E69" s="37" t="s">
        <v>88</v>
      </c>
      <c r="F69" s="37" t="s">
        <v>93</v>
      </c>
      <c r="G69" s="37" t="s">
        <v>522</v>
      </c>
      <c r="H69" s="37" t="s">
        <v>693</v>
      </c>
      <c r="I69" s="37" t="s">
        <v>599</v>
      </c>
      <c r="J69" s="37" t="s">
        <v>602</v>
      </c>
      <c r="K69" s="37" t="s">
        <v>41</v>
      </c>
      <c r="L69" s="37">
        <v>20</v>
      </c>
      <c r="M69" s="63" t="s">
        <v>523</v>
      </c>
      <c r="N69" s="63" t="s">
        <v>524</v>
      </c>
      <c r="O69" s="38">
        <v>20212050094581</v>
      </c>
      <c r="P69" s="39">
        <v>44419</v>
      </c>
      <c r="Q69" s="37">
        <v>10</v>
      </c>
      <c r="R69" s="48" t="s">
        <v>33</v>
      </c>
      <c r="S69" s="37"/>
      <c r="T69" s="40">
        <v>44419</v>
      </c>
      <c r="U69" s="37" t="s">
        <v>597</v>
      </c>
      <c r="V69" s="37" t="s">
        <v>27</v>
      </c>
      <c r="W69" s="37" t="s">
        <v>26</v>
      </c>
      <c r="X69" s="37"/>
      <c r="Y69" s="41"/>
    </row>
    <row r="70" spans="1:25" s="41" customFormat="1" ht="62.25" customHeight="1" x14ac:dyDescent="0.25">
      <c r="A70" s="37" t="s">
        <v>737</v>
      </c>
      <c r="B70" s="37" t="s">
        <v>594</v>
      </c>
      <c r="C70" s="37" t="s">
        <v>47</v>
      </c>
      <c r="D70" s="37" t="s">
        <v>533</v>
      </c>
      <c r="E70" s="37" t="s">
        <v>45</v>
      </c>
      <c r="F70" s="37" t="s">
        <v>93</v>
      </c>
      <c r="G70" s="37" t="s">
        <v>532</v>
      </c>
      <c r="H70" s="37" t="s">
        <v>710</v>
      </c>
      <c r="I70" s="37" t="s">
        <v>725</v>
      </c>
      <c r="J70" s="37" t="s">
        <v>602</v>
      </c>
      <c r="K70" s="37" t="s">
        <v>41</v>
      </c>
      <c r="L70" s="37">
        <v>20</v>
      </c>
      <c r="M70" s="63" t="s">
        <v>530</v>
      </c>
      <c r="N70" s="63" t="s">
        <v>531</v>
      </c>
      <c r="O70" s="38"/>
      <c r="P70" s="39">
        <v>44425</v>
      </c>
      <c r="Q70" s="37">
        <v>13</v>
      </c>
      <c r="R70" s="48" t="s">
        <v>33</v>
      </c>
      <c r="S70" s="37" t="s">
        <v>677</v>
      </c>
      <c r="T70" s="40"/>
      <c r="U70" s="37" t="s">
        <v>676</v>
      </c>
      <c r="V70" s="37" t="s">
        <v>27</v>
      </c>
      <c r="W70" s="37" t="s">
        <v>26</v>
      </c>
      <c r="X70" s="37"/>
    </row>
    <row r="71" spans="1:25" s="41" customFormat="1" ht="63.75" x14ac:dyDescent="0.25">
      <c r="A71" s="37" t="s">
        <v>737</v>
      </c>
      <c r="B71" s="37" t="s">
        <v>594</v>
      </c>
      <c r="C71" s="37" t="s">
        <v>50</v>
      </c>
      <c r="D71" s="37" t="s">
        <v>534</v>
      </c>
      <c r="E71" s="37" t="s">
        <v>88</v>
      </c>
      <c r="F71" s="37" t="s">
        <v>92</v>
      </c>
      <c r="G71" s="37" t="s">
        <v>537</v>
      </c>
      <c r="H71" s="37" t="s">
        <v>698</v>
      </c>
      <c r="I71" s="37" t="s">
        <v>599</v>
      </c>
      <c r="J71" s="37" t="s">
        <v>602</v>
      </c>
      <c r="K71" s="37" t="s">
        <v>729</v>
      </c>
      <c r="L71" s="37">
        <v>30</v>
      </c>
      <c r="M71" s="63" t="s">
        <v>535</v>
      </c>
      <c r="N71" s="63" t="s">
        <v>536</v>
      </c>
      <c r="O71" s="38">
        <v>20212050094511</v>
      </c>
      <c r="P71" s="39">
        <v>44414</v>
      </c>
      <c r="Q71" s="37">
        <v>6</v>
      </c>
      <c r="R71" s="48" t="s">
        <v>33</v>
      </c>
      <c r="S71" s="37"/>
      <c r="T71" s="40">
        <v>44414</v>
      </c>
      <c r="U71" s="37" t="s">
        <v>597</v>
      </c>
      <c r="V71" s="37" t="s">
        <v>27</v>
      </c>
      <c r="W71" s="37" t="s">
        <v>26</v>
      </c>
      <c r="X71" s="37"/>
    </row>
    <row r="72" spans="1:25" s="36" customFormat="1" ht="51" x14ac:dyDescent="0.25">
      <c r="A72" s="37" t="s">
        <v>737</v>
      </c>
      <c r="B72" s="37" t="s">
        <v>594</v>
      </c>
      <c r="C72" s="37" t="s">
        <v>649</v>
      </c>
      <c r="D72" s="37" t="s">
        <v>521</v>
      </c>
      <c r="E72" s="37" t="s">
        <v>88</v>
      </c>
      <c r="F72" s="37" t="s">
        <v>64</v>
      </c>
      <c r="G72" s="37" t="s">
        <v>545</v>
      </c>
      <c r="H72" s="37" t="s">
        <v>698</v>
      </c>
      <c r="I72" s="37" t="s">
        <v>599</v>
      </c>
      <c r="J72" s="37" t="s">
        <v>602</v>
      </c>
      <c r="K72" s="37" t="s">
        <v>730</v>
      </c>
      <c r="L72" s="37">
        <v>30</v>
      </c>
      <c r="M72" s="63" t="s">
        <v>543</v>
      </c>
      <c r="N72" s="63" t="s">
        <v>544</v>
      </c>
      <c r="O72" s="38">
        <v>20212050094801</v>
      </c>
      <c r="P72" s="39">
        <v>44425</v>
      </c>
      <c r="Q72" s="37">
        <v>12</v>
      </c>
      <c r="R72" s="48" t="s">
        <v>33</v>
      </c>
      <c r="S72" s="37"/>
      <c r="T72" s="40">
        <v>44425</v>
      </c>
      <c r="U72" s="37" t="s">
        <v>597</v>
      </c>
      <c r="V72" s="37" t="s">
        <v>27</v>
      </c>
      <c r="W72" s="37" t="s">
        <v>26</v>
      </c>
      <c r="X72" s="37"/>
      <c r="Y72" s="41"/>
    </row>
    <row r="73" spans="1:25" s="36" customFormat="1" ht="51" x14ac:dyDescent="0.25">
      <c r="A73" s="37" t="s">
        <v>737</v>
      </c>
      <c r="B73" s="37" t="s">
        <v>594</v>
      </c>
      <c r="C73" s="37" t="s">
        <v>622</v>
      </c>
      <c r="D73" s="37" t="s">
        <v>552</v>
      </c>
      <c r="E73" s="37" t="s">
        <v>678</v>
      </c>
      <c r="F73" s="37" t="s">
        <v>93</v>
      </c>
      <c r="G73" s="37" t="s">
        <v>551</v>
      </c>
      <c r="H73" s="37" t="s">
        <v>696</v>
      </c>
      <c r="I73" s="37" t="s">
        <v>599</v>
      </c>
      <c r="J73" s="37" t="s">
        <v>602</v>
      </c>
      <c r="K73" s="37" t="s">
        <v>729</v>
      </c>
      <c r="L73" s="37">
        <v>30</v>
      </c>
      <c r="M73" s="63" t="s">
        <v>549</v>
      </c>
      <c r="N73" s="63" t="s">
        <v>550</v>
      </c>
      <c r="O73" s="38">
        <v>20212050094751</v>
      </c>
      <c r="P73" s="39">
        <v>44428</v>
      </c>
      <c r="Q73" s="37">
        <v>15</v>
      </c>
      <c r="R73" s="48" t="s">
        <v>33</v>
      </c>
      <c r="S73" s="37"/>
      <c r="T73" s="40">
        <v>44428</v>
      </c>
      <c r="U73" s="37" t="s">
        <v>597</v>
      </c>
      <c r="V73" s="37" t="s">
        <v>27</v>
      </c>
      <c r="W73" s="37" t="s">
        <v>26</v>
      </c>
      <c r="X73" s="37"/>
      <c r="Y73" s="41"/>
    </row>
    <row r="74" spans="1:25" s="36" customFormat="1" ht="51" x14ac:dyDescent="0.25">
      <c r="A74" s="37" t="s">
        <v>737</v>
      </c>
      <c r="B74" s="37" t="s">
        <v>594</v>
      </c>
      <c r="C74" s="37" t="s">
        <v>59</v>
      </c>
      <c r="D74" s="37" t="s">
        <v>566</v>
      </c>
      <c r="E74" s="37" t="s">
        <v>45</v>
      </c>
      <c r="F74" s="37" t="s">
        <v>93</v>
      </c>
      <c r="G74" s="37" t="s">
        <v>565</v>
      </c>
      <c r="H74" s="37" t="s">
        <v>672</v>
      </c>
      <c r="I74" s="37" t="s">
        <v>599</v>
      </c>
      <c r="J74" s="37" t="s">
        <v>602</v>
      </c>
      <c r="K74" s="37" t="s">
        <v>41</v>
      </c>
      <c r="L74" s="37">
        <v>20</v>
      </c>
      <c r="M74" s="63" t="s">
        <v>563</v>
      </c>
      <c r="N74" s="63" t="s">
        <v>564</v>
      </c>
      <c r="O74" s="38">
        <v>20212050094521</v>
      </c>
      <c r="P74" s="39">
        <v>44414</v>
      </c>
      <c r="Q74" s="37">
        <v>6</v>
      </c>
      <c r="R74" s="48" t="s">
        <v>33</v>
      </c>
      <c r="S74" s="37"/>
      <c r="T74" s="40"/>
      <c r="U74" s="37" t="s">
        <v>680</v>
      </c>
      <c r="V74" s="37"/>
      <c r="W74" s="37"/>
      <c r="X74" s="37"/>
      <c r="Y74" s="41"/>
    </row>
    <row r="75" spans="1:25" s="36" customFormat="1" ht="51" x14ac:dyDescent="0.25">
      <c r="A75" s="37" t="s">
        <v>737</v>
      </c>
      <c r="B75" s="37" t="s">
        <v>594</v>
      </c>
      <c r="C75" s="37" t="s">
        <v>47</v>
      </c>
      <c r="D75" s="37" t="s">
        <v>570</v>
      </c>
      <c r="E75" s="37" t="s">
        <v>704</v>
      </c>
      <c r="F75" s="37" t="s">
        <v>62</v>
      </c>
      <c r="G75" s="37" t="s">
        <v>569</v>
      </c>
      <c r="H75" s="37" t="s">
        <v>463</v>
      </c>
      <c r="I75" s="37" t="s">
        <v>727</v>
      </c>
      <c r="J75" s="37" t="s">
        <v>602</v>
      </c>
      <c r="K75" s="37" t="s">
        <v>729</v>
      </c>
      <c r="L75" s="37">
        <v>30</v>
      </c>
      <c r="M75" s="63" t="s">
        <v>567</v>
      </c>
      <c r="N75" s="63" t="s">
        <v>568</v>
      </c>
      <c r="O75" s="38">
        <v>20212050095281</v>
      </c>
      <c r="P75" s="39">
        <v>44433</v>
      </c>
      <c r="Q75" s="37">
        <v>18</v>
      </c>
      <c r="R75" s="48" t="s">
        <v>33</v>
      </c>
      <c r="S75" s="37"/>
      <c r="T75" s="40">
        <v>44433</v>
      </c>
      <c r="U75" s="37" t="s">
        <v>597</v>
      </c>
      <c r="V75" s="37" t="s">
        <v>27</v>
      </c>
      <c r="W75" s="37" t="s">
        <v>26</v>
      </c>
      <c r="X75" s="37"/>
      <c r="Y75" s="41"/>
    </row>
    <row r="76" spans="1:25" s="36" customFormat="1" ht="63.75" x14ac:dyDescent="0.25">
      <c r="A76" s="37" t="s">
        <v>737</v>
      </c>
      <c r="B76" s="37" t="s">
        <v>594</v>
      </c>
      <c r="C76" s="37" t="s">
        <v>54</v>
      </c>
      <c r="D76" s="37" t="s">
        <v>491</v>
      </c>
      <c r="E76" s="37" t="s">
        <v>88</v>
      </c>
      <c r="F76" s="37" t="s">
        <v>92</v>
      </c>
      <c r="G76" s="37" t="s">
        <v>580</v>
      </c>
      <c r="H76" s="37" t="s">
        <v>698</v>
      </c>
      <c r="I76" s="37" t="s">
        <v>599</v>
      </c>
      <c r="J76" s="37" t="s">
        <v>602</v>
      </c>
      <c r="K76" s="37" t="s">
        <v>729</v>
      </c>
      <c r="L76" s="37">
        <v>30</v>
      </c>
      <c r="M76" s="63" t="s">
        <v>578</v>
      </c>
      <c r="N76" s="63" t="s">
        <v>579</v>
      </c>
      <c r="O76" s="38"/>
      <c r="P76" s="39">
        <v>44407</v>
      </c>
      <c r="Q76" s="37">
        <v>1</v>
      </c>
      <c r="R76" s="48" t="s">
        <v>33</v>
      </c>
      <c r="S76" s="37" t="s">
        <v>682</v>
      </c>
      <c r="T76" s="40"/>
      <c r="U76" s="37"/>
      <c r="V76" s="37" t="s">
        <v>27</v>
      </c>
      <c r="W76" s="37" t="s">
        <v>26</v>
      </c>
      <c r="X76" s="37" t="s">
        <v>683</v>
      </c>
      <c r="Y76" s="41"/>
    </row>
    <row r="77" spans="1:25" s="36" customFormat="1" ht="63.75" x14ac:dyDescent="0.25">
      <c r="A77" s="37" t="s">
        <v>737</v>
      </c>
      <c r="B77" s="37" t="s">
        <v>594</v>
      </c>
      <c r="C77" s="37" t="s">
        <v>49</v>
      </c>
      <c r="D77" s="37" t="s">
        <v>685</v>
      </c>
      <c r="E77" s="37" t="s">
        <v>90</v>
      </c>
      <c r="F77" s="37" t="s">
        <v>92</v>
      </c>
      <c r="G77" s="37" t="s">
        <v>583</v>
      </c>
      <c r="H77" s="37" t="s">
        <v>542</v>
      </c>
      <c r="I77" s="37" t="s">
        <v>86</v>
      </c>
      <c r="J77" s="37" t="s">
        <v>619</v>
      </c>
      <c r="K77" s="37" t="s">
        <v>39</v>
      </c>
      <c r="L77" s="37">
        <v>35</v>
      </c>
      <c r="M77" s="63" t="s">
        <v>581</v>
      </c>
      <c r="N77" s="63" t="s">
        <v>582</v>
      </c>
      <c r="O77" s="38"/>
      <c r="P77" s="39">
        <v>44421</v>
      </c>
      <c r="Q77" s="37">
        <v>10</v>
      </c>
      <c r="R77" s="48" t="s">
        <v>33</v>
      </c>
      <c r="S77" s="37" t="s">
        <v>684</v>
      </c>
      <c r="T77" s="40"/>
      <c r="U77" s="37"/>
      <c r="V77" s="37" t="s">
        <v>27</v>
      </c>
      <c r="W77" s="37"/>
      <c r="X77" s="37" t="s">
        <v>683</v>
      </c>
      <c r="Y77" s="41"/>
    </row>
    <row r="78" spans="1:25" s="36" customFormat="1" ht="51" x14ac:dyDescent="0.25">
      <c r="A78" s="37" t="s">
        <v>737</v>
      </c>
      <c r="B78" s="37" t="s">
        <v>594</v>
      </c>
      <c r="C78" s="37" t="s">
        <v>649</v>
      </c>
      <c r="D78" s="37" t="s">
        <v>587</v>
      </c>
      <c r="E78" s="37" t="s">
        <v>88</v>
      </c>
      <c r="F78" s="37" t="s">
        <v>92</v>
      </c>
      <c r="G78" s="37" t="s">
        <v>586</v>
      </c>
      <c r="H78" s="37" t="s">
        <v>106</v>
      </c>
      <c r="I78" s="37" t="s">
        <v>599</v>
      </c>
      <c r="J78" s="37" t="s">
        <v>602</v>
      </c>
      <c r="K78" s="37" t="s">
        <v>729</v>
      </c>
      <c r="L78" s="37">
        <v>30</v>
      </c>
      <c r="M78" s="63" t="s">
        <v>584</v>
      </c>
      <c r="N78" s="63" t="s">
        <v>585</v>
      </c>
      <c r="O78" s="38">
        <v>20212050094731</v>
      </c>
      <c r="P78" s="39">
        <v>44419</v>
      </c>
      <c r="Q78" s="37">
        <v>8</v>
      </c>
      <c r="R78" s="48" t="s">
        <v>33</v>
      </c>
      <c r="S78" s="37"/>
      <c r="T78" s="40">
        <v>44419</v>
      </c>
      <c r="U78" s="37" t="s">
        <v>597</v>
      </c>
      <c r="V78" s="37" t="s">
        <v>27</v>
      </c>
      <c r="W78" s="37" t="s">
        <v>26</v>
      </c>
      <c r="X78" s="37"/>
      <c r="Y78" s="41"/>
    </row>
    <row r="79" spans="1:25" s="36" customFormat="1" ht="51" x14ac:dyDescent="0.25">
      <c r="A79" s="37" t="s">
        <v>737</v>
      </c>
      <c r="B79" s="37" t="s">
        <v>610</v>
      </c>
      <c r="C79" s="37" t="s">
        <v>49</v>
      </c>
      <c r="D79" s="37" t="s">
        <v>591</v>
      </c>
      <c r="E79" s="37" t="s">
        <v>645</v>
      </c>
      <c r="F79" s="37" t="s">
        <v>93</v>
      </c>
      <c r="G79" s="37" t="s">
        <v>590</v>
      </c>
      <c r="H79" s="37" t="s">
        <v>592</v>
      </c>
      <c r="I79" s="37" t="s">
        <v>593</v>
      </c>
      <c r="J79" s="37" t="s">
        <v>609</v>
      </c>
      <c r="K79" s="37" t="s">
        <v>729</v>
      </c>
      <c r="L79" s="37">
        <v>30</v>
      </c>
      <c r="M79" s="63" t="s">
        <v>588</v>
      </c>
      <c r="N79" s="63" t="s">
        <v>589</v>
      </c>
      <c r="O79" s="38"/>
      <c r="P79" s="39">
        <v>44428</v>
      </c>
      <c r="Q79" s="37">
        <v>14</v>
      </c>
      <c r="R79" s="48" t="s">
        <v>33</v>
      </c>
      <c r="S79" s="37" t="s">
        <v>686</v>
      </c>
      <c r="T79" s="40"/>
      <c r="U79" s="37"/>
      <c r="V79" s="37" t="s">
        <v>27</v>
      </c>
      <c r="W79" s="37" t="s">
        <v>26</v>
      </c>
      <c r="X79" s="37" t="s">
        <v>687</v>
      </c>
      <c r="Y79" s="41"/>
    </row>
    <row r="80" spans="1:25" s="36" customFormat="1" ht="63.75" x14ac:dyDescent="0.25">
      <c r="A80" s="28" t="s">
        <v>737</v>
      </c>
      <c r="B80" s="56" t="s">
        <v>594</v>
      </c>
      <c r="C80" s="28" t="s">
        <v>50</v>
      </c>
      <c r="D80" s="28" t="s">
        <v>105</v>
      </c>
      <c r="E80" s="56" t="s">
        <v>88</v>
      </c>
      <c r="F80" s="56" t="s">
        <v>63</v>
      </c>
      <c r="G80" s="28" t="s">
        <v>104</v>
      </c>
      <c r="H80" s="28" t="s">
        <v>106</v>
      </c>
      <c r="I80" s="28" t="s">
        <v>599</v>
      </c>
      <c r="J80" s="56" t="s">
        <v>602</v>
      </c>
      <c r="K80" s="28" t="s">
        <v>730</v>
      </c>
      <c r="L80" s="56">
        <v>30</v>
      </c>
      <c r="M80" s="64" t="s">
        <v>102</v>
      </c>
      <c r="N80" s="64" t="s">
        <v>103</v>
      </c>
      <c r="O80" s="57"/>
      <c r="P80" s="58"/>
      <c r="Q80" s="56"/>
      <c r="R80" s="56" t="s">
        <v>95</v>
      </c>
      <c r="S80" s="56" t="s">
        <v>603</v>
      </c>
      <c r="T80" s="59"/>
      <c r="U80" s="56"/>
      <c r="V80" s="56"/>
      <c r="W80" s="56"/>
      <c r="X80" s="56"/>
    </row>
    <row r="81" spans="1:25" s="41" customFormat="1" ht="51" x14ac:dyDescent="0.25">
      <c r="A81" s="26" t="s">
        <v>737</v>
      </c>
      <c r="B81" s="23" t="s">
        <v>594</v>
      </c>
      <c r="C81" s="23" t="s">
        <v>48</v>
      </c>
      <c r="D81" s="26" t="s">
        <v>601</v>
      </c>
      <c r="E81" s="23" t="s">
        <v>90</v>
      </c>
      <c r="F81" s="23" t="s">
        <v>63</v>
      </c>
      <c r="G81" s="26" t="s">
        <v>117</v>
      </c>
      <c r="H81" s="26" t="s">
        <v>99</v>
      </c>
      <c r="I81" s="26" t="s">
        <v>727</v>
      </c>
      <c r="J81" s="23" t="s">
        <v>602</v>
      </c>
      <c r="K81" s="26" t="s">
        <v>729</v>
      </c>
      <c r="L81" s="23">
        <v>30</v>
      </c>
      <c r="M81" s="65" t="s">
        <v>115</v>
      </c>
      <c r="N81" s="65" t="s">
        <v>116</v>
      </c>
      <c r="O81" s="66"/>
      <c r="P81" s="24"/>
      <c r="Q81" s="23"/>
      <c r="R81" s="23" t="s">
        <v>34</v>
      </c>
      <c r="S81" s="23"/>
      <c r="T81" s="25"/>
      <c r="U81" s="23"/>
      <c r="V81" s="23"/>
      <c r="W81" s="23"/>
      <c r="X81" s="23" t="s">
        <v>718</v>
      </c>
      <c r="Y81" s="35"/>
    </row>
    <row r="82" spans="1:25" s="36" customFormat="1" ht="102" x14ac:dyDescent="0.25">
      <c r="A82" s="26" t="s">
        <v>737</v>
      </c>
      <c r="B82" s="23" t="s">
        <v>594</v>
      </c>
      <c r="C82" s="23" t="s">
        <v>58</v>
      </c>
      <c r="D82" s="26" t="s">
        <v>607</v>
      </c>
      <c r="E82" s="23" t="s">
        <v>90</v>
      </c>
      <c r="F82" s="23" t="s">
        <v>64</v>
      </c>
      <c r="G82" s="26" t="s">
        <v>132</v>
      </c>
      <c r="H82" s="26" t="s">
        <v>133</v>
      </c>
      <c r="I82" s="26" t="s">
        <v>725</v>
      </c>
      <c r="J82" s="23" t="s">
        <v>602</v>
      </c>
      <c r="K82" s="26" t="s">
        <v>729</v>
      </c>
      <c r="L82" s="23">
        <v>30</v>
      </c>
      <c r="M82" s="65" t="s">
        <v>130</v>
      </c>
      <c r="N82" s="65" t="s">
        <v>131</v>
      </c>
      <c r="O82" s="53"/>
      <c r="P82" s="24"/>
      <c r="Q82" s="23"/>
      <c r="R82" s="23" t="s">
        <v>34</v>
      </c>
      <c r="S82" s="23"/>
      <c r="T82" s="25"/>
      <c r="U82" s="23"/>
      <c r="V82" s="23"/>
      <c r="W82" s="23"/>
      <c r="X82" s="23" t="s">
        <v>718</v>
      </c>
      <c r="Y82" s="35"/>
    </row>
    <row r="83" spans="1:25" s="36" customFormat="1" ht="38.25" x14ac:dyDescent="0.25">
      <c r="A83" s="26" t="s">
        <v>737</v>
      </c>
      <c r="B83" s="23" t="s">
        <v>594</v>
      </c>
      <c r="C83" s="23" t="s">
        <v>628</v>
      </c>
      <c r="D83" s="26" t="s">
        <v>147</v>
      </c>
      <c r="E83" s="23" t="s">
        <v>90</v>
      </c>
      <c r="F83" s="23" t="s">
        <v>63</v>
      </c>
      <c r="G83" s="26" t="s">
        <v>146</v>
      </c>
      <c r="H83" s="26" t="s">
        <v>148</v>
      </c>
      <c r="I83" s="26" t="s">
        <v>609</v>
      </c>
      <c r="J83" s="23" t="s">
        <v>609</v>
      </c>
      <c r="K83" s="26" t="s">
        <v>730</v>
      </c>
      <c r="L83" s="23">
        <v>30</v>
      </c>
      <c r="M83" s="65" t="s">
        <v>144</v>
      </c>
      <c r="N83" s="65" t="s">
        <v>145</v>
      </c>
      <c r="O83" s="53"/>
      <c r="P83" s="24"/>
      <c r="Q83" s="23"/>
      <c r="R83" s="23" t="s">
        <v>34</v>
      </c>
      <c r="S83" s="23"/>
      <c r="T83" s="25"/>
      <c r="U83" s="23"/>
      <c r="V83" s="23"/>
      <c r="W83" s="23"/>
      <c r="X83" s="23" t="s">
        <v>717</v>
      </c>
      <c r="Y83" s="35"/>
    </row>
    <row r="84" spans="1:25" s="36" customFormat="1" ht="51" x14ac:dyDescent="0.25">
      <c r="A84" s="26" t="s">
        <v>737</v>
      </c>
      <c r="B84" s="23" t="s">
        <v>594</v>
      </c>
      <c r="C84" s="23" t="s">
        <v>622</v>
      </c>
      <c r="D84" s="26" t="s">
        <v>157</v>
      </c>
      <c r="E84" s="23" t="s">
        <v>88</v>
      </c>
      <c r="F84" s="23" t="s">
        <v>63</v>
      </c>
      <c r="G84" s="26" t="s">
        <v>156</v>
      </c>
      <c r="H84" s="26" t="s">
        <v>158</v>
      </c>
      <c r="I84" s="26" t="s">
        <v>725</v>
      </c>
      <c r="J84" s="23" t="s">
        <v>602</v>
      </c>
      <c r="K84" s="26" t="s">
        <v>730</v>
      </c>
      <c r="L84" s="23">
        <v>30</v>
      </c>
      <c r="M84" s="65" t="s">
        <v>154</v>
      </c>
      <c r="N84" s="65" t="s">
        <v>155</v>
      </c>
      <c r="O84" s="53"/>
      <c r="P84" s="24"/>
      <c r="Q84" s="23"/>
      <c r="R84" s="23" t="s">
        <v>34</v>
      </c>
      <c r="S84" s="23"/>
      <c r="T84" s="25"/>
      <c r="U84" s="23"/>
      <c r="V84" s="23"/>
      <c r="W84" s="23"/>
      <c r="X84" s="23" t="s">
        <v>719</v>
      </c>
      <c r="Y84" s="35"/>
    </row>
    <row r="85" spans="1:25" s="41" customFormat="1" ht="51" x14ac:dyDescent="0.25">
      <c r="A85" s="26" t="s">
        <v>737</v>
      </c>
      <c r="B85" s="23" t="s">
        <v>594</v>
      </c>
      <c r="C85" s="23" t="s">
        <v>723</v>
      </c>
      <c r="D85" s="26" t="s">
        <v>126</v>
      </c>
      <c r="E85" s="23" t="s">
        <v>88</v>
      </c>
      <c r="F85" s="23" t="s">
        <v>92</v>
      </c>
      <c r="G85" s="26" t="s">
        <v>165</v>
      </c>
      <c r="H85" s="26" t="s">
        <v>148</v>
      </c>
      <c r="I85" s="26" t="s">
        <v>609</v>
      </c>
      <c r="J85" s="23" t="s">
        <v>609</v>
      </c>
      <c r="K85" s="26" t="s">
        <v>729</v>
      </c>
      <c r="L85" s="23">
        <v>30</v>
      </c>
      <c r="M85" s="65" t="s">
        <v>163</v>
      </c>
      <c r="N85" s="65" t="s">
        <v>164</v>
      </c>
      <c r="O85" s="66"/>
      <c r="P85" s="24"/>
      <c r="Q85" s="23"/>
      <c r="R85" s="23" t="s">
        <v>34</v>
      </c>
      <c r="S85" s="23"/>
      <c r="T85" s="25"/>
      <c r="U85" s="23"/>
      <c r="V85" s="23"/>
      <c r="W85" s="23"/>
      <c r="X85" s="23" t="s">
        <v>719</v>
      </c>
      <c r="Y85" s="35"/>
    </row>
    <row r="86" spans="1:25" s="36" customFormat="1" ht="51" x14ac:dyDescent="0.25">
      <c r="A86" s="26" t="s">
        <v>737</v>
      </c>
      <c r="B86" s="23" t="s">
        <v>594</v>
      </c>
      <c r="C86" s="23" t="s">
        <v>60</v>
      </c>
      <c r="D86" s="26" t="s">
        <v>187</v>
      </c>
      <c r="E86" s="23" t="s">
        <v>90</v>
      </c>
      <c r="F86" s="23" t="s">
        <v>63</v>
      </c>
      <c r="G86" s="26" t="s">
        <v>186</v>
      </c>
      <c r="H86" s="26" t="s">
        <v>158</v>
      </c>
      <c r="I86" s="26" t="s">
        <v>725</v>
      </c>
      <c r="J86" s="23" t="s">
        <v>602</v>
      </c>
      <c r="K86" s="26" t="s">
        <v>730</v>
      </c>
      <c r="L86" s="23">
        <v>30</v>
      </c>
      <c r="M86" s="65" t="s">
        <v>184</v>
      </c>
      <c r="N86" s="65" t="s">
        <v>185</v>
      </c>
      <c r="O86" s="53"/>
      <c r="P86" s="24"/>
      <c r="Q86" s="23"/>
      <c r="R86" s="23" t="s">
        <v>34</v>
      </c>
      <c r="S86" s="23"/>
      <c r="T86" s="25"/>
      <c r="U86" s="23"/>
      <c r="V86" s="23"/>
      <c r="W86" s="23"/>
      <c r="X86" s="23" t="s">
        <v>720</v>
      </c>
      <c r="Y86" s="35"/>
    </row>
    <row r="87" spans="1:25" s="41" customFormat="1" ht="51" x14ac:dyDescent="0.25">
      <c r="A87" s="26" t="s">
        <v>737</v>
      </c>
      <c r="B87" s="23" t="s">
        <v>594</v>
      </c>
      <c r="C87" s="23" t="s">
        <v>615</v>
      </c>
      <c r="D87" s="26" t="s">
        <v>191</v>
      </c>
      <c r="E87" s="23" t="s">
        <v>88</v>
      </c>
      <c r="F87" s="23" t="s">
        <v>63</v>
      </c>
      <c r="G87" s="26" t="s">
        <v>190</v>
      </c>
      <c r="H87" s="26" t="s">
        <v>158</v>
      </c>
      <c r="I87" s="26" t="s">
        <v>725</v>
      </c>
      <c r="J87" s="23" t="s">
        <v>602</v>
      </c>
      <c r="K87" s="26" t="s">
        <v>730</v>
      </c>
      <c r="L87" s="23">
        <v>30</v>
      </c>
      <c r="M87" s="65" t="s">
        <v>188</v>
      </c>
      <c r="N87" s="65" t="s">
        <v>189</v>
      </c>
      <c r="O87" s="53"/>
      <c r="P87" s="24"/>
      <c r="Q87" s="23"/>
      <c r="R87" s="23" t="s">
        <v>34</v>
      </c>
      <c r="S87" s="23"/>
      <c r="T87" s="25"/>
      <c r="U87" s="23"/>
      <c r="V87" s="23"/>
      <c r="W87" s="23"/>
      <c r="X87" s="23" t="s">
        <v>720</v>
      </c>
      <c r="Y87" s="35"/>
    </row>
    <row r="88" spans="1:25" s="41" customFormat="1" ht="51" x14ac:dyDescent="0.25">
      <c r="A88" s="26" t="s">
        <v>737</v>
      </c>
      <c r="B88" s="23" t="s">
        <v>594</v>
      </c>
      <c r="C88" s="23" t="s">
        <v>54</v>
      </c>
      <c r="D88" s="26" t="s">
        <v>85</v>
      </c>
      <c r="E88" s="23" t="s">
        <v>88</v>
      </c>
      <c r="F88" s="23" t="s">
        <v>92</v>
      </c>
      <c r="G88" s="26" t="s">
        <v>67</v>
      </c>
      <c r="H88" s="26" t="s">
        <v>732</v>
      </c>
      <c r="I88" s="26" t="s">
        <v>599</v>
      </c>
      <c r="J88" s="23" t="s">
        <v>602</v>
      </c>
      <c r="K88" s="26" t="s">
        <v>729</v>
      </c>
      <c r="L88" s="23">
        <v>30</v>
      </c>
      <c r="M88" s="65" t="s">
        <v>195</v>
      </c>
      <c r="N88" s="65" t="s">
        <v>196</v>
      </c>
      <c r="O88" s="53"/>
      <c r="P88" s="24"/>
      <c r="Q88" s="23"/>
      <c r="R88" s="23" t="s">
        <v>34</v>
      </c>
      <c r="S88" s="23"/>
      <c r="T88" s="25"/>
      <c r="U88" s="23"/>
      <c r="V88" s="23"/>
      <c r="W88" s="23"/>
      <c r="X88" s="23" t="s">
        <v>720</v>
      </c>
      <c r="Y88" s="35"/>
    </row>
    <row r="89" spans="1:25" s="36" customFormat="1" ht="63.75" x14ac:dyDescent="0.25">
      <c r="A89" s="26" t="s">
        <v>737</v>
      </c>
      <c r="B89" s="23" t="s">
        <v>594</v>
      </c>
      <c r="C89" s="23" t="s">
        <v>641</v>
      </c>
      <c r="D89" s="26" t="s">
        <v>203</v>
      </c>
      <c r="E89" s="23" t="s">
        <v>90</v>
      </c>
      <c r="F89" s="23" t="s">
        <v>64</v>
      </c>
      <c r="G89" s="26" t="s">
        <v>202</v>
      </c>
      <c r="H89" s="26" t="s">
        <v>204</v>
      </c>
      <c r="I89" s="26" t="s">
        <v>619</v>
      </c>
      <c r="J89" s="26" t="s">
        <v>619</v>
      </c>
      <c r="K89" s="26" t="s">
        <v>41</v>
      </c>
      <c r="L89" s="23">
        <v>20</v>
      </c>
      <c r="M89" s="65" t="s">
        <v>200</v>
      </c>
      <c r="N89" s="65" t="s">
        <v>201</v>
      </c>
      <c r="O89" s="66"/>
      <c r="P89" s="24"/>
      <c r="Q89" s="23"/>
      <c r="R89" s="23" t="s">
        <v>34</v>
      </c>
      <c r="S89" s="23"/>
      <c r="T89" s="25"/>
      <c r="U89" s="23"/>
      <c r="V89" s="23"/>
      <c r="W89" s="23"/>
      <c r="X89" s="23" t="s">
        <v>720</v>
      </c>
      <c r="Y89" s="16"/>
    </row>
    <row r="90" spans="1:25" s="36" customFormat="1" ht="63.75" x14ac:dyDescent="0.25">
      <c r="A90" s="26" t="s">
        <v>737</v>
      </c>
      <c r="B90" s="23" t="s">
        <v>594</v>
      </c>
      <c r="C90" s="23" t="s">
        <v>50</v>
      </c>
      <c r="D90" s="26" t="s">
        <v>105</v>
      </c>
      <c r="E90" s="23" t="s">
        <v>88</v>
      </c>
      <c r="F90" s="23" t="s">
        <v>63</v>
      </c>
      <c r="G90" s="26" t="s">
        <v>217</v>
      </c>
      <c r="H90" s="26" t="s">
        <v>133</v>
      </c>
      <c r="I90" s="26" t="s">
        <v>725</v>
      </c>
      <c r="J90" s="23" t="s">
        <v>602</v>
      </c>
      <c r="K90" s="26" t="s">
        <v>730</v>
      </c>
      <c r="L90" s="23">
        <v>30</v>
      </c>
      <c r="M90" s="65" t="s">
        <v>215</v>
      </c>
      <c r="N90" s="65" t="s">
        <v>216</v>
      </c>
      <c r="O90" s="53"/>
      <c r="P90" s="24"/>
      <c r="Q90" s="23"/>
      <c r="R90" s="23" t="s">
        <v>34</v>
      </c>
      <c r="S90" s="23"/>
      <c r="T90" s="25"/>
      <c r="U90" s="23"/>
      <c r="V90" s="23"/>
      <c r="W90" s="23"/>
      <c r="X90" s="23" t="s">
        <v>721</v>
      </c>
      <c r="Y90" s="35"/>
    </row>
    <row r="91" spans="1:25" s="41" customFormat="1" ht="51" x14ac:dyDescent="0.25">
      <c r="A91" s="26" t="s">
        <v>737</v>
      </c>
      <c r="B91" s="23" t="s">
        <v>594</v>
      </c>
      <c r="C91" s="23" t="s">
        <v>54</v>
      </c>
      <c r="D91" s="26" t="s">
        <v>221</v>
      </c>
      <c r="E91" s="23" t="s">
        <v>90</v>
      </c>
      <c r="F91" s="23" t="s">
        <v>92</v>
      </c>
      <c r="G91" s="26" t="s">
        <v>220</v>
      </c>
      <c r="H91" s="26" t="s">
        <v>106</v>
      </c>
      <c r="I91" s="26" t="s">
        <v>599</v>
      </c>
      <c r="J91" s="26" t="s">
        <v>602</v>
      </c>
      <c r="K91" s="26" t="s">
        <v>730</v>
      </c>
      <c r="L91" s="23">
        <v>30</v>
      </c>
      <c r="M91" s="65" t="s">
        <v>218</v>
      </c>
      <c r="N91" s="65" t="s">
        <v>219</v>
      </c>
      <c r="O91" s="53"/>
      <c r="P91" s="24"/>
      <c r="Q91" s="23"/>
      <c r="R91" s="23" t="s">
        <v>34</v>
      </c>
      <c r="S91" s="23"/>
      <c r="T91" s="25"/>
      <c r="U91" s="23"/>
      <c r="V91" s="23"/>
      <c r="W91" s="23"/>
      <c r="X91" s="23" t="s">
        <v>721</v>
      </c>
      <c r="Y91" s="35"/>
    </row>
    <row r="92" spans="1:25" s="36" customFormat="1" ht="51" x14ac:dyDescent="0.25">
      <c r="A92" s="42" t="s">
        <v>737</v>
      </c>
      <c r="B92" s="27" t="s">
        <v>594</v>
      </c>
      <c r="C92" s="27" t="s">
        <v>47</v>
      </c>
      <c r="D92" s="42" t="s">
        <v>225</v>
      </c>
      <c r="E92" s="27" t="s">
        <v>90</v>
      </c>
      <c r="F92" s="27" t="s">
        <v>93</v>
      </c>
      <c r="G92" s="42" t="s">
        <v>224</v>
      </c>
      <c r="H92" s="42" t="s">
        <v>663</v>
      </c>
      <c r="I92" s="42" t="s">
        <v>599</v>
      </c>
      <c r="J92" s="27" t="s">
        <v>602</v>
      </c>
      <c r="K92" s="42" t="s">
        <v>731</v>
      </c>
      <c r="L92" s="27">
        <v>10</v>
      </c>
      <c r="M92" s="67" t="s">
        <v>222</v>
      </c>
      <c r="N92" s="67" t="s">
        <v>223</v>
      </c>
      <c r="O92" s="61">
        <v>20212050093911</v>
      </c>
      <c r="P92" s="49" t="s">
        <v>600</v>
      </c>
      <c r="Q92" s="27">
        <v>7</v>
      </c>
      <c r="R92" s="27" t="s">
        <v>94</v>
      </c>
      <c r="S92" s="27"/>
      <c r="T92" s="49" t="s">
        <v>600</v>
      </c>
      <c r="U92" s="27" t="s">
        <v>597</v>
      </c>
      <c r="V92" s="27" t="s">
        <v>27</v>
      </c>
      <c r="W92" s="27"/>
      <c r="X92" s="27"/>
      <c r="Y92" s="46"/>
    </row>
    <row r="93" spans="1:25" s="41" customFormat="1" ht="51" x14ac:dyDescent="0.25">
      <c r="A93" s="56" t="s">
        <v>737</v>
      </c>
      <c r="B93" s="56" t="s">
        <v>610</v>
      </c>
      <c r="C93" s="56" t="s">
        <v>622</v>
      </c>
      <c r="D93" s="28" t="s">
        <v>240</v>
      </c>
      <c r="E93" s="56" t="s">
        <v>88</v>
      </c>
      <c r="F93" s="56" t="s">
        <v>63</v>
      </c>
      <c r="G93" s="28" t="s">
        <v>239</v>
      </c>
      <c r="H93" s="28" t="s">
        <v>148</v>
      </c>
      <c r="I93" s="28" t="s">
        <v>609</v>
      </c>
      <c r="J93" s="56" t="s">
        <v>609</v>
      </c>
      <c r="K93" s="28" t="s">
        <v>729</v>
      </c>
      <c r="L93" s="56">
        <v>30</v>
      </c>
      <c r="M93" s="64" t="s">
        <v>237</v>
      </c>
      <c r="N93" s="64" t="s">
        <v>238</v>
      </c>
      <c r="O93" s="57"/>
      <c r="P93" s="58"/>
      <c r="Q93" s="56"/>
      <c r="R93" s="56" t="s">
        <v>95</v>
      </c>
      <c r="S93" s="56"/>
      <c r="T93" s="59"/>
      <c r="U93" s="56"/>
      <c r="V93" s="56"/>
      <c r="W93" s="56"/>
      <c r="X93" s="56"/>
      <c r="Y93" s="36"/>
    </row>
    <row r="94" spans="1:25" s="41" customFormat="1" ht="51" x14ac:dyDescent="0.25">
      <c r="A94" s="56" t="s">
        <v>737</v>
      </c>
      <c r="B94" s="56" t="s">
        <v>594</v>
      </c>
      <c r="C94" s="56" t="s">
        <v>644</v>
      </c>
      <c r="D94" s="28" t="s">
        <v>81</v>
      </c>
      <c r="E94" s="56" t="s">
        <v>88</v>
      </c>
      <c r="F94" s="56" t="s">
        <v>93</v>
      </c>
      <c r="G94" s="28" t="s">
        <v>71</v>
      </c>
      <c r="H94" s="28" t="s">
        <v>693</v>
      </c>
      <c r="I94" s="28" t="s">
        <v>599</v>
      </c>
      <c r="J94" s="56" t="s">
        <v>602</v>
      </c>
      <c r="K94" s="28" t="s">
        <v>729</v>
      </c>
      <c r="L94" s="56">
        <v>30</v>
      </c>
      <c r="M94" s="64" t="s">
        <v>245</v>
      </c>
      <c r="N94" s="64" t="s">
        <v>246</v>
      </c>
      <c r="O94" s="60"/>
      <c r="P94" s="58"/>
      <c r="Q94" s="56"/>
      <c r="R94" s="56" t="s">
        <v>95</v>
      </c>
      <c r="S94" s="56"/>
      <c r="T94" s="59"/>
      <c r="U94" s="56"/>
      <c r="V94" s="56"/>
      <c r="W94" s="56"/>
      <c r="X94" s="56"/>
      <c r="Y94" s="36"/>
    </row>
    <row r="95" spans="1:25" s="36" customFormat="1" ht="51" x14ac:dyDescent="0.25">
      <c r="A95" s="56" t="s">
        <v>737</v>
      </c>
      <c r="B95" s="56" t="s">
        <v>594</v>
      </c>
      <c r="C95" s="28" t="s">
        <v>49</v>
      </c>
      <c r="D95" s="28" t="s">
        <v>203</v>
      </c>
      <c r="E95" s="28" t="s">
        <v>704</v>
      </c>
      <c r="F95" s="28" t="s">
        <v>93</v>
      </c>
      <c r="G95" s="28" t="s">
        <v>257</v>
      </c>
      <c r="H95" s="28" t="s">
        <v>158</v>
      </c>
      <c r="I95" s="28" t="s">
        <v>725</v>
      </c>
      <c r="J95" s="28" t="s">
        <v>602</v>
      </c>
      <c r="K95" s="28" t="s">
        <v>729</v>
      </c>
      <c r="L95" s="28">
        <v>30</v>
      </c>
      <c r="M95" s="64" t="s">
        <v>255</v>
      </c>
      <c r="N95" s="64" t="s">
        <v>256</v>
      </c>
      <c r="O95" s="60"/>
      <c r="P95" s="30"/>
      <c r="Q95" s="28"/>
      <c r="R95" s="56" t="s">
        <v>95</v>
      </c>
      <c r="S95" s="28"/>
      <c r="T95" s="31"/>
      <c r="U95" s="28"/>
      <c r="V95" s="28"/>
      <c r="W95" s="28"/>
      <c r="X95" s="28"/>
    </row>
    <row r="96" spans="1:25" s="36" customFormat="1" ht="76.5" x14ac:dyDescent="0.25">
      <c r="A96" s="42" t="s">
        <v>737</v>
      </c>
      <c r="B96" s="27" t="s">
        <v>594</v>
      </c>
      <c r="C96" s="42" t="s">
        <v>49</v>
      </c>
      <c r="D96" s="42" t="s">
        <v>272</v>
      </c>
      <c r="E96" s="42" t="s">
        <v>704</v>
      </c>
      <c r="F96" s="42" t="s">
        <v>93</v>
      </c>
      <c r="G96" s="42" t="s">
        <v>271</v>
      </c>
      <c r="H96" s="42" t="s">
        <v>701</v>
      </c>
      <c r="I96" s="42" t="s">
        <v>702</v>
      </c>
      <c r="J96" s="42" t="s">
        <v>619</v>
      </c>
      <c r="K96" s="42" t="s">
        <v>152</v>
      </c>
      <c r="L96" s="42">
        <v>5</v>
      </c>
      <c r="M96" s="67" t="s">
        <v>269</v>
      </c>
      <c r="N96" s="67" t="s">
        <v>270</v>
      </c>
      <c r="O96" s="61">
        <v>20211100021611</v>
      </c>
      <c r="P96" s="44">
        <v>44405</v>
      </c>
      <c r="Q96" s="42">
        <v>10</v>
      </c>
      <c r="R96" s="42" t="s">
        <v>94</v>
      </c>
      <c r="S96" s="42"/>
      <c r="T96" s="44">
        <v>44405</v>
      </c>
      <c r="U96" s="42" t="s">
        <v>597</v>
      </c>
      <c r="V96" s="42" t="s">
        <v>27</v>
      </c>
      <c r="W96" s="42" t="s">
        <v>26</v>
      </c>
      <c r="X96" s="42"/>
      <c r="Y96" s="46"/>
    </row>
    <row r="97" spans="1:25" s="36" customFormat="1" ht="51" x14ac:dyDescent="0.25">
      <c r="A97" s="26" t="s">
        <v>737</v>
      </c>
      <c r="B97" s="26" t="s">
        <v>594</v>
      </c>
      <c r="C97" s="26" t="s">
        <v>49</v>
      </c>
      <c r="D97" s="26" t="s">
        <v>297</v>
      </c>
      <c r="E97" s="26" t="s">
        <v>704</v>
      </c>
      <c r="F97" s="26" t="s">
        <v>93</v>
      </c>
      <c r="G97" s="26" t="s">
        <v>296</v>
      </c>
      <c r="H97" s="26" t="s">
        <v>660</v>
      </c>
      <c r="I97" s="26" t="s">
        <v>728</v>
      </c>
      <c r="J97" s="23" t="s">
        <v>609</v>
      </c>
      <c r="K97" s="26" t="s">
        <v>731</v>
      </c>
      <c r="L97" s="26">
        <v>10</v>
      </c>
      <c r="M97" s="65" t="s">
        <v>294</v>
      </c>
      <c r="N97" s="65" t="s">
        <v>295</v>
      </c>
      <c r="O97" s="32"/>
      <c r="P97" s="33"/>
      <c r="Q97" s="26"/>
      <c r="R97" s="23" t="s">
        <v>34</v>
      </c>
      <c r="S97" s="26"/>
      <c r="T97" s="34"/>
      <c r="U97" s="26"/>
      <c r="V97" s="26"/>
      <c r="W97" s="26"/>
      <c r="X97" s="26" t="s">
        <v>705</v>
      </c>
      <c r="Y97" s="35"/>
    </row>
    <row r="98" spans="1:25" s="41" customFormat="1" ht="51" x14ac:dyDescent="0.25">
      <c r="A98" s="56" t="s">
        <v>737</v>
      </c>
      <c r="B98" s="56" t="s">
        <v>594</v>
      </c>
      <c r="C98" s="28" t="s">
        <v>649</v>
      </c>
      <c r="D98" s="28" t="s">
        <v>301</v>
      </c>
      <c r="E98" s="28" t="s">
        <v>704</v>
      </c>
      <c r="F98" s="28" t="s">
        <v>93</v>
      </c>
      <c r="G98" s="28" t="s">
        <v>300</v>
      </c>
      <c r="H98" s="28" t="s">
        <v>158</v>
      </c>
      <c r="I98" s="28" t="s">
        <v>725</v>
      </c>
      <c r="J98" s="28" t="s">
        <v>602</v>
      </c>
      <c r="K98" s="28" t="s">
        <v>729</v>
      </c>
      <c r="L98" s="28">
        <v>30</v>
      </c>
      <c r="M98" s="64" t="s">
        <v>298</v>
      </c>
      <c r="N98" s="64" t="s">
        <v>299</v>
      </c>
      <c r="O98" s="29"/>
      <c r="P98" s="30"/>
      <c r="Q98" s="28"/>
      <c r="R98" s="56" t="s">
        <v>95</v>
      </c>
      <c r="S98" s="28"/>
      <c r="T98" s="31"/>
      <c r="U98" s="28"/>
      <c r="V98" s="28"/>
      <c r="W98" s="28"/>
      <c r="X98" s="28"/>
      <c r="Y98" s="36"/>
    </row>
    <row r="99" spans="1:25" s="36" customFormat="1" ht="60.75" customHeight="1" x14ac:dyDescent="0.25">
      <c r="A99" s="56" t="s">
        <v>737</v>
      </c>
      <c r="B99" s="56" t="s">
        <v>594</v>
      </c>
      <c r="C99" s="28" t="s">
        <v>58</v>
      </c>
      <c r="D99" s="28" t="s">
        <v>75</v>
      </c>
      <c r="E99" s="56" t="s">
        <v>88</v>
      </c>
      <c r="F99" s="28" t="s">
        <v>93</v>
      </c>
      <c r="G99" s="28" t="s">
        <v>327</v>
      </c>
      <c r="H99" s="28" t="s">
        <v>698</v>
      </c>
      <c r="I99" s="28" t="s">
        <v>599</v>
      </c>
      <c r="J99" s="28" t="s">
        <v>602</v>
      </c>
      <c r="K99" s="28" t="s">
        <v>39</v>
      </c>
      <c r="L99" s="28">
        <v>35</v>
      </c>
      <c r="M99" s="64" t="s">
        <v>325</v>
      </c>
      <c r="N99" s="64" t="s">
        <v>326</v>
      </c>
      <c r="O99" s="60"/>
      <c r="P99" s="30"/>
      <c r="Q99" s="28"/>
      <c r="R99" s="56" t="s">
        <v>95</v>
      </c>
      <c r="S99" s="60"/>
      <c r="T99" s="31"/>
      <c r="U99" s="28"/>
      <c r="V99" s="28"/>
      <c r="W99" s="28"/>
      <c r="X99" s="28"/>
    </row>
    <row r="100" spans="1:25" s="41" customFormat="1" ht="51" x14ac:dyDescent="0.25">
      <c r="A100" s="56" t="s">
        <v>737</v>
      </c>
      <c r="B100" s="56" t="s">
        <v>594</v>
      </c>
      <c r="C100" s="28" t="s">
        <v>649</v>
      </c>
      <c r="D100" s="28" t="s">
        <v>340</v>
      </c>
      <c r="E100" s="56" t="s">
        <v>88</v>
      </c>
      <c r="F100" s="28" t="s">
        <v>93</v>
      </c>
      <c r="G100" s="28" t="s">
        <v>339</v>
      </c>
      <c r="H100" s="28" t="s">
        <v>100</v>
      </c>
      <c r="I100" s="28" t="s">
        <v>727</v>
      </c>
      <c r="J100" s="28" t="s">
        <v>602</v>
      </c>
      <c r="K100" s="28" t="s">
        <v>41</v>
      </c>
      <c r="L100" s="28">
        <v>20</v>
      </c>
      <c r="M100" s="64" t="s">
        <v>337</v>
      </c>
      <c r="N100" s="64" t="s">
        <v>338</v>
      </c>
      <c r="O100" s="60"/>
      <c r="P100" s="30"/>
      <c r="Q100" s="28"/>
      <c r="R100" s="56" t="s">
        <v>95</v>
      </c>
      <c r="S100" s="60"/>
      <c r="T100" s="31"/>
      <c r="U100" s="28"/>
      <c r="V100" s="28"/>
      <c r="W100" s="28"/>
      <c r="X100" s="28"/>
      <c r="Y100" s="36"/>
    </row>
    <row r="101" spans="1:25" s="36" customFormat="1" ht="51" x14ac:dyDescent="0.25">
      <c r="A101" s="56" t="s">
        <v>737</v>
      </c>
      <c r="B101" s="56" t="s">
        <v>594</v>
      </c>
      <c r="C101" s="28" t="s">
        <v>50</v>
      </c>
      <c r="D101" s="28" t="s">
        <v>356</v>
      </c>
      <c r="E101" s="28" t="s">
        <v>704</v>
      </c>
      <c r="F101" s="28" t="s">
        <v>63</v>
      </c>
      <c r="G101" s="28" t="s">
        <v>355</v>
      </c>
      <c r="H101" s="28" t="s">
        <v>698</v>
      </c>
      <c r="I101" s="28" t="s">
        <v>599</v>
      </c>
      <c r="J101" s="28" t="s">
        <v>602</v>
      </c>
      <c r="K101" s="28" t="s">
        <v>729</v>
      </c>
      <c r="L101" s="28">
        <v>30</v>
      </c>
      <c r="M101" s="64" t="s">
        <v>353</v>
      </c>
      <c r="N101" s="64" t="s">
        <v>354</v>
      </c>
      <c r="O101" s="29"/>
      <c r="P101" s="30"/>
      <c r="Q101" s="28"/>
      <c r="R101" s="56" t="s">
        <v>95</v>
      </c>
      <c r="S101" s="28"/>
      <c r="T101" s="31"/>
      <c r="U101" s="28"/>
      <c r="V101" s="28"/>
      <c r="W101" s="28"/>
      <c r="X101" s="28"/>
    </row>
    <row r="102" spans="1:25" s="41" customFormat="1" ht="51" x14ac:dyDescent="0.25">
      <c r="A102" s="56" t="s">
        <v>737</v>
      </c>
      <c r="B102" s="28" t="s">
        <v>621</v>
      </c>
      <c r="C102" s="28" t="s">
        <v>54</v>
      </c>
      <c r="D102" s="28" t="s">
        <v>367</v>
      </c>
      <c r="E102" s="28" t="s">
        <v>704</v>
      </c>
      <c r="F102" s="28" t="s">
        <v>92</v>
      </c>
      <c r="G102" s="28" t="s">
        <v>366</v>
      </c>
      <c r="H102" s="28" t="s">
        <v>368</v>
      </c>
      <c r="I102" s="28" t="s">
        <v>599</v>
      </c>
      <c r="J102" s="28" t="s">
        <v>602</v>
      </c>
      <c r="K102" s="28" t="s">
        <v>730</v>
      </c>
      <c r="L102" s="28">
        <v>30</v>
      </c>
      <c r="M102" s="64" t="s">
        <v>364</v>
      </c>
      <c r="N102" s="64" t="s">
        <v>365</v>
      </c>
      <c r="O102" s="29"/>
      <c r="P102" s="30"/>
      <c r="Q102" s="28"/>
      <c r="R102" s="56" t="s">
        <v>95</v>
      </c>
      <c r="S102" s="28" t="s">
        <v>626</v>
      </c>
      <c r="T102" s="31"/>
      <c r="U102" s="28"/>
      <c r="V102" s="28"/>
      <c r="W102" s="28"/>
      <c r="X102" s="28"/>
      <c r="Y102" s="36"/>
    </row>
    <row r="103" spans="1:25" s="36" customFormat="1" ht="63.75" x14ac:dyDescent="0.25">
      <c r="A103" s="56" t="s">
        <v>737</v>
      </c>
      <c r="B103" s="28" t="s">
        <v>621</v>
      </c>
      <c r="C103" s="28" t="s">
        <v>47</v>
      </c>
      <c r="D103" s="28" t="s">
        <v>373</v>
      </c>
      <c r="E103" s="28" t="s">
        <v>88</v>
      </c>
      <c r="F103" s="28" t="s">
        <v>92</v>
      </c>
      <c r="G103" s="28" t="s">
        <v>372</v>
      </c>
      <c r="H103" s="28" t="s">
        <v>158</v>
      </c>
      <c r="I103" s="28" t="s">
        <v>725</v>
      </c>
      <c r="J103" s="28" t="s">
        <v>602</v>
      </c>
      <c r="K103" s="28" t="s">
        <v>41</v>
      </c>
      <c r="L103" s="28">
        <v>20</v>
      </c>
      <c r="M103" s="64" t="s">
        <v>370</v>
      </c>
      <c r="N103" s="64" t="s">
        <v>371</v>
      </c>
      <c r="O103" s="29"/>
      <c r="P103" s="30"/>
      <c r="Q103" s="28"/>
      <c r="R103" s="56" t="s">
        <v>95</v>
      </c>
      <c r="S103" s="28" t="s">
        <v>626</v>
      </c>
      <c r="T103" s="31"/>
      <c r="U103" s="28"/>
      <c r="V103" s="28"/>
      <c r="W103" s="28"/>
      <c r="X103" s="28"/>
    </row>
    <row r="104" spans="1:25" s="41" customFormat="1" ht="51" x14ac:dyDescent="0.25">
      <c r="A104" s="56" t="s">
        <v>737</v>
      </c>
      <c r="B104" s="28" t="s">
        <v>621</v>
      </c>
      <c r="C104" s="28" t="s">
        <v>53</v>
      </c>
      <c r="D104" s="28" t="s">
        <v>376</v>
      </c>
      <c r="E104" s="28" t="s">
        <v>88</v>
      </c>
      <c r="F104" s="28" t="s">
        <v>92</v>
      </c>
      <c r="G104" s="28" t="s">
        <v>68</v>
      </c>
      <c r="H104" s="28" t="s">
        <v>158</v>
      </c>
      <c r="I104" s="28" t="s">
        <v>725</v>
      </c>
      <c r="J104" s="28" t="s">
        <v>602</v>
      </c>
      <c r="K104" s="28" t="s">
        <v>729</v>
      </c>
      <c r="L104" s="28">
        <v>30</v>
      </c>
      <c r="M104" s="64" t="s">
        <v>374</v>
      </c>
      <c r="N104" s="64" t="s">
        <v>375</v>
      </c>
      <c r="O104" s="29"/>
      <c r="P104" s="30"/>
      <c r="Q104" s="28"/>
      <c r="R104" s="56" t="s">
        <v>95</v>
      </c>
      <c r="S104" s="28" t="s">
        <v>626</v>
      </c>
      <c r="T104" s="31"/>
      <c r="U104" s="28"/>
      <c r="V104" s="28"/>
      <c r="W104" s="28"/>
      <c r="X104" s="28"/>
      <c r="Y104" s="36"/>
    </row>
    <row r="105" spans="1:25" s="41" customFormat="1" ht="51" x14ac:dyDescent="0.25">
      <c r="A105" s="56" t="s">
        <v>737</v>
      </c>
      <c r="B105" s="28" t="s">
        <v>627</v>
      </c>
      <c r="C105" s="28" t="s">
        <v>631</v>
      </c>
      <c r="D105" s="28" t="s">
        <v>73</v>
      </c>
      <c r="E105" s="28" t="s">
        <v>64</v>
      </c>
      <c r="F105" s="28" t="s">
        <v>92</v>
      </c>
      <c r="G105" s="28" t="s">
        <v>739</v>
      </c>
      <c r="H105" s="28" t="s">
        <v>368</v>
      </c>
      <c r="I105" s="28" t="s">
        <v>599</v>
      </c>
      <c r="J105" s="28" t="s">
        <v>602</v>
      </c>
      <c r="K105" s="28" t="s">
        <v>730</v>
      </c>
      <c r="L105" s="28">
        <v>30</v>
      </c>
      <c r="M105" s="64" t="s">
        <v>377</v>
      </c>
      <c r="N105" s="64" t="s">
        <v>378</v>
      </c>
      <c r="O105" s="29"/>
      <c r="P105" s="30"/>
      <c r="Q105" s="28"/>
      <c r="R105" s="56" t="s">
        <v>95</v>
      </c>
      <c r="S105" s="28" t="s">
        <v>626</v>
      </c>
      <c r="T105" s="31"/>
      <c r="U105" s="28"/>
      <c r="V105" s="28"/>
      <c r="W105" s="28"/>
      <c r="X105" s="28"/>
      <c r="Y105" s="36"/>
    </row>
    <row r="106" spans="1:25" s="36" customFormat="1" ht="51" x14ac:dyDescent="0.25">
      <c r="A106" s="56" t="s">
        <v>737</v>
      </c>
      <c r="B106" s="28" t="s">
        <v>627</v>
      </c>
      <c r="C106" s="28" t="s">
        <v>641</v>
      </c>
      <c r="D106" s="28" t="s">
        <v>381</v>
      </c>
      <c r="E106" s="28" t="s">
        <v>45</v>
      </c>
      <c r="F106" s="28" t="s">
        <v>92</v>
      </c>
      <c r="G106" s="28" t="s">
        <v>740</v>
      </c>
      <c r="H106" s="28" t="s">
        <v>368</v>
      </c>
      <c r="I106" s="28" t="s">
        <v>599</v>
      </c>
      <c r="J106" s="28" t="s">
        <v>602</v>
      </c>
      <c r="K106" s="28" t="s">
        <v>729</v>
      </c>
      <c r="L106" s="28">
        <v>30</v>
      </c>
      <c r="M106" s="64" t="s">
        <v>379</v>
      </c>
      <c r="N106" s="64" t="s">
        <v>380</v>
      </c>
      <c r="O106" s="29"/>
      <c r="P106" s="30"/>
      <c r="Q106" s="28"/>
      <c r="R106" s="56" t="s">
        <v>95</v>
      </c>
      <c r="S106" s="28" t="s">
        <v>626</v>
      </c>
      <c r="T106" s="31"/>
      <c r="U106" s="28"/>
      <c r="V106" s="28"/>
      <c r="W106" s="28"/>
      <c r="X106" s="28"/>
    </row>
    <row r="107" spans="1:25" s="41" customFormat="1" ht="62.25" customHeight="1" x14ac:dyDescent="0.25">
      <c r="A107" s="56" t="s">
        <v>737</v>
      </c>
      <c r="B107" s="28" t="s">
        <v>621</v>
      </c>
      <c r="C107" s="28" t="s">
        <v>47</v>
      </c>
      <c r="D107" s="28" t="s">
        <v>373</v>
      </c>
      <c r="E107" s="28" t="s">
        <v>88</v>
      </c>
      <c r="F107" s="28" t="s">
        <v>625</v>
      </c>
      <c r="G107" s="28" t="s">
        <v>384</v>
      </c>
      <c r="H107" s="28" t="s">
        <v>158</v>
      </c>
      <c r="I107" s="28" t="s">
        <v>725</v>
      </c>
      <c r="J107" s="28" t="s">
        <v>602</v>
      </c>
      <c r="K107" s="28" t="s">
        <v>729</v>
      </c>
      <c r="L107" s="28">
        <v>30</v>
      </c>
      <c r="M107" s="64" t="s">
        <v>382</v>
      </c>
      <c r="N107" s="64" t="s">
        <v>383</v>
      </c>
      <c r="O107" s="29"/>
      <c r="P107" s="30"/>
      <c r="Q107" s="28"/>
      <c r="R107" s="56" t="s">
        <v>95</v>
      </c>
      <c r="S107" s="28" t="s">
        <v>626</v>
      </c>
      <c r="T107" s="31"/>
      <c r="U107" s="28"/>
      <c r="V107" s="28"/>
      <c r="W107" s="28"/>
      <c r="X107" s="28"/>
      <c r="Y107" s="36"/>
    </row>
    <row r="108" spans="1:25" s="41" customFormat="1" ht="102" x14ac:dyDescent="0.25">
      <c r="A108" s="56" t="s">
        <v>737</v>
      </c>
      <c r="B108" s="28" t="s">
        <v>621</v>
      </c>
      <c r="C108" s="28" t="s">
        <v>54</v>
      </c>
      <c r="D108" s="28" t="s">
        <v>123</v>
      </c>
      <c r="E108" s="28" t="s">
        <v>88</v>
      </c>
      <c r="F108" s="28" t="s">
        <v>93</v>
      </c>
      <c r="G108" s="28" t="s">
        <v>388</v>
      </c>
      <c r="H108" s="28" t="s">
        <v>148</v>
      </c>
      <c r="I108" s="28" t="s">
        <v>609</v>
      </c>
      <c r="J108" s="28" t="s">
        <v>609</v>
      </c>
      <c r="K108" s="28" t="s">
        <v>41</v>
      </c>
      <c r="L108" s="28">
        <v>20</v>
      </c>
      <c r="M108" s="64" t="s">
        <v>386</v>
      </c>
      <c r="N108" s="64" t="s">
        <v>387</v>
      </c>
      <c r="O108" s="29"/>
      <c r="P108" s="30"/>
      <c r="Q108" s="28"/>
      <c r="R108" s="56" t="s">
        <v>95</v>
      </c>
      <c r="S108" s="28" t="s">
        <v>626</v>
      </c>
      <c r="T108" s="31"/>
      <c r="U108" s="28"/>
      <c r="V108" s="28"/>
      <c r="W108" s="28"/>
      <c r="X108" s="28"/>
      <c r="Y108" s="36"/>
    </row>
    <row r="109" spans="1:25" s="41" customFormat="1" ht="56.25" customHeight="1" x14ac:dyDescent="0.25">
      <c r="A109" s="56" t="s">
        <v>737</v>
      </c>
      <c r="B109" s="28" t="s">
        <v>621</v>
      </c>
      <c r="C109" s="28" t="s">
        <v>54</v>
      </c>
      <c r="D109" s="28" t="s">
        <v>123</v>
      </c>
      <c r="E109" s="28" t="s">
        <v>88</v>
      </c>
      <c r="F109" s="28" t="s">
        <v>93</v>
      </c>
      <c r="G109" s="28" t="s">
        <v>391</v>
      </c>
      <c r="H109" s="28" t="s">
        <v>106</v>
      </c>
      <c r="I109" s="28" t="s">
        <v>599</v>
      </c>
      <c r="J109" s="28" t="s">
        <v>602</v>
      </c>
      <c r="K109" s="28" t="s">
        <v>41</v>
      </c>
      <c r="L109" s="28">
        <v>20</v>
      </c>
      <c r="M109" s="64" t="s">
        <v>389</v>
      </c>
      <c r="N109" s="64" t="s">
        <v>390</v>
      </c>
      <c r="O109" s="29"/>
      <c r="P109" s="30"/>
      <c r="Q109" s="28"/>
      <c r="R109" s="56" t="s">
        <v>95</v>
      </c>
      <c r="S109" s="28" t="s">
        <v>626</v>
      </c>
      <c r="T109" s="31"/>
      <c r="U109" s="28"/>
      <c r="V109" s="28"/>
      <c r="W109" s="28"/>
      <c r="X109" s="28"/>
      <c r="Y109" s="36"/>
    </row>
    <row r="110" spans="1:25" s="41" customFormat="1" ht="51" x14ac:dyDescent="0.25">
      <c r="A110" s="56" t="s">
        <v>737</v>
      </c>
      <c r="B110" s="28" t="s">
        <v>621</v>
      </c>
      <c r="C110" s="28" t="s">
        <v>50</v>
      </c>
      <c r="D110" s="28" t="s">
        <v>385</v>
      </c>
      <c r="E110" s="28" t="s">
        <v>704</v>
      </c>
      <c r="F110" s="28" t="s">
        <v>93</v>
      </c>
      <c r="G110" s="28" t="s">
        <v>394</v>
      </c>
      <c r="H110" s="28" t="s">
        <v>100</v>
      </c>
      <c r="I110" s="28" t="s">
        <v>727</v>
      </c>
      <c r="J110" s="28" t="s">
        <v>602</v>
      </c>
      <c r="K110" s="28" t="s">
        <v>41</v>
      </c>
      <c r="L110" s="28">
        <v>20</v>
      </c>
      <c r="M110" s="64" t="s">
        <v>392</v>
      </c>
      <c r="N110" s="64" t="s">
        <v>393</v>
      </c>
      <c r="O110" s="29"/>
      <c r="P110" s="30"/>
      <c r="Q110" s="28"/>
      <c r="R110" s="56" t="s">
        <v>95</v>
      </c>
      <c r="S110" s="28" t="s">
        <v>626</v>
      </c>
      <c r="T110" s="31"/>
      <c r="U110" s="28"/>
      <c r="V110" s="28"/>
      <c r="W110" s="28"/>
      <c r="X110" s="28"/>
      <c r="Y110" s="36"/>
    </row>
    <row r="111" spans="1:25" s="36" customFormat="1" ht="51" x14ac:dyDescent="0.25">
      <c r="A111" s="28" t="s">
        <v>737</v>
      </c>
      <c r="B111" s="28" t="s">
        <v>613</v>
      </c>
      <c r="C111" s="28" t="s">
        <v>47</v>
      </c>
      <c r="D111" s="28" t="s">
        <v>409</v>
      </c>
      <c r="E111" s="28" t="s">
        <v>88</v>
      </c>
      <c r="F111" s="28" t="s">
        <v>92</v>
      </c>
      <c r="G111" s="28" t="s">
        <v>507</v>
      </c>
      <c r="H111" s="28" t="s">
        <v>106</v>
      </c>
      <c r="I111" s="28" t="s">
        <v>599</v>
      </c>
      <c r="J111" s="28" t="s">
        <v>602</v>
      </c>
      <c r="K111" s="28" t="s">
        <v>729</v>
      </c>
      <c r="L111" s="28">
        <v>30</v>
      </c>
      <c r="M111" s="64" t="s">
        <v>505</v>
      </c>
      <c r="N111" s="64" t="s">
        <v>506</v>
      </c>
      <c r="O111" s="29"/>
      <c r="P111" s="30"/>
      <c r="Q111" s="28"/>
      <c r="R111" s="56" t="s">
        <v>95</v>
      </c>
      <c r="S111" s="28"/>
      <c r="T111" s="31"/>
      <c r="U111" s="28"/>
      <c r="V111" s="28"/>
      <c r="W111" s="28"/>
      <c r="X111" s="28" t="s">
        <v>668</v>
      </c>
    </row>
    <row r="112" spans="1:25" s="41" customFormat="1" ht="51" x14ac:dyDescent="0.25">
      <c r="A112" s="56" t="s">
        <v>737</v>
      </c>
      <c r="B112" s="28" t="s">
        <v>621</v>
      </c>
      <c r="C112" s="28" t="s">
        <v>60</v>
      </c>
      <c r="D112" s="28" t="s">
        <v>402</v>
      </c>
      <c r="E112" s="28" t="s">
        <v>88</v>
      </c>
      <c r="F112" s="28" t="s">
        <v>92</v>
      </c>
      <c r="G112" s="28" t="s">
        <v>401</v>
      </c>
      <c r="H112" s="28" t="s">
        <v>732</v>
      </c>
      <c r="I112" s="28" t="s">
        <v>599</v>
      </c>
      <c r="J112" s="28" t="s">
        <v>602</v>
      </c>
      <c r="K112" s="28" t="s">
        <v>41</v>
      </c>
      <c r="L112" s="28">
        <v>20</v>
      </c>
      <c r="M112" s="64" t="s">
        <v>399</v>
      </c>
      <c r="N112" s="64" t="s">
        <v>400</v>
      </c>
      <c r="O112" s="29"/>
      <c r="P112" s="30"/>
      <c r="Q112" s="28"/>
      <c r="R112" s="56" t="s">
        <v>95</v>
      </c>
      <c r="S112" s="28" t="s">
        <v>629</v>
      </c>
      <c r="T112" s="31"/>
      <c r="U112" s="28"/>
      <c r="V112" s="28"/>
      <c r="W112" s="28"/>
      <c r="X112" s="28"/>
      <c r="Y112" s="36"/>
    </row>
    <row r="113" spans="1:25" s="41" customFormat="1" ht="51" x14ac:dyDescent="0.25">
      <c r="A113" s="56" t="s">
        <v>737</v>
      </c>
      <c r="B113" s="28" t="s">
        <v>621</v>
      </c>
      <c r="C113" s="28" t="s">
        <v>630</v>
      </c>
      <c r="D113" s="28" t="s">
        <v>405</v>
      </c>
      <c r="E113" s="28" t="s">
        <v>88</v>
      </c>
      <c r="F113" s="28" t="s">
        <v>93</v>
      </c>
      <c r="G113" s="28" t="s">
        <v>67</v>
      </c>
      <c r="H113" s="28" t="s">
        <v>158</v>
      </c>
      <c r="I113" s="28" t="s">
        <v>725</v>
      </c>
      <c r="J113" s="28" t="s">
        <v>602</v>
      </c>
      <c r="K113" s="28" t="s">
        <v>729</v>
      </c>
      <c r="L113" s="28">
        <v>30</v>
      </c>
      <c r="M113" s="64" t="s">
        <v>403</v>
      </c>
      <c r="N113" s="64" t="s">
        <v>404</v>
      </c>
      <c r="O113" s="29"/>
      <c r="P113" s="30"/>
      <c r="Q113" s="28"/>
      <c r="R113" s="56" t="s">
        <v>95</v>
      </c>
      <c r="S113" s="28" t="s">
        <v>629</v>
      </c>
      <c r="T113" s="31"/>
      <c r="U113" s="28"/>
      <c r="V113" s="28"/>
      <c r="W113" s="28"/>
      <c r="X113" s="28"/>
      <c r="Y113" s="36"/>
    </row>
    <row r="114" spans="1:25" s="36" customFormat="1" ht="51" x14ac:dyDescent="0.25">
      <c r="A114" s="56" t="s">
        <v>737</v>
      </c>
      <c r="B114" s="28" t="s">
        <v>621</v>
      </c>
      <c r="C114" s="28" t="s">
        <v>47</v>
      </c>
      <c r="D114" s="28" t="s">
        <v>409</v>
      </c>
      <c r="E114" s="28" t="s">
        <v>88</v>
      </c>
      <c r="F114" s="28" t="s">
        <v>625</v>
      </c>
      <c r="G114" s="28" t="s">
        <v>408</v>
      </c>
      <c r="H114" s="28" t="s">
        <v>106</v>
      </c>
      <c r="I114" s="28" t="s">
        <v>599</v>
      </c>
      <c r="J114" s="28" t="s">
        <v>602</v>
      </c>
      <c r="K114" s="28" t="s">
        <v>729</v>
      </c>
      <c r="L114" s="28">
        <v>30</v>
      </c>
      <c r="M114" s="64" t="s">
        <v>406</v>
      </c>
      <c r="N114" s="64" t="s">
        <v>407</v>
      </c>
      <c r="O114" s="29"/>
      <c r="P114" s="30"/>
      <c r="Q114" s="28"/>
      <c r="R114" s="56" t="s">
        <v>95</v>
      </c>
      <c r="S114" s="28" t="s">
        <v>629</v>
      </c>
      <c r="T114" s="31"/>
      <c r="U114" s="28"/>
      <c r="V114" s="28"/>
      <c r="W114" s="28"/>
      <c r="X114" s="28"/>
    </row>
    <row r="115" spans="1:25" s="41" customFormat="1" ht="51" x14ac:dyDescent="0.25">
      <c r="A115" s="56" t="s">
        <v>737</v>
      </c>
      <c r="B115" s="28" t="s">
        <v>621</v>
      </c>
      <c r="C115" s="28" t="s">
        <v>630</v>
      </c>
      <c r="D115" s="28" t="s">
        <v>417</v>
      </c>
      <c r="E115" s="28" t="s">
        <v>45</v>
      </c>
      <c r="F115" s="28" t="s">
        <v>625</v>
      </c>
      <c r="G115" s="28" t="s">
        <v>416</v>
      </c>
      <c r="H115" s="28" t="s">
        <v>693</v>
      </c>
      <c r="I115" s="28" t="s">
        <v>599</v>
      </c>
      <c r="J115" s="28" t="s">
        <v>602</v>
      </c>
      <c r="K115" s="28" t="s">
        <v>730</v>
      </c>
      <c r="L115" s="28">
        <v>30</v>
      </c>
      <c r="M115" s="64" t="s">
        <v>414</v>
      </c>
      <c r="N115" s="64" t="s">
        <v>415</v>
      </c>
      <c r="O115" s="29"/>
      <c r="P115" s="30"/>
      <c r="Q115" s="28"/>
      <c r="R115" s="56" t="s">
        <v>95</v>
      </c>
      <c r="S115" s="28" t="s">
        <v>629</v>
      </c>
      <c r="T115" s="31"/>
      <c r="U115" s="28"/>
      <c r="V115" s="28"/>
      <c r="W115" s="28"/>
      <c r="X115" s="28"/>
      <c r="Y115" s="36"/>
    </row>
    <row r="116" spans="1:25" s="41" customFormat="1" ht="51" x14ac:dyDescent="0.25">
      <c r="A116" s="56" t="s">
        <v>737</v>
      </c>
      <c r="B116" s="28" t="s">
        <v>621</v>
      </c>
      <c r="C116" s="28" t="s">
        <v>636</v>
      </c>
      <c r="D116" s="28" t="s">
        <v>428</v>
      </c>
      <c r="E116" s="28" t="s">
        <v>45</v>
      </c>
      <c r="F116" s="28" t="s">
        <v>92</v>
      </c>
      <c r="G116" s="28" t="s">
        <v>427</v>
      </c>
      <c r="H116" s="28" t="s">
        <v>732</v>
      </c>
      <c r="I116" s="28" t="s">
        <v>599</v>
      </c>
      <c r="J116" s="28" t="s">
        <v>602</v>
      </c>
      <c r="K116" s="28" t="s">
        <v>41</v>
      </c>
      <c r="L116" s="28">
        <v>20</v>
      </c>
      <c r="M116" s="64" t="s">
        <v>425</v>
      </c>
      <c r="N116" s="64" t="s">
        <v>426</v>
      </c>
      <c r="O116" s="29"/>
      <c r="P116" s="30"/>
      <c r="Q116" s="28"/>
      <c r="R116" s="56" t="s">
        <v>95</v>
      </c>
      <c r="S116" s="28" t="s">
        <v>629</v>
      </c>
      <c r="T116" s="31"/>
      <c r="U116" s="28"/>
      <c r="V116" s="28"/>
      <c r="W116" s="28"/>
      <c r="X116" s="28"/>
      <c r="Y116" s="36"/>
    </row>
    <row r="117" spans="1:25" s="46" customFormat="1" ht="51" x14ac:dyDescent="0.25">
      <c r="A117" s="56" t="s">
        <v>737</v>
      </c>
      <c r="B117" s="28" t="s">
        <v>621</v>
      </c>
      <c r="C117" s="28" t="s">
        <v>637</v>
      </c>
      <c r="D117" s="28" t="s">
        <v>432</v>
      </c>
      <c r="E117" s="28" t="s">
        <v>45</v>
      </c>
      <c r="F117" s="28" t="s">
        <v>92</v>
      </c>
      <c r="G117" s="28" t="s">
        <v>431</v>
      </c>
      <c r="H117" s="28" t="s">
        <v>693</v>
      </c>
      <c r="I117" s="28" t="s">
        <v>599</v>
      </c>
      <c r="J117" s="28" t="s">
        <v>602</v>
      </c>
      <c r="K117" s="28" t="s">
        <v>41</v>
      </c>
      <c r="L117" s="28">
        <v>20</v>
      </c>
      <c r="M117" s="64" t="s">
        <v>429</v>
      </c>
      <c r="N117" s="64" t="s">
        <v>430</v>
      </c>
      <c r="O117" s="29"/>
      <c r="P117" s="30"/>
      <c r="Q117" s="28"/>
      <c r="R117" s="56" t="s">
        <v>95</v>
      </c>
      <c r="S117" s="28" t="s">
        <v>629</v>
      </c>
      <c r="T117" s="31"/>
      <c r="U117" s="28"/>
      <c r="V117" s="28"/>
      <c r="W117" s="28"/>
      <c r="X117" s="28"/>
      <c r="Y117" s="36"/>
    </row>
    <row r="118" spans="1:25" s="41" customFormat="1" ht="63.75" customHeight="1" x14ac:dyDescent="0.25">
      <c r="A118" s="56" t="s">
        <v>737</v>
      </c>
      <c r="B118" s="28" t="s">
        <v>621</v>
      </c>
      <c r="C118" s="28" t="s">
        <v>636</v>
      </c>
      <c r="D118" s="28" t="s">
        <v>436</v>
      </c>
      <c r="E118" s="28" t="s">
        <v>88</v>
      </c>
      <c r="F118" s="28" t="s">
        <v>64</v>
      </c>
      <c r="G118" s="28" t="s">
        <v>439</v>
      </c>
      <c r="H118" s="28" t="s">
        <v>710</v>
      </c>
      <c r="I118" s="28" t="s">
        <v>725</v>
      </c>
      <c r="J118" s="28" t="s">
        <v>602</v>
      </c>
      <c r="K118" s="28" t="s">
        <v>729</v>
      </c>
      <c r="L118" s="28">
        <v>30</v>
      </c>
      <c r="M118" s="64" t="s">
        <v>437</v>
      </c>
      <c r="N118" s="64" t="s">
        <v>438</v>
      </c>
      <c r="O118" s="29"/>
      <c r="P118" s="30"/>
      <c r="Q118" s="28"/>
      <c r="R118" s="56" t="s">
        <v>95</v>
      </c>
      <c r="S118" s="28" t="s">
        <v>638</v>
      </c>
      <c r="T118" s="31"/>
      <c r="U118" s="28"/>
      <c r="V118" s="28"/>
      <c r="W118" s="28"/>
      <c r="X118" s="28"/>
      <c r="Y118" s="36"/>
    </row>
    <row r="119" spans="1:25" s="41" customFormat="1" ht="51" x14ac:dyDescent="0.25">
      <c r="A119" s="56" t="s">
        <v>737</v>
      </c>
      <c r="B119" s="28" t="s">
        <v>621</v>
      </c>
      <c r="C119" s="28" t="s">
        <v>640</v>
      </c>
      <c r="D119" s="28" t="s">
        <v>101</v>
      </c>
      <c r="E119" s="28" t="s">
        <v>88</v>
      </c>
      <c r="F119" s="28" t="s">
        <v>64</v>
      </c>
      <c r="G119" s="28" t="s">
        <v>449</v>
      </c>
      <c r="H119" s="28" t="s">
        <v>698</v>
      </c>
      <c r="I119" s="28" t="s">
        <v>599</v>
      </c>
      <c r="J119" s="28" t="s">
        <v>602</v>
      </c>
      <c r="K119" s="28" t="s">
        <v>729</v>
      </c>
      <c r="L119" s="28">
        <v>30</v>
      </c>
      <c r="M119" s="64" t="s">
        <v>447</v>
      </c>
      <c r="N119" s="64" t="s">
        <v>448</v>
      </c>
      <c r="O119" s="29"/>
      <c r="P119" s="30"/>
      <c r="Q119" s="28"/>
      <c r="R119" s="56" t="s">
        <v>95</v>
      </c>
      <c r="S119" s="28" t="s">
        <v>638</v>
      </c>
      <c r="T119" s="31"/>
      <c r="U119" s="28"/>
      <c r="V119" s="28"/>
      <c r="W119" s="28"/>
      <c r="X119" s="28"/>
      <c r="Y119" s="36"/>
    </row>
    <row r="120" spans="1:25" s="46" customFormat="1" ht="51" x14ac:dyDescent="0.25">
      <c r="A120" s="56" t="s">
        <v>737</v>
      </c>
      <c r="B120" s="28" t="s">
        <v>627</v>
      </c>
      <c r="C120" s="28" t="s">
        <v>641</v>
      </c>
      <c r="D120" s="28" t="s">
        <v>453</v>
      </c>
      <c r="E120" s="28" t="s">
        <v>64</v>
      </c>
      <c r="F120" s="28" t="s">
        <v>92</v>
      </c>
      <c r="G120" s="28" t="s">
        <v>452</v>
      </c>
      <c r="H120" s="28" t="s">
        <v>368</v>
      </c>
      <c r="I120" s="28" t="s">
        <v>599</v>
      </c>
      <c r="J120" s="28" t="s">
        <v>602</v>
      </c>
      <c r="K120" s="28" t="s">
        <v>729</v>
      </c>
      <c r="L120" s="28">
        <v>30</v>
      </c>
      <c r="M120" s="64" t="s">
        <v>450</v>
      </c>
      <c r="N120" s="64" t="s">
        <v>451</v>
      </c>
      <c r="O120" s="29"/>
      <c r="P120" s="30"/>
      <c r="Q120" s="28"/>
      <c r="R120" s="56" t="s">
        <v>95</v>
      </c>
      <c r="S120" s="28" t="s">
        <v>642</v>
      </c>
      <c r="T120" s="31"/>
      <c r="U120" s="28"/>
      <c r="V120" s="28"/>
      <c r="W120" s="28"/>
      <c r="X120" s="28"/>
      <c r="Y120" s="36"/>
    </row>
    <row r="121" spans="1:25" s="41" customFormat="1" ht="51" x14ac:dyDescent="0.25">
      <c r="A121" s="56" t="s">
        <v>737</v>
      </c>
      <c r="B121" s="28" t="s">
        <v>627</v>
      </c>
      <c r="C121" s="28" t="s">
        <v>641</v>
      </c>
      <c r="D121" s="28" t="s">
        <v>453</v>
      </c>
      <c r="E121" s="28" t="s">
        <v>64</v>
      </c>
      <c r="F121" s="28" t="s">
        <v>92</v>
      </c>
      <c r="G121" s="28" t="s">
        <v>452</v>
      </c>
      <c r="H121" s="28" t="s">
        <v>368</v>
      </c>
      <c r="I121" s="28" t="s">
        <v>599</v>
      </c>
      <c r="J121" s="28" t="s">
        <v>602</v>
      </c>
      <c r="K121" s="28" t="s">
        <v>729</v>
      </c>
      <c r="L121" s="28">
        <v>30</v>
      </c>
      <c r="M121" s="64" t="s">
        <v>454</v>
      </c>
      <c r="N121" s="64" t="s">
        <v>455</v>
      </c>
      <c r="O121" s="29"/>
      <c r="P121" s="30"/>
      <c r="Q121" s="28"/>
      <c r="R121" s="56" t="s">
        <v>95</v>
      </c>
      <c r="S121" s="28" t="s">
        <v>642</v>
      </c>
      <c r="T121" s="31"/>
      <c r="U121" s="28"/>
      <c r="V121" s="28"/>
      <c r="W121" s="28"/>
      <c r="X121" s="28"/>
      <c r="Y121" s="36"/>
    </row>
    <row r="122" spans="1:25" s="36" customFormat="1" ht="51" x14ac:dyDescent="0.25">
      <c r="A122" s="56" t="s">
        <v>737</v>
      </c>
      <c r="B122" s="28" t="s">
        <v>594</v>
      </c>
      <c r="C122" s="28" t="s">
        <v>57</v>
      </c>
      <c r="D122" s="28" t="s">
        <v>462</v>
      </c>
      <c r="E122" s="28" t="s">
        <v>88</v>
      </c>
      <c r="F122" s="28" t="s">
        <v>92</v>
      </c>
      <c r="G122" s="28" t="s">
        <v>461</v>
      </c>
      <c r="H122" s="28" t="s">
        <v>463</v>
      </c>
      <c r="I122" s="28" t="s">
        <v>727</v>
      </c>
      <c r="J122" s="28" t="s">
        <v>602</v>
      </c>
      <c r="K122" s="28" t="s">
        <v>729</v>
      </c>
      <c r="L122" s="28">
        <v>30</v>
      </c>
      <c r="M122" s="64" t="s">
        <v>459</v>
      </c>
      <c r="N122" s="64" t="s">
        <v>460</v>
      </c>
      <c r="O122" s="29"/>
      <c r="P122" s="30"/>
      <c r="Q122" s="28"/>
      <c r="R122" s="56" t="s">
        <v>95</v>
      </c>
      <c r="S122" s="28"/>
      <c r="T122" s="31"/>
      <c r="U122" s="28"/>
      <c r="V122" s="28"/>
      <c r="W122" s="28"/>
      <c r="X122" s="28"/>
    </row>
    <row r="123" spans="1:25" s="41" customFormat="1" ht="51" x14ac:dyDescent="0.25">
      <c r="A123" s="56" t="s">
        <v>737</v>
      </c>
      <c r="B123" s="28" t="s">
        <v>594</v>
      </c>
      <c r="C123" s="28" t="s">
        <v>641</v>
      </c>
      <c r="D123" s="28" t="s">
        <v>470</v>
      </c>
      <c r="E123" s="28" t="s">
        <v>88</v>
      </c>
      <c r="F123" s="28" t="s">
        <v>92</v>
      </c>
      <c r="G123" s="28" t="s">
        <v>469</v>
      </c>
      <c r="H123" s="28" t="s">
        <v>368</v>
      </c>
      <c r="I123" s="28" t="s">
        <v>599</v>
      </c>
      <c r="J123" s="28" t="s">
        <v>602</v>
      </c>
      <c r="K123" s="28" t="s">
        <v>729</v>
      </c>
      <c r="L123" s="28">
        <v>30</v>
      </c>
      <c r="M123" s="64" t="s">
        <v>467</v>
      </c>
      <c r="N123" s="64" t="s">
        <v>468</v>
      </c>
      <c r="O123" s="29"/>
      <c r="P123" s="30"/>
      <c r="Q123" s="28"/>
      <c r="R123" s="56" t="s">
        <v>95</v>
      </c>
      <c r="S123" s="28"/>
      <c r="T123" s="31"/>
      <c r="U123" s="28"/>
      <c r="V123" s="28"/>
      <c r="W123" s="28"/>
      <c r="X123" s="28"/>
      <c r="Y123" s="36"/>
    </row>
    <row r="124" spans="1:25" s="36" customFormat="1" ht="51" x14ac:dyDescent="0.25">
      <c r="A124" s="28" t="s">
        <v>737</v>
      </c>
      <c r="B124" s="28" t="s">
        <v>613</v>
      </c>
      <c r="C124" s="28" t="s">
        <v>55</v>
      </c>
      <c r="D124" s="28" t="s">
        <v>139</v>
      </c>
      <c r="E124" s="28" t="s">
        <v>88</v>
      </c>
      <c r="F124" s="28" t="s">
        <v>93</v>
      </c>
      <c r="G124" s="28" t="s">
        <v>555</v>
      </c>
      <c r="H124" s="28" t="s">
        <v>332</v>
      </c>
      <c r="I124" s="28" t="s">
        <v>702</v>
      </c>
      <c r="J124" s="28" t="s">
        <v>602</v>
      </c>
      <c r="K124" s="28" t="s">
        <v>729</v>
      </c>
      <c r="L124" s="28">
        <v>30</v>
      </c>
      <c r="M124" s="64" t="s">
        <v>553</v>
      </c>
      <c r="N124" s="64" t="s">
        <v>554</v>
      </c>
      <c r="O124" s="29"/>
      <c r="P124" s="30"/>
      <c r="Q124" s="28"/>
      <c r="R124" s="56" t="s">
        <v>95</v>
      </c>
      <c r="S124" s="28"/>
      <c r="T124" s="31"/>
      <c r="U124" s="28"/>
      <c r="V124" s="28"/>
      <c r="W124" s="28"/>
      <c r="X124" s="28"/>
    </row>
    <row r="125" spans="1:25" s="36" customFormat="1" ht="63.75" x14ac:dyDescent="0.25">
      <c r="A125" s="56" t="s">
        <v>737</v>
      </c>
      <c r="B125" s="28" t="s">
        <v>594</v>
      </c>
      <c r="C125" s="28" t="s">
        <v>52</v>
      </c>
      <c r="D125" s="28" t="s">
        <v>478</v>
      </c>
      <c r="E125" s="28" t="s">
        <v>704</v>
      </c>
      <c r="F125" s="28" t="s">
        <v>63</v>
      </c>
      <c r="G125" s="28" t="s">
        <v>477</v>
      </c>
      <c r="H125" s="28" t="s">
        <v>733</v>
      </c>
      <c r="I125" s="28" t="s">
        <v>725</v>
      </c>
      <c r="J125" s="28" t="s">
        <v>602</v>
      </c>
      <c r="K125" s="28" t="s">
        <v>729</v>
      </c>
      <c r="L125" s="28">
        <v>30</v>
      </c>
      <c r="M125" s="64" t="s">
        <v>475</v>
      </c>
      <c r="N125" s="64" t="s">
        <v>476</v>
      </c>
      <c r="O125" s="29">
        <v>20212000022611</v>
      </c>
      <c r="P125" s="30"/>
      <c r="Q125" s="28"/>
      <c r="R125" s="56" t="s">
        <v>95</v>
      </c>
      <c r="S125" s="28"/>
      <c r="T125" s="31"/>
      <c r="U125" s="28" t="s">
        <v>659</v>
      </c>
      <c r="V125" s="28"/>
      <c r="W125" s="28" t="s">
        <v>26</v>
      </c>
      <c r="X125" s="28" t="s">
        <v>661</v>
      </c>
    </row>
    <row r="126" spans="1:25" s="36" customFormat="1" ht="63.75" x14ac:dyDescent="0.25">
      <c r="A126" s="28" t="s">
        <v>737</v>
      </c>
      <c r="B126" s="28" t="s">
        <v>613</v>
      </c>
      <c r="C126" s="28" t="s">
        <v>54</v>
      </c>
      <c r="D126" s="28" t="s">
        <v>293</v>
      </c>
      <c r="E126" s="28" t="s">
        <v>88</v>
      </c>
      <c r="F126" s="28" t="s">
        <v>92</v>
      </c>
      <c r="G126" s="28" t="s">
        <v>562</v>
      </c>
      <c r="H126" s="28" t="s">
        <v>463</v>
      </c>
      <c r="I126" s="28" t="s">
        <v>727</v>
      </c>
      <c r="J126" s="28" t="s">
        <v>602</v>
      </c>
      <c r="K126" s="28" t="s">
        <v>729</v>
      </c>
      <c r="L126" s="28">
        <v>30</v>
      </c>
      <c r="M126" s="64" t="s">
        <v>560</v>
      </c>
      <c r="N126" s="64" t="s">
        <v>561</v>
      </c>
      <c r="O126" s="29"/>
      <c r="P126" s="30"/>
      <c r="Q126" s="28"/>
      <c r="R126" s="56" t="s">
        <v>95</v>
      </c>
      <c r="S126" s="28"/>
      <c r="T126" s="31"/>
      <c r="U126" s="28"/>
      <c r="V126" s="28"/>
      <c r="W126" s="28"/>
      <c r="X126" s="28"/>
    </row>
    <row r="127" spans="1:25" s="41" customFormat="1" ht="51" x14ac:dyDescent="0.25">
      <c r="A127" s="56" t="s">
        <v>737</v>
      </c>
      <c r="B127" s="28" t="s">
        <v>594</v>
      </c>
      <c r="C127" s="28" t="s">
        <v>637</v>
      </c>
      <c r="D127" s="28" t="s">
        <v>490</v>
      </c>
      <c r="E127" s="28" t="s">
        <v>704</v>
      </c>
      <c r="F127" s="28" t="s">
        <v>63</v>
      </c>
      <c r="G127" s="28" t="s">
        <v>489</v>
      </c>
      <c r="H127" s="28" t="s">
        <v>710</v>
      </c>
      <c r="I127" s="28" t="s">
        <v>725</v>
      </c>
      <c r="J127" s="28" t="s">
        <v>602</v>
      </c>
      <c r="K127" s="28" t="s">
        <v>729</v>
      </c>
      <c r="L127" s="28">
        <v>30</v>
      </c>
      <c r="M127" s="64" t="s">
        <v>487</v>
      </c>
      <c r="N127" s="64" t="s">
        <v>488</v>
      </c>
      <c r="O127" s="29"/>
      <c r="P127" s="30"/>
      <c r="Q127" s="28"/>
      <c r="R127" s="56" t="s">
        <v>95</v>
      </c>
      <c r="S127" s="28"/>
      <c r="T127" s="31"/>
      <c r="U127" s="28"/>
      <c r="V127" s="28"/>
      <c r="W127" s="28"/>
      <c r="X127" s="28"/>
      <c r="Y127" s="36"/>
    </row>
    <row r="128" spans="1:25" s="41" customFormat="1" ht="54" customHeight="1" x14ac:dyDescent="0.25">
      <c r="A128" s="56" t="s">
        <v>737</v>
      </c>
      <c r="B128" s="28" t="s">
        <v>594</v>
      </c>
      <c r="C128" s="28" t="s">
        <v>47</v>
      </c>
      <c r="D128" s="28" t="s">
        <v>305</v>
      </c>
      <c r="E128" s="28" t="s">
        <v>88</v>
      </c>
      <c r="F128" s="28" t="s">
        <v>93</v>
      </c>
      <c r="G128" s="28" t="s">
        <v>69</v>
      </c>
      <c r="H128" s="28" t="s">
        <v>710</v>
      </c>
      <c r="I128" s="28" t="s">
        <v>725</v>
      </c>
      <c r="J128" s="28" t="s">
        <v>602</v>
      </c>
      <c r="K128" s="28" t="s">
        <v>729</v>
      </c>
      <c r="L128" s="28">
        <v>30</v>
      </c>
      <c r="M128" s="64" t="s">
        <v>515</v>
      </c>
      <c r="N128" s="64" t="s">
        <v>516</v>
      </c>
      <c r="O128" s="29"/>
      <c r="P128" s="30"/>
      <c r="Q128" s="28"/>
      <c r="R128" s="56" t="s">
        <v>95</v>
      </c>
      <c r="S128" s="28"/>
      <c r="T128" s="31"/>
      <c r="U128" s="28"/>
      <c r="V128" s="28"/>
      <c r="W128" s="28"/>
      <c r="X128" s="28" t="s">
        <v>671</v>
      </c>
      <c r="Y128" s="36"/>
    </row>
    <row r="129" spans="1:25" s="36" customFormat="1" ht="63.75" x14ac:dyDescent="0.25">
      <c r="A129" s="42" t="s">
        <v>737</v>
      </c>
      <c r="B129" s="42" t="s">
        <v>594</v>
      </c>
      <c r="C129" s="42" t="s">
        <v>49</v>
      </c>
      <c r="D129" s="42" t="s">
        <v>528</v>
      </c>
      <c r="E129" s="42" t="s">
        <v>90</v>
      </c>
      <c r="F129" s="42" t="s">
        <v>93</v>
      </c>
      <c r="G129" s="42" t="s">
        <v>527</v>
      </c>
      <c r="H129" s="42" t="s">
        <v>529</v>
      </c>
      <c r="I129" s="42" t="s">
        <v>675</v>
      </c>
      <c r="J129" s="42" t="s">
        <v>25</v>
      </c>
      <c r="K129" s="42" t="s">
        <v>731</v>
      </c>
      <c r="L129" s="42">
        <v>10</v>
      </c>
      <c r="M129" s="67" t="s">
        <v>525</v>
      </c>
      <c r="N129" s="67" t="s">
        <v>526</v>
      </c>
      <c r="O129" s="43"/>
      <c r="P129" s="44"/>
      <c r="Q129" s="42">
        <v>13</v>
      </c>
      <c r="R129" s="42" t="s">
        <v>94</v>
      </c>
      <c r="S129" s="42" t="s">
        <v>673</v>
      </c>
      <c r="T129" s="45"/>
      <c r="U129" s="42"/>
      <c r="V129" s="42"/>
      <c r="W129" s="42"/>
      <c r="X129" s="42" t="s">
        <v>674</v>
      </c>
      <c r="Y129" s="46"/>
    </row>
    <row r="130" spans="1:25" s="46" customFormat="1" ht="51" x14ac:dyDescent="0.25">
      <c r="A130" s="42" t="s">
        <v>737</v>
      </c>
      <c r="B130" s="42" t="s">
        <v>594</v>
      </c>
      <c r="C130" s="42" t="s">
        <v>49</v>
      </c>
      <c r="D130" s="42" t="s">
        <v>541</v>
      </c>
      <c r="E130" s="42" t="s">
        <v>90</v>
      </c>
      <c r="F130" s="42" t="s">
        <v>93</v>
      </c>
      <c r="G130" s="42" t="s">
        <v>540</v>
      </c>
      <c r="H130" s="42" t="s">
        <v>542</v>
      </c>
      <c r="I130" s="42" t="s">
        <v>86</v>
      </c>
      <c r="J130" s="42" t="s">
        <v>619</v>
      </c>
      <c r="K130" s="42" t="s">
        <v>731</v>
      </c>
      <c r="L130" s="42">
        <v>10</v>
      </c>
      <c r="M130" s="67" t="s">
        <v>538</v>
      </c>
      <c r="N130" s="67" t="s">
        <v>539</v>
      </c>
      <c r="O130" s="43">
        <v>20211200000923</v>
      </c>
      <c r="P130" s="44">
        <v>44427</v>
      </c>
      <c r="Q130" s="42">
        <v>14</v>
      </c>
      <c r="R130" s="42" t="s">
        <v>94</v>
      </c>
      <c r="S130" s="42"/>
      <c r="T130" s="45">
        <v>44427</v>
      </c>
      <c r="U130" s="42" t="s">
        <v>597</v>
      </c>
      <c r="V130" s="42" t="s">
        <v>27</v>
      </c>
      <c r="W130" s="42" t="s">
        <v>26</v>
      </c>
      <c r="X130" s="42"/>
    </row>
    <row r="131" spans="1:25" s="41" customFormat="1" ht="63.75" x14ac:dyDescent="0.25">
      <c r="A131" s="28" t="s">
        <v>737</v>
      </c>
      <c r="B131" s="28" t="s">
        <v>594</v>
      </c>
      <c r="C131" s="28" t="s">
        <v>47</v>
      </c>
      <c r="D131" s="28" t="s">
        <v>74</v>
      </c>
      <c r="E131" s="28" t="s">
        <v>88</v>
      </c>
      <c r="F131" s="28" t="s">
        <v>62</v>
      </c>
      <c r="G131" s="28" t="s">
        <v>548</v>
      </c>
      <c r="H131" s="28" t="s">
        <v>106</v>
      </c>
      <c r="I131" s="28" t="s">
        <v>599</v>
      </c>
      <c r="J131" s="28" t="s">
        <v>602</v>
      </c>
      <c r="K131" s="28" t="s">
        <v>729</v>
      </c>
      <c r="L131" s="28">
        <v>30</v>
      </c>
      <c r="M131" s="64" t="s">
        <v>546</v>
      </c>
      <c r="N131" s="64" t="s">
        <v>547</v>
      </c>
      <c r="O131" s="29"/>
      <c r="P131" s="30"/>
      <c r="Q131" s="28"/>
      <c r="R131" s="56" t="s">
        <v>95</v>
      </c>
      <c r="S131" s="28"/>
      <c r="T131" s="31"/>
      <c r="U131" s="28"/>
      <c r="V131" s="28"/>
      <c r="W131" s="28"/>
      <c r="X131" s="28"/>
      <c r="Y131" s="36"/>
    </row>
    <row r="132" spans="1:25" s="41" customFormat="1" ht="51" x14ac:dyDescent="0.25">
      <c r="A132" s="28" t="s">
        <v>24</v>
      </c>
      <c r="B132" s="47" t="s">
        <v>679</v>
      </c>
      <c r="C132" s="28" t="s">
        <v>48</v>
      </c>
      <c r="D132" s="28" t="s">
        <v>559</v>
      </c>
      <c r="E132" s="28" t="s">
        <v>45</v>
      </c>
      <c r="F132" s="28" t="s">
        <v>93</v>
      </c>
      <c r="G132" s="28" t="s">
        <v>558</v>
      </c>
      <c r="H132" s="28" t="s">
        <v>732</v>
      </c>
      <c r="I132" s="28" t="s">
        <v>599</v>
      </c>
      <c r="J132" s="28" t="s">
        <v>602</v>
      </c>
      <c r="K132" s="28" t="s">
        <v>730</v>
      </c>
      <c r="L132" s="28">
        <v>30</v>
      </c>
      <c r="M132" s="64" t="s">
        <v>556</v>
      </c>
      <c r="N132" s="64" t="s">
        <v>557</v>
      </c>
      <c r="O132" s="29">
        <v>20212050094981</v>
      </c>
      <c r="P132" s="30"/>
      <c r="Q132" s="28"/>
      <c r="R132" s="56" t="s">
        <v>95</v>
      </c>
      <c r="S132" s="28"/>
      <c r="T132" s="31"/>
      <c r="U132" s="28"/>
      <c r="V132" s="28"/>
      <c r="W132" s="28"/>
      <c r="X132" s="28"/>
      <c r="Y132" s="36"/>
    </row>
    <row r="133" spans="1:25" s="41" customFormat="1" ht="63.75" x14ac:dyDescent="0.25">
      <c r="A133" s="28" t="s">
        <v>737</v>
      </c>
      <c r="B133" s="28" t="s">
        <v>594</v>
      </c>
      <c r="C133" s="28" t="s">
        <v>50</v>
      </c>
      <c r="D133" s="28" t="s">
        <v>105</v>
      </c>
      <c r="E133" s="28" t="s">
        <v>88</v>
      </c>
      <c r="F133" s="28" t="s">
        <v>92</v>
      </c>
      <c r="G133" s="28" t="s">
        <v>573</v>
      </c>
      <c r="H133" s="28" t="s">
        <v>463</v>
      </c>
      <c r="I133" s="28" t="s">
        <v>727</v>
      </c>
      <c r="J133" s="28" t="s">
        <v>602</v>
      </c>
      <c r="K133" s="28" t="s">
        <v>729</v>
      </c>
      <c r="L133" s="28">
        <v>30</v>
      </c>
      <c r="M133" s="64" t="s">
        <v>571</v>
      </c>
      <c r="N133" s="64" t="s">
        <v>572</v>
      </c>
      <c r="O133" s="29"/>
      <c r="P133" s="30"/>
      <c r="Q133" s="28"/>
      <c r="R133" s="56" t="s">
        <v>95</v>
      </c>
      <c r="S133" s="28"/>
      <c r="T133" s="31"/>
      <c r="U133" s="28"/>
      <c r="V133" s="28"/>
      <c r="W133" s="28"/>
      <c r="X133" s="28"/>
      <c r="Y133" s="36"/>
    </row>
    <row r="134" spans="1:25" s="41" customFormat="1" ht="76.5" x14ac:dyDescent="0.25">
      <c r="A134" s="42" t="s">
        <v>737</v>
      </c>
      <c r="B134" s="42" t="s">
        <v>610</v>
      </c>
      <c r="C134" s="42" t="s">
        <v>49</v>
      </c>
      <c r="D134" s="42" t="s">
        <v>577</v>
      </c>
      <c r="E134" s="42" t="s">
        <v>90</v>
      </c>
      <c r="F134" s="42" t="s">
        <v>93</v>
      </c>
      <c r="G134" s="42" t="s">
        <v>576</v>
      </c>
      <c r="H134" s="42" t="s">
        <v>660</v>
      </c>
      <c r="I134" s="42" t="s">
        <v>728</v>
      </c>
      <c r="J134" s="42" t="s">
        <v>609</v>
      </c>
      <c r="K134" s="42" t="s">
        <v>731</v>
      </c>
      <c r="L134" s="42">
        <v>10</v>
      </c>
      <c r="M134" s="67" t="s">
        <v>574</v>
      </c>
      <c r="N134" s="67" t="s">
        <v>575</v>
      </c>
      <c r="O134" s="43">
        <v>20213000022731</v>
      </c>
      <c r="P134" s="44">
        <v>44432</v>
      </c>
      <c r="Q134" s="42">
        <v>16</v>
      </c>
      <c r="R134" s="42" t="s">
        <v>94</v>
      </c>
      <c r="S134" s="42"/>
      <c r="T134" s="45"/>
      <c r="U134" s="42" t="s">
        <v>659</v>
      </c>
      <c r="V134" s="42"/>
      <c r="W134" s="42"/>
      <c r="X134" s="42" t="s">
        <v>681</v>
      </c>
      <c r="Y134" s="46"/>
    </row>
    <row r="1046860" spans="22:23" x14ac:dyDescent="0.25">
      <c r="V1046860" s="16" t="s">
        <v>27</v>
      </c>
      <c r="W1046860" s="16" t="s">
        <v>26</v>
      </c>
    </row>
  </sheetData>
  <autoFilter ref="A1:Y134">
    <sortState ref="A2:Y134">
      <sortCondition sortBy="cellColor" ref="A1:A134" dxfId="0"/>
    </sortState>
  </autoFilter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'C:\Users\admin\Downloads\[PQRSD JULIO 2021 FINAL (2).xlsx]Hoja1'!#REF!</xm:f>
          </x14:formula1>
          <xm:sqref>E65 E36:F40 E62</xm:sqref>
        </x14:dataValidation>
        <x14:dataValidation type="list" allowBlank="1" showInputMessage="1" showErrorMessage="1">
          <x14:formula1>
            <xm:f>Hoja1!$C$3:$C$7</xm:f>
          </x14:formula1>
          <xm:sqref>E2:E6 E15:E34 E8:E13 E42 E45 E48:E50 E53 E57 E59:E60 E63 E67:E68</xm:sqref>
        </x14:dataValidation>
        <x14:dataValidation type="list" allowBlank="1" showInputMessage="1" showErrorMessage="1">
          <x14:formula1>
            <xm:f>Hoja1!$D$3:$D$8</xm:f>
          </x14:formula1>
          <xm:sqref>F2:F35 F88</xm:sqref>
        </x14:dataValidation>
        <x14:dataValidation type="list" allowBlank="1" showInputMessage="1" showErrorMessage="1">
          <x14:formula1>
            <xm:f>Hoja1!$E$3:$E$6</xm:f>
          </x14:formula1>
          <xm:sqref>R121:R129 R2:R46 R48:R116 R118:R119 R131:R134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Hoja4</vt:lpstr>
      <vt:lpstr>DEFINITIVO JULIO (8)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Atención  Ciudadano</dc:creator>
  <cp:lastModifiedBy>admin</cp:lastModifiedBy>
  <cp:revision/>
  <dcterms:created xsi:type="dcterms:W3CDTF">2021-03-01T19:40:26Z</dcterms:created>
  <dcterms:modified xsi:type="dcterms:W3CDTF">2022-10-03T20:35:07Z</dcterms:modified>
</cp:coreProperties>
</file>