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pivotCache/pivotCacheDefinition4.xml" ContentType="application/vnd.openxmlformats-officedocument.spreadsheetml.pivotCacheDefinition+xml"/>
  <Override PartName="/xl/pivotCache/pivotCacheRecords4.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pivotTables/pivotTable6.xml" ContentType="application/vnd.openxmlformats-officedocument.spreadsheetml.pivotTable+xml"/>
  <Override PartName="/xl/pivotTables/pivotTable7.xml" ContentType="application/vnd.openxmlformats-officedocument.spreadsheetml.pivotTable+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pivotTables/pivotTable8.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Atención al ciudadano\2022\INFORMES PQRSD 2021\INFORME EXCEL\"/>
    </mc:Choice>
  </mc:AlternateContent>
  <bookViews>
    <workbookView xWindow="0" yWindow="0" windowWidth="28800" windowHeight="11730" firstSheet="2" activeTab="2"/>
  </bookViews>
  <sheets>
    <sheet name="PQRSD JUNIO" sheetId="2" state="hidden" r:id="rId1"/>
    <sheet name="Hoja1" sheetId="6" state="hidden" r:id="rId2"/>
    <sheet name="JUNIO (3)" sheetId="19" r:id="rId3"/>
    <sheet name="DINAMICA JUNIO" sheetId="8" r:id="rId4"/>
    <sheet name="Hoja13" sheetId="20" r:id="rId5"/>
  </sheets>
  <definedNames>
    <definedName name="_xlnm._FilterDatabase" localSheetId="2" hidden="1">'JUNIO (3)'!$A$1:$Y$113</definedName>
    <definedName name="_xlnm._FilterDatabase" localSheetId="0" hidden="1">'PQRSD JUNIO'!$A$1:$Y$121</definedName>
    <definedName name="na" localSheetId="2">'JUNIO (3)'!#REF!</definedName>
    <definedName name="na">'PQRSD JUNIO'!#REF!</definedName>
  </definedNames>
  <calcPr calcId="162913"/>
  <pivotCaches>
    <pivotCache cacheId="36" r:id="rId6"/>
    <pivotCache cacheId="37" r:id="rId7"/>
    <pivotCache cacheId="38" r:id="rId8"/>
    <pivotCache cacheId="39" r:id="rId9"/>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51" i="8" l="1"/>
  <c r="C50" i="8"/>
  <c r="C52" i="8"/>
  <c r="C132" i="8"/>
  <c r="C131" i="8"/>
  <c r="C133" i="8" s="1"/>
  <c r="C130" i="8"/>
  <c r="C129" i="8"/>
  <c r="B133" i="8"/>
  <c r="C112" i="8"/>
  <c r="C111" i="8"/>
  <c r="C110" i="8"/>
  <c r="C109" i="8"/>
  <c r="C108" i="8"/>
  <c r="C113" i="8" s="1"/>
  <c r="C100" i="8"/>
  <c r="C99" i="8"/>
  <c r="C98" i="8"/>
  <c r="C97" i="8"/>
  <c r="C96" i="8"/>
  <c r="C101" i="8"/>
  <c r="C95" i="8"/>
  <c r="C93" i="8"/>
  <c r="C92" i="8"/>
  <c r="C90" i="8"/>
  <c r="C89" i="8"/>
  <c r="C88" i="8"/>
  <c r="C82" i="8"/>
  <c r="C81" i="8"/>
  <c r="C80" i="8"/>
  <c r="C94" i="8"/>
  <c r="C91" i="8"/>
  <c r="C87" i="8"/>
  <c r="C86" i="8"/>
  <c r="C85" i="8"/>
  <c r="C84" i="8"/>
  <c r="C83" i="8"/>
  <c r="C79" i="8"/>
  <c r="C78" i="8"/>
  <c r="C77" i="8"/>
  <c r="C76" i="8"/>
  <c r="C75" i="8"/>
  <c r="C64" i="8"/>
  <c r="C63" i="8"/>
  <c r="C62" i="8"/>
  <c r="C61" i="8"/>
  <c r="C60" i="8"/>
  <c r="C102" i="8" l="1"/>
  <c r="C65" i="8"/>
  <c r="C38" i="8"/>
  <c r="C37" i="8"/>
  <c r="C36" i="8"/>
  <c r="C35" i="8"/>
  <c r="C34" i="8"/>
  <c r="B22" i="8"/>
  <c r="C12" i="8"/>
  <c r="C11" i="8"/>
  <c r="C10" i="8"/>
  <c r="C4" i="8"/>
  <c r="C3" i="8"/>
  <c r="C2" i="8"/>
  <c r="C39" i="8" l="1"/>
  <c r="C5" i="8"/>
  <c r="C13" i="8"/>
</calcChain>
</file>

<file path=xl/sharedStrings.xml><?xml version="1.0" encoding="utf-8"?>
<sst xmlns="http://schemas.openxmlformats.org/spreadsheetml/2006/main" count="2859" uniqueCount="648">
  <si>
    <t>Canal Oficial de Entrada</t>
  </si>
  <si>
    <t>Canal de Atención</t>
  </si>
  <si>
    <t>Departamento</t>
  </si>
  <si>
    <t>Peticionario</t>
  </si>
  <si>
    <t>Naturaleza jurídica del peticionario</t>
  </si>
  <si>
    <t>Tema de Consulta</t>
  </si>
  <si>
    <t>Asunto</t>
  </si>
  <si>
    <t>Responsable</t>
  </si>
  <si>
    <t>Área</t>
  </si>
  <si>
    <t>Dependencia</t>
  </si>
  <si>
    <t>Tipo de petición</t>
  </si>
  <si>
    <t>Tiempo de respuesta legal</t>
  </si>
  <si>
    <t>RADICADO</t>
  </si>
  <si>
    <t>Fecha Radicación</t>
  </si>
  <si>
    <t>Número de salida</t>
  </si>
  <si>
    <t>Fecha de salida</t>
  </si>
  <si>
    <t>Tiempo de atención</t>
  </si>
  <si>
    <t>Estado</t>
  </si>
  <si>
    <t>Observaciones</t>
  </si>
  <si>
    <t>FECHA DIGITALIZACIÓN DOCUMENTO DE RESPUESTA</t>
  </si>
  <si>
    <t>TIPO DE DOCUMENTO SALIDA</t>
  </si>
  <si>
    <t>ENVIAR POR CORREO ELECTRÓNICO</t>
  </si>
  <si>
    <t>ENVIAR POR CORREO TERRESTRE #PLANILLA</t>
  </si>
  <si>
    <t>OBSERVACIONES ATENCIÓN CIUDADANO</t>
  </si>
  <si>
    <t>Canal Virtual</t>
  </si>
  <si>
    <t>N/A</t>
  </si>
  <si>
    <t>SI</t>
  </si>
  <si>
    <t>Etiquetas de fila</t>
  </si>
  <si>
    <t>Cuenta de Dependencia</t>
  </si>
  <si>
    <t>%</t>
  </si>
  <si>
    <t>Total general</t>
  </si>
  <si>
    <t>Cuenta de Estado</t>
  </si>
  <si>
    <t>Cumplido</t>
  </si>
  <si>
    <t>Vencido</t>
  </si>
  <si>
    <t>Evolucion PQRSD</t>
  </si>
  <si>
    <t>Total Mes</t>
  </si>
  <si>
    <t>TOTAL</t>
  </si>
  <si>
    <t>Cuenta de Tipo de petición</t>
  </si>
  <si>
    <t>CONSULTA </t>
  </si>
  <si>
    <t>PETICIÓN DE DOCUMENTOS E INFORMACIÓN </t>
  </si>
  <si>
    <t>PETICION DE INTERES GENERAL </t>
  </si>
  <si>
    <t>PETICION DE INTERES PARTICULAR </t>
  </si>
  <si>
    <t>PETICION ENTRE AUTORIDADES </t>
  </si>
  <si>
    <t>Cuenta de Canal Oficial de Entrada</t>
  </si>
  <si>
    <t>Cuenta de Naturaleza jurídica del peticionario</t>
  </si>
  <si>
    <t>Entidad Territorial</t>
  </si>
  <si>
    <t>Persona Natural</t>
  </si>
  <si>
    <t>Cuenta de Departamento</t>
  </si>
  <si>
    <t>Cuenta de Tema de Consulta</t>
  </si>
  <si>
    <t>Acompañamiento Juridico</t>
  </si>
  <si>
    <t>Fortalecimiento Bomberil</t>
  </si>
  <si>
    <t>Otros</t>
  </si>
  <si>
    <t>Queja contra Cuerpo de Bomberos</t>
  </si>
  <si>
    <t>Promedio de Tiempo de atención</t>
  </si>
  <si>
    <t>PETICIONES RADICADAS</t>
  </si>
  <si>
    <t>CORREO ATENCION CIUDADANO</t>
  </si>
  <si>
    <t>CORREO INSTITUCIONAL</t>
  </si>
  <si>
    <t>20213800080982  </t>
  </si>
  <si>
    <t>20213800080992  </t>
  </si>
  <si>
    <t>20213800081002  </t>
  </si>
  <si>
    <t>20213800081022  </t>
  </si>
  <si>
    <t>20213800081032  </t>
  </si>
  <si>
    <t>20213800081042  </t>
  </si>
  <si>
    <t>20213800081052  </t>
  </si>
  <si>
    <t>20213800081132  </t>
  </si>
  <si>
    <t>20213800081202  </t>
  </si>
  <si>
    <t>20213800081212  </t>
  </si>
  <si>
    <t>20213800081232  </t>
  </si>
  <si>
    <t>20213800081262  </t>
  </si>
  <si>
    <t>20213800081332  </t>
  </si>
  <si>
    <t>20213800081342  </t>
  </si>
  <si>
    <t>20219000081382  </t>
  </si>
  <si>
    <t>20219000081432  </t>
  </si>
  <si>
    <t>20213800081462  </t>
  </si>
  <si>
    <t>20213800081582  </t>
  </si>
  <si>
    <t>20213800081592  </t>
  </si>
  <si>
    <t>20213800081642  </t>
  </si>
  <si>
    <t>20213800081652  </t>
  </si>
  <si>
    <t>20213800081672  </t>
  </si>
  <si>
    <t>20213800081692  </t>
  </si>
  <si>
    <t>20213800081722  </t>
  </si>
  <si>
    <t>20219000081732  </t>
  </si>
  <si>
    <t>20213800081752  </t>
  </si>
  <si>
    <t>20213800081812  </t>
  </si>
  <si>
    <t>20213800081832  </t>
  </si>
  <si>
    <t>20213800081862  </t>
  </si>
  <si>
    <t>20213800081882  </t>
  </si>
  <si>
    <t>20213800081892  </t>
  </si>
  <si>
    <t>20213800081902  </t>
  </si>
  <si>
    <t>20213800081932  </t>
  </si>
  <si>
    <t>20213800082032  </t>
  </si>
  <si>
    <t>20213800082042  </t>
  </si>
  <si>
    <t>20213800082082  </t>
  </si>
  <si>
    <t>20213800082092  </t>
  </si>
  <si>
    <t>20213800082122  </t>
  </si>
  <si>
    <t>20213800082212  </t>
  </si>
  <si>
    <t>20213800082262  </t>
  </si>
  <si>
    <t>20213800082282  </t>
  </si>
  <si>
    <t>20213800082362  </t>
  </si>
  <si>
    <t>20213800082402  </t>
  </si>
  <si>
    <t>20213800082562  </t>
  </si>
  <si>
    <t>20213800082602  </t>
  </si>
  <si>
    <t>20213800082622  </t>
  </si>
  <si>
    <t>20213800082632  </t>
  </si>
  <si>
    <t>20213800082642  </t>
  </si>
  <si>
    <t>20213800082692  </t>
  </si>
  <si>
    <t>20213800082752  </t>
  </si>
  <si>
    <t>20213800082792  </t>
  </si>
  <si>
    <t>20213800082802  </t>
  </si>
  <si>
    <t>20213800082812  </t>
  </si>
  <si>
    <t>20213800082822  </t>
  </si>
  <si>
    <t>20213800082862  </t>
  </si>
  <si>
    <t>20213800082872  </t>
  </si>
  <si>
    <t>20213800082892  </t>
  </si>
  <si>
    <t>20213800082902  </t>
  </si>
  <si>
    <t>20213800082972  </t>
  </si>
  <si>
    <t>20213800082982  </t>
  </si>
  <si>
    <t>20219000082992  </t>
  </si>
  <si>
    <t>20213800083002  </t>
  </si>
  <si>
    <t>20213800083152  </t>
  </si>
  <si>
    <t>20213800083232  </t>
  </si>
  <si>
    <t>20213800083252  </t>
  </si>
  <si>
    <t>20213800083282  </t>
  </si>
  <si>
    <t>20213800083302  </t>
  </si>
  <si>
    <t>20213800083422  </t>
  </si>
  <si>
    <t>20213800083432  </t>
  </si>
  <si>
    <t>20213800083462  </t>
  </si>
  <si>
    <t>20213800083512  </t>
  </si>
  <si>
    <t>20213800083532  </t>
  </si>
  <si>
    <t>20213800083542  </t>
  </si>
  <si>
    <t>20213800083552  </t>
  </si>
  <si>
    <t>20213800083592  </t>
  </si>
  <si>
    <t>20213800083662  </t>
  </si>
  <si>
    <t>20213800083792  </t>
  </si>
  <si>
    <t>20213800083822  </t>
  </si>
  <si>
    <t>20213800083992  </t>
  </si>
  <si>
    <t>20213800084082  </t>
  </si>
  <si>
    <t>20213800084112  </t>
  </si>
  <si>
    <t>20213800084152  </t>
  </si>
  <si>
    <t>20213800084162  </t>
  </si>
  <si>
    <t>20213800084252  </t>
  </si>
  <si>
    <t>20213800084262  </t>
  </si>
  <si>
    <t>20213800084282  </t>
  </si>
  <si>
    <t>20213800084402  </t>
  </si>
  <si>
    <t>20213800084442  </t>
  </si>
  <si>
    <t>20213800084462  </t>
  </si>
  <si>
    <t>20219000084482  </t>
  </si>
  <si>
    <t>20213800084562  </t>
  </si>
  <si>
    <t>20213800084572  </t>
  </si>
  <si>
    <t>20213800084602  </t>
  </si>
  <si>
    <t>20213800084612  </t>
  </si>
  <si>
    <t>20213800084742  </t>
  </si>
  <si>
    <t>20213800084822  </t>
  </si>
  <si>
    <t>20213800084832  </t>
  </si>
  <si>
    <t>20213800084842  </t>
  </si>
  <si>
    <t>20213800084902  </t>
  </si>
  <si>
    <t>20213800084912  </t>
  </si>
  <si>
    <t>20213800085022  </t>
  </si>
  <si>
    <t>20213800085082  </t>
  </si>
  <si>
    <t>20213800085202  </t>
  </si>
  <si>
    <t>20213800085232  </t>
  </si>
  <si>
    <t>20213800085292  </t>
  </si>
  <si>
    <t>20213800085392  </t>
  </si>
  <si>
    <t>20213800085402  </t>
  </si>
  <si>
    <t>20213800085422  </t>
  </si>
  <si>
    <t>20213800085462  </t>
  </si>
  <si>
    <t>20213800085482  </t>
  </si>
  <si>
    <t>20213800085492  </t>
  </si>
  <si>
    <t>20213800085512  </t>
  </si>
  <si>
    <t>20213800085552  </t>
  </si>
  <si>
    <t>20213800085592  </t>
  </si>
  <si>
    <t>20213800085642  </t>
  </si>
  <si>
    <t>20213800085662  </t>
  </si>
  <si>
    <t>20213800085692  </t>
  </si>
  <si>
    <t>20213800085722  </t>
  </si>
  <si>
    <t>20213800085752  </t>
  </si>
  <si>
    <t>20213800085762  </t>
  </si>
  <si>
    <t>RD: derecho de petición </t>
  </si>
  <si>
    <t>CAC. Aportando documentos solicitados en visita realizada el 11 de mayo de 2021 </t>
  </si>
  <si>
    <t>CAC. DOC. E-01052-2021003839 Id 82202 - DNBC - TRASLADO POR COMPETENCIA PQRS 1532252021 Y 1550302021 - PET. JHOJAN GARAY Y ERIKA SICATHA </t>
  </si>
  <si>
    <t>CI. envio documento evidalio tinoco bomberos lerida </t>
  </si>
  <si>
    <t>CAC. SOLICITUD DE INFORMACIÓN Coordinación Ejecutiva de Bomberos De Antioquia </t>
  </si>
  <si>
    <t>CAC. EXPEDIENTE 013-2019 REITERACIÓN SOLICITUD DE INFORMACIÓN  </t>
  </si>
  <si>
    <t>CAC. OFI2021-15227-DVR-3000 Traslado Secretario del Interior y Convivencia Ciudadana de la Alcaldía de Cartagena de Indias </t>
  </si>
  <si>
    <t>CAC. DERECHO DE PETICION DE CONSULTA - CBVF-2021-COMD-00805-S </t>
  </si>
  <si>
    <t>CAC. Derecho de petición </t>
  </si>
  <si>
    <t>CAC. NOTIFICACION ELECTRONICA PROCESO 2020-004 CONTRA CUERPO DE BOMBEROS VOLUNTARIOS COTA </t>
  </si>
  <si>
    <t>CAC. RESPUESTA A SOLICITUD DE INFORMACION RADICADO 2021010130391  </t>
  </si>
  <si>
    <t>CAC. CARTA ABIERTA AL SEÑOR PRESIDENTE DE LA REPÚBLICA, PARA LA PRIORIZACIÓN DE ORGANISMOS DE SOCORRO DEL PAÍS EN EL PROGRAMA DE PLAN NACIONAL DE VACUNACIÓN CONTRA EL COVID-19 </t>
  </si>
  <si>
    <t>CAC. Solicitud de Información para EXP: E-2020-236741 D-2020-1700391 Dirigido a Uae Direccion Nacional De Bomberos </t>
  </si>
  <si>
    <t>CAC. Derecho de petición  </t>
  </si>
  <si>
    <t>facultades de los representantes legales de los cuerpos de bomberos </t>
  </si>
  <si>
    <t>PETICIÓN SOLUCION DE MI SITUACIÓN COMO UNIDAD ACTIVA OPERATIVA DE LOS BOMBEROS DE COLOMBIA </t>
  </si>
  <si>
    <t>CAC: SOLICITUD DE ACOMPAÑAMIENTOY ASESORIA PARA LA CREACION DEL CUERPO DE BOMBEROS VOLUNTARIOS DEL MUNICIPIO DE MOÑITOS </t>
  </si>
  <si>
    <t>CAC: derecho de petición  </t>
  </si>
  <si>
    <t>CAC: RESPUESTA BOMBEROS  </t>
  </si>
  <si>
    <t>CAC. Solicitud apoyo jurídico ante contratación con Administración Municipal Villanueva Casanare. </t>
  </si>
  <si>
    <t>CAC. PROYECTOS BOMBERILES.  </t>
  </si>
  <si>
    <t>CAC. PROYECTO EQUIPOS EPP.  </t>
  </si>
  <si>
    <t>CAC. OFICIO PDTDS 1158 DIRECCIÓN NACIONAL DE BOMBEROS. </t>
  </si>
  <si>
    <t>CAC. DERECHO DE PETICION:RADICADO DESDE EL 29 MAYO 2021.  </t>
  </si>
  <si>
    <t>Solicitud de informacion </t>
  </si>
  <si>
    <t>CAC: OFI2021-10718 Traslado comunicación EXT_S21-00032338-PQRSD-031980-PQR </t>
  </si>
  <si>
    <t>CAC:SOLICITUD APOYO TECNICO Y ASESORIA  </t>
  </si>
  <si>
    <t>CAC. solicitud.  </t>
  </si>
  <si>
    <t>CAC. Certificados de retención. </t>
  </si>
  <si>
    <t>CI. Solicitud de investigación por queja contra Comandante del Cuerpo de Bomberos Voluntarios. </t>
  </si>
  <si>
    <t>CI. REITERACION DEL OFICIO N° 20212000013911 DE 21/01/2021, POR QUEJA INTERPUESTA ANTE LA DNBC CON RADICADO N° 20203800048992 DEL 18 DE NOVIEMBRE DE 2020. </t>
  </si>
  <si>
    <t>CAC. CONSULTA MUNICIPIO DE HATONUEVO - LA GUAJIRA.  </t>
  </si>
  <si>
    <t>CAC: Solicitud información  </t>
  </si>
  <si>
    <t>CAC: Solicitud de autorización para visita de inspección, vigilancia y control para el C.B.V. Flandes  </t>
  </si>
  <si>
    <t>CAC:olicitud de concepto de viabilidad del proyecto: “CONSTRUCCIÓN Y ADECUACIÓN DE ESTACIONES DE BOMBEROS PARA LA ATENCIÓN DE EMERGENCIAS PRINCIPALMENTE DERIVADAS POR INCENDIOS EN EL DEPARTAMENTO DE LA GUAJIRA”. </t>
  </si>
  <si>
    <t>CAC:ASESORÍA EN EL PROYECTO DE CONSTRUCCIÓN DE LA ESTACIÓN CENTRAL DE BOMBEROS </t>
  </si>
  <si>
    <t>CAC: remisión de oficio AMCH - 322 del Municipio de Chiscas, Boyacá </t>
  </si>
  <si>
    <t>CAC: Importante </t>
  </si>
  <si>
    <t>CAC. Solicitud de asesoría y respuesta bajo los criterios de derecho de petición. ley 1755 de 2015. </t>
  </si>
  <si>
    <t>CAC. Solicitud de Información. </t>
  </si>
  <si>
    <t>CAC. Comunicado-DNBC/CBV Santa Fe de Antioquia. </t>
  </si>
  <si>
    <t>CAC. REITERACIÓN DE LAS OBLIGACIONES DE LOS CUERPOS DE BOMBEROS, ALCALDÍAS EN LOS CONTRATOS DE COMODATOS CELEBRADOS CON LA DIRECCIÓN NACIONAL DE BOMBEROS. </t>
  </si>
  <si>
    <t>CAC: Solicitud información </t>
  </si>
  <si>
    <t>CAC: SOLICITUD DE VERIFICACIÓN DE TÍTULOS ACADÉMICOS Y EXPERIENCIA LABORAL </t>
  </si>
  <si>
    <t>CAC: Derecho de petición bomberos tuta  </t>
  </si>
  <si>
    <t>CAC. Concepto jurídico de horas de servicio efectivo voluntario para inscribir dignatarios en secretaría de gobierno del departamento del Atlántico. </t>
  </si>
  <si>
    <t>CAC: Solicitud de Contacto de Cuerpo de Bomberos con Aval para dictar curso de Apicultura en Operaciones de Bomberos y Formulacion de Proyectos </t>
  </si>
  <si>
    <t>CAC: Solicitud de información </t>
  </si>
  <si>
    <t>CAC: SOLICITUD </t>
  </si>
  <si>
    <t>CAC: DERECHO DE PETICIÓN (PD5.1-CE 003193)  </t>
  </si>
  <si>
    <t>CAC: Derecho de Petición  </t>
  </si>
  <si>
    <t>CAC: 680013333014-2021-00105-00 ACCIÓN TUTELA NOTIFICA ADMITE Y TRASLADO </t>
  </si>
  <si>
    <t>CAC: OFI2021-16371-DVR-3000 Traslado oficio EXT_S21-00046423-PQRSD-045625-PQR Subtn Dennys Dulay Contreras </t>
  </si>
  <si>
    <t>CAC: Prioridad inspección, vigilancia y control bomberos voluntarios la Virginia </t>
  </si>
  <si>
    <t>CAC: REQUISITOS PARA ACCEDER A LOS PROYECTOS ENTREGADOS POR LA DNBC </t>
  </si>
  <si>
    <t>CAC: Derecho de Petición </t>
  </si>
  <si>
    <t>CAC: DOCUMENTO </t>
  </si>
  <si>
    <t>CAC: TRASLADO ACCION DE TUTELA 2021-00046-00 </t>
  </si>
  <si>
    <t>CAC: RESPUESTA REQUERIMIENTO RADICADO 20212050091971 </t>
  </si>
  <si>
    <t>SOLICITUD CERTIFICACION CUMPLIMIENTO DEL ART 21 DE LA LEY 1575/2012 </t>
  </si>
  <si>
    <t>CAC. REMISION PRUEBAS CBV COTA PROCESO 2020-004. </t>
  </si>
  <si>
    <t>CAC. CamScanner 06-17-2021 11.34.pdf, confirmación de recibido de equipos EPP proyecto 2020 Risaralda.  </t>
  </si>
  <si>
    <t>CAC. CONSULTA.  </t>
  </si>
  <si>
    <t>CAC: Derecho de petición de información art. 23 de la Constitución Política, artículo 13 Ley 1437 de 2011.  </t>
  </si>
  <si>
    <t>CAC: Solicitud Dirección Nacional de Bomberos  </t>
  </si>
  <si>
    <t>CAC: 2021035757-003-000 (EMAIL CERTIFICADO de correspondencia@superfinanciera.gov.co) </t>
  </si>
  <si>
    <t>CAC: Comunicación de respuesta (2021-EE-241627)  </t>
  </si>
  <si>
    <t>CAC: Radicación de documentos de visita  </t>
  </si>
  <si>
    <t>CAC: SOLICITUD DE CERTIFICACION DE UNIDAD ACTIVA  </t>
  </si>
  <si>
    <t>CAC: Solicitud de información  </t>
  </si>
  <si>
    <t>CAC: Solicitud Certificaciones de Experiencia Contratos EMTEL </t>
  </si>
  <si>
    <t>CAC: Comunicación de respuesta (2021-EE-242637)  </t>
  </si>
  <si>
    <t>CAC: Inconformidad </t>
  </si>
  <si>
    <t>CAC: CONSULTA CIUDADANA  </t>
  </si>
  <si>
    <t>CAC: Repuesta derecho de petición bomberos tuta  </t>
  </si>
  <si>
    <t>CAC. RESPUESTA A OFICIO CON RADICADO EXTERNO N° DNBC N°20212050090391  </t>
  </si>
  <si>
    <t>CAC. NOTIFICACIÓN ADMISIÓN TUTELA RAD 2021-00045, OFICIO 594 Y TRASLADO - SEGUIDA POR FRANCISCO AMADEO ESTUMMO BERNAL , actuando mediante apoderado judicial en contra de BOMBEROS VOLUNTARIOS DE NUEVA GRANADA </t>
  </si>
  <si>
    <t>CAC: Solicitud de Unidades Activas </t>
  </si>
  <si>
    <t>CAC. Referencia comercial :INGENIERIA CONTRA INCENDIO Y SEGURIDAD INDUSTRIAL INCOLDEXT SA NIT:860051227-3 </t>
  </si>
  <si>
    <t>CAC. Solicitud Información. </t>
  </si>
  <si>
    <t>CI. Verificación de elección de dignatarios.  </t>
  </si>
  <si>
    <t>CAC. OFICIO DE SOLICITUD No. 000715 de 2021 - VENECIA - ANTIOQUIA.  </t>
  </si>
  <si>
    <t>RD. Solicitud asesoria revisión contrato de prestación de servicio público esencial de bomberos, administración municipal de Agua de Dios - Cundinamarca / Cuerpo de Bomberos Voluntarios de Tocaima. </t>
  </si>
  <si>
    <t>CAC: Solicitud de información y resolver situación jurídica a nivel Institucional </t>
  </si>
  <si>
    <t>CAC: DERECHO DE PETICIÓN  </t>
  </si>
  <si>
    <t>CAC: Solicitud de apoyo jurídico y concepto  </t>
  </si>
  <si>
    <t>estadística reporte de emergencias  </t>
  </si>
  <si>
    <t>CAC: ENTIDADES ACREDITADAS PARA CAPACITACIÓN BOMBEROS </t>
  </si>
  <si>
    <t>CAC: RESPUESTA RADICADO 20212050091991  </t>
  </si>
  <si>
    <t>CAC: Información Cuerpo de Bomberos San Juan Cesar Guajira  </t>
  </si>
  <si>
    <t>CAC: SOLICITUD INFORME Y REPORTE SOLICITUD LAFE SECURITY  </t>
  </si>
  <si>
    <t>CAC: DERECHO DE PETICIÓN Y DENUNCIA- DANIEL MADRID BOMBEROS GIRARDOTA.pdf </t>
  </si>
  <si>
    <t>CAC. NOTIFICACION FALLO DE TUTELA 2021-0098.  </t>
  </si>
  <si>
    <t>CAC: OFI2021-17311-DAI-2200: LLAMADO DE EMERGENCIA POR CRECIENTES DEL RIO PUTUMAYO EN PUERTO ASÍS, AFECATNDO DIEZ BARRIOS Y 4 COMUNIDADES IDNIGENAS. </t>
  </si>
  <si>
    <t>CAC: Decreto 1809-2020  </t>
  </si>
  <si>
    <t>CAC: Ref.: Derecho de Petición, artículos 23 de la Constitución Política 1991 </t>
  </si>
  <si>
    <t>CAC: Oficio de sistema de contratación para el municipio de saravena.pdf  </t>
  </si>
  <si>
    <t>CAC: Solicitud Autorización  </t>
  </si>
  <si>
    <t>CAC: SOLICITUD  </t>
  </si>
  <si>
    <t>CAC: Consulta Capacitaciones </t>
  </si>
  <si>
    <t>CAC: respuesta de queja presentada por EVIDALIA ROJAS TORRES  </t>
  </si>
  <si>
    <t>CAC: ACLARACIÓN DE DUDAS </t>
  </si>
  <si>
    <t>CAC. 680013333014-2021-00105-00 ACCIÓN TUTELA NOTIFICA SENTENCIA.  </t>
  </si>
  <si>
    <t>RD: SOLICITUD DE APOYO </t>
  </si>
  <si>
    <t>CAC: Respuesta a solicitud de acompañamiento presencial en jornadas regionales en el marco del proceso de selección para la provisión definitiva del cargo denominado Bombero, de los Cuerpos de Bomberos Oficiales del país  </t>
  </si>
  <si>
    <t>CAC: SOLICITUD DE PERSONAL O DE FUNCIONARIO COMPETENTE.  </t>
  </si>
  <si>
    <t>CAC: Certificación que el cuerpo de bomberos pivijay Magdalena aparece ascrito a la dirección nacional de bomberos  </t>
  </si>
  <si>
    <t>CAC: Respuesta Oficial  </t>
  </si>
  <si>
    <t>CAC: CNSC: Entrega comunicado No. 20212010848841  </t>
  </si>
  <si>
    <t>CAC: RESOLUCION INSCRIPCION DE DIGNATARIOS MAGANGUE y otros 3 documentos.pdf  </t>
  </si>
  <si>
    <t>CAC: RESPUESTA RADICACIÓN DNBC No. “202033800048992” OFICIO N° 20212000013911 DE 21/01/2021, </t>
  </si>
  <si>
    <t>CAC: SOLICITUD COMODATO </t>
  </si>
  <si>
    <t>CAC: Requerimiento a solicitud sobre sobre queja en contra del comandante DAGLEN FERNANDO RAMIREZ de la estación de bomberos de Amalfi departamento de Antioquia con radicado No. 20203800048302 del 11 de noviembre de 2020. </t>
  </si>
  <si>
    <t>CAC: REFERENCIA: Radicado DNBC No 20212050091711 Asunto: Llamado de atención </t>
  </si>
  <si>
    <t>cac: Superintendencia de Industria y Comercio (SIC):Carta tramites:Radicado No. 21-206137-4|1037495 </t>
  </si>
  <si>
    <t>cac: DOCUMENTOS PARA ADJUDICACIÓN EQUIPOS FORTALECIMIENTO. </t>
  </si>
  <si>
    <t>JIMMY POLO DEVIA </t>
  </si>
  <si>
    <t>ALCALDIA BOGOTA CUNDINAMARCA </t>
  </si>
  <si>
    <t>PERSONERIA MUNICIPAL DE COTA  </t>
  </si>
  <si>
    <t>MINISTERIO DEL INTEROR VICEMINISTERIO DE RELACIONES POLÍTICAS  </t>
  </si>
  <si>
    <t>CUERPO DE BOMBEROS VOLUNTARIOS FLORIDABLANCA  </t>
  </si>
  <si>
    <t>EDGAR JOSE MEDINA TORRES </t>
  </si>
  <si>
    <t>JULIO CESAR GARCIA TRIANA </t>
  </si>
  <si>
    <t>GOBERNACION DE ANTIOQUIA SECRETARIA DE GOBIERNO PAZ Y NO VIOLENCIA  </t>
  </si>
  <si>
    <t>CUERPO DE BOMBEROS VOLUNTARIOS DE SAN ANTONIO DEL TEQUENDAMA  </t>
  </si>
  <si>
    <t>PROCURADURIA 2 DELEGADA CONTRATACION ESTATAL  </t>
  </si>
  <si>
    <t>JOSE ROLANDO FRESNEDA AVILA </t>
  </si>
  <si>
    <t>DIEGO RICARDO GARCIA AVILA </t>
  </si>
  <si>
    <t>DARWIN GIOVANY RODRIGUEZ SANCHEZ </t>
  </si>
  <si>
    <t>ALCALDIA MOÑITOS CORDOBA </t>
  </si>
  <si>
    <t>ASDEBER NEIVA  </t>
  </si>
  <si>
    <t>ALCALDIA GALAPA ATLANTICO </t>
  </si>
  <si>
    <t>CUERPO DE BOMBEROS VOLUNTARIOS DE VILLANUEVA - CASANARE  </t>
  </si>
  <si>
    <t>CUERPO DE BOMBEROS DE OVEJAS  </t>
  </si>
  <si>
    <t>PROCURADURIA DELEGADA PARA LAS ENTIDADES TERRITORIALES Y DIALOGO SOCIAL  </t>
  </si>
  <si>
    <t>DIANA PATRICIA CORREA  </t>
  </si>
  <si>
    <t>ANONIMO_PQRSD </t>
  </si>
  <si>
    <t>GRUPO SARA  </t>
  </si>
  <si>
    <t>ALCALDIA MILAN CAQUETA </t>
  </si>
  <si>
    <t>ALCALDIA BITUIMA CUNDINAMARCA </t>
  </si>
  <si>
    <t>ALFAPEOPLE  </t>
  </si>
  <si>
    <t>CUERPO DE BOMBEROS VOLUNTARIOS DE MIRAFLORES - GUAVIARE  </t>
  </si>
  <si>
    <t>ABOGADOSESPECIALIZADOS2001@GMAIL.COM ARGEMIRO HECHAVARRIA  </t>
  </si>
  <si>
    <t>ALCALDIA HATONUEVO LA GUAJIRA  </t>
  </si>
  <si>
    <t>CUERPO DE BOMBEROS VOLUNTARIOS DE TUNJA  </t>
  </si>
  <si>
    <t>CUERPO DE BOMBEROS VOLUNTARIOS DEL ESPINAL CAPITáN. CARLOS ALEJANDRO YEPES T. COMANDANTE - R/LEGA </t>
  </si>
  <si>
    <t>JONNER ISMAEL DIAZ JIMENEZ </t>
  </si>
  <si>
    <t>CUERPO DE BOMBEROS VOLUNTARIOS DE PITALITO  </t>
  </si>
  <si>
    <t>CHISCAS BOYACA  </t>
  </si>
  <si>
    <t>MINISTERIO DEL INTERIOR OFICINA ASESORA DE PLANEACIóN  </t>
  </si>
  <si>
    <t>QUIMICA INDUSTRIAL  </t>
  </si>
  <si>
    <t>ALCALDIA MUNICIPAL DE CALARCA SECRETARIA DE GOBIERNO QUINDIO </t>
  </si>
  <si>
    <t>CUERPO DE BOMBEROS VOLUNTARIOS DE SANTAFE DE ANTIOQUIA  </t>
  </si>
  <si>
    <t>CUERPO DE BOMBEROS VOLUNTARIOS DE MALAMBO  </t>
  </si>
  <si>
    <t>CUERPO DE BOMBEROS VOLUNTARIOS DE IPIALES  </t>
  </si>
  <si>
    <t>DISEC PONALSAR-CRR  </t>
  </si>
  <si>
    <t>UNIDAD NACIONAL PARA LA GESTIÓN DEL RIESGO DE DESASTRES MONICA TATIANA LEMOS NEIRA  </t>
  </si>
  <si>
    <t>CUERPO DE BOMBEROS VOLUNTARIOS DE VILLAMARIA  </t>
  </si>
  <si>
    <t>OSCAR ANCIZAR CARRILLO URIBE  </t>
  </si>
  <si>
    <t>JESUS RODRIGUEZ  </t>
  </si>
  <si>
    <t>CONSEJO NACIONAL DE TECNICOS ELECTRICISTAS CONTE  </t>
  </si>
  <si>
    <t>ALVARO JAVIER ANDRADE IZAO </t>
  </si>
  <si>
    <t>JUZGADO CATORCE ADMINISTRATIVO ORAL DEL CIRCUITO JUDICIAL DE BUCARAMANGA  </t>
  </si>
  <si>
    <t>CUERPO DE BOMBEROS VOLUNTARIOS DE PUERTO CARREÑO - VICHADA  </t>
  </si>
  <si>
    <t>CUERPO DE BOMBEROS VOLUNTARIOS DE SANTA ROSA DE CABAL  </t>
  </si>
  <si>
    <t>FERNANDO LOZANO  </t>
  </si>
  <si>
    <t>CUERPO DE BOMBEROS VOLUNTARIOS DE VENECIA  </t>
  </si>
  <si>
    <t>JUZGADO SEPTIMO CIVIL DEL CIRCUITO BUCARAMANGA  </t>
  </si>
  <si>
    <t>CUERPO DE BOMBEROS VOLUNTARIOS DE MONIQUIRA  </t>
  </si>
  <si>
    <t>JOSE LUIS ALQUICHIRE JIMENEZ </t>
  </si>
  <si>
    <t>JULIO CESAR GARCIA TRIANA  </t>
  </si>
  <si>
    <t>CUERPO DE BOMBEROS VOLUNTARIOS MAGANGUE - BOLIVAR  </t>
  </si>
  <si>
    <t>GOBERNACION DE VICHADA  </t>
  </si>
  <si>
    <t>ALCALDIA SANTA BARBARA  </t>
  </si>
  <si>
    <t>JUAN DE DIOS POVEDA CASTELLANOS  </t>
  </si>
  <si>
    <t>SECRETARIA DE GOBIERNO DEPARTAMENTAL DE CESAR  </t>
  </si>
  <si>
    <t>JUZGADO 01 PROMISCUO MUNICIPAL - BOYACÁ - TUTA  </t>
  </si>
  <si>
    <t>CUERPO DE BOMBEROS VOLUNTARIOS EL DONCELLO - CAQUETÁ  </t>
  </si>
  <si>
    <t>SUPERINTENCIA FINANCIERA DE COLOMBIA GRUPO DE SERVICIO AL CIUDADANO  </t>
  </si>
  <si>
    <t>MINISTERIO DE EDUCACION NACIONAL  </t>
  </si>
  <si>
    <t>CUERPO DE BOMBEROS VOLUNTARIOS DE LA MESA  </t>
  </si>
  <si>
    <t>CUERPO DE BOMBEROS VOLUNTARIOS DE DUITAMA  </t>
  </si>
  <si>
    <t>CUERPO DE BOMBEROS VOLUNTARIOS DE GINEBRA  </t>
  </si>
  <si>
    <t>NICOLAS BOTERO  </t>
  </si>
  <si>
    <t>JHON JAIRO ZARATE  </t>
  </si>
  <si>
    <t>ALEJANDRO ARANGO MACIAS </t>
  </si>
  <si>
    <t>ALCALDIA ARBOLETES PENDIENTE </t>
  </si>
  <si>
    <t>JUZGADO UNICO PROMISCUO MUNICIPAL  </t>
  </si>
  <si>
    <t>VEEDOR BOMBERIL  </t>
  </si>
  <si>
    <t>EVELIN  </t>
  </si>
  <si>
    <t>COFASE  </t>
  </si>
  <si>
    <t>LAURA BRAVO CARDENAS  </t>
  </si>
  <si>
    <t>DELEGACION DEPARTAMENTAL BOMBEROS DEL MAGDALENA  </t>
  </si>
  <si>
    <t>ALCALDIA MUNICIPAL DE VENECIA  </t>
  </si>
  <si>
    <t>CUERPO DE BOMBEROS VOLUNTARIOS DE TOCAIMA - CUNDINAMARCA  </t>
  </si>
  <si>
    <t>CUERPO DE BOMBEROS VOLUNTARIOS DE MELGAR  </t>
  </si>
  <si>
    <t>COLOMBIA DESTINO DE PAZ  </t>
  </si>
  <si>
    <t>HUGO ENRIQUE NIETO MOLINA </t>
  </si>
  <si>
    <t>CARLOS LEONEL BELTRAN VALENCIA </t>
  </si>
  <si>
    <t>ALCALDIA GUADALUPE SANTANDER  </t>
  </si>
  <si>
    <t>TRIBUNAL DISCIPLINARIO BOMBEROS MONIQUIRA  </t>
  </si>
  <si>
    <t>BASARA ZEKE NARA  </t>
  </si>
  <si>
    <t>CUERPO DE BOMBEROS VOLUNTARIOS DE ARCABUCO  </t>
  </si>
  <si>
    <t>DANIEL MADRID BUSTAMENTE </t>
  </si>
  <si>
    <t>MINISTERIO DE INTERIOR  </t>
  </si>
  <si>
    <t>OSIRIS GARCIA  </t>
  </si>
  <si>
    <t>CUERPO DE BOMBEROS VOLUNTARIOS DE SARAVENA - ARAUCA  </t>
  </si>
  <si>
    <t>CUERPO DE BOMBEROS VOLUNTARIOS DE BOGOTA  </t>
  </si>
  <si>
    <t>CUERPO DE BOMBEROS VOLUNTARIOS DE VITERBO - CALDAS  </t>
  </si>
  <si>
    <t>CAPACITACIONES FLORIDABLANCA  </t>
  </si>
  <si>
    <t>RAFAEL VARGAS CORREDOR </t>
  </si>
  <si>
    <t>CUERPO DE BOMBEROS VOLUNTARIOS DE CHINCHINA  </t>
  </si>
  <si>
    <t>ALCALDIA DE SAN GIL - SANTANDER  </t>
  </si>
  <si>
    <t>CNSC - COMISION NACIONAL DEL SERVICIO CIVIL CONVOCATORIA BOMBEROS OFICIALES  </t>
  </si>
  <si>
    <t>SECRETARIA DE GOBIERNO EL CARMEN DEL DARIÉN CHOCO  </t>
  </si>
  <si>
    <t>CUERPO DE BOMBEROS VOLUNTARIOS DE PIVIJAY MAGDALENA  </t>
  </si>
  <si>
    <t>ACADEMIA DE LA GESTIÓN PÚBLICA JULIANNA GIL BEHAINE  </t>
  </si>
  <si>
    <t>UNIDAD DE CORRESPONDENCIA CNSC  </t>
  </si>
  <si>
    <t>CUERPO DE BOMBEROS VOLUNTARIOS DE FACATATIVA  </t>
  </si>
  <si>
    <t>CUERPO DE BOMBEROS VOLUNTARIOS DE ARMENIA QUINDIO  </t>
  </si>
  <si>
    <t>CUERPO DE BOMBEROS VOLUNTARIOS DE AMALFI  </t>
  </si>
  <si>
    <t>SUPERINTENDENCIA DE INDUSTRIA Y COMERCIO  </t>
  </si>
  <si>
    <t>CUERPO DE BOMBEROS VOLUNTARIOS DE FONSECA  </t>
  </si>
  <si>
    <t>FORMULACIÓN Y ACTUALIZACIÓN NORMATIVA Y OPERATIVA </t>
  </si>
  <si>
    <t>SUBDIRECCIÓN ESTRATÉGICA Y DE COORDINACIÓN BOMBERIL </t>
  </si>
  <si>
    <t>SUBDIRECCIÓN ADMINISTRATIVA Y FINANCIERA </t>
  </si>
  <si>
    <t>Área Cenrtral de Referencia Bomberil </t>
  </si>
  <si>
    <t>OFICINA ASESORA JURIDICA </t>
  </si>
  <si>
    <t>2021-06-01 13:46:21 </t>
  </si>
  <si>
    <t>2021-06-01 15:25:46 </t>
  </si>
  <si>
    <t>2021-06-01 15:54:38 </t>
  </si>
  <si>
    <t>2021-06-01 16:38:10 </t>
  </si>
  <si>
    <t>2021-06-01 16:54:28 </t>
  </si>
  <si>
    <t>2021-06-01 17:04:34 </t>
  </si>
  <si>
    <t>2021-06-01 17:11:01 </t>
  </si>
  <si>
    <t>2021-06-02 10:53:42 </t>
  </si>
  <si>
    <t>2021-06-02 12:36:52 </t>
  </si>
  <si>
    <t>2021-06-02 12:43:29 </t>
  </si>
  <si>
    <t>2021-06-02 13:01:53 </t>
  </si>
  <si>
    <t>2021-06-02 14:04:02 </t>
  </si>
  <si>
    <t>2021-06-02 16:55:29 </t>
  </si>
  <si>
    <t>2021-06-02 17:06:03 </t>
  </si>
  <si>
    <t>2021-06-02 17:59:28 </t>
  </si>
  <si>
    <t>2021-06-03 13:38:45 </t>
  </si>
  <si>
    <t>2021-06-03 16:00:09 </t>
  </si>
  <si>
    <t>2021-06-04 14:40:10 </t>
  </si>
  <si>
    <t>2021-06-04 14:43:52 </t>
  </si>
  <si>
    <t>2021-06-08 09:15:48 </t>
  </si>
  <si>
    <t>2021-06-08 09:29:00 </t>
  </si>
  <si>
    <t>2021-06-08 09:59:53 </t>
  </si>
  <si>
    <t>2021-06-08 10:48:24 </t>
  </si>
  <si>
    <t>2021-06-08 11:19:12 </t>
  </si>
  <si>
    <t>2021-06-08 11:38:24 </t>
  </si>
  <si>
    <t>2021-06-08 12:17:00 </t>
  </si>
  <si>
    <t>2021-06-08 15:14:11 </t>
  </si>
  <si>
    <t>2021-06-08 16:14:26 </t>
  </si>
  <si>
    <t>2021-06-08 16:36:50 </t>
  </si>
  <si>
    <t>2021-06-08 17:11:40 </t>
  </si>
  <si>
    <t>2021-06-08 17:22:50 </t>
  </si>
  <si>
    <t>2021-06-08 17:33:12 </t>
  </si>
  <si>
    <t>2021-06-08 18:04:37 </t>
  </si>
  <si>
    <t>2021-06-09 12:44:35 </t>
  </si>
  <si>
    <t>2021-06-09 12:53:56 </t>
  </si>
  <si>
    <t>2021-06-10 10:00:31 </t>
  </si>
  <si>
    <t>2021-06-10 10:10:20 </t>
  </si>
  <si>
    <t>2021-06-10 11:13:03 </t>
  </si>
  <si>
    <t>2021-06-10 15:59:14 </t>
  </si>
  <si>
    <t>2021-06-11 08:54:53 </t>
  </si>
  <si>
    <t>2021-06-11 09:58:02 </t>
  </si>
  <si>
    <t>2021-06-11 15:23:08 </t>
  </si>
  <si>
    <t>2021-06-11 16:02:42 </t>
  </si>
  <si>
    <t>2021-06-14 23:27:53 </t>
  </si>
  <si>
    <t>2021-06-15 00:59:04 </t>
  </si>
  <si>
    <t>2021-06-15 12:08:51 </t>
  </si>
  <si>
    <t>2021-06-15 12:46:11 </t>
  </si>
  <si>
    <t>2021-06-15 15:03:06 </t>
  </si>
  <si>
    <t>2021-06-15 16:01:38 </t>
  </si>
  <si>
    <t>2021-06-15 22:40:18 </t>
  </si>
  <si>
    <t>2021-06-15 23:44:27 </t>
  </si>
  <si>
    <t>2021-06-15 23:55:31 </t>
  </si>
  <si>
    <t>2021-06-16 00:12:53 </t>
  </si>
  <si>
    <t>2021-06-16 00:46:27 </t>
  </si>
  <si>
    <t>2021-06-16 09:40:40 </t>
  </si>
  <si>
    <t>2021-06-16 09:45:26 </t>
  </si>
  <si>
    <t>2021-06-16 10:37:09 </t>
  </si>
  <si>
    <t>2021-06-16 11:05:38 </t>
  </si>
  <si>
    <t>2021-06-16 16:07:44 </t>
  </si>
  <si>
    <t>2021-06-16 16:12:30 </t>
  </si>
  <si>
    <t>2021-06-16 18:41:37 </t>
  </si>
  <si>
    <t>2021-06-17 09:46:03 </t>
  </si>
  <si>
    <t>2021-06-17 13:37:11 </t>
  </si>
  <si>
    <t>2021-06-17 17:31:36 </t>
  </si>
  <si>
    <t>2021-06-17 18:19:28 </t>
  </si>
  <si>
    <t>2021-06-18 10:32:32 </t>
  </si>
  <si>
    <t>2021-06-18 10:58:08 </t>
  </si>
  <si>
    <t>2021-06-20 00:10:18 </t>
  </si>
  <si>
    <t>2021-06-20 00:20:43 </t>
  </si>
  <si>
    <t>2021-06-20 11:23:19 </t>
  </si>
  <si>
    <t>2021-06-20 13:16:39 </t>
  </si>
  <si>
    <t>2021-06-21 11:27:18 </t>
  </si>
  <si>
    <t>2021-06-21 11:35:18 </t>
  </si>
  <si>
    <t>2021-06-21 11:53:32 </t>
  </si>
  <si>
    <t>2021-06-21 12:46:18 </t>
  </si>
  <si>
    <t>2021-06-21 14:07:29 </t>
  </si>
  <si>
    <t>2021-06-21 15:52:59 </t>
  </si>
  <si>
    <t>2021-06-21 16:07:32 </t>
  </si>
  <si>
    <t>2021-06-22 08:49:39 </t>
  </si>
  <si>
    <t>2021-06-22 11:17:32 </t>
  </si>
  <si>
    <t>2021-06-22 12:07:51 </t>
  </si>
  <si>
    <t>2021-06-22 13:37:28 </t>
  </si>
  <si>
    <t>2021-06-22 13:43:11 </t>
  </si>
  <si>
    <t>2021-06-22 15:38:46 </t>
  </si>
  <si>
    <t>2021-06-22 16:46:20 </t>
  </si>
  <si>
    <t>2021-06-22 16:57:44 </t>
  </si>
  <si>
    <t>2021-06-23 11:29:09 </t>
  </si>
  <si>
    <t>2021-06-23 11:43:35 </t>
  </si>
  <si>
    <t>2021-06-23 12:14:29 </t>
  </si>
  <si>
    <t>2021-06-23 13:44:35 </t>
  </si>
  <si>
    <t>2021-06-23 17:28:27 </t>
  </si>
  <si>
    <t>2021-06-23 17:44:26 </t>
  </si>
  <si>
    <t>2021-06-23 18:11:04 </t>
  </si>
  <si>
    <t>2021-06-23 18:34:23 </t>
  </si>
  <si>
    <t>2021-06-24 09:20:34 </t>
  </si>
  <si>
    <t>2021-06-25 08:28:47 </t>
  </si>
  <si>
    <t>2021-06-25 09:18:16 </t>
  </si>
  <si>
    <t>2021-06-25 09:42:45 </t>
  </si>
  <si>
    <t>2021-06-25 10:54:25 </t>
  </si>
  <si>
    <t>2021-06-25 11:17:39 </t>
  </si>
  <si>
    <t>2021-06-25 17:48:23 </t>
  </si>
  <si>
    <t>2021-06-26 23:38:01 </t>
  </si>
  <si>
    <t>2021-06-28 15:08:42 </t>
  </si>
  <si>
    <t>2021-06-28 15:16:47 </t>
  </si>
  <si>
    <t>2021-06-28 16:13:05 </t>
  </si>
  <si>
    <t>2021-06-28 16:42:48 </t>
  </si>
  <si>
    <t>2021-06-29 08:59:12 </t>
  </si>
  <si>
    <t>2021-06-29 10:21:16 </t>
  </si>
  <si>
    <t>2021-06-29 11:41:23 </t>
  </si>
  <si>
    <t>2021-06-29 12:21:41 </t>
  </si>
  <si>
    <t>2021-06-29 12:27:36 </t>
  </si>
  <si>
    <t>2021-06-29 15:17:15 </t>
  </si>
  <si>
    <t>2021-06-29 16:32:09 </t>
  </si>
  <si>
    <t>2021-06-29 17:29:27 </t>
  </si>
  <si>
    <t>2021-06-30 11:06:07 </t>
  </si>
  <si>
    <t>2021-06-30 11:15:07 </t>
  </si>
  <si>
    <t>2021-06-30 11:55:13 </t>
  </si>
  <si>
    <t>2021-06-30 15:44:01 </t>
  </si>
  <si>
    <t>2021-06-30 15:59:14 </t>
  </si>
  <si>
    <t>2021-06-30 16:03:34 </t>
  </si>
  <si>
    <t>ALVARO.PEREZ </t>
  </si>
  <si>
    <t>JULIO.CHAMORRO </t>
  </si>
  <si>
    <t>EDGAR.MAYA </t>
  </si>
  <si>
    <t>JORGE.RESTREPO </t>
  </si>
  <si>
    <t>CARLOS.LOPEZ </t>
  </si>
  <si>
    <t>CRISTIAN.SALCEDO </t>
  </si>
  <si>
    <t>ANDREA.CASTAñEDA </t>
  </si>
  <si>
    <t>JOSE.TEUTA </t>
  </si>
  <si>
    <t>JAIRO.SOTO </t>
  </si>
  <si>
    <t>CARLOS.CARTAGENA </t>
  </si>
  <si>
    <t>MIGUEL.FRANCO </t>
  </si>
  <si>
    <t>ORLANDO.MURILLO </t>
  </si>
  <si>
    <t>LUIS.VALENCIA </t>
  </si>
  <si>
    <t>ARBEY.TRUJILLO </t>
  </si>
  <si>
    <t>LINA.ROJAS </t>
  </si>
  <si>
    <t>MELBA.VIDAL </t>
  </si>
  <si>
    <t>MAURICIO.DELGADO </t>
  </si>
  <si>
    <t xml:space="preserve">Radicación Directa </t>
  </si>
  <si>
    <t>formato electronico</t>
  </si>
  <si>
    <t>Correo institucional</t>
  </si>
  <si>
    <t xml:space="preserve">correo institucional </t>
  </si>
  <si>
    <t>Persona Juridica</t>
  </si>
  <si>
    <t>Entidad Bomberil</t>
  </si>
  <si>
    <t>Naturaleza</t>
  </si>
  <si>
    <t>Entidad Publica</t>
  </si>
  <si>
    <t>Temas de Consulta</t>
  </si>
  <si>
    <t>Legislacion Bomberil</t>
  </si>
  <si>
    <t>Solicitud de Informacion</t>
  </si>
  <si>
    <t>Extemporaneo</t>
  </si>
  <si>
    <t>En proceso</t>
  </si>
  <si>
    <t>CUERPO DE BOMBEROS VOLUNTARIOS SOLEDAD ATLANTICO</t>
  </si>
  <si>
    <t>COORDINACIóN EJECUTIVA BOMBEROS DE ANTIOQUIA TE. PAULA ANDREA RíOS</t>
  </si>
  <si>
    <t>CUERPO DE BOMBEROS VOLUNTARIOS DE LERIDA - TOLIMA</t>
  </si>
  <si>
    <t>CAC. Propuesta Talleres Grupo SARA y Para Cada Abeja Una Flor.</t>
  </si>
  <si>
    <t>CAC. Asunto: Solicitud concepto jurídico respecto a inhabilidades e incompatibilidades entre los cargos de Delegado Departamental de Bomberos y Coordinador Ejecutivo de Bomberos.</t>
  </si>
  <si>
    <t>INSPECCION VIGILANCIA Y CONTROL</t>
  </si>
  <si>
    <t>RONNY.ROMERO</t>
  </si>
  <si>
    <t>CUERPO DE BOMBEROS VOLUNTARIOS DE TURBO - ANTIOQUIA</t>
  </si>
  <si>
    <t xml:space="preserve">Correo Institucional </t>
  </si>
  <si>
    <t>CAC: OFI21-00085335 / IDM: Solicita investigación por presunta corrupción.  </t>
  </si>
  <si>
    <t>Correo Atención Ciudadano</t>
  </si>
  <si>
    <t>VEEDOR BOMBERIL</t>
  </si>
  <si>
    <t>META</t>
  </si>
  <si>
    <t>BOGOTÁ</t>
  </si>
  <si>
    <t>ANTIOQUIA</t>
  </si>
  <si>
    <t>MAGDALENA</t>
  </si>
  <si>
    <t>CUNDINAMARCA</t>
  </si>
  <si>
    <t>TOLIMA</t>
  </si>
  <si>
    <t xml:space="preserve">NO SE EVIDENCIA DOCUMENTO DE SALIDA </t>
  </si>
  <si>
    <t>SANTANDER</t>
  </si>
  <si>
    <t>GUAJIRA</t>
  </si>
  <si>
    <t>PDF</t>
  </si>
  <si>
    <t>ATENCION AL USUARIO</t>
  </si>
  <si>
    <t>DIRECCIÓN GENERAL</t>
  </si>
  <si>
    <t>GAU</t>
  </si>
  <si>
    <t xml:space="preserve">NO SE EVIDECIA DOCUMENTO DE SALIDA </t>
  </si>
  <si>
    <t>pdf</t>
  </si>
  <si>
    <t>si</t>
  </si>
  <si>
    <t>BOYACÁ</t>
  </si>
  <si>
    <t>ARAUCA</t>
  </si>
  <si>
    <t>ANDRES MUÑOZ</t>
  </si>
  <si>
    <t>CALDAS</t>
  </si>
  <si>
    <t>CHOCO</t>
  </si>
  <si>
    <t>ALCALDIA SAN GIL SANTANDER</t>
  </si>
  <si>
    <t>SUBDIRECCIÓN ADMINISTRATIVA Y FINANCIERA</t>
  </si>
  <si>
    <t>JORGE AMARILLO</t>
  </si>
  <si>
    <t>NO SE EVIDENCIA DOCUMENTO DE SLAIDA</t>
  </si>
  <si>
    <t>BOLIVAR</t>
  </si>
  <si>
    <t>ADRIANA MORENO</t>
  </si>
  <si>
    <t>PLANEACIÓN</t>
  </si>
  <si>
    <t>JIUD MAGNOLY</t>
  </si>
  <si>
    <t>LA GUAJIRA</t>
  </si>
  <si>
    <t>QUINDIO</t>
  </si>
  <si>
    <t xml:space="preserve">NO SE EVIDENCIA DOCUMENTO </t>
  </si>
  <si>
    <t>ATLÁNTICO</t>
  </si>
  <si>
    <t> 20212000020651</t>
  </si>
  <si>
    <t>EDUCACIÓN</t>
  </si>
  <si>
    <t>PUTUMAYO</t>
  </si>
  <si>
    <t>VICHADA</t>
  </si>
  <si>
    <t>RISARALDA</t>
  </si>
  <si>
    <t>NO SE EVIDENCIA DOCUMENTO DE SALIDA</t>
  </si>
  <si>
    <t>CONTRATACIÓN</t>
  </si>
  <si>
    <t>VALLE DEL CAUCA</t>
  </si>
  <si>
    <t>Se da respuesta por correo electrónico se deja evidencia en digital 24/06/21</t>
  </si>
  <si>
    <t>Sí</t>
  </si>
  <si>
    <t>SUCRE</t>
  </si>
  <si>
    <t>GOBERNACIÓN DE CUNDINAMARCA</t>
  </si>
  <si>
    <t>02/072021</t>
  </si>
  <si>
    <t> 20212050093581 </t>
  </si>
  <si>
    <t>CORDOBA</t>
  </si>
  <si>
    <t>HUILA</t>
  </si>
  <si>
    <t>CASANARE</t>
  </si>
  <si>
    <t>EL DÍA 9/06/2021 LA EL PERSONAL DE INSPECCIÓN VIGILANCIA Y CONTROL REALIZÓ UNA REUNIÓN CON LA ALCALDÍA MUNICIPAL Y EL COMANDANTE DEL CUERPO DE BOMBEROS VOLUNTARIOS DE VILLANUEVA DONDE SE ASESORÓ EN MATERIA DE CONTRATACIÓN SOBRE LA SOLICITUD PRESENTADA EN ESTE OFICIO</t>
  </si>
  <si>
    <t>ANDRÉS FERNANDO MUÑOZ CABRERA</t>
  </si>
  <si>
    <t>SÍ</t>
  </si>
  <si>
    <t>SE LLEVÓ A CABO REUNIÓN VIRTUAL EL DÍA 21/06/2021</t>
  </si>
  <si>
    <t>SE DIO RESPUESTA MEDIANTE LLAMADA TELEFÓNICA EL 01/07/2021 Y SE INDICO QUE SE DEBE COORDINAR CON GOBERNACIÓN DE CUNDINAMARCA Y DELEGADO DEPARTAMENTAL PARA LA REACTIVACIÓN DEL CUERPO DE BOMBEROS</t>
  </si>
  <si>
    <t>El día 10 de Junio de 2021, se envió respuesta al correo mbv@alfapeople.com y se les informa que: Revisando el registro de pagos de la vigencia 2021, para la expedición del Certificado de Ingresos y Retenciones que requirieron a través de la oficina de Atención al Ciudadano de la DNBC y con radicado ORFEO 20213800081882. Al consultar el Aplicativo SIIF Nación II, No se registra pagos a nombre de ALFAPEOPLE NIT 830.013.988-9 que la Dirección Nacional de Bomberos le haya efectuado.</t>
  </si>
  <si>
    <t>SUBDIRECCIÓN ESTRATÉGICA Y DE COORDINACIÓN BOMBERIL</t>
  </si>
  <si>
    <t>Se envió notificación el 11 de junio</t>
  </si>
  <si>
    <t xml:space="preserve">No se evidencia fecha, tipo ni canal </t>
  </si>
  <si>
    <t>JONATHAN PRIETO</t>
  </si>
  <si>
    <t>CARLOS ARMANDO LÓPEZ BARRERA</t>
  </si>
  <si>
    <t>JUAN DAVID CORREALES</t>
  </si>
  <si>
    <t xml:space="preserve">BOYACÁ </t>
  </si>
  <si>
    <t xml:space="preserve">INSPECCIÒN VIGILANCIA Y CONTROL </t>
  </si>
  <si>
    <t xml:space="preserve">Formulario Electrònico </t>
  </si>
  <si>
    <t>FE: SOLICITUD CERTIFICACION CUMPLIMIENTO DEL ART 21 DE LA LEY 1575/2012 </t>
  </si>
  <si>
    <t xml:space="preserve">SI </t>
  </si>
  <si>
    <t>CESAR</t>
  </si>
  <si>
    <t>GESTION FINANCIERA</t>
  </si>
  <si>
    <t xml:space="preserve">NO SE EVIDENCIA FECHA DE DIGITALIZACIÒN </t>
  </si>
  <si>
    <t xml:space="preserve">NO SE EVIDENCIA DOCUMENTO DE SALIDA EN PDF </t>
  </si>
  <si>
    <t>CAUCA</t>
  </si>
  <si>
    <t xml:space="preserve">PDF </t>
  </si>
  <si>
    <t xml:space="preserve">NO SE EVIDENCIA DOCUMENTO DE SALIDA NI FECHA DE DIGITALIZACIÒN </t>
  </si>
  <si>
    <t>ALVARO.PEREZ</t>
  </si>
  <si>
    <t>CARLOS.LOPEZ</t>
  </si>
  <si>
    <t>Junio</t>
  </si>
  <si>
    <t>Mayo</t>
  </si>
  <si>
    <t>Abril</t>
  </si>
  <si>
    <t>FORMULARIO ELECTRÓNICO</t>
  </si>
  <si>
    <t>RADICACIÓN DIRECTA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</si>
</sst>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m\-yy;@"/>
  </numFmts>
  <fonts count="10" x14ac:knownFonts="1">
    <font>
      <sz val="11"/>
      <color theme="1"/>
      <name val="Calibri"/>
      <family val="2"/>
      <scheme val="minor"/>
    </font>
    <font>
      <u/>
      <sz val="11"/>
      <color theme="10"/>
      <name val="Calibri"/>
      <family val="2"/>
      <scheme val="minor"/>
    </font>
    <font>
      <b/>
      <sz val="11"/>
      <color theme="1"/>
      <name val="Calibri"/>
      <family val="2"/>
      <scheme val="minor"/>
    </font>
    <font>
      <sz val="11"/>
      <name val="Calibri"/>
      <family val="2"/>
      <scheme val="minor"/>
    </font>
    <font>
      <b/>
      <sz val="10"/>
      <name val="Calibri"/>
      <family val="2"/>
      <scheme val="minor"/>
    </font>
    <font>
      <sz val="10"/>
      <color theme="1"/>
      <name val="Calibri"/>
      <family val="2"/>
      <scheme val="minor"/>
    </font>
    <font>
      <sz val="10"/>
      <name val="Calibri"/>
      <family val="2"/>
      <scheme val="minor"/>
    </font>
    <font>
      <u/>
      <sz val="10"/>
      <name val="Calibri"/>
      <family val="2"/>
      <scheme val="minor"/>
    </font>
    <font>
      <sz val="8"/>
      <name val="Verdana"/>
      <family val="2"/>
    </font>
    <font>
      <sz val="10"/>
      <color rgb="FF000000"/>
      <name val="Calibri"/>
      <family val="2"/>
      <scheme val="minor"/>
    </font>
  </fonts>
  <fills count="9">
    <fill>
      <patternFill patternType="none"/>
    </fill>
    <fill>
      <patternFill patternType="gray125"/>
    </fill>
    <fill>
      <patternFill patternType="solid">
        <fgColor rgb="FF00B0F0"/>
        <bgColor indexed="64"/>
      </patternFill>
    </fill>
    <fill>
      <patternFill patternType="solid">
        <fgColor rgb="FF00B0F0"/>
        <bgColor theme="4" tint="0.79998168889431442"/>
      </patternFill>
    </fill>
    <fill>
      <patternFill patternType="solid">
        <fgColor theme="0"/>
        <bgColor indexed="64"/>
      </patternFill>
    </fill>
    <fill>
      <patternFill patternType="solid">
        <fgColor theme="3" tint="0.79998168889431442"/>
        <bgColor indexed="64"/>
      </patternFill>
    </fill>
    <fill>
      <patternFill patternType="solid">
        <fgColor rgb="FFFF0000"/>
        <bgColor indexed="64"/>
      </patternFill>
    </fill>
    <fill>
      <patternFill patternType="solid">
        <fgColor rgb="FF00B050"/>
        <bgColor indexed="64"/>
      </patternFill>
    </fill>
    <fill>
      <patternFill patternType="solid">
        <fgColor rgb="FFFFC000"/>
        <bgColor indexed="64"/>
      </patternFill>
    </fill>
  </fills>
  <borders count="15">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diagonal/>
    </border>
    <border>
      <left style="thin">
        <color rgb="FF377584"/>
      </left>
      <right style="thin">
        <color rgb="FF377584"/>
      </right>
      <top/>
      <bottom style="thin">
        <color rgb="FF377584"/>
      </bottom>
      <diagonal/>
    </border>
    <border>
      <left style="thin">
        <color rgb="FF377584"/>
      </left>
      <right style="thin">
        <color rgb="FF377584"/>
      </right>
      <top style="thin">
        <color rgb="FF377584"/>
      </top>
      <bottom style="thin">
        <color rgb="FF377584"/>
      </bottom>
      <diagonal/>
    </border>
  </borders>
  <cellStyleXfs count="3">
    <xf numFmtId="0" fontId="0" fillId="0" borderId="0"/>
    <xf numFmtId="0" fontId="1" fillId="0" borderId="0" applyNumberFormat="0" applyFill="0" applyBorder="0" applyAlignment="0" applyProtection="0"/>
    <xf numFmtId="0" fontId="1" fillId="0" borderId="0" applyNumberFormat="0" applyFill="0" applyBorder="0" applyAlignment="0" applyProtection="0"/>
  </cellStyleXfs>
  <cellXfs count="133">
    <xf numFmtId="0" fontId="0" fillId="0" borderId="0" xfId="0"/>
    <xf numFmtId="0" fontId="2" fillId="3" borderId="1" xfId="0" applyFont="1" applyFill="1" applyBorder="1" applyAlignment="1">
      <alignment horizontal="center" wrapText="1"/>
    </xf>
    <xf numFmtId="0" fontId="2" fillId="3" borderId="3" xfId="0" applyFont="1" applyFill="1" applyBorder="1" applyAlignment="1">
      <alignment horizontal="center" wrapText="1"/>
    </xf>
    <xf numFmtId="0" fontId="0" fillId="0" borderId="4" xfId="0" applyBorder="1" applyAlignment="1">
      <alignment horizontal="left" wrapText="1"/>
    </xf>
    <xf numFmtId="0" fontId="0" fillId="0" borderId="6" xfId="0" applyBorder="1" applyAlignment="1">
      <alignment horizontal="center" wrapText="1"/>
    </xf>
    <xf numFmtId="0" fontId="2" fillId="2" borderId="8" xfId="0" applyFont="1" applyFill="1" applyBorder="1" applyAlignment="1">
      <alignment horizontal="center" wrapText="1"/>
    </xf>
    <xf numFmtId="9" fontId="0" fillId="0" borderId="0" xfId="0" applyNumberFormat="1" applyAlignment="1">
      <alignment horizontal="center" wrapText="1"/>
    </xf>
    <xf numFmtId="9" fontId="2" fillId="3" borderId="0" xfId="0" applyNumberFormat="1" applyFont="1" applyFill="1" applyAlignment="1">
      <alignment horizontal="center" wrapText="1"/>
    </xf>
    <xf numFmtId="9" fontId="0" fillId="0" borderId="0" xfId="0" applyNumberFormat="1" applyAlignment="1">
      <alignment horizontal="center" vertical="center"/>
    </xf>
    <xf numFmtId="0" fontId="0" fillId="0" borderId="5" xfId="0" applyBorder="1" applyAlignment="1">
      <alignment wrapText="1"/>
    </xf>
    <xf numFmtId="0" fontId="0" fillId="0" borderId="5" xfId="0" applyBorder="1" applyAlignment="1">
      <alignment horizontal="center" vertical="center" wrapText="1"/>
    </xf>
    <xf numFmtId="0" fontId="2" fillId="2" borderId="5" xfId="0" applyFont="1" applyFill="1" applyBorder="1" applyAlignment="1">
      <alignment horizontal="center" vertical="center"/>
    </xf>
    <xf numFmtId="0" fontId="2" fillId="2" borderId="5" xfId="0" applyFont="1" applyFill="1" applyBorder="1" applyAlignment="1">
      <alignment horizontal="center" vertical="center" wrapText="1"/>
    </xf>
    <xf numFmtId="0" fontId="2" fillId="2" borderId="5" xfId="0" applyFont="1" applyFill="1" applyBorder="1" applyAlignment="1">
      <alignment horizontal="left"/>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12" xfId="0" applyFont="1" applyBorder="1" applyAlignment="1">
      <alignment horizontal="center" vertical="center" wrapText="1"/>
    </xf>
    <xf numFmtId="1" fontId="4" fillId="0" borderId="12" xfId="0" applyNumberFormat="1" applyFont="1" applyBorder="1" applyAlignment="1">
      <alignment horizontal="center" vertical="center" wrapText="1"/>
    </xf>
    <xf numFmtId="14" fontId="4" fillId="4" borderId="12" xfId="0" applyNumberFormat="1" applyFont="1" applyFill="1" applyBorder="1" applyAlignment="1">
      <alignment horizontal="center" vertical="center" wrapText="1"/>
    </xf>
    <xf numFmtId="1" fontId="4" fillId="0" borderId="2" xfId="0" applyNumberFormat="1" applyFont="1" applyBorder="1" applyAlignment="1">
      <alignment horizontal="center" vertical="center" wrapText="1"/>
    </xf>
    <xf numFmtId="164" fontId="4" fillId="0" borderId="2" xfId="0" applyNumberFormat="1" applyFont="1" applyBorder="1" applyAlignment="1">
      <alignment horizontal="center" vertical="center" wrapText="1"/>
    </xf>
    <xf numFmtId="14" fontId="4" fillId="0" borderId="2" xfId="0" applyNumberFormat="1" applyFont="1" applyBorder="1" applyAlignment="1">
      <alignment horizontal="center" vertical="center" wrapText="1"/>
    </xf>
    <xf numFmtId="0" fontId="4" fillId="0" borderId="3"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5" xfId="0" applyFont="1" applyBorder="1" applyAlignment="1">
      <alignment horizontal="center" vertical="center" wrapText="1"/>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164" fontId="5" fillId="4" borderId="5" xfId="0" applyNumberFormat="1" applyFont="1" applyFill="1" applyBorder="1" applyAlignment="1">
      <alignment horizontal="center" vertical="center" wrapText="1"/>
    </xf>
    <xf numFmtId="14" fontId="5" fillId="4" borderId="5" xfId="0" applyNumberFormat="1" applyFont="1" applyFill="1" applyBorder="1" applyAlignment="1">
      <alignment horizontal="center" vertical="center" wrapText="1"/>
    </xf>
    <xf numFmtId="0" fontId="5" fillId="4" borderId="6" xfId="0" applyFont="1" applyFill="1" applyBorder="1" applyAlignment="1">
      <alignment horizontal="center" vertical="center" wrapText="1"/>
    </xf>
    <xf numFmtId="0" fontId="6" fillId="0" borderId="10" xfId="0" applyFont="1" applyBorder="1" applyAlignment="1">
      <alignment horizontal="center" vertical="center" wrapText="1"/>
    </xf>
    <xf numFmtId="0" fontId="6" fillId="0" borderId="5" xfId="0" applyFont="1" applyBorder="1" applyAlignment="1">
      <alignment horizontal="center" vertical="center" wrapText="1"/>
    </xf>
    <xf numFmtId="164" fontId="5" fillId="4" borderId="5" xfId="1" applyNumberFormat="1" applyFont="1" applyFill="1" applyBorder="1" applyAlignment="1">
      <alignment horizontal="center" vertical="center" wrapText="1"/>
    </xf>
    <xf numFmtId="14" fontId="5" fillId="4" borderId="5" xfId="1" applyNumberFormat="1" applyFont="1" applyFill="1" applyBorder="1" applyAlignment="1">
      <alignment horizontal="center" vertical="center" wrapText="1"/>
    </xf>
    <xf numFmtId="1" fontId="5" fillId="4" borderId="10" xfId="0" applyNumberFormat="1" applyFont="1" applyFill="1" applyBorder="1" applyAlignment="1">
      <alignment horizontal="center" vertical="center" wrapText="1"/>
    </xf>
    <xf numFmtId="0" fontId="5" fillId="4" borderId="11" xfId="0" applyFont="1" applyFill="1" applyBorder="1" applyAlignment="1">
      <alignment horizontal="center" vertical="center" wrapText="1"/>
    </xf>
    <xf numFmtId="0" fontId="6" fillId="4" borderId="9" xfId="0" applyFont="1" applyFill="1" applyBorder="1" applyAlignment="1">
      <alignment horizontal="center" vertical="center" wrapText="1"/>
    </xf>
    <xf numFmtId="1" fontId="6" fillId="4" borderId="9" xfId="0" applyNumberFormat="1" applyFont="1" applyFill="1" applyBorder="1" applyAlignment="1">
      <alignment horizontal="center" vertical="center" wrapText="1"/>
    </xf>
    <xf numFmtId="164" fontId="6" fillId="4" borderId="9" xfId="0" applyNumberFormat="1" applyFont="1" applyFill="1" applyBorder="1" applyAlignment="1">
      <alignment horizontal="center" vertical="center" wrapText="1"/>
    </xf>
    <xf numFmtId="14" fontId="6" fillId="4" borderId="9" xfId="0" applyNumberFormat="1" applyFont="1" applyFill="1" applyBorder="1" applyAlignment="1">
      <alignment horizontal="center" vertical="center" wrapText="1"/>
    </xf>
    <xf numFmtId="0" fontId="6" fillId="4" borderId="5" xfId="0" applyFont="1" applyFill="1" applyBorder="1" applyAlignment="1">
      <alignment horizontal="center" vertical="center" wrapText="1"/>
    </xf>
    <xf numFmtId="14" fontId="6" fillId="4" borderId="5" xfId="0" applyNumberFormat="1" applyFont="1" applyFill="1" applyBorder="1" applyAlignment="1">
      <alignment horizontal="center" vertical="center" wrapText="1"/>
    </xf>
    <xf numFmtId="1" fontId="6" fillId="4" borderId="5" xfId="0" applyNumberFormat="1" applyFont="1" applyFill="1" applyBorder="1" applyAlignment="1">
      <alignment horizontal="center" vertical="center" wrapText="1"/>
    </xf>
    <xf numFmtId="164" fontId="6" fillId="4" borderId="5" xfId="0" applyNumberFormat="1" applyFont="1" applyFill="1" applyBorder="1" applyAlignment="1">
      <alignment horizontal="center" vertical="center" wrapText="1"/>
    </xf>
    <xf numFmtId="14" fontId="6" fillId="0" borderId="5" xfId="0" applyNumberFormat="1" applyFont="1" applyBorder="1" applyAlignment="1">
      <alignment horizontal="center" vertical="center" wrapText="1"/>
    </xf>
    <xf numFmtId="1" fontId="6" fillId="0" borderId="5" xfId="0" applyNumberFormat="1" applyFont="1" applyBorder="1" applyAlignment="1">
      <alignment horizontal="center" vertical="center" wrapText="1"/>
    </xf>
    <xf numFmtId="164" fontId="6" fillId="0" borderId="5" xfId="0" applyNumberFormat="1" applyFont="1" applyBorder="1" applyAlignment="1">
      <alignment horizontal="center" vertical="center" wrapText="1"/>
    </xf>
    <xf numFmtId="0" fontId="5" fillId="0" borderId="5" xfId="0" applyFont="1" applyBorder="1" applyAlignment="1">
      <alignment horizontal="center" vertical="center" wrapText="1"/>
    </xf>
    <xf numFmtId="0" fontId="5" fillId="4" borderId="5" xfId="1" applyFont="1" applyFill="1" applyBorder="1" applyAlignment="1">
      <alignment horizontal="center" vertical="center" wrapText="1"/>
    </xf>
    <xf numFmtId="0" fontId="7" fillId="4" borderId="5" xfId="1" applyFont="1" applyFill="1" applyBorder="1" applyAlignment="1">
      <alignment horizontal="center" vertical="center" wrapText="1"/>
    </xf>
    <xf numFmtId="0" fontId="5" fillId="4" borderId="9"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0" fillId="0" borderId="5" xfId="0" applyFill="1" applyBorder="1" applyAlignment="1">
      <alignment horizontal="center" vertical="center" wrapText="1"/>
    </xf>
    <xf numFmtId="0" fontId="4" fillId="5" borderId="5" xfId="0" applyFont="1" applyFill="1" applyBorder="1" applyAlignment="1">
      <alignment horizontal="center" vertical="center" wrapText="1"/>
    </xf>
    <xf numFmtId="0" fontId="0" fillId="5" borderId="5" xfId="0" applyFill="1" applyBorder="1" applyAlignment="1">
      <alignment horizontal="center" vertical="center" wrapText="1"/>
    </xf>
    <xf numFmtId="0" fontId="0" fillId="5" borderId="5" xfId="0" applyFill="1" applyBorder="1" applyAlignment="1">
      <alignment horizontal="center" vertical="center"/>
    </xf>
    <xf numFmtId="0" fontId="0" fillId="6" borderId="5" xfId="0" applyFill="1" applyBorder="1" applyAlignment="1">
      <alignment horizontal="center" vertical="center"/>
    </xf>
    <xf numFmtId="0" fontId="0" fillId="2" borderId="5" xfId="0" applyFill="1" applyBorder="1" applyAlignment="1">
      <alignment horizontal="center" vertical="center"/>
    </xf>
    <xf numFmtId="0" fontId="0" fillId="7" borderId="5" xfId="0" applyFill="1" applyBorder="1" applyAlignment="1">
      <alignment horizontal="center" vertical="center"/>
    </xf>
    <xf numFmtId="0" fontId="0" fillId="8" borderId="5" xfId="0" applyFill="1" applyBorder="1" applyAlignment="1">
      <alignment horizontal="center" vertical="center"/>
    </xf>
    <xf numFmtId="0" fontId="5" fillId="0" borderId="0" xfId="0" applyFont="1" applyAlignment="1">
      <alignment horizontal="center" vertical="center" wrapText="1"/>
    </xf>
    <xf numFmtId="0" fontId="3" fillId="4" borderId="5" xfId="0" applyFont="1" applyFill="1" applyBorder="1" applyAlignment="1">
      <alignment horizontal="center" vertical="center" wrapText="1"/>
    </xf>
    <xf numFmtId="1" fontId="5" fillId="4" borderId="9" xfId="0" applyNumberFormat="1" applyFont="1" applyFill="1" applyBorder="1" applyAlignment="1">
      <alignment horizontal="center" vertical="center" wrapText="1"/>
    </xf>
    <xf numFmtId="0" fontId="6" fillId="0" borderId="0" xfId="0" applyFont="1" applyAlignment="1">
      <alignment horizontal="center" vertical="center" wrapText="1"/>
    </xf>
    <xf numFmtId="1" fontId="5" fillId="4" borderId="5" xfId="0" applyNumberFormat="1" applyFont="1" applyFill="1" applyBorder="1" applyAlignment="1">
      <alignment horizontal="center" vertical="center" wrapText="1"/>
    </xf>
    <xf numFmtId="1" fontId="5" fillId="0" borderId="5" xfId="0" applyNumberFormat="1" applyFont="1" applyBorder="1" applyAlignment="1">
      <alignment horizontal="center" vertical="center" wrapText="1"/>
    </xf>
    <xf numFmtId="0" fontId="6" fillId="4" borderId="10" xfId="0" applyFont="1" applyFill="1" applyBorder="1" applyAlignment="1">
      <alignment horizontal="center" vertical="center" wrapText="1"/>
    </xf>
    <xf numFmtId="0" fontId="5" fillId="7" borderId="4" xfId="0" applyFont="1" applyFill="1" applyBorder="1" applyAlignment="1">
      <alignment horizontal="center" vertical="center" wrapText="1"/>
    </xf>
    <xf numFmtId="0" fontId="5" fillId="7" borderId="5" xfId="0" applyFont="1" applyFill="1" applyBorder="1" applyAlignment="1">
      <alignment horizontal="center" vertical="center" wrapText="1"/>
    </xf>
    <xf numFmtId="0" fontId="5" fillId="7" borderId="11" xfId="0" applyFont="1" applyFill="1" applyBorder="1" applyAlignment="1">
      <alignment horizontal="center" vertical="center" wrapText="1"/>
    </xf>
    <xf numFmtId="0" fontId="6" fillId="7" borderId="5" xfId="0" applyFont="1" applyFill="1" applyBorder="1" applyAlignment="1">
      <alignment horizontal="center" vertical="center" wrapText="1"/>
    </xf>
    <xf numFmtId="1" fontId="5" fillId="7" borderId="10" xfId="0" applyNumberFormat="1" applyFont="1" applyFill="1" applyBorder="1" applyAlignment="1">
      <alignment horizontal="center" vertical="center" wrapText="1"/>
    </xf>
    <xf numFmtId="164" fontId="5" fillId="7" borderId="5" xfId="0" applyNumberFormat="1" applyFont="1" applyFill="1" applyBorder="1" applyAlignment="1">
      <alignment horizontal="center" vertical="center" wrapText="1"/>
    </xf>
    <xf numFmtId="14" fontId="5" fillId="7" borderId="5" xfId="0" applyNumberFormat="1" applyFont="1" applyFill="1" applyBorder="1" applyAlignment="1">
      <alignment horizontal="center" vertical="center" wrapText="1"/>
    </xf>
    <xf numFmtId="0" fontId="5" fillId="7" borderId="6" xfId="0" applyFont="1" applyFill="1" applyBorder="1" applyAlignment="1">
      <alignment horizontal="center" vertical="center" wrapText="1"/>
    </xf>
    <xf numFmtId="0" fontId="5" fillId="7" borderId="5" xfId="1" applyFont="1" applyFill="1" applyBorder="1" applyAlignment="1">
      <alignment horizontal="center" vertical="center" wrapText="1"/>
    </xf>
    <xf numFmtId="0" fontId="7" fillId="7" borderId="5" xfId="1" applyFont="1" applyFill="1" applyBorder="1" applyAlignment="1">
      <alignment horizontal="center" vertical="center" wrapText="1"/>
    </xf>
    <xf numFmtId="1" fontId="5" fillId="7" borderId="5" xfId="0" applyNumberFormat="1" applyFont="1" applyFill="1" applyBorder="1" applyAlignment="1">
      <alignment horizontal="center" vertical="center"/>
    </xf>
    <xf numFmtId="0" fontId="9" fillId="7" borderId="5" xfId="0" applyFont="1" applyFill="1" applyBorder="1" applyAlignment="1">
      <alignment horizontal="left" vertical="center" wrapText="1"/>
    </xf>
    <xf numFmtId="2" fontId="5" fillId="7" borderId="5" xfId="0" applyNumberFormat="1" applyFont="1" applyFill="1" applyBorder="1" applyAlignment="1">
      <alignment horizontal="center" vertical="center" wrapText="1"/>
    </xf>
    <xf numFmtId="1" fontId="5" fillId="7" borderId="5" xfId="0" applyNumberFormat="1" applyFont="1" applyFill="1" applyBorder="1" applyAlignment="1">
      <alignment horizontal="center" vertical="center" wrapText="1"/>
    </xf>
    <xf numFmtId="0" fontId="9" fillId="7" borderId="5" xfId="0" applyFont="1" applyFill="1" applyBorder="1" applyAlignment="1">
      <alignment horizontal="left" vertical="top" wrapText="1"/>
    </xf>
    <xf numFmtId="0" fontId="9" fillId="7" borderId="5" xfId="0" applyFont="1" applyFill="1" applyBorder="1" applyAlignment="1">
      <alignment vertical="top" wrapText="1"/>
    </xf>
    <xf numFmtId="0" fontId="5" fillId="7" borderId="6" xfId="0" applyFont="1" applyFill="1" applyBorder="1" applyAlignment="1">
      <alignment horizontal="left" vertical="top" wrapText="1"/>
    </xf>
    <xf numFmtId="0" fontId="5" fillId="2" borderId="4"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6" fillId="2" borderId="5" xfId="0" applyFont="1" applyFill="1" applyBorder="1" applyAlignment="1">
      <alignment horizontal="center" vertical="center" wrapText="1"/>
    </xf>
    <xf numFmtId="1" fontId="5" fillId="2" borderId="10" xfId="0" applyNumberFormat="1" applyFont="1" applyFill="1" applyBorder="1" applyAlignment="1">
      <alignment horizontal="center" vertical="center" wrapText="1"/>
    </xf>
    <xf numFmtId="164" fontId="5" fillId="2" borderId="5" xfId="0" applyNumberFormat="1" applyFont="1" applyFill="1" applyBorder="1" applyAlignment="1">
      <alignment horizontal="center" vertical="center" wrapText="1"/>
    </xf>
    <xf numFmtId="14" fontId="5" fillId="2" borderId="5" xfId="0" applyNumberFormat="1"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5" xfId="1" applyFont="1" applyFill="1" applyBorder="1" applyAlignment="1">
      <alignment horizontal="center" vertical="center" wrapText="1"/>
    </xf>
    <xf numFmtId="0" fontId="7" fillId="2" borderId="5" xfId="1" applyFont="1" applyFill="1" applyBorder="1" applyAlignment="1">
      <alignment horizontal="center" vertical="center" wrapText="1"/>
    </xf>
    <xf numFmtId="1" fontId="9" fillId="2" borderId="5" xfId="0" applyNumberFormat="1" applyFont="1" applyFill="1" applyBorder="1" applyAlignment="1">
      <alignment horizontal="center" vertical="center"/>
    </xf>
    <xf numFmtId="164" fontId="5" fillId="2" borderId="5" xfId="1" applyNumberFormat="1" applyFont="1" applyFill="1" applyBorder="1" applyAlignment="1">
      <alignment horizontal="center" vertical="center" wrapText="1"/>
    </xf>
    <xf numFmtId="0" fontId="5" fillId="2" borderId="5" xfId="0" applyFont="1" applyFill="1" applyBorder="1"/>
    <xf numFmtId="14" fontId="5" fillId="2" borderId="5" xfId="1" applyNumberFormat="1" applyFont="1" applyFill="1" applyBorder="1" applyAlignment="1">
      <alignment horizontal="center" vertical="center" wrapText="1"/>
    </xf>
    <xf numFmtId="1" fontId="5" fillId="2" borderId="5" xfId="0" applyNumberFormat="1" applyFont="1" applyFill="1" applyBorder="1" applyAlignment="1">
      <alignment horizontal="center" vertical="center" wrapText="1"/>
    </xf>
    <xf numFmtId="164" fontId="6" fillId="2" borderId="5" xfId="0" applyNumberFormat="1" applyFont="1" applyFill="1" applyBorder="1" applyAlignment="1">
      <alignment horizontal="center" vertical="center" wrapText="1"/>
    </xf>
    <xf numFmtId="0" fontId="5" fillId="8" borderId="4" xfId="0" applyFont="1" applyFill="1" applyBorder="1" applyAlignment="1">
      <alignment horizontal="center" vertical="center" wrapText="1"/>
    </xf>
    <xf numFmtId="0" fontId="5" fillId="8" borderId="5" xfId="0" applyFont="1" applyFill="1" applyBorder="1" applyAlignment="1">
      <alignment horizontal="center" vertical="center" wrapText="1"/>
    </xf>
    <xf numFmtId="0" fontId="5" fillId="8" borderId="11" xfId="0" applyFont="1" applyFill="1" applyBorder="1" applyAlignment="1">
      <alignment horizontal="center" vertical="center" wrapText="1"/>
    </xf>
    <xf numFmtId="0" fontId="6" fillId="8" borderId="5" xfId="0" applyFont="1" applyFill="1" applyBorder="1" applyAlignment="1">
      <alignment horizontal="center" vertical="center" wrapText="1"/>
    </xf>
    <xf numFmtId="164" fontId="5" fillId="8" borderId="5" xfId="0" applyNumberFormat="1" applyFont="1" applyFill="1" applyBorder="1" applyAlignment="1">
      <alignment horizontal="center" vertical="center" wrapText="1"/>
    </xf>
    <xf numFmtId="14" fontId="5" fillId="8" borderId="5" xfId="0" applyNumberFormat="1" applyFont="1" applyFill="1" applyBorder="1" applyAlignment="1">
      <alignment horizontal="center" vertical="center" wrapText="1"/>
    </xf>
    <xf numFmtId="0" fontId="5" fillId="8" borderId="6" xfId="0" applyFont="1" applyFill="1" applyBorder="1" applyAlignment="1">
      <alignment horizontal="center" vertical="center" wrapText="1"/>
    </xf>
    <xf numFmtId="1" fontId="9" fillId="2" borderId="10" xfId="0" applyNumberFormat="1" applyFont="1" applyFill="1" applyBorder="1" applyAlignment="1">
      <alignment horizontal="center" vertical="center"/>
    </xf>
    <xf numFmtId="1" fontId="5" fillId="2" borderId="0" xfId="0" applyNumberFormat="1" applyFont="1" applyFill="1" applyBorder="1" applyAlignment="1">
      <alignment horizontal="center" vertical="center" wrapText="1"/>
    </xf>
    <xf numFmtId="1" fontId="9" fillId="7" borderId="10" xfId="0" applyNumberFormat="1" applyFont="1" applyFill="1" applyBorder="1" applyAlignment="1">
      <alignment horizontal="center" vertical="center"/>
    </xf>
    <xf numFmtId="1" fontId="5" fillId="7" borderId="10" xfId="0" applyNumberFormat="1" applyFont="1" applyFill="1" applyBorder="1" applyAlignment="1">
      <alignment horizontal="center" vertical="center"/>
    </xf>
    <xf numFmtId="1" fontId="5" fillId="7" borderId="0" xfId="0" applyNumberFormat="1" applyFont="1" applyFill="1" applyBorder="1" applyAlignment="1">
      <alignment horizontal="center" vertical="center" wrapText="1"/>
    </xf>
    <xf numFmtId="1" fontId="5" fillId="8" borderId="10" xfId="0" applyNumberFormat="1" applyFont="1" applyFill="1" applyBorder="1" applyAlignment="1">
      <alignment horizontal="center" vertical="center" wrapText="1"/>
    </xf>
    <xf numFmtId="0" fontId="5" fillId="2" borderId="14" xfId="0" applyFont="1" applyFill="1" applyBorder="1" applyAlignment="1">
      <alignment horizontal="center" vertical="center" wrapText="1"/>
    </xf>
    <xf numFmtId="0" fontId="5" fillId="2" borderId="13" xfId="0" applyFont="1" applyFill="1" applyBorder="1" applyAlignment="1">
      <alignment horizontal="center" vertical="center" wrapText="1"/>
    </xf>
    <xf numFmtId="1" fontId="9" fillId="7" borderId="0" xfId="0" applyNumberFormat="1" applyFont="1" applyFill="1" applyBorder="1" applyAlignment="1">
      <alignment horizontal="center" vertical="center"/>
    </xf>
    <xf numFmtId="0" fontId="9" fillId="7" borderId="0" xfId="0" applyFont="1" applyFill="1" applyBorder="1" applyAlignment="1">
      <alignment horizontal="center" vertical="center"/>
    </xf>
    <xf numFmtId="0" fontId="2" fillId="3" borderId="5" xfId="0" applyFont="1" applyFill="1" applyBorder="1" applyAlignment="1">
      <alignment horizontal="center" wrapText="1"/>
    </xf>
    <xf numFmtId="0" fontId="0" fillId="0" borderId="5" xfId="0" applyBorder="1" applyAlignment="1">
      <alignment horizontal="left"/>
    </xf>
    <xf numFmtId="0" fontId="0" fillId="0" borderId="5" xfId="0" applyNumberFormat="1" applyBorder="1" applyAlignment="1">
      <alignment horizontal="center" vertical="center"/>
    </xf>
    <xf numFmtId="0" fontId="2" fillId="3" borderId="10" xfId="0" applyFont="1" applyFill="1" applyBorder="1" applyAlignment="1">
      <alignment horizontal="center" wrapText="1"/>
    </xf>
    <xf numFmtId="0" fontId="2" fillId="2" borderId="7" xfId="0" applyFont="1" applyFill="1" applyBorder="1" applyAlignment="1">
      <alignment horizontal="left" wrapText="1"/>
    </xf>
    <xf numFmtId="0" fontId="0" fillId="0" borderId="5" xfId="0" applyNumberFormat="1" applyBorder="1" applyAlignment="1">
      <alignment horizontal="center"/>
    </xf>
    <xf numFmtId="0" fontId="2" fillId="2" borderId="5" xfId="0" applyFont="1" applyFill="1" applyBorder="1" applyAlignment="1">
      <alignment horizontal="left" wrapText="1"/>
    </xf>
    <xf numFmtId="0" fontId="2" fillId="2" borderId="5" xfId="0" applyFont="1" applyFill="1" applyBorder="1" applyAlignment="1">
      <alignment horizontal="center" wrapText="1"/>
    </xf>
    <xf numFmtId="0" fontId="2" fillId="3" borderId="10"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0" fillId="0" borderId="0" xfId="0" pivotButton="1"/>
    <xf numFmtId="0" fontId="0" fillId="0" borderId="0" xfId="0" applyAlignment="1">
      <alignment horizontal="left"/>
    </xf>
    <xf numFmtId="0" fontId="0" fillId="0" borderId="0" xfId="0" applyNumberFormat="1"/>
    <xf numFmtId="0" fontId="0" fillId="0" borderId="5" xfId="0" applyBorder="1" applyAlignment="1">
      <alignment horizontal="center"/>
    </xf>
    <xf numFmtId="0" fontId="2" fillId="2" borderId="5" xfId="0" applyFont="1" applyFill="1" applyBorder="1" applyAlignment="1">
      <alignment horizontal="center"/>
    </xf>
    <xf numFmtId="0" fontId="2" fillId="3" borderId="5" xfId="0" applyFont="1" applyFill="1" applyBorder="1" applyAlignment="1">
      <alignment horizontal="left" wrapText="1"/>
    </xf>
  </cellXfs>
  <cellStyles count="3">
    <cellStyle name="Hipervínculo" xfId="1" builtinId="8"/>
    <cellStyle name="Hyperlink" xfId="2"/>
    <cellStyle name="Normal" xfId="0" builtinId="0"/>
  </cellStyles>
  <dxfs count="72">
    <dxf>
      <alignment horizontal="left" readingOrder="0"/>
    </dxf>
    <dxf>
      <border>
        <left style="thin">
          <color indexed="64"/>
        </left>
        <right style="thin">
          <color indexed="64"/>
        </right>
        <top style="thin">
          <color indexed="64"/>
        </top>
      </border>
    </dxf>
    <dxf>
      <border>
        <left style="thin">
          <color indexed="64"/>
        </left>
        <right style="thin">
          <color indexed="64"/>
        </right>
        <top style="thin">
          <color indexed="64"/>
        </top>
      </border>
    </dxf>
    <dxf>
      <border>
        <left style="thin">
          <color indexed="64"/>
        </left>
        <right style="thin">
          <color indexed="64"/>
        </right>
        <top style="thin">
          <color indexed="64"/>
        </top>
      </border>
    </dxf>
    <dxf>
      <border>
        <left style="thin">
          <color indexed="64"/>
        </left>
        <right style="thin">
          <color indexed="64"/>
        </right>
        <top style="thin">
          <color indexed="64"/>
        </top>
      </border>
    </dxf>
    <dxf>
      <border>
        <left style="thin">
          <color indexed="64"/>
        </left>
        <right style="thin">
          <color indexed="64"/>
        </right>
        <top style="thin">
          <color indexed="64"/>
        </top>
      </border>
    </dxf>
    <dxf>
      <border>
        <left style="thin">
          <color indexed="64"/>
        </left>
        <right style="thin">
          <color indexed="64"/>
        </right>
        <top style="thin">
          <color indexed="64"/>
        </top>
      </border>
    </dxf>
    <dxf>
      <alignment vertical="center" readingOrder="0"/>
    </dxf>
    <dxf>
      <alignment horizontal="center" readingOrder="0"/>
    </dxf>
    <dxf>
      <font>
        <b/>
      </font>
      <fill>
        <patternFill patternType="solid">
          <fgColor theme="4" tint="0.79998168889431442"/>
          <bgColor rgb="FF00B0F0"/>
        </patternFill>
      </fill>
      <alignment horizontal="center" wrapText="1" readingOrder="0"/>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alignment horizontal="center" readingOrder="0"/>
    </dxf>
    <dxf>
      <alignment vertical="center" readingOrder="0"/>
    </dxf>
    <dxf>
      <font>
        <b/>
      </font>
      <fill>
        <patternFill patternType="solid">
          <fgColor indexed="64"/>
          <bgColor rgb="FF00B0F0"/>
        </patternFill>
      </fill>
      <alignment wrapText="1" readingOrder="0"/>
    </dxf>
    <dxf>
      <font>
        <b/>
      </font>
      <fill>
        <patternFill patternType="solid">
          <fgColor theme="4" tint="0.79998168889431442"/>
          <bgColor rgb="FF00B0F0"/>
        </patternFill>
      </fill>
      <alignment horizontal="center" vertical="center" wrapText="1" readingOrder="0"/>
    </dxf>
    <dxf>
      <alignment vertical="center" readingOrder="0"/>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alignment horizontal="center" readingOrder="0"/>
    </dxf>
    <dxf>
      <font>
        <b/>
      </font>
      <fill>
        <patternFill patternType="solid">
          <fgColor indexed="64"/>
          <bgColor rgb="FF00B0F0"/>
        </patternFill>
      </fill>
      <alignment wrapText="1" readingOrder="0"/>
    </dxf>
    <dxf>
      <font>
        <b/>
      </font>
      <fill>
        <patternFill patternType="solid">
          <fgColor theme="4" tint="0.79998168889431442"/>
          <bgColor rgb="FF00B0F0"/>
        </patternFill>
      </fill>
      <alignment horizontal="center" wrapText="1" readingOrder="0"/>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alignment horizontal="center" readingOrder="0"/>
    </dxf>
    <dxf>
      <font>
        <b/>
      </font>
      <fill>
        <patternFill patternType="solid">
          <fgColor indexed="64"/>
          <bgColor rgb="FF00B0F0"/>
        </patternFill>
      </fill>
      <alignment wrapText="1" readingOrder="0"/>
    </dxf>
    <dxf>
      <font>
        <b/>
      </font>
      <fill>
        <patternFill patternType="solid">
          <fgColor theme="4" tint="0.79998168889431442"/>
          <bgColor rgb="FF00B0F0"/>
        </patternFill>
      </fill>
      <alignment horizontal="center" vertical="center" wrapText="1" readingOrder="0"/>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alignment horizontal="center" readingOrder="0"/>
    </dxf>
    <dxf>
      <font>
        <b/>
      </font>
      <fill>
        <patternFill patternType="solid">
          <fgColor indexed="64"/>
          <bgColor rgb="FF00B0F0"/>
        </patternFill>
      </fill>
      <alignment wrapText="1" readingOrder="0"/>
    </dxf>
    <dxf>
      <font>
        <b/>
      </font>
      <fill>
        <patternFill patternType="solid">
          <fgColor theme="4" tint="0.79998168889431442"/>
          <bgColor rgb="FF00B0F0"/>
        </patternFill>
      </fill>
      <alignment horizontal="center" vertical="center" wrapText="1" readingOrder="0"/>
    </dxf>
    <dxf>
      <alignment horizontal="left" readingOrder="0"/>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alignment vertical="center" readingOrder="0"/>
    </dxf>
    <dxf>
      <alignment horizontal="center" readingOrder="0"/>
    </dxf>
    <dxf>
      <font>
        <b/>
      </font>
      <fill>
        <patternFill patternType="solid">
          <fgColor theme="4" tint="0.79998168889431442"/>
          <bgColor rgb="FF00B0F0"/>
        </patternFill>
      </fill>
      <alignment horizontal="center" wrapText="1" readingOrder="0"/>
    </dxf>
    <dxf>
      <font>
        <b/>
      </font>
      <fill>
        <patternFill patternType="solid">
          <fgColor theme="4" tint="0.79998168889431442"/>
          <bgColor rgb="FF00B0F0"/>
        </patternFill>
      </fill>
      <alignment horizontal="center" wrapText="1" readingOrder="0"/>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alignment horizontal="center" readingOrder="0"/>
    </dxf>
    <dxf>
      <font>
        <b/>
      </font>
      <fill>
        <patternFill patternType="solid">
          <fgColor indexed="64"/>
          <bgColor rgb="FF00B0F0"/>
        </patternFill>
      </fill>
      <alignment wrapText="1" readingOrder="0"/>
    </dxf>
    <dxf>
      <font>
        <b/>
      </font>
      <fill>
        <patternFill patternType="solid">
          <fgColor theme="4" tint="0.79998168889431442"/>
          <bgColor rgb="FF00B0F0"/>
        </patternFill>
      </fill>
      <alignment horizontal="center" vertical="center" wrapText="1"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pivotCacheDefinition" Target="pivotCache/pivotCacheDefinition3.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pivotCacheDefinition" Target="pivotCache/pivotCacheDefinition2.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pivotCacheDefinition" Target="pivotCache/pivotCacheDefinition1.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pivotCacheDefinition" Target="pivotCache/pivotCacheDefinition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[PQRSD JUNIO 2021 (1).xlsx]DINAMICA JUNIO!Tabla dinámica3</c:name>
    <c:fmtId val="19"/>
  </c:pivotSource>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a:noFill/>
          </a:ln>
          <a:effectLst/>
          <a:sp3d/>
        </c:spPr>
        <c:marker>
          <c:symbol val="none"/>
        </c:marker>
      </c:pivotFmt>
      <c:pivotFmt>
        <c:idx val="1"/>
        <c:spPr>
          <a:solidFill>
            <a:schemeClr val="accent1"/>
          </a:solidFill>
          <a:ln>
            <a:noFill/>
          </a:ln>
          <a:effectLst/>
        </c:spPr>
        <c:marker>
          <c:symbol val="none"/>
        </c:marker>
      </c:pivotFmt>
      <c:pivotFmt>
        <c:idx val="2"/>
        <c:spPr>
          <a:solidFill>
            <a:schemeClr val="accent1"/>
          </a:solidFill>
          <a:ln>
            <a:noFill/>
          </a:ln>
          <a:effectLst/>
        </c:spPr>
        <c:marker>
          <c:symbol val="none"/>
        </c:marker>
      </c:pivotFmt>
      <c:pivotFmt>
        <c:idx val="3"/>
        <c:spPr>
          <a:solidFill>
            <a:schemeClr val="accent1"/>
          </a:solidFill>
          <a:ln>
            <a:noFill/>
          </a:ln>
          <a:effectLst/>
        </c:spPr>
      </c:pivotFmt>
      <c:pivotFmt>
        <c:idx val="4"/>
        <c:spPr>
          <a:solidFill>
            <a:schemeClr val="accent1"/>
          </a:solidFill>
          <a:ln>
            <a:noFill/>
          </a:ln>
          <a:effectLst/>
        </c:spPr>
      </c:pivotFmt>
      <c:pivotFmt>
        <c:idx val="5"/>
        <c:spPr>
          <a:solidFill>
            <a:schemeClr val="accent1"/>
          </a:solidFill>
          <a:ln>
            <a:noFill/>
          </a:ln>
          <a:effectLst/>
        </c:spPr>
      </c:pivotFmt>
      <c:pivotFmt>
        <c:idx val="6"/>
        <c:spPr>
          <a:solidFill>
            <a:schemeClr val="accent1"/>
          </a:solidFill>
          <a:ln>
            <a:noFill/>
          </a:ln>
          <a:effectLst/>
        </c:spPr>
      </c:pivotFmt>
      <c:pivotFmt>
        <c:idx val="7"/>
        <c:spPr>
          <a:solidFill>
            <a:schemeClr val="accent1"/>
          </a:solidFill>
          <a:ln>
            <a:noFill/>
          </a:ln>
          <a:effectLst/>
        </c:spPr>
      </c:pivotFmt>
      <c:pivotFmt>
        <c:idx val="8"/>
        <c:spPr>
          <a:solidFill>
            <a:schemeClr val="accent1"/>
          </a:solidFill>
          <a:ln>
            <a:noFill/>
          </a:ln>
          <a:effectLst/>
        </c:spPr>
      </c:pivotFmt>
    </c:pivotFmts>
    <c:plotArea>
      <c:layout/>
      <c:pieChart>
        <c:varyColors val="1"/>
        <c:ser>
          <c:idx val="0"/>
          <c:order val="0"/>
          <c:tx>
            <c:strRef>
              <c:f>'DINAMICA JUNIO'!$B$9</c:f>
              <c:strCache>
                <c:ptCount val="1"/>
                <c:pt idx="0">
                  <c:v>Total</c:v>
                </c:pt>
              </c:strCache>
            </c:strRef>
          </c:tx>
          <c:dPt>
            <c:idx val="0"/>
            <c:bubble3D val="0"/>
            <c:spPr>
              <a:solidFill>
                <a:schemeClr val="accent1"/>
              </a:solidFill>
              <a:ln>
                <a:noFill/>
              </a:ln>
              <a:effectLst/>
            </c:spPr>
            <c:extLst>
              <c:ext xmlns:c16="http://schemas.microsoft.com/office/drawing/2014/chart" uri="{C3380CC4-5D6E-409C-BE32-E72D297353CC}">
                <c16:uniqueId val="{00000001-059E-4133-9C1E-7972ADB90F1B}"/>
              </c:ext>
            </c:extLst>
          </c:dPt>
          <c:dPt>
            <c:idx val="1"/>
            <c:bubble3D val="0"/>
            <c:spPr>
              <a:solidFill>
                <a:schemeClr val="accent2"/>
              </a:solidFill>
              <a:ln>
                <a:noFill/>
              </a:ln>
              <a:effectLst/>
            </c:spPr>
            <c:extLst>
              <c:ext xmlns:c16="http://schemas.microsoft.com/office/drawing/2014/chart" uri="{C3380CC4-5D6E-409C-BE32-E72D297353CC}">
                <c16:uniqueId val="{00000003-059E-4133-9C1E-7972ADB90F1B}"/>
              </c:ext>
            </c:extLst>
          </c:dPt>
          <c:dPt>
            <c:idx val="2"/>
            <c:bubble3D val="0"/>
            <c:spPr>
              <a:solidFill>
                <a:schemeClr val="accent3"/>
              </a:solidFill>
              <a:ln>
                <a:noFill/>
              </a:ln>
              <a:effectLst/>
            </c:spPr>
            <c:extLst>
              <c:ext xmlns:c16="http://schemas.microsoft.com/office/drawing/2014/chart" uri="{C3380CC4-5D6E-409C-BE32-E72D297353CC}">
                <c16:uniqueId val="{00000005-059E-4133-9C1E-7972ADB90F1B}"/>
              </c:ext>
            </c:extLst>
          </c:dPt>
          <c:cat>
            <c:strRef>
              <c:f>'DINAMICA JUNIO'!$A$10:$A$13</c:f>
              <c:strCache>
                <c:ptCount val="3"/>
                <c:pt idx="0">
                  <c:v>Cumplido</c:v>
                </c:pt>
                <c:pt idx="1">
                  <c:v>En proceso</c:v>
                </c:pt>
                <c:pt idx="2">
                  <c:v>Extemporaneo</c:v>
                </c:pt>
              </c:strCache>
            </c:strRef>
          </c:cat>
          <c:val>
            <c:numRef>
              <c:f>'DINAMICA JUNIO'!$B$10:$B$13</c:f>
              <c:numCache>
                <c:formatCode>General</c:formatCode>
                <c:ptCount val="3"/>
                <c:pt idx="0">
                  <c:v>31</c:v>
                </c:pt>
                <c:pt idx="1">
                  <c:v>80</c:v>
                </c:pt>
                <c:pt idx="2">
                  <c:v>1</c:v>
                </c:pt>
              </c:numCache>
            </c:numRef>
          </c:val>
          <c:extLst>
            <c:ext xmlns:c16="http://schemas.microsoft.com/office/drawing/2014/chart" uri="{C3380CC4-5D6E-409C-BE32-E72D297353CC}">
              <c16:uniqueId val="{00000000-D42C-4746-B3AF-D2A0442455CE}"/>
            </c:ext>
          </c:extLst>
        </c:ser>
        <c:dLbls>
          <c:showLegendKey val="0"/>
          <c:showVal val="0"/>
          <c:showCatName val="0"/>
          <c:showSerName val="0"/>
          <c:showPercent val="0"/>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strRef>
              <c:f>'DINAMICA JUNIO'!$B$18</c:f>
              <c:strCache>
                <c:ptCount val="1"/>
                <c:pt idx="0">
                  <c:v>Total Mes</c:v>
                </c:pt>
              </c:strCache>
            </c:strRef>
          </c:tx>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sp3d/>
          </c:spPr>
          <c:invertIfNegative val="0"/>
          <c:cat>
            <c:strRef>
              <c:f>'DINAMICA JUNIO'!$A$19:$A$21</c:f>
              <c:strCache>
                <c:ptCount val="3"/>
                <c:pt idx="0">
                  <c:v>Abril</c:v>
                </c:pt>
                <c:pt idx="1">
                  <c:v>Mayo</c:v>
                </c:pt>
                <c:pt idx="2">
                  <c:v>Junio</c:v>
                </c:pt>
              </c:strCache>
            </c:strRef>
          </c:cat>
          <c:val>
            <c:numRef>
              <c:f>'DINAMICA JUNIO'!$B$19:$B$21</c:f>
              <c:numCache>
                <c:formatCode>General</c:formatCode>
                <c:ptCount val="3"/>
                <c:pt idx="0">
                  <c:v>189</c:v>
                </c:pt>
                <c:pt idx="1">
                  <c:v>137</c:v>
                </c:pt>
                <c:pt idx="2">
                  <c:v>112</c:v>
                </c:pt>
              </c:numCache>
            </c:numRef>
          </c:val>
          <c:extLst>
            <c:ext xmlns:c16="http://schemas.microsoft.com/office/drawing/2014/chart" uri="{C3380CC4-5D6E-409C-BE32-E72D297353CC}">
              <c16:uniqueId val="{00000000-75E3-4CF5-8FC4-9682E6093B12}"/>
            </c:ext>
          </c:extLst>
        </c:ser>
        <c:dLbls>
          <c:showLegendKey val="0"/>
          <c:showVal val="0"/>
          <c:showCatName val="0"/>
          <c:showSerName val="0"/>
          <c:showPercent val="0"/>
          <c:showBubbleSize val="0"/>
        </c:dLbls>
        <c:gapWidth val="150"/>
        <c:shape val="box"/>
        <c:axId val="1963104528"/>
        <c:axId val="1963115952"/>
        <c:axId val="0"/>
      </c:bar3DChart>
      <c:catAx>
        <c:axId val="1963104528"/>
        <c:scaling>
          <c:orientation val="minMax"/>
        </c:scaling>
        <c:delete val="0"/>
        <c:axPos val="b"/>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1963115952"/>
        <c:crosses val="autoZero"/>
        <c:auto val="1"/>
        <c:lblAlgn val="ctr"/>
        <c:lblOffset val="100"/>
        <c:noMultiLvlLbl val="0"/>
      </c:catAx>
      <c:valAx>
        <c:axId val="1963115952"/>
        <c:scaling>
          <c:orientation val="minMax"/>
        </c:scaling>
        <c:delete val="0"/>
        <c:axPos val="l"/>
        <c:majorGridlines>
          <c:spPr>
            <a:ln w="9525" cap="flat" cmpd="sng" algn="ctr">
              <a:solidFill>
                <a:schemeClr val="tx2">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196310452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[PQRSD JUNIO 2021 (1).xlsx]DINAMICA JUNIO!Tabla dinámica5</c:name>
    <c:fmtId val="19"/>
  </c:pivotSource>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a:noFill/>
          </a:ln>
          <a:effectLst/>
          <a:sp3d/>
        </c:spPr>
        <c:marker>
          <c:symbol val="none"/>
        </c:marker>
      </c:pivotFmt>
      <c:pivotFmt>
        <c:idx val="1"/>
        <c:spPr>
          <a:solidFill>
            <a:schemeClr val="accent1"/>
          </a:solidFill>
          <a:ln>
            <a:noFill/>
          </a:ln>
          <a:effectLst/>
          <a:sp3d/>
        </c:spPr>
        <c:marker>
          <c:symbol val="none"/>
        </c:marker>
      </c:pivotFmt>
      <c:pivotFmt>
        <c:idx val="2"/>
        <c:spPr>
          <a:solidFill>
            <a:schemeClr val="accent1"/>
          </a:solidFill>
          <a:ln>
            <a:noFill/>
          </a:ln>
          <a:effectLst/>
          <a:sp3d/>
        </c:spPr>
        <c:marker>
          <c:symbol val="none"/>
        </c:marker>
      </c:pivotFmt>
      <c:pivotFmt>
        <c:idx val="3"/>
        <c:spPr>
          <a:solidFill>
            <a:schemeClr val="accent1"/>
          </a:solidFill>
          <a:ln>
            <a:noFill/>
          </a:ln>
          <a:effectLst/>
          <a:sp3d/>
        </c:spPr>
        <c:marker>
          <c:symbol val="none"/>
        </c:marker>
      </c:pivotFmt>
    </c:pivotFmts>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bar"/>
        <c:grouping val="clustered"/>
        <c:varyColors val="0"/>
        <c:ser>
          <c:idx val="0"/>
          <c:order val="0"/>
          <c:tx>
            <c:strRef>
              <c:f>'DINAMICA JUNIO'!$B$33</c:f>
              <c:strCache>
                <c:ptCount val="1"/>
                <c:pt idx="0">
                  <c:v>Total</c:v>
                </c:pt>
              </c:strCache>
            </c:strRef>
          </c:tx>
          <c:spPr>
            <a:solidFill>
              <a:schemeClr val="accent1"/>
            </a:solidFill>
            <a:ln>
              <a:noFill/>
            </a:ln>
            <a:effectLst/>
            <a:sp3d/>
          </c:spPr>
          <c:invertIfNegative val="0"/>
          <c:cat>
            <c:strRef>
              <c:f>'DINAMICA JUNIO'!$A$34:$A$39</c:f>
              <c:strCache>
                <c:ptCount val="5"/>
                <c:pt idx="0">
                  <c:v>CONSULTA </c:v>
                </c:pt>
                <c:pt idx="1">
                  <c:v>PETICIÓN DE DOCUMENTOS E INFORMACIÓN </c:v>
                </c:pt>
                <c:pt idx="2">
                  <c:v>PETICION DE INTERES GENERAL </c:v>
                </c:pt>
                <c:pt idx="3">
                  <c:v>PETICION DE INTERES PARTICULAR </c:v>
                </c:pt>
                <c:pt idx="4">
                  <c:v>PETICION ENTRE AUTORIDADES </c:v>
                </c:pt>
              </c:strCache>
            </c:strRef>
          </c:cat>
          <c:val>
            <c:numRef>
              <c:f>'DINAMICA JUNIO'!$B$34:$B$39</c:f>
              <c:numCache>
                <c:formatCode>General</c:formatCode>
                <c:ptCount val="5"/>
                <c:pt idx="0">
                  <c:v>3</c:v>
                </c:pt>
                <c:pt idx="1">
                  <c:v>27</c:v>
                </c:pt>
                <c:pt idx="2">
                  <c:v>59</c:v>
                </c:pt>
                <c:pt idx="3">
                  <c:v>15</c:v>
                </c:pt>
                <c:pt idx="4">
                  <c:v>8</c:v>
                </c:pt>
              </c:numCache>
            </c:numRef>
          </c:val>
          <c:extLst>
            <c:ext xmlns:c16="http://schemas.microsoft.com/office/drawing/2014/chart" uri="{C3380CC4-5D6E-409C-BE32-E72D297353CC}">
              <c16:uniqueId val="{00000000-D47C-4ABC-97D8-502E348A83BA}"/>
            </c:ext>
          </c:extLst>
        </c:ser>
        <c:dLbls>
          <c:showLegendKey val="0"/>
          <c:showVal val="0"/>
          <c:showCatName val="0"/>
          <c:showSerName val="0"/>
          <c:showPercent val="0"/>
          <c:showBubbleSize val="0"/>
        </c:dLbls>
        <c:gapWidth val="150"/>
        <c:shape val="box"/>
        <c:axId val="1963109968"/>
        <c:axId val="1963106160"/>
        <c:axId val="0"/>
      </c:bar3DChart>
      <c:catAx>
        <c:axId val="1963109968"/>
        <c:scaling>
          <c:orientation val="minMax"/>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63106160"/>
        <c:crosses val="autoZero"/>
        <c:auto val="1"/>
        <c:lblAlgn val="ctr"/>
        <c:lblOffset val="100"/>
        <c:noMultiLvlLbl val="0"/>
      </c:catAx>
      <c:valAx>
        <c:axId val="1963106160"/>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63109968"/>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[PQRSD JUNIO 2021 (1).xlsx]DINAMICA JUNIO!TablaDinámica2</c:name>
    <c:fmtId val="3"/>
  </c:pivotSource>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w="19050">
            <a:solidFill>
              <a:schemeClr val="lt1"/>
            </a:solidFill>
          </a:ln>
          <a:effectLst/>
        </c:spPr>
        <c:marker>
          <c:symbol val="none"/>
        </c:marker>
      </c:pivotFmt>
      <c:pivotFmt>
        <c:idx val="1"/>
        <c:spPr>
          <a:solidFill>
            <a:schemeClr val="accent1"/>
          </a:solidFill>
          <a:ln w="19050">
            <a:solidFill>
              <a:schemeClr val="lt1"/>
            </a:solidFill>
          </a:ln>
          <a:effectLst/>
        </c:spPr>
      </c:pivotFmt>
      <c:pivotFmt>
        <c:idx val="2"/>
        <c:spPr>
          <a:solidFill>
            <a:schemeClr val="accent1"/>
          </a:solidFill>
          <a:ln w="19050">
            <a:solidFill>
              <a:schemeClr val="lt1"/>
            </a:solidFill>
          </a:ln>
          <a:effectLst/>
        </c:spPr>
      </c:pivotFmt>
      <c:pivotFmt>
        <c:idx val="3"/>
        <c:spPr>
          <a:solidFill>
            <a:schemeClr val="accent1"/>
          </a:solidFill>
          <a:ln w="19050">
            <a:solidFill>
              <a:schemeClr val="lt1"/>
            </a:solidFill>
          </a:ln>
          <a:effectLst/>
        </c:spPr>
      </c:pivotFmt>
      <c:pivotFmt>
        <c:idx val="4"/>
        <c:spPr>
          <a:solidFill>
            <a:schemeClr val="accent1"/>
          </a:solidFill>
          <a:ln w="19050">
            <a:solidFill>
              <a:schemeClr val="lt1"/>
            </a:solidFill>
          </a:ln>
          <a:effectLst/>
        </c:spPr>
      </c:pivotFmt>
      <c:pivotFmt>
        <c:idx val="5"/>
        <c:spPr>
          <a:solidFill>
            <a:schemeClr val="accent1"/>
          </a:solidFill>
          <a:ln w="19050">
            <a:solidFill>
              <a:schemeClr val="lt1"/>
            </a:solidFill>
          </a:ln>
          <a:effectLst/>
        </c:spPr>
      </c:pivotFmt>
    </c:pivotFmts>
    <c:plotArea>
      <c:layout/>
      <c:pieChart>
        <c:varyColors val="1"/>
        <c:ser>
          <c:idx val="0"/>
          <c:order val="0"/>
          <c:tx>
            <c:strRef>
              <c:f>'DINAMICA JUNIO'!$B$59</c:f>
              <c:strCache>
                <c:ptCount val="1"/>
                <c:pt idx="0">
                  <c:v>Total</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DBDA-4DBC-BF27-3E6174D5FD21}"/>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DBDA-4DBC-BF27-3E6174D5FD21}"/>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DBDA-4DBC-BF27-3E6174D5FD21}"/>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DBDA-4DBC-BF27-3E6174D5FD21}"/>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DBDA-4DBC-BF27-3E6174D5FD21}"/>
              </c:ext>
            </c:extLst>
          </c:dPt>
          <c:cat>
            <c:strRef>
              <c:f>'DINAMICA JUNIO'!$A$60:$A$65</c:f>
              <c:strCache>
                <c:ptCount val="5"/>
                <c:pt idx="0">
                  <c:v>Entidad Bomberil</c:v>
                </c:pt>
                <c:pt idx="1">
                  <c:v>Entidad Publica</c:v>
                </c:pt>
                <c:pt idx="2">
                  <c:v>Entidad Territorial</c:v>
                </c:pt>
                <c:pt idx="3">
                  <c:v>Persona Juridica</c:v>
                </c:pt>
                <c:pt idx="4">
                  <c:v>Persona Natural</c:v>
                </c:pt>
              </c:strCache>
            </c:strRef>
          </c:cat>
          <c:val>
            <c:numRef>
              <c:f>'DINAMICA JUNIO'!$B$60:$B$65</c:f>
              <c:numCache>
                <c:formatCode>General</c:formatCode>
                <c:ptCount val="5"/>
                <c:pt idx="0">
                  <c:v>46</c:v>
                </c:pt>
                <c:pt idx="1">
                  <c:v>19</c:v>
                </c:pt>
                <c:pt idx="2">
                  <c:v>18</c:v>
                </c:pt>
                <c:pt idx="3">
                  <c:v>7</c:v>
                </c:pt>
                <c:pt idx="4">
                  <c:v>22</c:v>
                </c:pt>
              </c:numCache>
            </c:numRef>
          </c:val>
          <c:extLst>
            <c:ext xmlns:c16="http://schemas.microsoft.com/office/drawing/2014/chart" uri="{C3380CC4-5D6E-409C-BE32-E72D297353CC}">
              <c16:uniqueId val="{00000000-373E-4472-B301-9F6340AEACD8}"/>
            </c:ext>
          </c:extLst>
        </c:ser>
        <c:dLbls>
          <c:showLegendKey val="0"/>
          <c:showVal val="0"/>
          <c:showCatName val="0"/>
          <c:showSerName val="0"/>
          <c:showPercent val="0"/>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[PQRSD JUNIO 2021 (1).xlsx]DINAMICA JUNIO!TablaDinámica7</c:name>
    <c:fmtId val="16"/>
  </c:pivotSource>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ln w="28575" cap="rnd">
            <a:solidFill>
              <a:schemeClr val="accent1"/>
            </a:solidFill>
            <a:round/>
          </a:ln>
          <a:effectLst/>
        </c:spPr>
        <c:marker>
          <c:symbol val="circle"/>
          <c:size val="5"/>
          <c:spPr>
            <a:solidFill>
              <a:schemeClr val="accent1"/>
            </a:solidFill>
            <a:ln w="9525">
              <a:solidFill>
                <a:schemeClr val="accent1"/>
              </a:solidFill>
            </a:ln>
            <a:effectLst/>
          </c:spPr>
        </c:marker>
      </c:pivotFmt>
    </c:pivotFmts>
    <c:plotArea>
      <c:layout/>
      <c:lineChart>
        <c:grouping val="stacked"/>
        <c:varyColors val="0"/>
        <c:ser>
          <c:idx val="0"/>
          <c:order val="0"/>
          <c:tx>
            <c:strRef>
              <c:f>'DINAMICA JUNIO'!$B$74</c:f>
              <c:strCache>
                <c:ptCount val="1"/>
                <c:pt idx="0">
                  <c:v>Total</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f>'DINAMICA JUNIO'!$A$75:$A$102</c:f>
              <c:strCache>
                <c:ptCount val="27"/>
                <c:pt idx="0">
                  <c:v>ANTIOQUIA</c:v>
                </c:pt>
                <c:pt idx="1">
                  <c:v>ARAUCA</c:v>
                </c:pt>
                <c:pt idx="2">
                  <c:v>ATLÁNTICO</c:v>
                </c:pt>
                <c:pt idx="3">
                  <c:v>BOGOTÁ</c:v>
                </c:pt>
                <c:pt idx="4">
                  <c:v>BOLIVAR</c:v>
                </c:pt>
                <c:pt idx="5">
                  <c:v>BOYACÁ</c:v>
                </c:pt>
                <c:pt idx="6">
                  <c:v>BOYACÁ </c:v>
                </c:pt>
                <c:pt idx="7">
                  <c:v>CALDAS</c:v>
                </c:pt>
                <c:pt idx="8">
                  <c:v>CASANARE</c:v>
                </c:pt>
                <c:pt idx="9">
                  <c:v>CAUCA</c:v>
                </c:pt>
                <c:pt idx="10">
                  <c:v>CESAR</c:v>
                </c:pt>
                <c:pt idx="11">
                  <c:v>CHOCO</c:v>
                </c:pt>
                <c:pt idx="12">
                  <c:v>CORDOBA</c:v>
                </c:pt>
                <c:pt idx="13">
                  <c:v>CUNDINAMARCA</c:v>
                </c:pt>
                <c:pt idx="14">
                  <c:v>GUAJIRA</c:v>
                </c:pt>
                <c:pt idx="15">
                  <c:v>HUILA</c:v>
                </c:pt>
                <c:pt idx="16">
                  <c:v>LA GUAJIRA</c:v>
                </c:pt>
                <c:pt idx="17">
                  <c:v>MAGDALENA</c:v>
                </c:pt>
                <c:pt idx="18">
                  <c:v>META</c:v>
                </c:pt>
                <c:pt idx="19">
                  <c:v>PUTUMAYO</c:v>
                </c:pt>
                <c:pt idx="20">
                  <c:v>QUINDIO</c:v>
                </c:pt>
                <c:pt idx="21">
                  <c:v>RISARALDA</c:v>
                </c:pt>
                <c:pt idx="22">
                  <c:v>SANTANDER</c:v>
                </c:pt>
                <c:pt idx="23">
                  <c:v>SUCRE</c:v>
                </c:pt>
                <c:pt idx="24">
                  <c:v>TOLIMA</c:v>
                </c:pt>
                <c:pt idx="25">
                  <c:v>VALLE DEL CAUCA</c:v>
                </c:pt>
                <c:pt idx="26">
                  <c:v>VICHADA</c:v>
                </c:pt>
              </c:strCache>
            </c:strRef>
          </c:cat>
          <c:val>
            <c:numRef>
              <c:f>'DINAMICA JUNIO'!$B$75:$B$102</c:f>
              <c:numCache>
                <c:formatCode>General</c:formatCode>
                <c:ptCount val="27"/>
                <c:pt idx="0">
                  <c:v>10</c:v>
                </c:pt>
                <c:pt idx="1">
                  <c:v>1</c:v>
                </c:pt>
                <c:pt idx="2">
                  <c:v>4</c:v>
                </c:pt>
                <c:pt idx="3">
                  <c:v>25</c:v>
                </c:pt>
                <c:pt idx="4">
                  <c:v>1</c:v>
                </c:pt>
                <c:pt idx="5">
                  <c:v>8</c:v>
                </c:pt>
                <c:pt idx="6">
                  <c:v>5</c:v>
                </c:pt>
                <c:pt idx="7">
                  <c:v>3</c:v>
                </c:pt>
                <c:pt idx="8">
                  <c:v>1</c:v>
                </c:pt>
                <c:pt idx="9">
                  <c:v>1</c:v>
                </c:pt>
                <c:pt idx="10">
                  <c:v>1</c:v>
                </c:pt>
                <c:pt idx="11">
                  <c:v>1</c:v>
                </c:pt>
                <c:pt idx="12">
                  <c:v>1</c:v>
                </c:pt>
                <c:pt idx="13">
                  <c:v>9</c:v>
                </c:pt>
                <c:pt idx="14">
                  <c:v>3</c:v>
                </c:pt>
                <c:pt idx="15">
                  <c:v>2</c:v>
                </c:pt>
                <c:pt idx="16">
                  <c:v>1</c:v>
                </c:pt>
                <c:pt idx="17">
                  <c:v>2</c:v>
                </c:pt>
                <c:pt idx="18">
                  <c:v>2</c:v>
                </c:pt>
                <c:pt idx="19">
                  <c:v>1</c:v>
                </c:pt>
                <c:pt idx="20">
                  <c:v>2</c:v>
                </c:pt>
                <c:pt idx="21">
                  <c:v>4</c:v>
                </c:pt>
                <c:pt idx="22">
                  <c:v>9</c:v>
                </c:pt>
                <c:pt idx="23">
                  <c:v>3</c:v>
                </c:pt>
                <c:pt idx="24">
                  <c:v>6</c:v>
                </c:pt>
                <c:pt idx="25">
                  <c:v>4</c:v>
                </c:pt>
                <c:pt idx="26">
                  <c:v>2</c:v>
                </c:pt>
              </c:numCache>
            </c:numRef>
          </c:val>
          <c:smooth val="0"/>
          <c:extLst>
            <c:ext xmlns:c16="http://schemas.microsoft.com/office/drawing/2014/chart" uri="{C3380CC4-5D6E-409C-BE32-E72D297353CC}">
              <c16:uniqueId val="{00000000-1C9E-4640-9FA4-9329FA64DBF2}"/>
            </c:ext>
          </c:extLst>
        </c:ser>
        <c:dLbls>
          <c:showLegendKey val="0"/>
          <c:showVal val="0"/>
          <c:showCatName val="0"/>
          <c:showSerName val="0"/>
          <c:showPercent val="0"/>
          <c:showBubbleSize val="0"/>
        </c:dLbls>
        <c:marker val="1"/>
        <c:smooth val="0"/>
        <c:axId val="177710079"/>
        <c:axId val="177710911"/>
      </c:lineChart>
      <c:catAx>
        <c:axId val="17771007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7710911"/>
        <c:crosses val="autoZero"/>
        <c:auto val="1"/>
        <c:lblAlgn val="ctr"/>
        <c:lblOffset val="100"/>
        <c:noMultiLvlLbl val="0"/>
      </c:catAx>
      <c:valAx>
        <c:axId val="177710911"/>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7710079"/>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[PQRSD JUNIO 2021 (1).xlsx]DINAMICA JUNIO!TablaDinámica9</c:name>
    <c:fmtId val="13"/>
  </c:pivotSource>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a:noFill/>
          </a:ln>
          <a:effectLst/>
          <a:sp3d/>
        </c:spPr>
        <c:marker>
          <c:symbol val="none"/>
        </c:marker>
      </c:pivotFmt>
    </c:pivotFmts>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bar"/>
        <c:grouping val="stacked"/>
        <c:varyColors val="0"/>
        <c:ser>
          <c:idx val="0"/>
          <c:order val="0"/>
          <c:tx>
            <c:strRef>
              <c:f>'DINAMICA JUNIO'!$B$107</c:f>
              <c:strCache>
                <c:ptCount val="1"/>
                <c:pt idx="0">
                  <c:v>Total</c:v>
                </c:pt>
              </c:strCache>
            </c:strRef>
          </c:tx>
          <c:spPr>
            <a:solidFill>
              <a:schemeClr val="accent1"/>
            </a:solidFill>
            <a:ln>
              <a:noFill/>
            </a:ln>
            <a:effectLst/>
            <a:sp3d/>
          </c:spPr>
          <c:invertIfNegative val="0"/>
          <c:cat>
            <c:strRef>
              <c:f>'DINAMICA JUNIO'!$A$108:$A$113</c:f>
              <c:strCache>
                <c:ptCount val="5"/>
                <c:pt idx="0">
                  <c:v>Acompañamiento Juridico</c:v>
                </c:pt>
                <c:pt idx="1">
                  <c:v>Fortalecimiento Bomberil</c:v>
                </c:pt>
                <c:pt idx="2">
                  <c:v>Legislacion Bomberil</c:v>
                </c:pt>
                <c:pt idx="3">
                  <c:v>Otros</c:v>
                </c:pt>
                <c:pt idx="4">
                  <c:v>Solicitud de Informacion</c:v>
                </c:pt>
              </c:strCache>
            </c:strRef>
          </c:cat>
          <c:val>
            <c:numRef>
              <c:f>'DINAMICA JUNIO'!$B$108:$B$113</c:f>
              <c:numCache>
                <c:formatCode>General</c:formatCode>
                <c:ptCount val="5"/>
                <c:pt idx="0">
                  <c:v>29</c:v>
                </c:pt>
                <c:pt idx="1">
                  <c:v>8</c:v>
                </c:pt>
                <c:pt idx="2">
                  <c:v>11</c:v>
                </c:pt>
                <c:pt idx="3">
                  <c:v>15</c:v>
                </c:pt>
                <c:pt idx="4">
                  <c:v>49</c:v>
                </c:pt>
              </c:numCache>
            </c:numRef>
          </c:val>
          <c:extLst>
            <c:ext xmlns:c16="http://schemas.microsoft.com/office/drawing/2014/chart" uri="{C3380CC4-5D6E-409C-BE32-E72D297353CC}">
              <c16:uniqueId val="{00000000-8259-486C-A07D-FA417324ECD1}"/>
            </c:ext>
          </c:extLst>
        </c:ser>
        <c:dLbls>
          <c:showLegendKey val="0"/>
          <c:showVal val="0"/>
          <c:showCatName val="0"/>
          <c:showSerName val="0"/>
          <c:showPercent val="0"/>
          <c:showBubbleSize val="0"/>
        </c:dLbls>
        <c:gapWidth val="150"/>
        <c:shape val="box"/>
        <c:axId val="177711743"/>
        <c:axId val="177710495"/>
        <c:axId val="0"/>
      </c:bar3DChart>
      <c:catAx>
        <c:axId val="177711743"/>
        <c:scaling>
          <c:orientation val="minMax"/>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7710495"/>
        <c:crosses val="autoZero"/>
        <c:auto val="1"/>
        <c:lblAlgn val="ctr"/>
        <c:lblOffset val="100"/>
        <c:noMultiLvlLbl val="0"/>
      </c:catAx>
      <c:valAx>
        <c:axId val="177710495"/>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7711743"/>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spPr>
            <a:solidFill>
              <a:schemeClr val="accent1"/>
            </a:solidFill>
            <a:ln>
              <a:noFill/>
            </a:ln>
            <a:effectLst/>
            <a:sp3d/>
          </c:spPr>
          <c:invertIfNegative val="0"/>
          <c:cat>
            <c:strRef>
              <c:f>'DINAMICA JUNIO'!$A$129:$A$132</c:f>
              <c:strCache>
                <c:ptCount val="4"/>
                <c:pt idx="0">
                  <c:v>CORREO ATENCION CIUDADANO</c:v>
                </c:pt>
                <c:pt idx="1">
                  <c:v>CORREO INSTITUCIONAL</c:v>
                </c:pt>
                <c:pt idx="2">
                  <c:v>FORMULARIO ELECTRÓNICO</c:v>
                </c:pt>
                <c:pt idx="3">
                  <c:v>RADICACIÓN DIRECTA</c:v>
                </c:pt>
              </c:strCache>
            </c:strRef>
          </c:cat>
          <c:val>
            <c:numRef>
              <c:f>'DINAMICA JUNIO'!$B$129:$B$132</c:f>
              <c:numCache>
                <c:formatCode>General</c:formatCode>
                <c:ptCount val="4"/>
                <c:pt idx="0">
                  <c:v>104</c:v>
                </c:pt>
                <c:pt idx="1">
                  <c:v>3</c:v>
                </c:pt>
                <c:pt idx="2">
                  <c:v>2</c:v>
                </c:pt>
                <c:pt idx="3">
                  <c:v>3</c:v>
                </c:pt>
              </c:numCache>
            </c:numRef>
          </c:val>
          <c:extLst>
            <c:ext xmlns:c16="http://schemas.microsoft.com/office/drawing/2014/chart" uri="{C3380CC4-5D6E-409C-BE32-E72D297353CC}">
              <c16:uniqueId val="{00000000-9CEC-4342-992E-A73C1253A2A1}"/>
            </c:ext>
          </c:extLst>
        </c:ser>
        <c:dLbls>
          <c:showLegendKey val="0"/>
          <c:showVal val="0"/>
          <c:showCatName val="0"/>
          <c:showSerName val="0"/>
          <c:showPercent val="0"/>
          <c:showBubbleSize val="0"/>
        </c:dLbls>
        <c:gapWidth val="150"/>
        <c:shape val="box"/>
        <c:axId val="358782831"/>
        <c:axId val="358779087"/>
        <c:axId val="0"/>
      </c:bar3DChart>
      <c:catAx>
        <c:axId val="358782831"/>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58779087"/>
        <c:crosses val="autoZero"/>
        <c:auto val="1"/>
        <c:lblAlgn val="ctr"/>
        <c:lblOffset val="100"/>
        <c:noMultiLvlLbl val="0"/>
      </c:catAx>
      <c:valAx>
        <c:axId val="358779087"/>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58782831"/>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[PQRSD JUNIO 2021 (1).xlsx]DINAMICA JUNIO!TablaDinámica17</c:name>
    <c:fmtId val="5"/>
  </c:pivotSource>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a:noFill/>
          </a:ln>
          <a:effectLst/>
          <a:sp3d/>
        </c:spPr>
        <c:marker>
          <c:symbol val="none"/>
        </c:marker>
      </c:pivotFmt>
    </c:pivotFmts>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strRef>
              <c:f>'DINAMICA JUNIO'!$B$49</c:f>
              <c:strCache>
                <c:ptCount val="1"/>
                <c:pt idx="0">
                  <c:v>Total</c:v>
                </c:pt>
              </c:strCache>
            </c:strRef>
          </c:tx>
          <c:spPr>
            <a:solidFill>
              <a:schemeClr val="accent1"/>
            </a:solidFill>
            <a:ln>
              <a:noFill/>
            </a:ln>
            <a:effectLst/>
            <a:sp3d/>
          </c:spPr>
          <c:invertIfNegative val="0"/>
          <c:cat>
            <c:strRef>
              <c:f>'DINAMICA JUNIO'!$A$50:$A$52</c:f>
              <c:strCache>
                <c:ptCount val="2"/>
                <c:pt idx="0">
                  <c:v>Canal Virtual</c:v>
                </c:pt>
                <c:pt idx="1">
                  <c:v>Radicación Directa </c:v>
                </c:pt>
              </c:strCache>
            </c:strRef>
          </c:cat>
          <c:val>
            <c:numRef>
              <c:f>'DINAMICA JUNIO'!$B$50:$B$52</c:f>
              <c:numCache>
                <c:formatCode>General</c:formatCode>
                <c:ptCount val="2"/>
                <c:pt idx="0">
                  <c:v>109</c:v>
                </c:pt>
                <c:pt idx="1">
                  <c:v>3</c:v>
                </c:pt>
              </c:numCache>
            </c:numRef>
          </c:val>
          <c:extLst>
            <c:ext xmlns:c16="http://schemas.microsoft.com/office/drawing/2014/chart" uri="{C3380CC4-5D6E-409C-BE32-E72D297353CC}">
              <c16:uniqueId val="{00000000-188B-47C9-BE3A-8143146275F2}"/>
            </c:ext>
          </c:extLst>
        </c:ser>
        <c:dLbls>
          <c:showLegendKey val="0"/>
          <c:showVal val="0"/>
          <c:showCatName val="0"/>
          <c:showSerName val="0"/>
          <c:showPercent val="0"/>
          <c:showBubbleSize val="0"/>
        </c:dLbls>
        <c:gapWidth val="150"/>
        <c:shape val="box"/>
        <c:axId val="358771183"/>
        <c:axId val="358772015"/>
        <c:axId val="0"/>
      </c:bar3DChart>
      <c:catAx>
        <c:axId val="358771183"/>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58772015"/>
        <c:crosses val="autoZero"/>
        <c:auto val="1"/>
        <c:lblAlgn val="ctr"/>
        <c:lblOffset val="100"/>
        <c:noMultiLvlLbl val="0"/>
      </c:catAx>
      <c:valAx>
        <c:axId val="358772015"/>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58771183"/>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0">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3.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4</xdr:col>
      <xdr:colOff>485775</xdr:colOff>
      <xdr:row>0</xdr:row>
      <xdr:rowOff>90487</xdr:rowOff>
    </xdr:from>
    <xdr:to>
      <xdr:col>10</xdr:col>
      <xdr:colOff>485775</xdr:colOff>
      <xdr:row>14</xdr:row>
      <xdr:rowOff>166687</xdr:rowOff>
    </xdr:to>
    <xdr:graphicFrame macro="">
      <xdr:nvGraphicFramePr>
        <xdr:cNvPr id="3" name="Gráfico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476250</xdr:colOff>
      <xdr:row>15</xdr:row>
      <xdr:rowOff>166687</xdr:rowOff>
    </xdr:from>
    <xdr:to>
      <xdr:col>10</xdr:col>
      <xdr:colOff>476250</xdr:colOff>
      <xdr:row>29</xdr:row>
      <xdr:rowOff>33337</xdr:rowOff>
    </xdr:to>
    <xdr:graphicFrame macro="">
      <xdr:nvGraphicFramePr>
        <xdr:cNvPr id="4" name="Gráfico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476250</xdr:colOff>
      <xdr:row>30</xdr:row>
      <xdr:rowOff>71437</xdr:rowOff>
    </xdr:from>
    <xdr:to>
      <xdr:col>10</xdr:col>
      <xdr:colOff>476250</xdr:colOff>
      <xdr:row>43</xdr:row>
      <xdr:rowOff>147637</xdr:rowOff>
    </xdr:to>
    <xdr:graphicFrame macro="">
      <xdr:nvGraphicFramePr>
        <xdr:cNvPr id="5" name="Gráfico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642937</xdr:colOff>
      <xdr:row>58</xdr:row>
      <xdr:rowOff>323850</xdr:rowOff>
    </xdr:from>
    <xdr:to>
      <xdr:col>10</xdr:col>
      <xdr:colOff>642937</xdr:colOff>
      <xdr:row>73</xdr:row>
      <xdr:rowOff>209550</xdr:rowOff>
    </xdr:to>
    <xdr:graphicFrame macro="">
      <xdr:nvGraphicFramePr>
        <xdr:cNvPr id="6" name="Gráfico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538162</xdr:colOff>
      <xdr:row>78</xdr:row>
      <xdr:rowOff>38100</xdr:rowOff>
    </xdr:from>
    <xdr:to>
      <xdr:col>10</xdr:col>
      <xdr:colOff>538162</xdr:colOff>
      <xdr:row>92</xdr:row>
      <xdr:rowOff>114300</xdr:rowOff>
    </xdr:to>
    <xdr:graphicFrame macro="">
      <xdr:nvGraphicFramePr>
        <xdr:cNvPr id="8" name="Gráfico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4</xdr:col>
      <xdr:colOff>519111</xdr:colOff>
      <xdr:row>98</xdr:row>
      <xdr:rowOff>0</xdr:rowOff>
    </xdr:from>
    <xdr:to>
      <xdr:col>11</xdr:col>
      <xdr:colOff>28574</xdr:colOff>
      <xdr:row>111</xdr:row>
      <xdr:rowOff>76200</xdr:rowOff>
    </xdr:to>
    <xdr:graphicFrame macro="">
      <xdr:nvGraphicFramePr>
        <xdr:cNvPr id="9" name="Gráfico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xdr:col>
      <xdr:colOff>666750</xdr:colOff>
      <xdr:row>113</xdr:row>
      <xdr:rowOff>161925</xdr:rowOff>
    </xdr:from>
    <xdr:to>
      <xdr:col>10</xdr:col>
      <xdr:colOff>666750</xdr:colOff>
      <xdr:row>127</xdr:row>
      <xdr:rowOff>47625</xdr:rowOff>
    </xdr:to>
    <xdr:graphicFrame macro="">
      <xdr:nvGraphicFramePr>
        <xdr:cNvPr id="10" name="Gráfico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4</xdr:col>
      <xdr:colOff>614362</xdr:colOff>
      <xdr:row>45</xdr:row>
      <xdr:rowOff>28575</xdr:rowOff>
    </xdr:from>
    <xdr:to>
      <xdr:col>10</xdr:col>
      <xdr:colOff>614362</xdr:colOff>
      <xdr:row>58</xdr:row>
      <xdr:rowOff>104775</xdr:rowOff>
    </xdr:to>
    <xdr:graphicFrame macro="">
      <xdr:nvGraphicFramePr>
        <xdr:cNvPr id="11" name="Gráfico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wsDr>
</file>

<file path=xl/pivotCache/_rels/pivotCacheDefinition1.xml.rels><?xml version="1.0" encoding="UTF-8" standalone="yes"?>
<Relationships xmlns="http://schemas.openxmlformats.org/package/2006/relationships"><Relationship Id="rId2" Type="http://schemas.openxmlformats.org/officeDocument/2006/relationships/externalLinkPath" Target="/Users/admin/Downloads/PQRSD%20JUNIO%202021%20FINAL%20(1)%20(1).xlsx" TargetMode="External"/><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2" Type="http://schemas.openxmlformats.org/officeDocument/2006/relationships/externalLinkPath" Target="/Users/admin/Downloads/PQRSD%20JUNIO%202021%20FINAL%20(1)%20(1).xlsx" TargetMode="External"/><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2" Type="http://schemas.openxmlformats.org/officeDocument/2006/relationships/externalLinkPath" Target="/Users/admin/Downloads/PQRSD%20JUNIO%202021%20(1).xlsx" TargetMode="External"/><Relationship Id="rId1" Type="http://schemas.openxmlformats.org/officeDocument/2006/relationships/pivotCacheRecords" Target="pivotCacheRecords3.xml"/></Relationships>
</file>

<file path=xl/pivotCache/_rels/pivotCacheDefinition4.xml.rels><?xml version="1.0" encoding="UTF-8" standalone="yes"?>
<Relationships xmlns="http://schemas.openxmlformats.org/package/2006/relationships"><Relationship Id="rId1" Type="http://schemas.openxmlformats.org/officeDocument/2006/relationships/pivotCacheRecords" Target="pivotCacheRecords4.xml"/></Relationships>
</file>

<file path=xl/pivotCache/pivotCacheDefinition1.xml><?xml version="1.0" encoding="utf-8"?>
<pivotCacheDefinition xmlns="http://schemas.openxmlformats.org/spreadsheetml/2006/main" xmlns:r="http://schemas.openxmlformats.org/officeDocument/2006/relationships" r:id="rId1" refreshedBy="DNBC" refreshedDate="44391.66686759259" createdVersion="5" refreshedVersion="5" minRefreshableVersion="3" recordCount="112">
  <cacheSource type="worksheet">
    <worksheetSource ref="E1:X113" sheet="JUNIO" r:id="rId2"/>
  </cacheSource>
  <cacheFields count="20">
    <cacheField name="Naturaleza jurídica del peticionario" numFmtId="0">
      <sharedItems/>
    </cacheField>
    <cacheField name="Tema de Consulta" numFmtId="0">
      <sharedItems/>
    </cacheField>
    <cacheField name="Asunto" numFmtId="0">
      <sharedItems/>
    </cacheField>
    <cacheField name="Responsable" numFmtId="0">
      <sharedItems/>
    </cacheField>
    <cacheField name="Área" numFmtId="0">
      <sharedItems/>
    </cacheField>
    <cacheField name="Dependencia" numFmtId="0">
      <sharedItems count="3">
        <s v="SUBDIRECCIÓN ESTRATÉGICA Y DE COORDINACIÓN BOMBERIL "/>
        <s v="DIRECCIÓN GENERAL"/>
        <s v="SUBDIRECCIÓN ADMINISTRATIVA Y FINANCIERA "/>
      </sharedItems>
    </cacheField>
    <cacheField name="Tipo de petición" numFmtId="0">
      <sharedItems/>
    </cacheField>
    <cacheField name="Tiempo de respuesta legal" numFmtId="0">
      <sharedItems containsSemiMixedTypes="0" containsString="0" containsNumber="1" containsInteger="1" minValue="10" maxValue="35"/>
    </cacheField>
    <cacheField name="RADICADO" numFmtId="0">
      <sharedItems/>
    </cacheField>
    <cacheField name="Fecha Radicación" numFmtId="0">
      <sharedItems/>
    </cacheField>
    <cacheField name="Número de salida" numFmtId="0">
      <sharedItems containsBlank="1" containsMixedTypes="1" containsNumber="1" containsInteger="1" minValue="2021300021001" maxValue="20213630020521"/>
    </cacheField>
    <cacheField name="Fecha de salida" numFmtId="0">
      <sharedItems containsDate="1" containsBlank="1" containsMixedTypes="1" minDate="2021-06-08T00:00:00" maxDate="2021-07-08T00:00:00"/>
    </cacheField>
    <cacheField name="Tiempo de atención" numFmtId="0">
      <sharedItems containsString="0" containsBlank="1" containsNumber="1" containsInteger="1" minValue="1" maxValue="25"/>
    </cacheField>
    <cacheField name="Estado" numFmtId="0">
      <sharedItems/>
    </cacheField>
    <cacheField name="Observaciones" numFmtId="0">
      <sharedItems containsBlank="1" longText="1"/>
    </cacheField>
    <cacheField name="FECHA DIGITALIZACIÓN DOCUMENTO DE RESPUESTA" numFmtId="14">
      <sharedItems containsNonDate="0" containsDate="1" containsString="0" containsBlank="1" minDate="2021-06-17T00:00:00" maxDate="2021-07-08T00:00:00"/>
    </cacheField>
    <cacheField name="TIPO DE DOCUMENTO SALIDA" numFmtId="0">
      <sharedItems containsBlank="1"/>
    </cacheField>
    <cacheField name="ENVIAR POR CORREO ELECTRÓNICO" numFmtId="0">
      <sharedItems containsBlank="1"/>
    </cacheField>
    <cacheField name="ENVIAR POR CORREO TERRESTRE #PLANILLA" numFmtId="0">
      <sharedItems containsNonDate="0" containsString="0" containsBlank="1"/>
    </cacheField>
    <cacheField name="OBSERVACIONES ATENCIÓN CIUDADANO" numFmtId="0">
      <sharedItems containsBlank="1"/>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r:id="rId1" refreshedBy="DNBC" refreshedDate="44391.67305636574" createdVersion="5" refreshedVersion="5" minRefreshableVersion="3" recordCount="112">
  <cacheSource type="worksheet">
    <worksheetSource ref="A1:X113" sheet="JUNIO" r:id="rId2"/>
  </cacheSource>
  <cacheFields count="24">
    <cacheField name="Canal Oficial de Entrada" numFmtId="0">
      <sharedItems count="3">
        <s v="Radicación Directa "/>
        <s v="Canal Virtual"/>
        <s v="Canal Virtual "/>
      </sharedItems>
    </cacheField>
    <cacheField name="Canal de Atención" numFmtId="0">
      <sharedItems/>
    </cacheField>
    <cacheField name="Departamento" numFmtId="0">
      <sharedItems count="30">
        <s v="TOLIMA"/>
        <s v="BOGOTÁ"/>
        <s v="ANTIOQUIA"/>
        <s v="CUNDINAMARCA"/>
        <s v="SANTANDER"/>
        <s v="SUCRE"/>
        <s v="BOYACÁ"/>
        <s v="CORDOBA"/>
        <s v="HUILA"/>
        <s v="ATLÁNTICO"/>
        <s v="CASANARE"/>
        <s v="VALLE DEL CAUCA"/>
        <s v="GUAJIRA"/>
        <s v="QUINDIO"/>
        <s v="CALDAS"/>
        <s v="PUTUMAYO"/>
        <s v="VALLE DEL CAUCA "/>
        <s v="VICHADA"/>
        <s v="RISARALDA"/>
        <s v="META"/>
        <s v="BOYACÁ "/>
        <s v="VICHADA "/>
        <s v="CESAR"/>
        <s v="CAUCA"/>
        <s v="TOLIMA "/>
        <s v="MAGDALENA"/>
        <s v="ARAUCA"/>
        <s v="CHOCO"/>
        <s v="BOLIVAR"/>
        <s v="LA GUAJIRA"/>
      </sharedItems>
    </cacheField>
    <cacheField name="Peticionario" numFmtId="0">
      <sharedItems/>
    </cacheField>
    <cacheField name="Naturaleza jurídica del peticionario" numFmtId="0">
      <sharedItems count="5">
        <s v="Persona Natural"/>
        <s v="Entidad Publica"/>
        <s v="Entidad Bomberil"/>
        <s v="Persona Juridica"/>
        <s v="Entidad Territorial"/>
      </sharedItems>
    </cacheField>
    <cacheField name="Tema de Consulta" numFmtId="0">
      <sharedItems/>
    </cacheField>
    <cacheField name="Asunto" numFmtId="0">
      <sharedItems/>
    </cacheField>
    <cacheField name="Responsable" numFmtId="0">
      <sharedItems/>
    </cacheField>
    <cacheField name="Área" numFmtId="0">
      <sharedItems/>
    </cacheField>
    <cacheField name="Dependencia" numFmtId="0">
      <sharedItems/>
    </cacheField>
    <cacheField name="Tipo de petición" numFmtId="0">
      <sharedItems count="5">
        <s v="PETICION DE INTERES GENERAL "/>
        <s v="PETICION DE INTERES PARTICULAR "/>
        <s v="CONSULTA "/>
        <s v="PETICION ENTRE AUTORIDADES "/>
        <s v="PETICIÓN DE DOCUMENTOS E INFORMACIÓN "/>
      </sharedItems>
    </cacheField>
    <cacheField name="Tiempo de respuesta legal" numFmtId="0">
      <sharedItems containsSemiMixedTypes="0" containsString="0" containsNumber="1" containsInteger="1" minValue="10" maxValue="35"/>
    </cacheField>
    <cacheField name="RADICADO" numFmtId="0">
      <sharedItems/>
    </cacheField>
    <cacheField name="Fecha Radicación" numFmtId="0">
      <sharedItems/>
    </cacheField>
    <cacheField name="Número de salida" numFmtId="0">
      <sharedItems containsBlank="1" containsMixedTypes="1" containsNumber="1" containsInteger="1" minValue="2021300021001" maxValue="20213630020521"/>
    </cacheField>
    <cacheField name="Fecha de salida" numFmtId="0">
      <sharedItems containsDate="1" containsBlank="1" containsMixedTypes="1" minDate="2021-06-08T00:00:00" maxDate="2021-07-08T00:00:00"/>
    </cacheField>
    <cacheField name="Tiempo de atención" numFmtId="0">
      <sharedItems containsString="0" containsBlank="1" containsNumber="1" containsInteger="1" minValue="1" maxValue="25"/>
    </cacheField>
    <cacheField name="Estado" numFmtId="0">
      <sharedItems count="3">
        <s v="En proceso"/>
        <s v="Cumplido"/>
        <s v="Extemporaneo"/>
      </sharedItems>
    </cacheField>
    <cacheField name="Observaciones" numFmtId="0">
      <sharedItems containsBlank="1" longText="1"/>
    </cacheField>
    <cacheField name="FECHA DIGITALIZACIÓN DOCUMENTO DE RESPUESTA" numFmtId="14">
      <sharedItems containsNonDate="0" containsDate="1" containsString="0" containsBlank="1" minDate="2021-06-17T00:00:00" maxDate="2021-07-08T00:00:00"/>
    </cacheField>
    <cacheField name="TIPO DE DOCUMENTO SALIDA" numFmtId="0">
      <sharedItems containsBlank="1"/>
    </cacheField>
    <cacheField name="ENVIAR POR CORREO ELECTRÓNICO" numFmtId="0">
      <sharedItems containsBlank="1"/>
    </cacheField>
    <cacheField name="ENVIAR POR CORREO TERRESTRE #PLANILLA" numFmtId="0">
      <sharedItems containsNonDate="0" containsString="0" containsBlank="1"/>
    </cacheField>
    <cacheField name="OBSERVACIONES ATENCIÓN CIUDADANO" numFmtId="0">
      <sharedItems containsBlank="1"/>
    </cacheField>
  </cacheFields>
  <extLst>
    <ext xmlns:x14="http://schemas.microsoft.com/office/spreadsheetml/2009/9/main" uri="{725AE2AE-9491-48be-B2B4-4EB974FC3084}">
      <x14:pivotCacheDefinition/>
    </ext>
  </extLst>
</pivotCacheDefinition>
</file>

<file path=xl/pivotCache/pivotCacheDefinition3.xml><?xml version="1.0" encoding="utf-8"?>
<pivotCacheDefinition xmlns="http://schemas.openxmlformats.org/spreadsheetml/2006/main" xmlns:r="http://schemas.openxmlformats.org/officeDocument/2006/relationships" r:id="rId1" refreshedBy="admin" refreshedDate="44392.415172685185" createdVersion="6" refreshedVersion="6" minRefreshableVersion="3" recordCount="112">
  <cacheSource type="worksheet">
    <worksheetSource ref="A1:X113" sheet="JUNIO (2)" r:id="rId2"/>
  </cacheSource>
  <cacheFields count="24">
    <cacheField name="Canal Oficial de Entrada" numFmtId="0">
      <sharedItems count="3">
        <s v="Radicación Directa "/>
        <s v="Canal Virtual"/>
        <s v="Canal Virtual "/>
      </sharedItems>
    </cacheField>
    <cacheField name="Canal de Atención" numFmtId="0">
      <sharedItems count="5">
        <s v="Radicación Directa "/>
        <s v="Correo Atención Ciudadano"/>
        <s v="Correo Institucional "/>
        <s v="formato Electronico"/>
        <s v="Formulario Electrònico "/>
      </sharedItems>
    </cacheField>
    <cacheField name="Departamento" numFmtId="0">
      <sharedItems count="27">
        <s v="TOLIMA"/>
        <s v="BOGOTÁ"/>
        <s v="ANTIOQUIA"/>
        <s v="CUNDINAMARCA"/>
        <s v="SANTANDER"/>
        <s v="SUCRE"/>
        <s v="BOYACÁ"/>
        <s v="CORDOBA"/>
        <s v="HUILA"/>
        <s v="ATLÁNTICO"/>
        <s v="CASANARE"/>
        <s v="VALLE DEL CAUCA"/>
        <s v="GUAJIRA"/>
        <s v="QUINDIO"/>
        <s v="CALDAS"/>
        <s v="PUTUMAYO"/>
        <s v="VICHADA"/>
        <s v="RISARALDA"/>
        <s v="META"/>
        <s v="BOYACÁ "/>
        <s v="CESAR"/>
        <s v="CAUCA"/>
        <s v="MAGDALENA"/>
        <s v="ARAUCA"/>
        <s v="CHOCO"/>
        <s v="BOLIVAR"/>
        <s v="LA GUAJIRA"/>
      </sharedItems>
    </cacheField>
    <cacheField name="Peticionario" numFmtId="0">
      <sharedItems/>
    </cacheField>
    <cacheField name="Naturaleza jurídica del peticionario" numFmtId="0">
      <sharedItems/>
    </cacheField>
    <cacheField name="Tema de Consulta" numFmtId="0">
      <sharedItems count="5">
        <s v="Legislacion Bomberil"/>
        <s v="Solicitud de Informacion"/>
        <s v="Fortalecimiento Bomberil"/>
        <s v="Acompañamiento Juridico"/>
        <s v="Otros"/>
      </sharedItems>
    </cacheField>
    <cacheField name="Asunto" numFmtId="0">
      <sharedItems/>
    </cacheField>
    <cacheField name="Responsable" numFmtId="0">
      <sharedItems/>
    </cacheField>
    <cacheField name="Área" numFmtId="0">
      <sharedItems/>
    </cacheField>
    <cacheField name="Dependencia" numFmtId="0">
      <sharedItems/>
    </cacheField>
    <cacheField name="Tipo de petición" numFmtId="0">
      <sharedItems/>
    </cacheField>
    <cacheField name="Tiempo de respuesta legal" numFmtId="0">
      <sharedItems containsSemiMixedTypes="0" containsString="0" containsNumber="1" containsInteger="1" minValue="10" maxValue="35"/>
    </cacheField>
    <cacheField name="RADICADO" numFmtId="0">
      <sharedItems/>
    </cacheField>
    <cacheField name="Fecha Radicación" numFmtId="0">
      <sharedItems/>
    </cacheField>
    <cacheField name="Número de salida" numFmtId="0">
      <sharedItems containsBlank="1" containsMixedTypes="1" containsNumber="1" containsInteger="1" minValue="2021300021001" maxValue="20213630020521"/>
    </cacheField>
    <cacheField name="Fecha de salida" numFmtId="0">
      <sharedItems containsDate="1" containsBlank="1" containsMixedTypes="1" minDate="2021-06-08T00:00:00" maxDate="2021-07-08T00:00:00"/>
    </cacheField>
    <cacheField name="Tiempo de atención" numFmtId="0">
      <sharedItems containsString="0" containsBlank="1" containsNumber="1" containsInteger="1" minValue="1" maxValue="25"/>
    </cacheField>
    <cacheField name="Estado" numFmtId="0">
      <sharedItems/>
    </cacheField>
    <cacheField name="Observaciones" numFmtId="0">
      <sharedItems containsBlank="1" longText="1"/>
    </cacheField>
    <cacheField name="FECHA DIGITALIZACIÓN DOCUMENTO DE RESPUESTA" numFmtId="14">
      <sharedItems containsNonDate="0" containsDate="1" containsString="0" containsBlank="1" minDate="2021-06-17T00:00:00" maxDate="2021-07-08T00:00:00"/>
    </cacheField>
    <cacheField name="TIPO DE DOCUMENTO SALIDA" numFmtId="0">
      <sharedItems containsBlank="1"/>
    </cacheField>
    <cacheField name="ENVIAR POR CORREO ELECTRÓNICO" numFmtId="0">
      <sharedItems containsBlank="1"/>
    </cacheField>
    <cacheField name="ENVIAR POR CORREO TERRESTRE #PLANILLA" numFmtId="0">
      <sharedItems containsNonDate="0" containsString="0" containsBlank="1"/>
    </cacheField>
    <cacheField name="OBSERVACIONES ATENCIÓN CIUDADANO" numFmtId="0">
      <sharedItems containsBlank="1"/>
    </cacheField>
  </cacheFields>
  <extLst>
    <ext xmlns:x14="http://schemas.microsoft.com/office/spreadsheetml/2009/9/main" uri="{725AE2AE-9491-48be-B2B4-4EB974FC3084}">
      <x14:pivotCacheDefinition/>
    </ext>
  </extLst>
</pivotCacheDefinition>
</file>

<file path=xl/pivotCache/pivotCacheDefinition4.xml><?xml version="1.0" encoding="utf-8"?>
<pivotCacheDefinition xmlns="http://schemas.openxmlformats.org/spreadsheetml/2006/main" xmlns:r="http://schemas.openxmlformats.org/officeDocument/2006/relationships" r:id="rId1" refreshedBy="admin" refreshedDate="44392.474361574074" createdVersion="6" refreshedVersion="6" minRefreshableVersion="3" recordCount="112">
  <cacheSource type="worksheet">
    <worksheetSource ref="A1:X113" sheet="JUNIO (3)"/>
  </cacheSource>
  <cacheFields count="24">
    <cacheField name="Canal Oficial de Entrada" numFmtId="0">
      <sharedItems count="2">
        <s v="Radicación Directa "/>
        <s v="Canal Virtual"/>
      </sharedItems>
    </cacheField>
    <cacheField name="Canal de Atención" numFmtId="0">
      <sharedItems/>
    </cacheField>
    <cacheField name="Departamento" numFmtId="0">
      <sharedItems/>
    </cacheField>
    <cacheField name="Peticionario" numFmtId="0">
      <sharedItems/>
    </cacheField>
    <cacheField name="Naturaleza jurídica del peticionario" numFmtId="0">
      <sharedItems/>
    </cacheField>
    <cacheField name="Tema de Consulta" numFmtId="0">
      <sharedItems/>
    </cacheField>
    <cacheField name="Asunto" numFmtId="0">
      <sharedItems/>
    </cacheField>
    <cacheField name="Responsable" numFmtId="0">
      <sharedItems/>
    </cacheField>
    <cacheField name="Área" numFmtId="0">
      <sharedItems/>
    </cacheField>
    <cacheField name="Dependencia" numFmtId="0">
      <sharedItems/>
    </cacheField>
    <cacheField name="Tipo de petición" numFmtId="0">
      <sharedItems/>
    </cacheField>
    <cacheField name="Tiempo de respuesta legal" numFmtId="0">
      <sharedItems containsSemiMixedTypes="0" containsString="0" containsNumber="1" containsInteger="1" minValue="10" maxValue="35"/>
    </cacheField>
    <cacheField name="RADICADO" numFmtId="0">
      <sharedItems/>
    </cacheField>
    <cacheField name="Fecha Radicación" numFmtId="0">
      <sharedItems/>
    </cacheField>
    <cacheField name="Número de salida" numFmtId="0">
      <sharedItems containsBlank="1" containsMixedTypes="1" containsNumber="1" containsInteger="1" minValue="2021300021001" maxValue="20213630020521"/>
    </cacheField>
    <cacheField name="Fecha de salida" numFmtId="0">
      <sharedItems containsDate="1" containsBlank="1" containsMixedTypes="1" minDate="2021-06-08T00:00:00" maxDate="2021-07-08T00:00:00"/>
    </cacheField>
    <cacheField name="Tiempo de atención" numFmtId="0">
      <sharedItems containsString="0" containsBlank="1" containsNumber="1" containsInteger="1" minValue="1" maxValue="25"/>
    </cacheField>
    <cacheField name="Estado" numFmtId="0">
      <sharedItems/>
    </cacheField>
    <cacheField name="Observaciones" numFmtId="0">
      <sharedItems containsBlank="1" longText="1"/>
    </cacheField>
    <cacheField name="FECHA DIGITALIZACIÓN DOCUMENTO DE RESPUESTA" numFmtId="14">
      <sharedItems containsNonDate="0" containsDate="1" containsString="0" containsBlank="1" minDate="2021-06-17T00:00:00" maxDate="2021-07-08T00:00:00"/>
    </cacheField>
    <cacheField name="TIPO DE DOCUMENTO SALIDA" numFmtId="0">
      <sharedItems containsBlank="1"/>
    </cacheField>
    <cacheField name="ENVIAR POR CORREO ELECTRÓNICO" numFmtId="0">
      <sharedItems containsBlank="1"/>
    </cacheField>
    <cacheField name="ENVIAR POR CORREO TERRESTRE #PLANILLA" numFmtId="0">
      <sharedItems containsNonDate="0" containsString="0" containsBlank="1"/>
    </cacheField>
    <cacheField name="OBSERVACIONES ATENCIÓN CIUDADAN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112">
  <r>
    <s v="Persona Natural"/>
    <s v="Legislacion Bomberil"/>
    <s v="RD: derecho de petición "/>
    <s v="RONNY.ROMERO"/>
    <s v="FORMULACIÓN Y ACTUALIZACIÓN NORMATIVA Y OPERATIVA "/>
    <x v="0"/>
    <s v="PETICION DE INTERES GENERAL "/>
    <n v="30"/>
    <s v="20213800080982  "/>
    <s v="2021-06-01 13:46:21 "/>
    <m/>
    <m/>
    <n v="25"/>
    <s v="En proceso"/>
    <m/>
    <m/>
    <m/>
    <m/>
    <m/>
    <m/>
  </r>
  <r>
    <s v="Entidad Publica"/>
    <s v="Legislacion Bomberil"/>
    <s v="CAC. DOC. E-01052-2021003839 Id 82202 - DNBC - TRASLADO POR COMPETENCIA PQRS 1532252021 Y 1550302021 - PET. JHOJAN GARAY Y ERIKA SICATHA "/>
    <s v="EDGAR.MAYA "/>
    <s v="FORMULACIÓN Y ACTUALIZACIÓN NORMATIVA Y OPERATIVA "/>
    <x v="0"/>
    <s v="PETICION DE INTERES PARTICULAR "/>
    <n v="30"/>
    <s v="20213800081002  "/>
    <s v="2021-06-01 15:54:38 "/>
    <m/>
    <d v="2021-06-24T00:00:00"/>
    <n v="15"/>
    <s v="Cumplido"/>
    <s v="Se da respuesta por correo electrónico se deja evidencia en digital 24/06/21"/>
    <m/>
    <m/>
    <s v="Sí"/>
    <m/>
    <m/>
  </r>
  <r>
    <s v="Entidad Bomberil"/>
    <s v="Legislacion Bomberil"/>
    <s v="CI. envio documento evidalio tinoco bomberos lerida "/>
    <s v="RONNY.ROMERO"/>
    <s v="FORMULACIÓN Y ACTUALIZACIÓN NORMATIVA Y OPERATIVA "/>
    <x v="0"/>
    <s v="PETICION DE INTERES GENERAL "/>
    <n v="30"/>
    <s v="20213800081022  "/>
    <s v="2021-06-01 16:38:10 "/>
    <m/>
    <m/>
    <n v="25"/>
    <s v="En proceso"/>
    <m/>
    <m/>
    <m/>
    <m/>
    <m/>
    <m/>
  </r>
  <r>
    <s v="Entidad Bomberil"/>
    <s v="Legislacion Bomberil"/>
    <s v="CAC. SOLICITUD DE INFORMACIÓN Coordinación Ejecutiva de Bomberos De Antioquia "/>
    <s v="JORGE.RESTREPO "/>
    <s v="FORMULACIÓN Y ACTUALIZACIÓN NORMATIVA Y OPERATIVA "/>
    <x v="0"/>
    <s v="PETICION DE INTERES GENERAL "/>
    <n v="30"/>
    <s v="20213800081032  "/>
    <s v="2021-06-01 16:54:28 "/>
    <n v="20212050092251"/>
    <d v="2021-06-17T00:00:00"/>
    <n v="10"/>
    <s v="Cumplido"/>
    <m/>
    <d v="2021-06-23T00:00:00"/>
    <s v="PDF"/>
    <s v="Sí"/>
    <m/>
    <m/>
  </r>
  <r>
    <s v="Entidad Publica"/>
    <s v="Solicitud de Informacion"/>
    <s v="CAC. EXPEDIENTE 013-2019 REITERACIÓN SOLICITUD DE INFORMACIÓN  "/>
    <s v="JULIO.CHAMORRO "/>
    <s v="INSPECCIÒN VIGILANCIA Y CONTROL "/>
    <x v="0"/>
    <s v="PETICION DE INTERES GENERAL "/>
    <n v="30"/>
    <s v="20213800081042  "/>
    <s v="2021-06-01 17:04:34 "/>
    <m/>
    <m/>
    <n v="25"/>
    <s v="En proceso"/>
    <m/>
    <m/>
    <m/>
    <m/>
    <m/>
    <m/>
  </r>
  <r>
    <s v="Entidad Publica"/>
    <s v="Fortalecimiento Bomberil"/>
    <s v="CAC. OFI2021-15227-DVR-3000 Traslado Secretario del Interior y Convivencia Ciudadana de la Alcaldía de Cartagena de Indias "/>
    <s v="RONNY.ROMERO"/>
    <s v="FORMULACIÓN Y ACTUALIZACIÓN NORMATIVA Y OPERATIVA "/>
    <x v="0"/>
    <s v="PETICION DE INTERES PARTICULAR "/>
    <n v="30"/>
    <s v="20213800081052  "/>
    <s v="2021-06-01 17:11:01 "/>
    <m/>
    <m/>
    <n v="25"/>
    <s v="En proceso"/>
    <m/>
    <m/>
    <m/>
    <m/>
    <m/>
    <m/>
  </r>
  <r>
    <s v="Entidad Bomberil"/>
    <s v="Acompañamiento Juridico"/>
    <s v="CAC. DERECHO DE PETICION DE CONSULTA - CBVF-2021-COMD-00805-S "/>
    <s v="CARLOS.LOPEZ"/>
    <s v="OFICINA ASESORA JURIDICA "/>
    <x v="1"/>
    <s v="CONSULTA "/>
    <n v="35"/>
    <s v="20213800081132  "/>
    <s v="2021-06-02 10:53:42 "/>
    <n v="20211200000843"/>
    <d v="2021-06-08T00:00:00"/>
    <n v="3"/>
    <s v="Cumplido"/>
    <m/>
    <d v="2021-06-17T00:00:00"/>
    <s v="PDF"/>
    <s v="Sí"/>
    <m/>
    <m/>
  </r>
  <r>
    <s v="Persona Natural"/>
    <s v="Legislacion Bomberil"/>
    <s v="CAC. Derecho de petición "/>
    <s v="RONNY.ROMERO"/>
    <s v="FORMULACIÓN Y ACTUALIZACIÓN NORMATIVA Y OPERATIVA "/>
    <x v="0"/>
    <s v="PETICION DE INTERES PARTICULAR "/>
    <n v="30"/>
    <s v="20213800081202  "/>
    <s v="2021-06-02 12:36:52 "/>
    <m/>
    <m/>
    <n v="23"/>
    <s v="En proceso"/>
    <m/>
    <m/>
    <m/>
    <m/>
    <m/>
    <m/>
  </r>
  <r>
    <s v="Entidad Publica"/>
    <s v="Fortalecimiento Bomberil"/>
    <s v="CAC. NOTIFICACION ELECTRONICA PROCESO 2020-004 CONTRA CUERPO DE BOMBEROS VOLUNTARIOS COTA "/>
    <s v="JULIO.CHAMORRO "/>
    <s v="INSPECCIÒN VIGILANCIA Y CONTROL "/>
    <x v="0"/>
    <s v="PETICION DE INTERES GENERAL "/>
    <n v="30"/>
    <s v="20213800081212  "/>
    <s v="2021-06-02 12:43:29 "/>
    <m/>
    <m/>
    <n v="23"/>
    <s v="En proceso"/>
    <m/>
    <m/>
    <m/>
    <m/>
    <m/>
    <m/>
  </r>
  <r>
    <s v="Entidad Publica"/>
    <s v="Solicitud de Informacion"/>
    <s v="CAC. RESPUESTA A SOLICITUD DE INFORMACION RADICADO 2021010130391  "/>
    <s v="JULIO.CHAMORRO "/>
    <s v="INSPECCIÒN VIGILANCIA Y CONTROL "/>
    <x v="0"/>
    <s v="PETICION DE INTERES GENERAL "/>
    <n v="30"/>
    <s v="20213800081232  "/>
    <s v="2021-06-02 13:01:53 "/>
    <m/>
    <m/>
    <n v="23"/>
    <s v="En proceso"/>
    <m/>
    <m/>
    <m/>
    <m/>
    <m/>
    <m/>
  </r>
  <r>
    <s v="Entidad Bomberil"/>
    <s v="Otros"/>
    <s v="CAC. CARTA ABIERTA AL SEÑOR PRESIDENTE DE LA REPÚBLICA, PARA LA PRIORIZACIÓN DE ORGANISMOS DE SOCORRO DEL PAÍS EN EL PROGRAMA DE PLAN NACIONAL DE VACUNACIÓN CONTRA EL COVID-19 "/>
    <s v="JORGE.RESTREPO "/>
    <s v="FORMULACIÓN Y ACTUALIZACIÓN NORMATIVA Y OPERATIVA "/>
    <x v="0"/>
    <s v="PETICION DE INTERES GENERAL "/>
    <n v="30"/>
    <s v="20213800081262  "/>
    <s v="2021-06-02 14:04:02 "/>
    <n v="20212050092261"/>
    <d v="2021-06-17T00:00:00"/>
    <n v="9"/>
    <s v="Cumplido"/>
    <m/>
    <d v="2021-06-17T00:00:00"/>
    <s v="PDF"/>
    <s v="Sí"/>
    <m/>
    <m/>
  </r>
  <r>
    <s v="Entidad Publica"/>
    <s v="Solicitud de Informacion"/>
    <s v="CAC. Solicitud de Información para EXP: E-2020-236741 D-2020-1700391 Dirigido a Uae Direccion Nacional De Bomberos "/>
    <s v="ALVARO.PEREZ"/>
    <s v="CONTRATACIÓN"/>
    <x v="2"/>
    <s v="PETICION ENTRE AUTORIDADES "/>
    <n v="10"/>
    <s v="20213800081332  "/>
    <s v="2021-06-02 16:55:29 "/>
    <n v="20211000020921"/>
    <s v="02/072021"/>
    <n v="20"/>
    <s v="Extemporaneo"/>
    <m/>
    <d v="2021-07-02T00:00:00"/>
    <s v="PDF"/>
    <s v="Sí"/>
    <m/>
    <m/>
  </r>
  <r>
    <s v="Persona Natural"/>
    <s v="Solicitud de Informacion"/>
    <s v="CAC. Derecho de petición  "/>
    <s v="JULIO.CHAMORRO "/>
    <s v="INSPECCIÒN VIGILANCIA Y CONTROL "/>
    <x v="0"/>
    <s v="PETICION DE INTERES GENERAL "/>
    <n v="30"/>
    <s v="20213800081342  "/>
    <s v="2021-06-02 17:06:03 "/>
    <m/>
    <m/>
    <n v="23"/>
    <s v="En proceso"/>
    <m/>
    <m/>
    <m/>
    <m/>
    <m/>
    <m/>
  </r>
  <r>
    <s v="Persona Natural"/>
    <s v="Legislacion Bomberil"/>
    <s v="facultades de los representantes legales de los cuerpos de bomberos "/>
    <s v="JORGE.RESTREPO "/>
    <s v="FORMULACIÓN Y ACTUALIZACIÓN NORMATIVA Y OPERATIVA "/>
    <x v="0"/>
    <s v="PETICIÓN DE DOCUMENTOS E INFORMACIÓN "/>
    <n v="20"/>
    <s v="20219000081382  "/>
    <s v="2021-06-02 17:59:28 "/>
    <n v="20212050092291"/>
    <d v="2021-06-17T00:00:00"/>
    <n v="9"/>
    <s v="Cumplido"/>
    <m/>
    <d v="2021-06-17T00:00:00"/>
    <s v="PDF"/>
    <s v="Sí"/>
    <m/>
    <m/>
  </r>
  <r>
    <s v="Persona Natural"/>
    <s v="Legislacion Bomberil"/>
    <s v="PETICIÓN SOLUCION DE MI SITUACIÓN COMO UNIDAD ACTIVA OPERATIVA DE LOS BOMBEROS DE COLOMBIA "/>
    <s v="RONNY.ROMERO"/>
    <s v="FORMULACIÓN Y ACTUALIZACIÓN NORMATIVA Y OPERATIVA "/>
    <x v="0"/>
    <s v="PETICION DE INTERES PARTICULAR "/>
    <n v="30"/>
    <s v="20219000081432  "/>
    <s v="2021-06-03 13:38:45 "/>
    <s v=" 20212050093581 "/>
    <d v="2021-07-06T00:00:00"/>
    <n v="20"/>
    <s v="Cumplido"/>
    <m/>
    <d v="2021-07-06T00:00:00"/>
    <s v="PDF"/>
    <s v="Sí"/>
    <m/>
    <m/>
  </r>
  <r>
    <s v="Entidad Publica"/>
    <s v="Acompañamiento Juridico"/>
    <s v="CAC: SOLICITUD DE ACOMPAÑAMIENTOY ASESORIA PARA LA CREACION DEL CUERPO DE BOMBEROS VOLUNTARIOS DEL MUNICIPIO DE MOÑITOS "/>
    <s v="RONNY.ROMERO"/>
    <s v="FORMULACIÓN Y ACTUALIZACIÓN NORMATIVA Y OPERATIVA "/>
    <x v="0"/>
    <s v="PETICION DE INTERES GENERAL "/>
    <n v="30"/>
    <s v="20213800081462  "/>
    <s v="2021-06-03 16:00:09 "/>
    <m/>
    <m/>
    <n v="24"/>
    <s v="En proceso"/>
    <m/>
    <m/>
    <m/>
    <m/>
    <m/>
    <m/>
  </r>
  <r>
    <s v="Persona Natural"/>
    <s v="Solicitud de Informacion"/>
    <s v="CAC: derecho de petición  "/>
    <s v="RONNY.ROMERO"/>
    <s v="FORMULACIÓN Y ACTUALIZACIÓN NORMATIVA Y OPERATIVA "/>
    <x v="0"/>
    <s v="PETICIÓN DE DOCUMENTOS E INFORMACIÓN "/>
    <n v="20"/>
    <s v="20213800081582  "/>
    <s v="2021-06-04 14:40:10 "/>
    <m/>
    <m/>
    <n v="25"/>
    <s v="En proceso"/>
    <m/>
    <m/>
    <m/>
    <m/>
    <m/>
    <m/>
  </r>
  <r>
    <s v="Entidad Publica"/>
    <s v="Otros"/>
    <s v="CAC: RESPUESTA BOMBEROS  "/>
    <s v="JULIO.CHAMORRO "/>
    <s v="INSPECCIÒN VIGILANCIA Y CONTROL "/>
    <x v="0"/>
    <s v="PETICION DE INTERES GENERAL "/>
    <n v="30"/>
    <s v="20213800081592  "/>
    <s v="2021-06-04 14:43:52 "/>
    <m/>
    <m/>
    <n v="25"/>
    <s v="En proceso"/>
    <m/>
    <m/>
    <m/>
    <m/>
    <m/>
    <m/>
  </r>
  <r>
    <s v="Entidad Bomberil"/>
    <s v="Acompañamiento Juridico"/>
    <s v="CAC. Solicitud apoyo jurídico ante contratación con Administración Municipal Villanueva Casanare. "/>
    <s v="ANDREA.CASTAñEDA "/>
    <s v="FORMULACIÓN Y ACTUALIZACIÓN NORMATIVA Y OPERATIVA "/>
    <x v="0"/>
    <s v="PETICION DE INTERES GENERAL "/>
    <n v="30"/>
    <s v="20213800081642  "/>
    <s v="2021-06-08 09:15:48 "/>
    <m/>
    <d v="2021-06-09T00:00:00"/>
    <n v="1"/>
    <s v="Cumplido"/>
    <s v="EL DÍA 9/06/2021 LA EL PERSONAL DE INSPECCIÓN VIGILANCIA Y CONTROL REALIZÓ UNA REUNIÓN CON LA ALCALDÍA MUNICIPAL Y EL COMANDANTE DEL CUERPO DE BOMBEROS VOLUNTARIOS DE VILLANUEVA DONDE SE ASESORÓ EN MATERIA DE CONTRATACIÓN SOBRE LA SOLICITUD PRESENTADA EN ESTE OFICIO"/>
    <m/>
    <m/>
    <m/>
    <m/>
    <m/>
  </r>
  <r>
    <s v="Entidad Bomberil"/>
    <s v="Acompañamiento Juridico"/>
    <s v="CAC. PROYECTOS BOMBERILES.  "/>
    <s v="ANDRÉS FERNANDO MUÑOZ CABRERA"/>
    <s v="Área Cenrtral de Referencia Bomberil "/>
    <x v="0"/>
    <s v="PETICION DE INTERES GENERAL "/>
    <n v="30"/>
    <s v="20213800081652  "/>
    <s v="2021-06-08 09:29:00 "/>
    <m/>
    <m/>
    <n v="20"/>
    <s v="En proceso"/>
    <m/>
    <m/>
    <m/>
    <m/>
    <m/>
    <m/>
  </r>
  <r>
    <s v="Entidad Bomberil"/>
    <s v="Acompañamiento Juridico"/>
    <s v="CAC. PROYECTO EQUIPOS EPP.  "/>
    <s v="ANDRÉS FERNANDO MUÑOZ CABRERA"/>
    <s v="Área Cenrtral de Referencia Bomberil "/>
    <x v="0"/>
    <s v="PETICION DE INTERES PARTICULAR "/>
    <n v="30"/>
    <s v="20213800081672  "/>
    <s v="2021-06-08 09:59:53 "/>
    <m/>
    <m/>
    <n v="20"/>
    <s v="En proceso"/>
    <m/>
    <m/>
    <m/>
    <m/>
    <m/>
    <m/>
  </r>
  <r>
    <s v="Entidad Publica"/>
    <s v="Solicitud de Informacion"/>
    <s v="CAC. OFICIO PDTDS 1158 DIRECCIÓN NACIONAL DE BOMBEROS. "/>
    <s v="JAIRO.SOTO "/>
    <s v="Área Cenrtral de Referencia Bomberil "/>
    <x v="0"/>
    <s v="PETICION ENTRE AUTORIDADES "/>
    <n v="10"/>
    <s v="20213800081692  "/>
    <s v="2021-06-08 10:48:24 "/>
    <m/>
    <m/>
    <n v="20"/>
    <s v="En proceso"/>
    <m/>
    <m/>
    <m/>
    <m/>
    <m/>
    <m/>
  </r>
  <r>
    <s v="Persona Natural"/>
    <s v="Otros"/>
    <s v="CAC. DERECHO DE PETICION:RADICADO DESDE EL 29 MAYO 2021.  "/>
    <s v="ANDREA.CASTAñEDA "/>
    <s v="FORMULACIÓN Y ACTUALIZACIÓN NORMATIVA Y OPERATIVA "/>
    <x v="0"/>
    <s v="CONSULTA "/>
    <n v="35"/>
    <s v="20213800081722  "/>
    <s v="2021-06-08 11:19:12 "/>
    <m/>
    <m/>
    <n v="20"/>
    <s v="En proceso"/>
    <m/>
    <m/>
    <m/>
    <m/>
    <m/>
    <m/>
  </r>
  <r>
    <s v="Persona Juridica"/>
    <s v="Otros"/>
    <s v="CAC. Propuesta Talleres Grupo SARA y Para Cada Abeja Una Flor."/>
    <s v="CARLOS.CARTAGENA "/>
    <s v="DIRECCIÓN GENERAL"/>
    <x v="1"/>
    <s v="PETICION DE INTERES GENERAL "/>
    <n v="30"/>
    <s v="20213800081752  "/>
    <s v="2021-06-08 12:17:00 "/>
    <n v="20211000020221"/>
    <d v="2021-06-21T00:00:00"/>
    <n v="8"/>
    <s v="Cumplido"/>
    <m/>
    <d v="2021-06-22T00:00:00"/>
    <s v="PDF"/>
    <s v="Sí"/>
    <m/>
    <m/>
  </r>
  <r>
    <s v="Entidad Publica"/>
    <s v="Fortalecimiento Bomberil"/>
    <s v="CAC: OFI2021-10718 Traslado comunicación EXT_S21-00032338-PQRSD-031980-PQR "/>
    <s v="ANDRÉS FERNANDO MUÑOZ CABRERA"/>
    <s v="Área Cenrtral de Referencia Bomberil "/>
    <x v="0"/>
    <s v="PETICION DE INTERES GENERAL "/>
    <n v="30"/>
    <s v="20213800081812  "/>
    <s v="2021-06-08 15:14:11 "/>
    <m/>
    <m/>
    <n v="20"/>
    <s v="En proceso"/>
    <m/>
    <m/>
    <m/>
    <m/>
    <m/>
    <m/>
  </r>
  <r>
    <s v="Entidad Bomberil"/>
    <s v="Acompañamiento Juridico"/>
    <s v="CAC:SOLICITUD APOYO TECNICO Y ASESORIA  "/>
    <s v="JORGE.RESTREPO "/>
    <s v="FORMULACIÓN Y ACTUALIZACIÓN NORMATIVA Y OPERATIVA "/>
    <x v="0"/>
    <s v="PETICION DE INTERES GENERAL "/>
    <n v="30"/>
    <s v="20213800081832  "/>
    <s v="2021-06-08 16:14:26 "/>
    <m/>
    <d v="2021-06-21T00:00:00"/>
    <n v="8"/>
    <s v="Cumplido"/>
    <s v="SE LLEVÓ A CABO REUNIÓN VIRTUAL EL DÍA 21/06/2021"/>
    <m/>
    <m/>
    <m/>
    <m/>
    <m/>
  </r>
  <r>
    <s v="Entidad Publica"/>
    <s v="Acompañamiento Juridico"/>
    <s v="CAC. solicitud.  "/>
    <s v="RONNY.ROMERO"/>
    <s v="FORMULACIÓN Y ACTUALIZACIÓN NORMATIVA Y OPERATIVA "/>
    <x v="0"/>
    <s v="PETICION DE INTERES GENERAL "/>
    <n v="30"/>
    <s v="20213800081862  "/>
    <s v="2021-06-08 16:36:50 "/>
    <m/>
    <d v="2021-07-01T00:00:00"/>
    <n v="16"/>
    <s v="Cumplido"/>
    <s v="SE DIO RESPUESTA MEDIANTE LLAMADA TELEFÓNICA EL 01/07/2021 Y SE INDICO QUE SE DEBE COORDINAR CON GOBERNACIÓN DE CUNDINAMARCA Y DELEGADO DEPARTAMENTAL PARA LA REACTIVACIÓN DEL CUERPO DE BOMBEROS"/>
    <m/>
    <m/>
    <m/>
    <m/>
    <m/>
  </r>
  <r>
    <s v="Persona Juridica"/>
    <s v="Solicitud de Informacion"/>
    <s v="CAC. Certificados de retención. "/>
    <s v="MIGUEL.FRANCO "/>
    <s v="GESTION FINANCIERA"/>
    <x v="2"/>
    <s v="PETICIÓN DE DOCUMENTOS E INFORMACIÓN "/>
    <n v="20"/>
    <s v="20213800081882  "/>
    <s v="2021-06-08 17:11:40 "/>
    <m/>
    <d v="2021-06-10T00:00:00"/>
    <n v="2"/>
    <s v="Cumplido"/>
    <s v="El día 10 de Junio de 2021, se envió respuesta al correo mbv@alfapeople.com y se les informa que: Revisando el registro de pagos de la vigencia 2021, para la expedición del Certificado de Ingresos y Retenciones que requirieron a través de la oficina de Atención al Ciudadano de la DNBC y con radicado ORFEO 20213800081882. Al consultar el Aplicativo SIIF Nación II, No se registra pagos a nombre de ALFAPEOPLE NIT 830.013.988-9 que la Dirección Nacional de Bomberos le haya efectuado."/>
    <m/>
    <m/>
    <m/>
    <m/>
    <m/>
  </r>
  <r>
    <s v="Persona Juridica"/>
    <s v="Acompañamiento Juridico"/>
    <s v="CI. REITERACION DEL OFICIO N° 20212000013911 DE 21/01/2021, POR QUEJA INTERPUESTA ANTE LA DNBC CON RADICADO N° 20203800048992 DEL 18 DE NOVIEMBRE DE 2020. "/>
    <s v="RONNY.ROMERO"/>
    <s v="FORMULACIÓN Y ACTUALIZACIÓN NORMATIVA Y OPERATIVA "/>
    <x v="0"/>
    <s v="PETICION DE INTERES GENERAL "/>
    <n v="30"/>
    <s v="20213800081902  "/>
    <s v="2021-06-08 17:33:12 "/>
    <m/>
    <m/>
    <n v="20"/>
    <s v="En proceso"/>
    <m/>
    <m/>
    <m/>
    <m/>
    <m/>
    <m/>
  </r>
  <r>
    <s v="Entidad Publica"/>
    <s v="Legislacion Bomberil"/>
    <s v="CAC. CONSULTA MUNICIPIO DE HATONUEVO - LA GUAJIRA.  "/>
    <s v="RONNY.ROMERO"/>
    <s v="FORMULACIÓN Y ACTUALIZACIÓN NORMATIVA Y OPERATIVA "/>
    <x v="0"/>
    <s v="PETICION DE INTERES GENERAL "/>
    <n v="30"/>
    <s v="20213800081932  "/>
    <s v="2021-06-08 18:04:37 "/>
    <m/>
    <m/>
    <n v="20"/>
    <s v="En proceso"/>
    <m/>
    <m/>
    <m/>
    <m/>
    <m/>
    <m/>
  </r>
  <r>
    <s v="Entidad Bomberil"/>
    <s v="Solicitud de Informacion"/>
    <s v="CAC: Solicitud información  "/>
    <s v="JOSE.TEUTA "/>
    <s v="SUBDIRECCIÓN ESTRATÉGICA Y DE COORDINACIÓN BOMBERIL"/>
    <x v="0"/>
    <s v="PETICIÓN DE DOCUMENTOS E INFORMACIÓN "/>
    <n v="20"/>
    <s v="20213800082032  "/>
    <s v="2021-06-09 12:44:35 "/>
    <n v="20212000020631"/>
    <d v="2021-06-28T00:00:00"/>
    <n v="12"/>
    <s v="Cumplido"/>
    <m/>
    <d v="2021-06-29T00:00:00"/>
    <s v="PDF"/>
    <s v="Sí"/>
    <m/>
    <m/>
  </r>
  <r>
    <s v="Entidad Bomberil"/>
    <s v="Fortalecimiento Bomberil"/>
    <s v="CAC: Solicitud de autorización para visita de inspección, vigilancia y control para el C.B.V. Flandes  "/>
    <s v="JULIO.CHAMORRO "/>
    <s v="INSPECCIÒN VIGILANCIA Y CONTROL "/>
    <x v="0"/>
    <s v="PETICION DE INTERES GENERAL "/>
    <n v="30"/>
    <s v="20213800082042  "/>
    <s v="2021-06-09 12:53:56 "/>
    <m/>
    <d v="2021-06-11T00:00:00"/>
    <n v="2"/>
    <s v="Cumplido"/>
    <s v="Se envió notificación el 11 de junio"/>
    <m/>
    <m/>
    <m/>
    <m/>
    <s v="No se evidencia fecha, tipo ni canal "/>
  </r>
  <r>
    <s v="Persona Natural"/>
    <s v="Acompañamiento Juridico"/>
    <s v="CAC:olicitud de concepto de viabilidad del proyecto: “CONSTRUCCIÓN Y ADECUACIÓN DE ESTACIONES DE BOMBEROS PARA LA ATENCIÓN DE EMERGENCIAS PRINCIPALMENTE DERIVADAS POR INCENDIOS EN EL DEPARTAMENTO DE LA GUAJIRA”. "/>
    <s v="JONATHAN PRIETO"/>
    <s v="SUBDIRECCIÓN ADMINISTRATIVA Y FINANCIERA"/>
    <x v="2"/>
    <s v="PETICION DE INTERES GENERAL "/>
    <n v="30"/>
    <s v="20213800082082  "/>
    <s v="2021-06-10 10:00:31 "/>
    <m/>
    <m/>
    <n v="18"/>
    <s v="En proceso"/>
    <m/>
    <m/>
    <m/>
    <m/>
    <m/>
    <m/>
  </r>
  <r>
    <s v="Entidad Bomberil"/>
    <s v="Acompañamiento Juridico"/>
    <s v="CAC:ASESORÍA EN EL PROYECTO DE CONSTRUCCIÓN DE LA ESTACIÓN CENTRAL DE BOMBEROS "/>
    <s v="JONATHAN PRIETO"/>
    <s v="SUBDIRECCIÓN ADMINISTRATIVA Y FINANCIERA"/>
    <x v="2"/>
    <s v="PETICION DE INTERES GENERAL "/>
    <n v="30"/>
    <s v="20213800082092  "/>
    <s v="2021-06-10 10:10:20 "/>
    <m/>
    <m/>
    <n v="18"/>
    <s v="En proceso"/>
    <m/>
    <m/>
    <m/>
    <m/>
    <m/>
    <m/>
  </r>
  <r>
    <s v="Entidad Publica"/>
    <s v="Solicitud de Informacion"/>
    <s v="CAC: Importante "/>
    <s v="CARLOS ARMANDO LÓPEZ BARRERA"/>
    <s v="OFICINA ASESORA JURIDICA "/>
    <x v="1"/>
    <s v="CONSULTA "/>
    <n v="35"/>
    <s v="20213800082212  "/>
    <s v="2021-06-10 15:59:14 "/>
    <m/>
    <m/>
    <n v="18"/>
    <s v="En proceso"/>
    <m/>
    <m/>
    <m/>
    <m/>
    <m/>
    <m/>
  </r>
  <r>
    <s v="Persona Juridica"/>
    <s v="Solicitud de Informacion"/>
    <s v="CAC. Solicitud de asesoría y respuesta bajo los criterios de derecho de petición. ley 1755 de 2015. "/>
    <s v="RONNY.ROMERO"/>
    <s v="FORMULACIÓN Y ACTUALIZACIÓN NORMATIVA Y OPERATIVA "/>
    <x v="0"/>
    <s v="PETICION DE INTERES GENERAL "/>
    <n v="30"/>
    <s v="20213800082262  "/>
    <s v="2021-06-11 08:54:53 "/>
    <m/>
    <m/>
    <n v="18"/>
    <s v="En proceso"/>
    <m/>
    <m/>
    <m/>
    <m/>
    <m/>
    <m/>
  </r>
  <r>
    <s v="Entidad Territorial"/>
    <s v="Solicitud de Informacion"/>
    <s v="CAC. Solicitud de Información. "/>
    <s v="RONNY.ROMERO"/>
    <s v="FORMULACIÓN Y ACTUALIZACIÓN NORMATIVA Y OPERATIVA "/>
    <x v="0"/>
    <s v="PETICIÓN DE DOCUMENTOS E INFORMACIÓN "/>
    <n v="20"/>
    <s v="20213800082282  "/>
    <s v="2021-06-11 09:58:02 "/>
    <m/>
    <m/>
    <m/>
    <s v="En proceso"/>
    <m/>
    <m/>
    <m/>
    <m/>
    <m/>
    <m/>
  </r>
  <r>
    <s v="Entidad Bomberil"/>
    <s v="Acompañamiento Juridico"/>
    <s v="CAC. Comunicado-DNBC/CBV Santa Fe de Antioquia. "/>
    <s v="RONNY.ROMERO"/>
    <s v="FORMULACIÓN Y ACTUALIZACIÓN NORMATIVA Y OPERATIVA "/>
    <x v="0"/>
    <s v="PETICION DE INTERES GENERAL "/>
    <n v="30"/>
    <s v="20213800082362  "/>
    <s v="2021-06-11 15:23:08 "/>
    <m/>
    <m/>
    <m/>
    <s v="En proceso"/>
    <m/>
    <m/>
    <m/>
    <m/>
    <m/>
    <m/>
  </r>
  <r>
    <s v="Persona Juridica"/>
    <s v="Solicitud de Informacion"/>
    <s v="CAC: Solicitud información "/>
    <s v="LUIS.VALENCIA "/>
    <s v="FORMULACIÓN Y ACTUALIZACIÓN NORMATIVA Y OPERATIVA "/>
    <x v="0"/>
    <s v="PETICIÓN DE DOCUMENTOS E INFORMACIÓN "/>
    <n v="20"/>
    <s v="20213800082562  "/>
    <s v="2021-06-14 23:27:53 "/>
    <n v="20212100020121"/>
    <d v="2021-06-28T00:00:00"/>
    <n v="5"/>
    <s v="En proceso"/>
    <m/>
    <m/>
    <m/>
    <m/>
    <m/>
    <s v="NO SE EVIDENCIA DOCUMENTO "/>
  </r>
  <r>
    <s v="Entidad Territorial"/>
    <s v="Solicitud de Informacion"/>
    <s v="CAC: SOLICITUD DE VERIFICACIÓN DE TÍTULOS ACADÉMICOS Y EXPERIENCIA LABORAL "/>
    <s v="ALVARO.PEREZ"/>
    <s v="CONTRATACIÓN"/>
    <x v="2"/>
    <s v="PETICIÓN DE DOCUMENTOS E INFORMACIÓN "/>
    <n v="20"/>
    <s v="20213800082602  "/>
    <s v="2021-06-15 00:59:04 "/>
    <n v="20213000020891"/>
    <d v="2021-07-01T00:00:00"/>
    <n v="13"/>
    <s v="Cumplido"/>
    <m/>
    <d v="2021-07-01T00:00:00"/>
    <s v="PDF"/>
    <s v="SI"/>
    <m/>
    <m/>
  </r>
  <r>
    <s v="Entidad Bomberil"/>
    <s v="Acompañamiento Juridico"/>
    <s v="CAC: Derecho de petición bomberos tuta  "/>
    <s v="ARBEY.TRUJILLO "/>
    <s v="FORMULACIÓN Y ACTUALIZACIÓN NORMATIVA Y OPERATIVA "/>
    <x v="0"/>
    <s v="PETICION DE INTERES GENERAL "/>
    <n v="30"/>
    <s v="20213800082622  "/>
    <s v="2021-06-15 12:08:51 "/>
    <n v="20212000020261"/>
    <d v="2021-06-23T00:00:00"/>
    <n v="6"/>
    <s v="Cumplido"/>
    <m/>
    <d v="2021-06-23T00:00:00"/>
    <s v="PDF"/>
    <s v="SI"/>
    <m/>
    <m/>
  </r>
  <r>
    <s v="Entidad Bomberil"/>
    <s v="Solicitud de Informacion"/>
    <s v="CAC. Concepto jurídico de horas de servicio efectivo voluntario para inscribir dignatarios en secretaría de gobierno del departamento del Atlántico. "/>
    <s v="RONNY.ROMERO"/>
    <s v="FORMULACIÓN Y ACTUALIZACIÓN NORMATIVA Y OPERATIVA "/>
    <x v="0"/>
    <s v="PETICION DE INTERES GENERAL "/>
    <n v="30"/>
    <s v="20213800082632  "/>
    <s v="2021-06-15 12:46:11 "/>
    <m/>
    <m/>
    <m/>
    <s v="En proceso"/>
    <m/>
    <m/>
    <m/>
    <m/>
    <m/>
    <m/>
  </r>
  <r>
    <s v="Entidad Bomberil"/>
    <s v="Solicitud de Informacion"/>
    <s v="CAC: Solicitud de Contacto de Cuerpo de Bomberos con Aval para dictar curso de Apicultura en Operaciones de Bomberos y Formulacion de Proyectos "/>
    <s v="JOSE.TEUTA "/>
    <s v="EDUCACIÓN"/>
    <x v="0"/>
    <s v="PETICIÓN DE DOCUMENTOS E INFORMACIÓN "/>
    <n v="20"/>
    <s v="20213800082642  "/>
    <s v="2021-06-15 15:03:06 "/>
    <s v=" 20212000020651"/>
    <d v="2021-06-28T00:00:00"/>
    <n v="10"/>
    <s v="Cumplido"/>
    <m/>
    <d v="2021-06-28T00:00:00"/>
    <s v="PDF"/>
    <s v="SI"/>
    <m/>
    <m/>
  </r>
  <r>
    <s v="Persona Natural"/>
    <s v="Solicitud de Informacion"/>
    <s v="CAC: Solicitud de información "/>
    <s v="RONNY.ROMERO"/>
    <s v="FORMULACIÓN Y ACTUALIZACIÓN NORMATIVA Y OPERATIVA "/>
    <x v="0"/>
    <s v="PETICIÓN DE DOCUMENTOS E INFORMACIÓN "/>
    <n v="20"/>
    <s v="20213800082692  "/>
    <s v="2021-06-15 16:01:38 "/>
    <m/>
    <m/>
    <m/>
    <s v="En proceso"/>
    <m/>
    <m/>
    <m/>
    <m/>
    <m/>
    <m/>
  </r>
  <r>
    <s v="Entidad Bomberil"/>
    <s v="Solicitud de Informacion"/>
    <s v="CAC: SOLICITUD "/>
    <s v="RONNY.ROMERO"/>
    <s v="Área Cenrtral de Referencia Bomberil "/>
    <x v="0"/>
    <s v="PETICION DE INTERES GENERAL "/>
    <n v="30"/>
    <s v="20213800082752  "/>
    <s v="2021-06-15 22:40:18 "/>
    <m/>
    <m/>
    <m/>
    <s v="En proceso"/>
    <m/>
    <m/>
    <m/>
    <m/>
    <m/>
    <m/>
  </r>
  <r>
    <s v="Persona Juridica"/>
    <s v="Solicitud de Informacion"/>
    <s v="CAC: DERECHO DE PETICIÓN (PD5.1-CE 003193)  "/>
    <s v="LUIS.VALENCIA "/>
    <s v="Área Cenrtral de Referencia Bomberil "/>
    <x v="0"/>
    <s v="PETICION DE INTERES GENERAL "/>
    <n v="30"/>
    <s v="20213800082792  "/>
    <s v="2021-06-15 23:44:27 "/>
    <m/>
    <m/>
    <m/>
    <s v="En proceso"/>
    <m/>
    <m/>
    <m/>
    <m/>
    <m/>
    <m/>
  </r>
  <r>
    <s v="Persona Natural"/>
    <s v="Acompañamiento Juridico"/>
    <s v="CAC: Derecho de Petición  "/>
    <s v="RONNY.ROMERO"/>
    <s v="FORMULACIÓN Y ACTUALIZACIÓN NORMATIVA Y OPERATIVA "/>
    <x v="0"/>
    <s v="PETICION DE INTERES PARTICULAR "/>
    <n v="30"/>
    <s v="20213800082802  "/>
    <s v="2021-06-15 23:55:31 "/>
    <m/>
    <m/>
    <m/>
    <s v="En proceso"/>
    <m/>
    <m/>
    <m/>
    <m/>
    <m/>
    <m/>
  </r>
  <r>
    <s v="Entidad Territorial"/>
    <s v="Otros"/>
    <s v="CAC: 680013333014-2021-00105-00 ACCIÓN TUTELA NOTIFICA ADMITE Y TRASLADO "/>
    <s v="EDGAR.MAYA "/>
    <s v="FORMULACIÓN Y ACTUALIZACIÓN NORMATIVA Y OPERATIVA "/>
    <x v="0"/>
    <s v="PETICION ENTRE AUTORIDADES "/>
    <n v="10"/>
    <s v="20213800082812  "/>
    <s v="2021-06-16 00:12:53 "/>
    <n v="20212050092881"/>
    <d v="2021-06-18T00:00:00"/>
    <n v="2"/>
    <s v="Cumplido"/>
    <m/>
    <d v="2021-06-18T00:00:00"/>
    <s v="PDF"/>
    <s v="SI"/>
    <m/>
    <m/>
  </r>
  <r>
    <s v="Entidad Bomberil"/>
    <s v="Otros"/>
    <s v="CAC: OFI2021-16371-DVR-3000 Traslado oficio EXT_S21-00046423-PQRSD-045625-PQR Subtn Dennys Dulay Contreras "/>
    <s v="ANDRES MUÑOZ"/>
    <s v="Área Cenrtral de Referencia Bomberil "/>
    <x v="0"/>
    <s v="PETICION DE INTERES GENERAL "/>
    <n v="30"/>
    <s v="20213800082822  "/>
    <s v="2021-06-16 00:46:27 "/>
    <m/>
    <m/>
    <m/>
    <s v="En proceso"/>
    <m/>
    <m/>
    <m/>
    <m/>
    <m/>
    <m/>
  </r>
  <r>
    <s v="Entidad Bomberil"/>
    <s v="Otros"/>
    <s v="CAC: Prioridad inspección, vigilancia y control bomberos voluntarios la Virginia "/>
    <s v="CRISTIAN.SALCEDO "/>
    <s v="Área Cenrtral de Referencia Bomberil "/>
    <x v="0"/>
    <s v="PETICION DE INTERES GENERAL "/>
    <n v="30"/>
    <s v="20213800082862  "/>
    <s v="2021-06-16 09:40:40 "/>
    <m/>
    <m/>
    <m/>
    <s v="En proceso"/>
    <m/>
    <m/>
    <m/>
    <m/>
    <m/>
    <m/>
  </r>
  <r>
    <s v="Entidad Bomberil"/>
    <s v="Solicitud de Informacion"/>
    <s v="CAC: REQUISITOS PARA ACCEDER A LOS PROYECTOS ENTREGADOS POR LA DNBC "/>
    <s v="ANDRES MUÑOZ"/>
    <s v="Área Cenrtral de Referencia Bomberil "/>
    <x v="0"/>
    <s v="PETICION DE INTERES GENERAL "/>
    <n v="30"/>
    <s v="20213800082872  "/>
    <s v="2021-06-16 09:45:26 "/>
    <m/>
    <m/>
    <m/>
    <s v="En proceso"/>
    <m/>
    <m/>
    <m/>
    <m/>
    <m/>
    <m/>
  </r>
  <r>
    <s v="Persona Natural"/>
    <s v="Solicitud de Informacion"/>
    <s v="CAC: Derecho de Petición "/>
    <s v="LINA.ROJAS "/>
    <s v="EDUCACIÓN"/>
    <x v="0"/>
    <s v="PETICION DE INTERES PARTICULAR "/>
    <n v="30"/>
    <s v="20213800082892  "/>
    <s v="2021-06-16 10:37:09 "/>
    <n v="20212000020741"/>
    <d v="2021-06-29T00:00:00"/>
    <n v="10"/>
    <s v="Cumplido"/>
    <m/>
    <d v="2021-06-29T00:00:00"/>
    <s v="PDF"/>
    <s v="SI"/>
    <m/>
    <m/>
  </r>
  <r>
    <s v="Entidad Bomberil"/>
    <s v="Acompañamiento Juridico"/>
    <s v="CAC: DOCUMENTO "/>
    <s v="RONNY.ROMERO"/>
    <s v="FORMULACIÓN Y ACTUALIZACIÓN NORMATIVA Y OPERATIVA "/>
    <x v="0"/>
    <s v="PETICION DE INTERES GENERAL "/>
    <n v="30"/>
    <s v="20213800082902  "/>
    <s v="2021-06-16 11:05:38 "/>
    <n v="20212050093621"/>
    <d v="2021-07-01T00:00:00"/>
    <n v="11"/>
    <s v="En proceso"/>
    <m/>
    <m/>
    <m/>
    <m/>
    <m/>
    <s v="NO SE EVIDENCIA DOCUMENTO DE SALIDA"/>
  </r>
  <r>
    <s v="Entidad Territorial"/>
    <s v="Otros"/>
    <s v="CAC: TRASLADO ACCION DE TUTELA 2021-00046-00 "/>
    <s v="ANDREA.CASTAñEDA "/>
    <s v="FORMULACIÓN Y ACTUALIZACIÓN NORMATIVA Y OPERATIVA "/>
    <x v="0"/>
    <s v="PETICION ENTRE AUTORIDADES "/>
    <n v="10"/>
    <s v="20213800082972  "/>
    <s v="2021-06-16 16:07:44 "/>
    <n v="20212050092821"/>
    <d v="2021-06-17T00:00:00"/>
    <n v="1"/>
    <s v="Cumplido"/>
    <m/>
    <d v="2021-06-17T00:00:00"/>
    <s v="PDF"/>
    <s v="SI"/>
    <m/>
    <s v="NO SE EVIDENCIA DOCUMENTO DE SALIDA"/>
  </r>
  <r>
    <s v="Entidad Bomberil"/>
    <s v="Legislacion Bomberil"/>
    <s v="CAC: RESPUESTA REQUERIMIENTO RADICADO 20212050091971 "/>
    <s v="JULIO.CHAMORRO "/>
    <s v="INSPECCIÒN VIGILANCIA Y CONTROL "/>
    <x v="0"/>
    <s v="PETICION DE INTERES GENERAL "/>
    <n v="30"/>
    <s v="20213800082982  "/>
    <s v="2021-06-16 16:12:30 "/>
    <m/>
    <m/>
    <m/>
    <s v="En proceso"/>
    <m/>
    <m/>
    <m/>
    <m/>
    <m/>
    <m/>
  </r>
  <r>
    <s v="Entidad Bomberil"/>
    <s v="Solicitud de Informacion"/>
    <s v="FE: SOLICITUD CERTIFICACION CUMPLIMIENTO DEL ART 21 DE LA LEY 1575/2012 "/>
    <s v="RONNY.ROMERO"/>
    <s v="FORMULACIÓN Y ACTUALIZACIÓN NORMATIVA Y OPERATIVA "/>
    <x v="0"/>
    <s v="PETICION DE INTERES GENERAL "/>
    <n v="30"/>
    <s v="20219000082992  "/>
    <s v="2021-06-16 18:41:37 "/>
    <m/>
    <m/>
    <m/>
    <s v="En proceso"/>
    <m/>
    <m/>
    <m/>
    <m/>
    <m/>
    <m/>
  </r>
  <r>
    <s v="Entidad Bomberil"/>
    <s v="Legislacion Bomberil"/>
    <s v="CAC. REMISION PRUEBAS CBV COTA PROCESO 2020-004. "/>
    <s v="MELBA.VIDAL "/>
    <s v="FORMULACIÓN Y ACTUALIZACIÓN NORMATIVA Y OPERATIVA "/>
    <x v="0"/>
    <s v="PETICION DE INTERES GENERAL "/>
    <n v="30"/>
    <s v="20213800083002  "/>
    <s v="2021-06-17 09:46:03 "/>
    <m/>
    <d v="2021-06-24T00:00:00"/>
    <n v="5"/>
    <s v="Cumplido"/>
    <m/>
    <m/>
    <m/>
    <s v="SI "/>
    <m/>
    <s v="NO SE EVIDENCIA DOCUMENTO DE SALIDA"/>
  </r>
  <r>
    <s v="Entidad Bomberil"/>
    <s v="Otros"/>
    <s v="CAC. CamScanner 06-17-2021 11.34.pdf, confirmación de recibido de equipos EPP proyecto 2020 Risaralda.  "/>
    <s v="ANDRES MUÑOZ"/>
    <s v="Área Cenrtral de Referencia Bomberil "/>
    <x v="0"/>
    <s v="PETICION DE INTERES GENERAL "/>
    <n v="30"/>
    <s v="20213800083152  "/>
    <s v="2021-06-17 13:37:11 "/>
    <m/>
    <m/>
    <m/>
    <s v="En proceso"/>
    <m/>
    <m/>
    <m/>
    <m/>
    <m/>
    <m/>
  </r>
  <r>
    <s v="Entidad Publica"/>
    <s v="Acompañamiento Juridico"/>
    <s v="CAC. Asunto: Solicitud concepto jurídico respecto a inhabilidades e incompatibilidades entre los cargos de Delegado Departamental de Bomberos y Coordinador Ejecutivo de Bomberos."/>
    <s v="RONNY.ROMERO"/>
    <s v="FORMULACIÓN Y ACTUALIZACIÓN NORMATIVA Y OPERATIVA "/>
    <x v="0"/>
    <s v="PETICION DE INTERES GENERAL "/>
    <n v="30"/>
    <s v="20213800083232  "/>
    <s v="2021-06-17 17:31:36 "/>
    <m/>
    <m/>
    <m/>
    <s v="En proceso"/>
    <m/>
    <m/>
    <m/>
    <m/>
    <m/>
    <m/>
  </r>
  <r>
    <s v="Entidad Publica"/>
    <s v="Solicitud de Informacion"/>
    <s v="CAC. CONSULTA.  "/>
    <s v="RONNY.ROMERO"/>
    <s v="FORMULACIÓN Y ACTUALIZACIÓN NORMATIVA Y OPERATIVA "/>
    <x v="0"/>
    <s v="PETICION DE INTERES GENERAL "/>
    <n v="30"/>
    <s v="20213800083252  "/>
    <s v="2021-06-17 18:19:28 "/>
    <n v="20212050093741"/>
    <d v="2021-07-07T00:00:00"/>
    <n v="20"/>
    <s v="Cumplido"/>
    <m/>
    <d v="2021-07-07T00:00:00"/>
    <s v="PDF"/>
    <s v="SI "/>
    <m/>
    <m/>
  </r>
  <r>
    <s v="Persona Natural"/>
    <s v="Solicitud de Informacion"/>
    <s v="CAC: Derecho de petición de información art. 23 de la Constitución Política, artículo 13 Ley 1437 de 2011.  "/>
    <s v="RONNY.ROMERO"/>
    <s v="FORMULACIÓN Y ACTUALIZACIÓN NORMATIVA Y OPERATIVA "/>
    <x v="0"/>
    <s v="PETICION DE INTERES PARTICULAR "/>
    <n v="30"/>
    <s v="20213800083282  "/>
    <s v="2021-06-18 10:32:32 "/>
    <m/>
    <m/>
    <m/>
    <s v="En proceso"/>
    <m/>
    <m/>
    <m/>
    <m/>
    <m/>
    <m/>
  </r>
  <r>
    <s v="Entidad Publica"/>
    <s v="Solicitud de Informacion"/>
    <s v="CAC: Solicitud Dirección Nacional de Bomberos  "/>
    <s v="JULIO.CHAMORRO "/>
    <s v="FORMULACIÓN Y ACTUALIZACIÓN NORMATIVA Y OPERATIVA "/>
    <x v="0"/>
    <s v="PETICION DE INTERES GENERAL "/>
    <n v="30"/>
    <s v="20213800083302  "/>
    <s v="2021-06-18 10:58:08 "/>
    <m/>
    <m/>
    <m/>
    <s v="En proceso"/>
    <m/>
    <m/>
    <m/>
    <m/>
    <m/>
    <m/>
  </r>
  <r>
    <s v="Entidad Publica"/>
    <s v="Acompañamiento Juridico"/>
    <s v="CAC: 2021035757-003-000 (EMAIL CERTIFICADO de correspondencia@superfinanciera.gov.co) "/>
    <s v="JORGE AMARILLO"/>
    <s v="SUBDIRECCIÓN ADMINISTRATIVA Y FINANCIERA"/>
    <x v="2"/>
    <s v="PETICIÓN DE DOCUMENTOS E INFORMACIÓN "/>
    <n v="20"/>
    <s v="20213800083422  "/>
    <s v="2021-06-20 00:10:18 "/>
    <m/>
    <m/>
    <m/>
    <s v="En proceso"/>
    <m/>
    <m/>
    <m/>
    <m/>
    <m/>
    <m/>
  </r>
  <r>
    <s v="Entidad Publica"/>
    <s v="Acompañamiento Juridico"/>
    <s v="CAC: Comunicación de respuesta (2021-EE-241627)  "/>
    <s v="MIGUEL.FRANCO "/>
    <s v="GESTION FINANCIERA"/>
    <x v="2"/>
    <s v="PETICIÓN DE DOCUMENTOS E INFORMACIÓN "/>
    <n v="20"/>
    <s v="20213800083432  "/>
    <s v="2021-06-20 00:20:43 "/>
    <n v="20213630020521"/>
    <d v="2021-06-28T00:00:00"/>
    <n v="6"/>
    <s v="Cumplido"/>
    <m/>
    <m/>
    <s v="PDF"/>
    <s v="SI "/>
    <m/>
    <s v="NO SE EVIDENCIA FECHA DE DIGITALIZACIÒN "/>
  </r>
  <r>
    <s v="Entidad Bomberil"/>
    <s v="Fortalecimiento Bomberil"/>
    <s v="CAC: Radicación de documentos de visita  "/>
    <s v="JULIO.CHAMORRO "/>
    <s v="INSPECCIÒN VIGILANCIA Y CONTROL "/>
    <x v="0"/>
    <s v="PETICION DE INTERES GENERAL "/>
    <n v="30"/>
    <s v="20213800083462  "/>
    <s v="2021-06-20 11:23:19 "/>
    <m/>
    <m/>
    <m/>
    <s v="En proceso"/>
    <m/>
    <m/>
    <m/>
    <m/>
    <m/>
    <m/>
  </r>
  <r>
    <s v="Entidad Bomberil"/>
    <s v="Solicitud de Informacion"/>
    <s v="CAC: SOLICITUD DE CERTIFICACION DE UNIDAD ACTIVA  "/>
    <s v="LUIS.VALENCIA "/>
    <s v="Área Cenrtral de Referencia Bomberil "/>
    <x v="0"/>
    <s v="PETICIÓN DE DOCUMENTOS E INFORMACIÓN "/>
    <n v="20"/>
    <s v="20213800083512  "/>
    <s v="2021-06-20 13:16:39 "/>
    <n v="20212100020211"/>
    <d v="2021-06-28T00:00:00"/>
    <n v="6"/>
    <s v="Cumplido"/>
    <m/>
    <d v="2021-06-29T00:00:00"/>
    <m/>
    <s v="SI "/>
    <m/>
    <s v="NO SE EVIDENCIA DOCUMENTO DE SALIDA EN PDF "/>
  </r>
  <r>
    <s v="Entidad Bomberil"/>
    <s v="Solicitud de Informacion"/>
    <s v="CAC: Solicitud de información  "/>
    <s v="LUIS.VALENCIA "/>
    <s v="Área Cenrtral de Referencia Bomberil "/>
    <x v="0"/>
    <s v="PETICION DE INTERES PARTICULAR "/>
    <n v="30"/>
    <s v="20213800083532  "/>
    <s v="2021-06-21 11:27:18 "/>
    <m/>
    <m/>
    <m/>
    <s v="En proceso"/>
    <m/>
    <m/>
    <m/>
    <m/>
    <m/>
    <m/>
  </r>
  <r>
    <s v="Persona Natural"/>
    <s v="Otros"/>
    <s v="CAC: Solicitud Certificaciones de Experiencia Contratos EMTEL "/>
    <s v="ALVARO.PEREZ"/>
    <s v="CONTRATACIÓN"/>
    <x v="2"/>
    <s v="PETICIÓN DE DOCUMENTOS E INFORMACIÓN "/>
    <n v="20"/>
    <s v="20213800083542  "/>
    <s v="2021-06-21 11:35:18 "/>
    <n v="2021300021001"/>
    <d v="2021-07-07T00:00:00"/>
    <n v="11"/>
    <s v="Cumplido"/>
    <m/>
    <m/>
    <m/>
    <s v="SI "/>
    <m/>
    <s v="NO SE EVIDENCIA DOCUMENTO DE SALIDA "/>
  </r>
  <r>
    <s v="Entidad Publica"/>
    <s v="Otros"/>
    <s v="CAC: Comunicación de respuesta (2021-EE-242637)  "/>
    <s v="MIGUEL.FRANCO "/>
    <s v="GESTION FINANCIERA"/>
    <x v="2"/>
    <s v="PETICIÓN DE DOCUMENTOS E INFORMACIÓN "/>
    <n v="20"/>
    <s v="20213800083552  "/>
    <s v="2021-06-21 11:53:32 "/>
    <n v="20213630020521"/>
    <d v="2021-06-28T00:00:00"/>
    <n v="5"/>
    <s v="Cumplido"/>
    <m/>
    <m/>
    <s v="PDF "/>
    <s v="SI "/>
    <m/>
    <s v="NO SE EVIDENCIA FECHA DE DIGITALIZACIÒN "/>
  </r>
  <r>
    <s v="Persona Natural"/>
    <s v="Legislacion Bomberil"/>
    <s v="CAC: Inconformidad "/>
    <s v="ANDREA.CASTAñEDA "/>
    <s v="FORMULACIÓN Y ACTUALIZACIÓN NORMATIVA Y OPERATIVA "/>
    <x v="0"/>
    <s v="PETICION DE INTERES GENERAL "/>
    <n v="30"/>
    <s v="20213800083592  "/>
    <s v="2021-06-21 12:46:18 "/>
    <m/>
    <m/>
    <m/>
    <s v="En proceso"/>
    <m/>
    <m/>
    <m/>
    <m/>
    <m/>
    <m/>
  </r>
  <r>
    <s v="Persona Natural"/>
    <s v="Acompañamiento Juridico"/>
    <s v="CAC: CONSULTA CIUDADANA  "/>
    <s v="RONNY.ROMERO"/>
    <s v="FORMULACIÓN Y ACTUALIZACIÓN NORMATIVA Y OPERATIVA "/>
    <x v="0"/>
    <s v="PETICION DE INTERES PARTICULAR "/>
    <n v="30"/>
    <s v="20213800083662  "/>
    <s v="2021-06-21 14:07:29 "/>
    <m/>
    <m/>
    <m/>
    <s v="En proceso"/>
    <m/>
    <m/>
    <m/>
    <m/>
    <m/>
    <m/>
  </r>
  <r>
    <s v="Persona Natural"/>
    <s v="Otros"/>
    <s v="CAC: Repuesta derecho de petición bomberos tuta  "/>
    <s v="ANDREA.CASTAñEDA "/>
    <s v="FORMULACIÓN Y ACTUALIZACIÓN NORMATIVA Y OPERATIVA "/>
    <x v="0"/>
    <s v="PETICION DE INTERES GENERAL "/>
    <n v="30"/>
    <s v="20213800083792  "/>
    <s v="2021-06-21 15:52:59 "/>
    <m/>
    <m/>
    <m/>
    <s v="En proceso"/>
    <m/>
    <m/>
    <m/>
    <m/>
    <m/>
    <m/>
  </r>
  <r>
    <s v="Entidad Territorial"/>
    <s v="Acompañamiento Juridico"/>
    <s v="CAC. NOTIFICACIÓN ADMISIÓN TUTELA RAD 2021-00045, OFICIO 594 Y TRASLADO - SEGUIDA POR FRANCISCO AMADEO ESTUMMO BERNAL , actuando mediante apoderado judicial en contra de BOMBEROS VOLUNTARIOS DE NUEVA GRANADA "/>
    <s v="ANDREA.CASTAñEDA "/>
    <s v="FORMULACIÓN Y ACTUALIZACIÓN NORMATIVA Y OPERATIVA "/>
    <x v="0"/>
    <s v="PETICION ENTRE AUTORIDADES "/>
    <n v="10"/>
    <s v="20213800083992  "/>
    <s v="2021-06-22 08:49:39 "/>
    <n v="20212050093301"/>
    <d v="2021-06-23T00:00:00"/>
    <n v="1"/>
    <s v="Cumplido"/>
    <m/>
    <m/>
    <m/>
    <s v="SI "/>
    <m/>
    <s v="NO SE EVIDENCIA DOCUMENTO DE SALIDA NI FECHA DE DIGITALIZACIÒN "/>
  </r>
  <r>
    <s v="Entidad Bomberil"/>
    <s v="Solicitud de Informacion"/>
    <s v="CAC: OFI21-00085335 / IDM: Solicita investigación por presunta corrupción.  "/>
    <s v="CARLOS.LOPEZ"/>
    <s v="OFICINA ASESORA JURIDICA "/>
    <x v="1"/>
    <s v="PETICION ENTRE AUTORIDADES "/>
    <n v="10"/>
    <s v="20213800084082  "/>
    <s v="2021-06-22 11:17:32 "/>
    <m/>
    <m/>
    <m/>
    <s v="En proceso"/>
    <m/>
    <m/>
    <m/>
    <m/>
    <m/>
    <m/>
  </r>
  <r>
    <s v="Persona Natural"/>
    <s v="Solicitud de Informacion"/>
    <s v="CAC: Solicitud de Unidades Activas "/>
    <s v="RONNY.ROMERO"/>
    <s v="Área Cenrtral de Referencia Bomberil "/>
    <x v="0"/>
    <s v="PETICION DE INTERES PARTICULAR "/>
    <n v="30"/>
    <s v="20213800084112  "/>
    <s v="2021-06-22 12:07:51 "/>
    <m/>
    <m/>
    <m/>
    <s v="En proceso"/>
    <m/>
    <m/>
    <m/>
    <m/>
    <m/>
    <m/>
  </r>
  <r>
    <s v="Persona Juridica"/>
    <s v="Solicitud de Informacion"/>
    <s v="CAC. Referencia comercial :INGENIERIA CONTRA INCENDIO Y SEGURIDAD INDUSTRIAL INCOLDEXT SA NIT:860051227-3 "/>
    <s v="ALVARO.PEREZ"/>
    <s v="CONTRATACIÓN"/>
    <x v="2"/>
    <s v="PETICIÓN DE DOCUMENTOS E INFORMACIÓN "/>
    <n v="20"/>
    <s v="20213800084152  "/>
    <s v="2021-06-22 13:37:28 "/>
    <m/>
    <m/>
    <m/>
    <s v="En proceso"/>
    <m/>
    <m/>
    <m/>
    <m/>
    <m/>
    <m/>
  </r>
  <r>
    <s v="Persona Natural"/>
    <s v="Solicitud de Informacion"/>
    <s v="CAC. Solicitud Información. "/>
    <s v="LUIS.VALENCIA "/>
    <s v="Área Cenrtral de Referencia Bomberil "/>
    <x v="0"/>
    <s v="PETICIÓN DE DOCUMENTOS E INFORMACIÓN "/>
    <n v="20"/>
    <s v="20213800084162  "/>
    <s v="2021-06-22 13:43:11 "/>
    <m/>
    <m/>
    <m/>
    <s v="En proceso"/>
    <m/>
    <m/>
    <m/>
    <m/>
    <m/>
    <m/>
  </r>
  <r>
    <s v="Entidad Bomberil"/>
    <s v="Acompañamiento Juridico"/>
    <s v="CI. Verificación de elección de dignatarios.  "/>
    <s v="JULIO.CHAMORRO "/>
    <s v="FORMULACIÓN Y ACTUALIZACIÓN NORMATIVA Y OPERATIVA "/>
    <x v="0"/>
    <s v="PETICION DE INTERES GENERAL "/>
    <n v="30"/>
    <s v="20213800084252  "/>
    <s v="2021-06-22 15:38:46 "/>
    <m/>
    <m/>
    <m/>
    <s v="En proceso"/>
    <m/>
    <m/>
    <m/>
    <m/>
    <m/>
    <m/>
  </r>
  <r>
    <s v="Entidad Territorial"/>
    <s v="Solicitud de Informacion"/>
    <s v="CAC. OFICIO DE SOLICITUD No. 000715 de 2021 - VENECIA - ANTIOQUIA.  "/>
    <s v="JULIO.CHAMORRO "/>
    <s v="FORMULACIÓN Y ACTUALIZACIÓN NORMATIVA Y OPERATIVA "/>
    <x v="0"/>
    <s v="PETICION DE INTERES GENERAL "/>
    <n v="30"/>
    <s v="20213800084262  "/>
    <s v="2021-06-22 16:46:20 "/>
    <m/>
    <m/>
    <m/>
    <s v="En proceso"/>
    <m/>
    <m/>
    <m/>
    <m/>
    <m/>
    <m/>
  </r>
  <r>
    <s v="Entidad Bomberil"/>
    <s v="Acompañamiento Juridico"/>
    <s v="RD. Solicitud asesoria revisión contrato de prestación de servicio público esencial de bomberos, administración municipal de Agua de Dios - Cundinamarca / Cuerpo de Bomberos Voluntarios de Tocaima. "/>
    <s v="RONNY.ROMERO"/>
    <s v="FORMULACIÓN Y ACTUALIZACIÓN NORMATIVA Y OPERATIVA "/>
    <x v="0"/>
    <s v="PETICION DE INTERES GENERAL "/>
    <n v="30"/>
    <s v="20213800084282  "/>
    <s v="2021-06-22 16:57:44 "/>
    <m/>
    <m/>
    <m/>
    <s v="En proceso"/>
    <m/>
    <m/>
    <m/>
    <m/>
    <m/>
    <m/>
  </r>
  <r>
    <s v="Persona Natural"/>
    <s v="Acompañamiento Juridico"/>
    <s v="CAC: Solicitud de información y resolver situación jurídica a nivel Institucional "/>
    <s v="ANDREA.CASTAñEDA "/>
    <s v="FORMULACIÓN Y ACTUALIZACIÓN NORMATIVA Y OPERATIVA "/>
    <x v="0"/>
    <s v="PETICION DE INTERES PARTICULAR "/>
    <n v="30"/>
    <s v="20213800084402  "/>
    <s v="2021-06-23 11:29:09 "/>
    <m/>
    <m/>
    <m/>
    <s v="En proceso"/>
    <m/>
    <m/>
    <m/>
    <m/>
    <m/>
    <m/>
  </r>
  <r>
    <s v="Entidad Territorial"/>
    <s v="Acompañamiento Juridico"/>
    <s v="CAC: DERECHO DE PETICIÓN  "/>
    <s v="LINA.ROJAS "/>
    <s v="FORMULACIÓN Y ACTUALIZACIÓN NORMATIVA Y OPERATIVA "/>
    <x v="0"/>
    <s v="PETICIÓN DE DOCUMENTOS E INFORMACIÓN "/>
    <n v="20"/>
    <s v="20213800084442  "/>
    <s v="2021-06-23 11:43:35 "/>
    <n v="20212000020691"/>
    <d v="2021-06-28T00:00:00"/>
    <n v="3"/>
    <s v="En proceso"/>
    <m/>
    <m/>
    <m/>
    <m/>
    <m/>
    <s v="NO SE EVIDENCIA DOCUMENTO DE SALIDA "/>
  </r>
  <r>
    <s v="Entidad Bomberil"/>
    <s v="Acompañamiento Juridico"/>
    <s v="CAC: Solicitud de apoyo jurídico y concepto  "/>
    <s v="JULIO.CHAMORRO "/>
    <s v="FORMULACIÓN Y ACTUALIZACIÓN NORMATIVA Y OPERATIVA "/>
    <x v="0"/>
    <s v="PETICION DE INTERES GENERAL "/>
    <n v="30"/>
    <s v="20213800084462  "/>
    <s v="2021-06-23 12:14:29 "/>
    <m/>
    <m/>
    <m/>
    <s v="En proceso"/>
    <m/>
    <m/>
    <m/>
    <m/>
    <m/>
    <m/>
  </r>
  <r>
    <s v="Persona Natural"/>
    <s v="Solicitud de Informacion"/>
    <s v="estadística reporte de emergencias  "/>
    <s v="LUIS.VALENCIA "/>
    <s v="Área Cenrtral de Referencia Bomberil "/>
    <x v="0"/>
    <s v="PETICIÓN DE DOCUMENTOS E INFORMACIÓN "/>
    <n v="20"/>
    <s v="20219000084482  "/>
    <s v="2021-06-23 13:44:35 "/>
    <m/>
    <d v="2021-06-25T00:00:00"/>
    <n v="2"/>
    <s v="Cumplido"/>
    <m/>
    <m/>
    <m/>
    <s v="SI"/>
    <m/>
    <s v="NO SE EVIDENCIA DOCUMENTO DE SALIDA "/>
  </r>
  <r>
    <s v="Entidad Territorial"/>
    <s v="Solicitud de Informacion"/>
    <s v="CAC: ENTIDADES ACREDITADAS PARA CAPACITACIÓN BOMBEROS "/>
    <s v="MAURICIO.DELGADO "/>
    <s v="FORMULACIÓN Y ACTUALIZACIÓN NORMATIVA Y OPERATIVA "/>
    <x v="0"/>
    <s v="PETICIÓN DE DOCUMENTOS E INFORMACIÓN "/>
    <n v="20"/>
    <s v="20213800084562  "/>
    <s v="2021-06-23 17:28:27 "/>
    <m/>
    <m/>
    <m/>
    <s v="En proceso"/>
    <m/>
    <m/>
    <m/>
    <m/>
    <m/>
    <m/>
  </r>
  <r>
    <s v="Entidad Bomberil"/>
    <s v="Solicitud de Informacion"/>
    <s v="CAC: Información Cuerpo de Bomberos San Juan Cesar Guajira  "/>
    <s v="ATENCION AL USUARIO"/>
    <s v="GAU"/>
    <x v="1"/>
    <s v="PETICIÓN DE DOCUMENTOS E INFORMACIÓN "/>
    <n v="20"/>
    <s v="20213800084602  "/>
    <s v="2021-06-23 18:11:04 "/>
    <m/>
    <d v="2021-06-24T00:00:00"/>
    <n v="1"/>
    <s v="Cumplido"/>
    <m/>
    <d v="2021-06-24T00:00:00"/>
    <s v="PDF"/>
    <s v="SI"/>
    <m/>
    <m/>
  </r>
  <r>
    <s v="Entidad Bomberil"/>
    <s v="Solicitud de Informacion"/>
    <s v="CAC: SOLICITUD INFORME Y REPORTE SOLICITUD LAFE SECURITY  "/>
    <s v="RONNY.ROMERO"/>
    <s v="FORMULACIÓN Y ACTUALIZACIÓN NORMATIVA Y OPERATIVA "/>
    <x v="0"/>
    <s v="PETICION DE INTERES GENERAL "/>
    <n v="30"/>
    <s v="20213800084612  "/>
    <s v="2021-06-23 18:34:23 "/>
    <n v="20212050093681"/>
    <m/>
    <m/>
    <s v="En proceso"/>
    <m/>
    <d v="2021-07-02T00:00:00"/>
    <m/>
    <m/>
    <m/>
    <s v="NO SE EVIDECIA DOCUMENTO DE SALIDA "/>
  </r>
  <r>
    <s v="Persona Natural"/>
    <s v="Solicitud de Informacion"/>
    <s v="CAC: DERECHO DE PETICIÓN Y DENUNCIA- DANIEL MADRID BOMBEROS GIRARDOTA.pdf "/>
    <s v="JULIO.CHAMORRO "/>
    <s v="FORMULACIÓN Y ACTUALIZACIÓN NORMATIVA Y OPERATIVA "/>
    <x v="0"/>
    <s v="PETICION DE INTERES GENERAL "/>
    <n v="30"/>
    <s v="20213800084742  "/>
    <s v="2021-06-24 09:20:34 "/>
    <m/>
    <m/>
    <m/>
    <s v="En proceso"/>
    <m/>
    <m/>
    <m/>
    <m/>
    <m/>
    <m/>
  </r>
  <r>
    <s v="Entidad Territorial"/>
    <s v="Otros"/>
    <s v="CAC. NOTIFICACION FALLO DE TUTELA 2021-0098.  "/>
    <s v="JORGE.RESTREPO "/>
    <s v="FORMULACIÓN Y ACTUALIZACIÓN NORMATIVA Y OPERATIVA "/>
    <x v="0"/>
    <s v="PETICION ENTRE AUTORIDADES "/>
    <n v="10"/>
    <s v="20213800084822  "/>
    <s v="2021-06-25 08:28:47 "/>
    <n v="20212050093311"/>
    <d v="2021-06-22T00:00:00"/>
    <m/>
    <s v="Cumplido"/>
    <m/>
    <d v="2021-06-22T00:00:00"/>
    <s v="PDF"/>
    <s v="SI"/>
    <m/>
    <m/>
  </r>
  <r>
    <s v="Entidad Territorial"/>
    <s v="Otros"/>
    <s v="CAC: OFI2021-17311-DAI-2200: LLAMADO DE EMERGENCIA POR CRECIENTES DEL RIO PUTUMAYO EN PUERTO ASÍS, AFECATNDO DIEZ BARRIOS Y 4 COMUNIDADES IDNIGENAS. "/>
    <s v="LUIS.VALENCIA "/>
    <s v="Área Cenrtral de Referencia Bomberil "/>
    <x v="0"/>
    <s v="PETICIÓN DE DOCUMENTOS E INFORMACIÓN "/>
    <n v="20"/>
    <s v="20213800084832  "/>
    <s v="2021-06-25 09:18:16 "/>
    <m/>
    <m/>
    <m/>
    <s v="En proceso"/>
    <m/>
    <m/>
    <m/>
    <m/>
    <m/>
    <m/>
  </r>
  <r>
    <s v="Entidad Territorial"/>
    <s v="Solicitud de Informacion"/>
    <s v="CAC: Decreto 1809-2020  "/>
    <s v="LUIS.VALENCIA "/>
    <s v="Área Cenrtral de Referencia Bomberil "/>
    <x v="0"/>
    <s v="PETICIÓN DE DOCUMENTOS E INFORMACIÓN "/>
    <n v="20"/>
    <s v="20213800084842  "/>
    <s v="2021-06-25 09:42:45 "/>
    <m/>
    <m/>
    <m/>
    <s v="En proceso"/>
    <m/>
    <m/>
    <m/>
    <m/>
    <m/>
    <m/>
  </r>
  <r>
    <s v="Persona Natural"/>
    <s v="Otros"/>
    <s v="CAC: Ref.: Derecho de Petición, artículos 23 de la Constitución Política 1991 "/>
    <s v="JULIO.CHAMORRO "/>
    <s v="FORMULACIÓN Y ACTUALIZACIÓN NORMATIVA Y OPERATIVA "/>
    <x v="0"/>
    <s v="PETICION DE INTERES PARTICULAR "/>
    <n v="30"/>
    <s v="20213800084902  "/>
    <s v="2021-06-25 10:54:25 "/>
    <m/>
    <m/>
    <m/>
    <s v="En proceso"/>
    <m/>
    <m/>
    <m/>
    <m/>
    <m/>
    <m/>
  </r>
  <r>
    <s v="Entidad Bomberil"/>
    <s v="Solicitud de Informacion"/>
    <s v="CAC: Oficio de sistema de contratación para el municipio de saravena.pdf  "/>
    <s v="RONNY.ROMERO"/>
    <s v="FORMULACIÓN Y ACTUALIZACIÓN NORMATIVA Y OPERATIVA "/>
    <x v="0"/>
    <s v="PETICION DE INTERES GENERAL "/>
    <n v="30"/>
    <s v="20213800084912  "/>
    <s v="2021-06-25 11:17:39 "/>
    <n v="20212050093691"/>
    <d v="2021-07-02T00:00:00"/>
    <n v="5"/>
    <s v="En proceso"/>
    <m/>
    <m/>
    <m/>
    <m/>
    <m/>
    <s v="NO SE EVIDENCIA DOCUMENTO DE SALIDA "/>
  </r>
  <r>
    <s v="Entidad Bomberil"/>
    <s v="Fortalecimiento Bomberil"/>
    <s v="CAC: Solicitud Autorización  "/>
    <s v="ANDRES MUÑOZ"/>
    <s v="Área Cenrtral de Referencia Bomberil "/>
    <x v="0"/>
    <s v="PETICION DE INTERES GENERAL "/>
    <n v="30"/>
    <s v="20213800085022  "/>
    <s v="2021-06-25 17:48:23 "/>
    <m/>
    <m/>
    <m/>
    <s v="En proceso"/>
    <m/>
    <m/>
    <m/>
    <m/>
    <m/>
    <m/>
  </r>
  <r>
    <s v="Entidad Bomberil"/>
    <s v="Solicitud de Informacion"/>
    <s v="CAC: SOLICITUD  "/>
    <s v="RONNY.ROMERO"/>
    <s v="FORMULACIÓN Y ACTUALIZACIÓN NORMATIVA Y OPERATIVA "/>
    <x v="0"/>
    <s v="PETICION DE INTERES GENERAL "/>
    <n v="30"/>
    <s v="20213800085082  "/>
    <s v="2021-06-26 23:38:01 "/>
    <m/>
    <m/>
    <m/>
    <s v="En proceso"/>
    <m/>
    <m/>
    <m/>
    <m/>
    <m/>
    <m/>
  </r>
  <r>
    <s v="Entidad Bomberil"/>
    <s v="Solicitud de Informacion"/>
    <s v="CAC: Consulta Capacitaciones "/>
    <s v="MAURICIO.DELGADO "/>
    <s v="FORMULACIÓN Y ACTUALIZACIÓN NORMATIVA Y OPERATIVA "/>
    <x v="0"/>
    <s v="PETICION DE INTERES GENERAL "/>
    <n v="30"/>
    <s v="20213800085202  "/>
    <s v="2021-06-28 15:08:42 "/>
    <m/>
    <d v="2021-07-06T00:00:00"/>
    <n v="5"/>
    <s v="Cumplido"/>
    <m/>
    <d v="2021-07-06T00:00:00"/>
    <s v="PDF"/>
    <s v="SI"/>
    <m/>
    <m/>
  </r>
  <r>
    <s v="Entidad Bomberil"/>
    <s v="Solicitud de Informacion"/>
    <s v="CAC: SOLICITUD  "/>
    <s v="RONNY.ROMERO"/>
    <s v="FORMULACIÓN Y ACTUALIZACIÓN NORMATIVA Y OPERATIVA "/>
    <x v="0"/>
    <s v="PETICION DE INTERES GENERAL "/>
    <n v="30"/>
    <s v="20213800085232  "/>
    <s v="2021-06-28 15:16:47 "/>
    <n v="20212050093711"/>
    <m/>
    <m/>
    <s v="En proceso"/>
    <m/>
    <m/>
    <m/>
    <m/>
    <m/>
    <s v="NO SE EVIDENCIA DOCUMENTO DE SALIDA "/>
  </r>
  <r>
    <s v="Entidad Bomberil"/>
    <s v="Acompañamiento Juridico"/>
    <s v="CAC: ACLARACIÓN DE DUDAS "/>
    <s v="RONNY.ROMERO"/>
    <s v="FORMULACIÓN Y ACTUALIZACIÓN NORMATIVA Y OPERATIVA "/>
    <x v="0"/>
    <s v="PETICION DE INTERES PARTICULAR "/>
    <n v="30"/>
    <s v="20213800085392  "/>
    <s v="2021-06-28 16:42:48 "/>
    <m/>
    <m/>
    <m/>
    <s v="En proceso"/>
    <m/>
    <m/>
    <m/>
    <m/>
    <m/>
    <m/>
  </r>
  <r>
    <s v="Entidad Territorial"/>
    <s v="Acompañamiento Juridico"/>
    <s v="CAC. 680013333014-2021-00105-00 ACCIÓN TUTELA NOTIFICA SENTENCIA.  "/>
    <s v="JORGE.RESTREPO "/>
    <s v="FORMULACIÓN Y ACTUALIZACIÓN NORMATIVA Y OPERATIVA "/>
    <x v="0"/>
    <s v="PETICION ENTRE AUTORIDADES "/>
    <n v="10"/>
    <s v="20213800085402  "/>
    <s v="2021-06-29 08:59:12 "/>
    <n v="20212050093501"/>
    <m/>
    <m/>
    <s v="Cumplido"/>
    <m/>
    <d v="2021-06-30T00:00:00"/>
    <s v="PDF"/>
    <s v="SI"/>
    <m/>
    <m/>
  </r>
  <r>
    <s v="Entidad Territorial"/>
    <s v="Acompañamiento Juridico"/>
    <s v="RD: SOLICITUD DE APOYO "/>
    <s v="RONNY.ROMERO"/>
    <s v="Área Cenrtral de Referencia Bomberil "/>
    <x v="0"/>
    <s v="PETICION DE INTERES GENERAL "/>
    <n v="30"/>
    <s v="20213800085422  "/>
    <s v="2021-06-29 10:21:16 "/>
    <m/>
    <m/>
    <m/>
    <s v="En proceso"/>
    <m/>
    <m/>
    <m/>
    <m/>
    <m/>
    <m/>
  </r>
  <r>
    <s v="Entidad Territorial"/>
    <s v="Solicitud de Informacion"/>
    <s v="CAC: Respuesta a solicitud de acompañamiento presencial en jornadas regionales en el marco del proceso de selección para la provisión definitiva del cargo denominado Bombero, de los Cuerpos de Bomberos Oficiales del país  "/>
    <s v="JORGE AMARILLO"/>
    <s v="SUBDIRECCIÓN ADMINISTRATIVA Y FINANCIERA"/>
    <x v="2"/>
    <s v="PETICIÓN DE DOCUMENTOS E INFORMACIÓN "/>
    <n v="20"/>
    <s v="20213800085462  "/>
    <s v="2021-06-29 11:41:23 "/>
    <m/>
    <m/>
    <m/>
    <s v="En proceso"/>
    <m/>
    <m/>
    <m/>
    <m/>
    <m/>
    <m/>
  </r>
  <r>
    <s v="Entidad Territorial"/>
    <s v="Acompañamiento Juridico"/>
    <s v="CAC: SOLICITUD DE PERSONAL O DE FUNCIONARIO COMPETENTE.  "/>
    <s v="RONNY.ROMERO"/>
    <s v="FORMULACIÓN Y ACTUALIZACIÓN NORMATIVA Y OPERATIVA "/>
    <x v="0"/>
    <s v="PETICION DE INTERES GENERAL "/>
    <n v="30"/>
    <s v="20213800085482  "/>
    <s v="2021-06-29 12:21:41 "/>
    <n v="20212050093731"/>
    <m/>
    <m/>
    <s v="En proceso"/>
    <m/>
    <m/>
    <m/>
    <m/>
    <m/>
    <s v="NO SE EVIDENCIA DOCUMENTO DE SLAIDA"/>
  </r>
  <r>
    <s v="Entidad Bomberil"/>
    <s v="Solicitud de Informacion"/>
    <s v="CAC: Certificación que el cuerpo de bomberos pivijay Magdalena aparece ascrito a la dirección nacional de bomberos  "/>
    <s v="LUIS.VALENCIA "/>
    <s v="Área Cenrtral de Referencia Bomberil "/>
    <x v="0"/>
    <s v="PETICIÓN DE DOCUMENTOS E INFORMACIÓN "/>
    <n v="20"/>
    <s v="20213800085492  "/>
    <s v="2021-06-29 12:27:36 "/>
    <m/>
    <m/>
    <m/>
    <s v="En proceso"/>
    <m/>
    <m/>
    <m/>
    <m/>
    <m/>
    <m/>
  </r>
  <r>
    <s v="Entidad Territorial"/>
    <s v="Solicitud de Informacion"/>
    <s v="CAC: Respuesta Oficial  "/>
    <s v="ADRIANA MORENO"/>
    <s v="PLANEACIÓN"/>
    <x v="1"/>
    <s v="PETICIÓN DE DOCUMENTOS E INFORMACIÓN "/>
    <n v="30"/>
    <s v="20213800085512  "/>
    <s v="2021-06-29 15:17:15 "/>
    <m/>
    <m/>
    <m/>
    <s v="En proceso"/>
    <m/>
    <m/>
    <m/>
    <m/>
    <m/>
    <m/>
  </r>
  <r>
    <s v="Entidad Territorial"/>
    <s v="Solicitud de Informacion"/>
    <s v="CAC: CNSC: Entrega comunicado No. 20212010848841  "/>
    <s v="JORGE AMARILLO"/>
    <s v="SUBDIRECCIÓN ADMINISTRATIVA Y FINANCIERA"/>
    <x v="2"/>
    <s v="PETICIÓN DE DOCUMENTOS E INFORMACIÓN "/>
    <n v="20"/>
    <s v="20213800085552  "/>
    <s v="2021-06-29 16:32:09 "/>
    <m/>
    <m/>
    <m/>
    <s v="En proceso"/>
    <m/>
    <m/>
    <m/>
    <m/>
    <m/>
    <m/>
  </r>
  <r>
    <s v="Entidad Bomberil"/>
    <s v="Solicitud de Informacion"/>
    <s v="CAC: RESOLUCION INSCRIPCION DE DIGNATARIOS MAGANGUE y otros 3 documentos.pdf  "/>
    <s v="RONNY.ROMERO"/>
    <s v="FORMULACIÓN Y ACTUALIZACIÓN NORMATIVA Y OPERATIVA "/>
    <x v="0"/>
    <s v="PETICION DE INTERES GENERAL "/>
    <n v="30"/>
    <s v="20213800085592  "/>
    <s v="2021-06-29 17:29:27 "/>
    <m/>
    <m/>
    <m/>
    <s v="En proceso"/>
    <m/>
    <m/>
    <m/>
    <m/>
    <m/>
    <m/>
  </r>
  <r>
    <s v="Entidad Bomberil"/>
    <s v="Solicitud de Informacion"/>
    <s v="CAC: RESPUESTA RADICACIÓN DNBC No. “202033800048992” OFICIO N° 20212000013911 DE 21/01/2021, "/>
    <s v="RONNY.ROMERO"/>
    <s v="FORMULACIÓN Y ACTUALIZACIÓN NORMATIVA Y OPERATIVA "/>
    <x v="0"/>
    <s v="PETICION DE INTERES GENERAL "/>
    <n v="30"/>
    <s v="20213800085642  "/>
    <s v="2021-06-30 11:06:07 "/>
    <m/>
    <m/>
    <m/>
    <s v="En proceso"/>
    <m/>
    <m/>
    <m/>
    <m/>
    <m/>
    <m/>
  </r>
  <r>
    <s v="Entidad Bomberil"/>
    <s v="Fortalecimiento Bomberil"/>
    <s v="CAC: SOLICITUD COMODATO "/>
    <s v="JIUD MAGNOLY"/>
    <s v="Área Cenrtral de Referencia Bomberil "/>
    <x v="0"/>
    <s v="PETICION DE INTERES GENERAL "/>
    <n v="30"/>
    <s v="20213800085662  "/>
    <s v="2021-06-30 11:15:07 "/>
    <m/>
    <m/>
    <m/>
    <s v="En proceso"/>
    <m/>
    <m/>
    <m/>
    <m/>
    <m/>
    <m/>
  </r>
  <r>
    <s v="Entidad Bomberil"/>
    <s v="Solicitud de Informacion"/>
    <s v="CAC: Requerimiento a solicitud sobre sobre queja en contra del comandante DAGLEN FERNANDO RAMIREZ de la estación de bomberos de Amalfi departamento de Antioquia con radicado No. 20203800048302 del 11 de noviembre de 2020. "/>
    <s v="RONNY.ROMERO"/>
    <s v="FORMULACIÓN Y ACTUALIZACIÓN NORMATIVA Y OPERATIVA "/>
    <x v="0"/>
    <s v="PETICION DE INTERES PARTICULAR "/>
    <n v="30"/>
    <s v="20213800085692  "/>
    <s v="2021-06-30 11:55:13 "/>
    <m/>
    <m/>
    <m/>
    <s v="En proceso"/>
    <m/>
    <m/>
    <m/>
    <m/>
    <m/>
    <m/>
  </r>
  <r>
    <s v="Entidad Bomberil"/>
    <s v="Acompañamiento Juridico"/>
    <s v="CAC: REFERENCIA: Radicado DNBC No 20212050091711 Asunto: Llamado de atención "/>
    <s v="RONNY.ROMERO"/>
    <s v="FORMULACIÓN Y ACTUALIZACIÓN NORMATIVA Y OPERATIVA "/>
    <x v="0"/>
    <s v="PETICION DE INTERES GENERAL "/>
    <n v="30"/>
    <s v="20213800085722  "/>
    <s v="2021-06-30 15:44:01 "/>
    <m/>
    <m/>
    <m/>
    <s v="En proceso"/>
    <m/>
    <m/>
    <m/>
    <m/>
    <m/>
    <m/>
  </r>
  <r>
    <s v="Entidad Territorial"/>
    <s v="Solicitud de Informacion"/>
    <s v="cac: Superintendencia de Industria y Comercio (SIC):Carta tramites:Radicado No. 21-206137-4|1037495 "/>
    <s v="ALVARO.PEREZ"/>
    <s v="CONTRATACIÓN"/>
    <x v="2"/>
    <s v="PETICIÓN DE DOCUMENTOS E INFORMACIÓN "/>
    <n v="20"/>
    <s v="20213800085752  "/>
    <s v="2021-06-30 15:59:14 "/>
    <m/>
    <m/>
    <m/>
    <s v="En proceso"/>
    <m/>
    <m/>
    <m/>
    <m/>
    <m/>
    <m/>
  </r>
  <r>
    <s v="Entidad Bomberil"/>
    <s v="Fortalecimiento Bomberil"/>
    <s v="cac: DOCUMENTOS PARA ADJUDICACIÓN EQUIPOS FORTALECIMIENTO. "/>
    <s v="ANDRES MUÑOZ"/>
    <s v="Área Cenrtral de Referencia Bomberil "/>
    <x v="0"/>
    <s v="PETICION DE INTERES GENERAL "/>
    <n v="30"/>
    <s v="20213800085762  "/>
    <s v="2021-06-30 16:03:34 "/>
    <m/>
    <m/>
    <m/>
    <s v="En proceso"/>
    <m/>
    <m/>
    <m/>
    <m/>
    <m/>
    <m/>
  </r>
</pivotCacheRecords>
</file>

<file path=xl/pivotCache/pivotCacheRecords2.xml><?xml version="1.0" encoding="utf-8"?>
<pivotCacheRecords xmlns="http://schemas.openxmlformats.org/spreadsheetml/2006/main" xmlns:r="http://schemas.openxmlformats.org/officeDocument/2006/relationships" count="112">
  <r>
    <x v="0"/>
    <s v="Radicación Directa "/>
    <x v="0"/>
    <s v="JIMMY POLO DEVIA "/>
    <x v="0"/>
    <s v="Legislacion Bomberil"/>
    <s v="RD: derecho de petición "/>
    <s v="RONNY.ROMERO"/>
    <s v="FORMULACIÓN Y ACTUALIZACIÓN NORMATIVA Y OPERATIVA "/>
    <s v="SUBDIRECCIÓN ESTRATÉGICA Y DE COORDINACIÓN BOMBERIL "/>
    <x v="0"/>
    <n v="30"/>
    <s v="20213800080982  "/>
    <s v="2021-06-01 13:46:21 "/>
    <m/>
    <m/>
    <n v="25"/>
    <x v="0"/>
    <m/>
    <m/>
    <m/>
    <m/>
    <m/>
    <m/>
  </r>
  <r>
    <x v="1"/>
    <s v="Correo Atención Ciudadano"/>
    <x v="1"/>
    <s v="ALCALDIA BOGOTA CUNDINAMARCA "/>
    <x v="1"/>
    <s v="Legislacion Bomberil"/>
    <s v="CAC. DOC. E-01052-2021003839 Id 82202 - DNBC - TRASLADO POR COMPETENCIA PQRS 1532252021 Y 1550302021 - PET. JHOJAN GARAY Y ERIKA SICATHA "/>
    <s v="EDGAR.MAYA "/>
    <s v="FORMULACIÓN Y ACTUALIZACIÓN NORMATIVA Y OPERATIVA "/>
    <s v="SUBDIRECCIÓN ESTRATÉGICA Y DE COORDINACIÓN BOMBERIL "/>
    <x v="1"/>
    <n v="30"/>
    <s v="20213800081002  "/>
    <s v="2021-06-01 15:54:38 "/>
    <m/>
    <d v="2021-06-24T00:00:00"/>
    <n v="15"/>
    <x v="1"/>
    <s v="Se da respuesta por correo electrónico se deja evidencia en digital 24/06/21"/>
    <m/>
    <m/>
    <s v="Sí"/>
    <m/>
    <m/>
  </r>
  <r>
    <x v="1"/>
    <s v="Correo Institucional "/>
    <x v="0"/>
    <s v="CUERPO DE BOMBEROS VOLUNTARIOS DE LERIDA - TOLIMA"/>
    <x v="2"/>
    <s v="Legislacion Bomberil"/>
    <s v="CI. envio documento evidalio tinoco bomberos lerida "/>
    <s v="RONNY.ROMERO"/>
    <s v="FORMULACIÓN Y ACTUALIZACIÓN NORMATIVA Y OPERATIVA "/>
    <s v="SUBDIRECCIÓN ESTRATÉGICA Y DE COORDINACIÓN BOMBERIL "/>
    <x v="0"/>
    <n v="30"/>
    <s v="20213800081022  "/>
    <s v="2021-06-01 16:38:10 "/>
    <m/>
    <m/>
    <n v="25"/>
    <x v="0"/>
    <m/>
    <m/>
    <m/>
    <m/>
    <m/>
    <m/>
  </r>
  <r>
    <x v="1"/>
    <s v="Correo Atención Ciudadano"/>
    <x v="2"/>
    <s v="COORDINACIóN EJECUTIVA BOMBEROS DE ANTIOQUIA TE. PAULA ANDREA RíOS"/>
    <x v="2"/>
    <s v="Legislacion Bomberil"/>
    <s v="CAC. SOLICITUD DE INFORMACIÓN Coordinación Ejecutiva de Bomberos De Antioquia "/>
    <s v="JORGE.RESTREPO "/>
    <s v="FORMULACIÓN Y ACTUALIZACIÓN NORMATIVA Y OPERATIVA "/>
    <s v="SUBDIRECCIÓN ESTRATÉGICA Y DE COORDINACIÓN BOMBERIL "/>
    <x v="0"/>
    <n v="30"/>
    <s v="20213800081032  "/>
    <s v="2021-06-01 16:54:28 "/>
    <n v="20212050092251"/>
    <d v="2021-06-17T00:00:00"/>
    <n v="10"/>
    <x v="1"/>
    <m/>
    <d v="2021-06-23T00:00:00"/>
    <s v="PDF"/>
    <s v="Sí"/>
    <m/>
    <m/>
  </r>
  <r>
    <x v="1"/>
    <s v="Correo Atención Ciudadano"/>
    <x v="3"/>
    <s v="PERSONERIA MUNICIPAL DE COTA  "/>
    <x v="1"/>
    <s v="Solicitud de Informacion"/>
    <s v="CAC. EXPEDIENTE 013-2019 REITERACIÓN SOLICITUD DE INFORMACIÓN  "/>
    <s v="JULIO.CHAMORRO "/>
    <s v="INSPECCIÒN VIGILANCIA Y CONTROL "/>
    <s v="SUBDIRECCIÓN ESTRATÉGICA Y DE COORDINACIÓN BOMBERIL "/>
    <x v="0"/>
    <n v="30"/>
    <s v="20213800081042  "/>
    <s v="2021-06-01 17:04:34 "/>
    <m/>
    <m/>
    <n v="25"/>
    <x v="0"/>
    <m/>
    <m/>
    <m/>
    <m/>
    <m/>
    <m/>
  </r>
  <r>
    <x v="1"/>
    <s v="Correo Atención Ciudadano"/>
    <x v="1"/>
    <s v="MINISTERIO DEL INTEROR VICEMINISTERIO DE RELACIONES POLÍTICAS  "/>
    <x v="1"/>
    <s v="Fortalecimiento Bomberil"/>
    <s v="CAC. OFI2021-15227-DVR-3000 Traslado Secretario del Interior y Convivencia Ciudadana de la Alcaldía de Cartagena de Indias "/>
    <s v="RONNY.ROMERO"/>
    <s v="FORMULACIÓN Y ACTUALIZACIÓN NORMATIVA Y OPERATIVA "/>
    <s v="SUBDIRECCIÓN ESTRATÉGICA Y DE COORDINACIÓN BOMBERIL "/>
    <x v="1"/>
    <n v="30"/>
    <s v="20213800081052  "/>
    <s v="2021-06-01 17:11:01 "/>
    <m/>
    <m/>
    <n v="25"/>
    <x v="0"/>
    <m/>
    <m/>
    <m/>
    <m/>
    <m/>
    <m/>
  </r>
  <r>
    <x v="1"/>
    <s v="Correo Atención Ciudadano"/>
    <x v="4"/>
    <s v="CUERPO DE BOMBEROS VOLUNTARIOS FLORIDABLANCA  "/>
    <x v="2"/>
    <s v="Acompañamiento Juridico"/>
    <s v="CAC. DERECHO DE PETICION DE CONSULTA - CBVF-2021-COMD-00805-S "/>
    <s v="CARLOS.LOPEZ"/>
    <s v="OFICINA ASESORA JURIDICA "/>
    <s v="DIRECCIÓN GENERAL"/>
    <x v="2"/>
    <n v="35"/>
    <s v="20213800081132  "/>
    <s v="2021-06-02 10:53:42 "/>
    <n v="20211200000843"/>
    <d v="2021-06-08T00:00:00"/>
    <n v="3"/>
    <x v="1"/>
    <m/>
    <d v="2021-06-17T00:00:00"/>
    <s v="PDF"/>
    <s v="Sí"/>
    <m/>
    <m/>
  </r>
  <r>
    <x v="1"/>
    <s v="Correo Atención Ciudadano"/>
    <x v="5"/>
    <s v="EDGAR JOSE MEDINA TORRES "/>
    <x v="0"/>
    <s v="Legislacion Bomberil"/>
    <s v="CAC. Derecho de petición "/>
    <s v="RONNY.ROMERO"/>
    <s v="FORMULACIÓN Y ACTUALIZACIÓN NORMATIVA Y OPERATIVA "/>
    <s v="SUBDIRECCIÓN ESTRATÉGICA Y DE COORDINACIÓN BOMBERIL "/>
    <x v="1"/>
    <n v="30"/>
    <s v="20213800081202  "/>
    <s v="2021-06-02 12:36:52 "/>
    <m/>
    <m/>
    <n v="23"/>
    <x v="0"/>
    <m/>
    <m/>
    <m/>
    <m/>
    <m/>
    <m/>
  </r>
  <r>
    <x v="1"/>
    <s v="Correo Atención Ciudadano"/>
    <x v="3"/>
    <s v="GOBERNACIÓN DE CUNDINAMARCA"/>
    <x v="1"/>
    <s v="Fortalecimiento Bomberil"/>
    <s v="CAC. NOTIFICACION ELECTRONICA PROCESO 2020-004 CONTRA CUERPO DE BOMBEROS VOLUNTARIOS COTA "/>
    <s v="JULIO.CHAMORRO "/>
    <s v="INSPECCIÒN VIGILANCIA Y CONTROL "/>
    <s v="SUBDIRECCIÓN ESTRATÉGICA Y DE COORDINACIÓN BOMBERIL "/>
    <x v="0"/>
    <n v="30"/>
    <s v="20213800081212  "/>
    <s v="2021-06-02 12:43:29 "/>
    <m/>
    <m/>
    <n v="23"/>
    <x v="0"/>
    <m/>
    <m/>
    <m/>
    <m/>
    <m/>
    <m/>
  </r>
  <r>
    <x v="1"/>
    <s v="Correo Atención Ciudadano"/>
    <x v="2"/>
    <s v="GOBERNACION DE ANTIOQUIA SECRETARIA DE GOBIERNO PAZ Y NO VIOLENCIA  "/>
    <x v="1"/>
    <s v="Solicitud de Informacion"/>
    <s v="CAC. RESPUESTA A SOLICITUD DE INFORMACION RADICADO 2021010130391  "/>
    <s v="JULIO.CHAMORRO "/>
    <s v="INSPECCIÒN VIGILANCIA Y CONTROL "/>
    <s v="SUBDIRECCIÓN ESTRATÉGICA Y DE COORDINACIÓN BOMBERIL "/>
    <x v="0"/>
    <n v="30"/>
    <s v="20213800081232  "/>
    <s v="2021-06-02 13:01:53 "/>
    <m/>
    <m/>
    <n v="23"/>
    <x v="0"/>
    <m/>
    <m/>
    <m/>
    <m/>
    <m/>
    <m/>
  </r>
  <r>
    <x v="1"/>
    <s v="Correo Atención Ciudadano"/>
    <x v="3"/>
    <s v="CUERPO DE BOMBEROS VOLUNTARIOS DE SAN ANTONIO DEL TEQUENDAMA  "/>
    <x v="2"/>
    <s v="Otros"/>
    <s v="CAC. CARTA ABIERTA AL SEÑOR PRESIDENTE DE LA REPÚBLICA, PARA LA PRIORIZACIÓN DE ORGANISMOS DE SOCORRO DEL PAÍS EN EL PROGRAMA DE PLAN NACIONAL DE VACUNACIÓN CONTRA EL COVID-19 "/>
    <s v="JORGE.RESTREPO "/>
    <s v="FORMULACIÓN Y ACTUALIZACIÓN NORMATIVA Y OPERATIVA "/>
    <s v="SUBDIRECCIÓN ESTRATÉGICA Y DE COORDINACIÓN BOMBERIL "/>
    <x v="0"/>
    <n v="30"/>
    <s v="20213800081262  "/>
    <s v="2021-06-02 14:04:02 "/>
    <n v="20212050092261"/>
    <d v="2021-06-17T00:00:00"/>
    <n v="9"/>
    <x v="1"/>
    <m/>
    <d v="2021-06-17T00:00:00"/>
    <s v="PDF"/>
    <s v="Sí"/>
    <m/>
    <m/>
  </r>
  <r>
    <x v="1"/>
    <s v="Correo Atención Ciudadano"/>
    <x v="1"/>
    <s v="PROCURADURIA 2 DELEGADA CONTRATACION ESTATAL  "/>
    <x v="1"/>
    <s v="Solicitud de Informacion"/>
    <s v="CAC. Solicitud de Información para EXP: E-2020-236741 D-2020-1700391 Dirigido a Uae Direccion Nacional De Bomberos "/>
    <s v="ALVARO.PEREZ"/>
    <s v="CONTRATACIÓN"/>
    <s v="SUBDIRECCIÓN ADMINISTRATIVA Y FINANCIERA "/>
    <x v="3"/>
    <n v="10"/>
    <s v="20213800081332  "/>
    <s v="2021-06-02 16:55:29 "/>
    <n v="20211000020921"/>
    <s v="02/072021"/>
    <n v="20"/>
    <x v="2"/>
    <m/>
    <d v="2021-07-02T00:00:00"/>
    <s v="PDF"/>
    <s v="Sí"/>
    <m/>
    <m/>
  </r>
  <r>
    <x v="1"/>
    <s v="Correo Atención Ciudadano"/>
    <x v="6"/>
    <s v="JOSE ROLANDO FRESNEDA AVILA "/>
    <x v="0"/>
    <s v="Solicitud de Informacion"/>
    <s v="CAC. Derecho de petición  "/>
    <s v="JULIO.CHAMORRO "/>
    <s v="INSPECCIÒN VIGILANCIA Y CONTROL "/>
    <s v="SUBDIRECCIÓN ESTRATÉGICA Y DE COORDINACIÓN BOMBERIL "/>
    <x v="0"/>
    <n v="30"/>
    <s v="20213800081342  "/>
    <s v="2021-06-02 17:06:03 "/>
    <m/>
    <m/>
    <n v="23"/>
    <x v="0"/>
    <m/>
    <m/>
    <m/>
    <m/>
    <m/>
    <m/>
  </r>
  <r>
    <x v="2"/>
    <s v="formato Electronico"/>
    <x v="1"/>
    <s v="DIEGO RICARDO GARCIA AVILA "/>
    <x v="0"/>
    <s v="Legislacion Bomberil"/>
    <s v="facultades de los representantes legales de los cuerpos de bomberos "/>
    <s v="JORGE.RESTREPO "/>
    <s v="FORMULACIÓN Y ACTUALIZACIÓN NORMATIVA Y OPERATIVA "/>
    <s v="SUBDIRECCIÓN ESTRATÉGICA Y DE COORDINACIÓN BOMBERIL "/>
    <x v="4"/>
    <n v="20"/>
    <s v="20219000081382  "/>
    <s v="2021-06-02 17:59:28 "/>
    <n v="20212050092291"/>
    <d v="2021-06-17T00:00:00"/>
    <n v="9"/>
    <x v="1"/>
    <m/>
    <d v="2021-06-17T00:00:00"/>
    <s v="PDF"/>
    <s v="Sí"/>
    <m/>
    <m/>
  </r>
  <r>
    <x v="1"/>
    <s v="Correo Atención Ciudadano"/>
    <x v="6"/>
    <s v="DARWIN GIOVANY RODRIGUEZ SANCHEZ "/>
    <x v="0"/>
    <s v="Legislacion Bomberil"/>
    <s v="PETICIÓN SOLUCION DE MI SITUACIÓN COMO UNIDAD ACTIVA OPERATIVA DE LOS BOMBEROS DE COLOMBIA "/>
    <s v="RONNY.ROMERO"/>
    <s v="FORMULACIÓN Y ACTUALIZACIÓN NORMATIVA Y OPERATIVA "/>
    <s v="SUBDIRECCIÓN ESTRATÉGICA Y DE COORDINACIÓN BOMBERIL "/>
    <x v="1"/>
    <n v="30"/>
    <s v="20219000081432  "/>
    <s v="2021-06-03 13:38:45 "/>
    <s v=" 20212050093581 "/>
    <d v="2021-07-06T00:00:00"/>
    <n v="20"/>
    <x v="1"/>
    <m/>
    <d v="2021-07-06T00:00:00"/>
    <s v="PDF"/>
    <s v="Sí"/>
    <m/>
    <m/>
  </r>
  <r>
    <x v="1"/>
    <s v="Correo Atención Ciudadano"/>
    <x v="7"/>
    <s v="ALCALDIA MOÑITOS CORDOBA "/>
    <x v="1"/>
    <s v="Acompañamiento Juridico"/>
    <s v="CAC: SOLICITUD DE ACOMPAÑAMIENTOY ASESORIA PARA LA CREACION DEL CUERPO DE BOMBEROS VOLUNTARIOS DEL MUNICIPIO DE MOÑITOS "/>
    <s v="RONNY.ROMERO"/>
    <s v="FORMULACIÓN Y ACTUALIZACIÓN NORMATIVA Y OPERATIVA "/>
    <s v="SUBDIRECCIÓN ESTRATÉGICA Y DE COORDINACIÓN BOMBERIL "/>
    <x v="0"/>
    <n v="30"/>
    <s v="20213800081462  "/>
    <s v="2021-06-03 16:00:09 "/>
    <m/>
    <m/>
    <n v="24"/>
    <x v="0"/>
    <m/>
    <m/>
    <m/>
    <m/>
    <m/>
    <m/>
  </r>
  <r>
    <x v="1"/>
    <s v="Correo Atención Ciudadano"/>
    <x v="8"/>
    <s v="ASDEBER NEIVA  "/>
    <x v="0"/>
    <s v="Solicitud de Informacion"/>
    <s v="CAC: derecho de petición  "/>
    <s v="RONNY.ROMERO"/>
    <s v="FORMULACIÓN Y ACTUALIZACIÓN NORMATIVA Y OPERATIVA "/>
    <s v="SUBDIRECCIÓN ESTRATÉGICA Y DE COORDINACIÓN BOMBERIL "/>
    <x v="4"/>
    <n v="20"/>
    <s v="20213800081582  "/>
    <s v="2021-06-04 14:40:10 "/>
    <m/>
    <m/>
    <n v="25"/>
    <x v="0"/>
    <m/>
    <m/>
    <m/>
    <m/>
    <m/>
    <m/>
  </r>
  <r>
    <x v="1"/>
    <s v="Correo Atención Ciudadano"/>
    <x v="9"/>
    <s v="ALCALDIA GALAPA ATLANTICO "/>
    <x v="1"/>
    <s v="Otros"/>
    <s v="CAC: RESPUESTA BOMBEROS  "/>
    <s v="JULIO.CHAMORRO "/>
    <s v="INSPECCIÒN VIGILANCIA Y CONTROL "/>
    <s v="SUBDIRECCIÓN ESTRATÉGICA Y DE COORDINACIÓN BOMBERIL "/>
    <x v="0"/>
    <n v="30"/>
    <s v="20213800081592  "/>
    <s v="2021-06-04 14:43:52 "/>
    <m/>
    <m/>
    <n v="25"/>
    <x v="0"/>
    <m/>
    <m/>
    <m/>
    <m/>
    <m/>
    <m/>
  </r>
  <r>
    <x v="1"/>
    <s v="Correo Atención Ciudadano"/>
    <x v="10"/>
    <s v="CUERPO DE BOMBEROS VOLUNTARIOS DE VILLANUEVA - CASANARE  "/>
    <x v="2"/>
    <s v="Acompañamiento Juridico"/>
    <s v="CAC. Solicitud apoyo jurídico ante contratación con Administración Municipal Villanueva Casanare. "/>
    <s v="ANDREA.CASTAñEDA "/>
    <s v="FORMULACIÓN Y ACTUALIZACIÓN NORMATIVA Y OPERATIVA "/>
    <s v="SUBDIRECCIÓN ESTRATÉGICA Y DE COORDINACIÓN BOMBERIL "/>
    <x v="0"/>
    <n v="30"/>
    <s v="20213800081642  "/>
    <s v="2021-06-08 09:15:48 "/>
    <m/>
    <d v="2021-06-09T00:00:00"/>
    <n v="1"/>
    <x v="1"/>
    <s v="EL DÍA 9/06/2021 LA EL PERSONAL DE INSPECCIÓN VIGILANCIA Y CONTROL REALIZÓ UNA REUNIÓN CON LA ALCALDÍA MUNICIPAL Y EL COMANDANTE DEL CUERPO DE BOMBEROS VOLUNTARIOS DE VILLANUEVA DONDE SE ASESORÓ EN MATERIA DE CONTRATACIÓN SOBRE LA SOLICITUD PRESENTADA EN ESTE OFICIO"/>
    <m/>
    <m/>
    <m/>
    <m/>
    <m/>
  </r>
  <r>
    <x v="1"/>
    <s v="Correo Atención Ciudadano"/>
    <x v="5"/>
    <s v="CUERPO DE BOMBEROS DE OVEJAS  "/>
    <x v="2"/>
    <s v="Acompañamiento Juridico"/>
    <s v="CAC. PROYECTOS BOMBERILES.  "/>
    <s v="ANDRÉS FERNANDO MUÑOZ CABRERA"/>
    <s v="Área Cenrtral de Referencia Bomberil "/>
    <s v="SUBDIRECCIÓN ESTRATÉGICA Y DE COORDINACIÓN BOMBERIL "/>
    <x v="0"/>
    <n v="30"/>
    <s v="20213800081652  "/>
    <s v="2021-06-08 09:29:00 "/>
    <m/>
    <m/>
    <n v="20"/>
    <x v="0"/>
    <m/>
    <m/>
    <m/>
    <m/>
    <m/>
    <m/>
  </r>
  <r>
    <x v="1"/>
    <s v="Correo Atención Ciudadano"/>
    <x v="5"/>
    <s v="CUERPO DE BOMBEROS DE OVEJAS  "/>
    <x v="2"/>
    <s v="Acompañamiento Juridico"/>
    <s v="CAC. PROYECTO EQUIPOS EPP.  "/>
    <s v="ANDRÉS FERNANDO MUÑOZ CABRERA"/>
    <s v="Área Cenrtral de Referencia Bomberil "/>
    <s v="SUBDIRECCIÓN ESTRATÉGICA Y DE COORDINACIÓN BOMBERIL "/>
    <x v="1"/>
    <n v="30"/>
    <s v="20213800081672  "/>
    <s v="2021-06-08 09:59:53 "/>
    <m/>
    <m/>
    <n v="20"/>
    <x v="0"/>
    <m/>
    <m/>
    <m/>
    <m/>
    <m/>
    <m/>
  </r>
  <r>
    <x v="1"/>
    <s v="Correo Atención Ciudadano"/>
    <x v="1"/>
    <s v="PROCURADURIA DELEGADA PARA LAS ENTIDADES TERRITORIALES Y DIALOGO SOCIAL  "/>
    <x v="1"/>
    <s v="Solicitud de Informacion"/>
    <s v="CAC. OFICIO PDTDS 1158 DIRECCIÓN NACIONAL DE BOMBEROS. "/>
    <s v="JAIRO.SOTO "/>
    <s v="Área Cenrtral de Referencia Bomberil "/>
    <s v="SUBDIRECCIÓN ESTRATÉGICA Y DE COORDINACIÓN BOMBERIL "/>
    <x v="3"/>
    <n v="10"/>
    <s v="20213800081692  "/>
    <s v="2021-06-08 10:48:24 "/>
    <m/>
    <m/>
    <n v="20"/>
    <x v="0"/>
    <m/>
    <m/>
    <m/>
    <m/>
    <m/>
    <m/>
  </r>
  <r>
    <x v="1"/>
    <s v="Correo Atención Ciudadano"/>
    <x v="11"/>
    <s v="DIANA PATRICIA CORREA  "/>
    <x v="0"/>
    <s v="Otros"/>
    <s v="CAC. DERECHO DE PETICION:RADICADO DESDE EL 29 MAYO 2021.  "/>
    <s v="ANDREA.CASTAñEDA "/>
    <s v="FORMULACIÓN Y ACTUALIZACIÓN NORMATIVA Y OPERATIVA "/>
    <s v="SUBDIRECCIÓN ESTRATÉGICA Y DE COORDINACIÓN BOMBERIL "/>
    <x v="2"/>
    <n v="35"/>
    <s v="20213800081722  "/>
    <s v="2021-06-08 11:19:12 "/>
    <m/>
    <m/>
    <n v="20"/>
    <x v="0"/>
    <m/>
    <m/>
    <m/>
    <m/>
    <m/>
    <m/>
  </r>
  <r>
    <x v="1"/>
    <s v="Correo Atención Ciudadano"/>
    <x v="1"/>
    <s v="GRUPO SARA  "/>
    <x v="3"/>
    <s v="Otros"/>
    <s v="CAC. Propuesta Talleres Grupo SARA y Para Cada Abeja Una Flor."/>
    <s v="CARLOS.CARTAGENA "/>
    <s v="DIRECCIÓN GENERAL"/>
    <s v="DIRECCIÓN GENERAL"/>
    <x v="0"/>
    <n v="30"/>
    <s v="20213800081752  "/>
    <s v="2021-06-08 12:17:00 "/>
    <n v="20211000020221"/>
    <d v="2021-06-21T00:00:00"/>
    <n v="8"/>
    <x v="1"/>
    <m/>
    <d v="2021-06-22T00:00:00"/>
    <s v="PDF"/>
    <s v="Sí"/>
    <m/>
    <m/>
  </r>
  <r>
    <x v="1"/>
    <s v="Correo Atención Ciudadano"/>
    <x v="1"/>
    <s v="ALCALDIA MILAN CAQUETA "/>
    <x v="1"/>
    <s v="Fortalecimiento Bomberil"/>
    <s v="CAC: OFI2021-10718 Traslado comunicación EXT_S21-00032338-PQRSD-031980-PQR "/>
    <s v="ANDRÉS FERNANDO MUÑOZ CABRERA"/>
    <s v="Área Cenrtral de Referencia Bomberil "/>
    <s v="SUBDIRECCIÓN ESTRATÉGICA Y DE COORDINACIÓN BOMBERIL "/>
    <x v="0"/>
    <n v="30"/>
    <s v="20213800081812  "/>
    <s v="2021-06-08 15:14:11 "/>
    <m/>
    <m/>
    <n v="20"/>
    <x v="0"/>
    <m/>
    <m/>
    <m/>
    <m/>
    <m/>
    <m/>
  </r>
  <r>
    <x v="1"/>
    <s v="Correo Atención Ciudadano"/>
    <x v="2"/>
    <s v="CUERPO DE BOMBEROS VOLUNTARIOS DE TURBO - ANTIOQUIA"/>
    <x v="2"/>
    <s v="Acompañamiento Juridico"/>
    <s v="CAC:SOLICITUD APOYO TECNICO Y ASESORIA  "/>
    <s v="JORGE.RESTREPO "/>
    <s v="FORMULACIÓN Y ACTUALIZACIÓN NORMATIVA Y OPERATIVA "/>
    <s v="SUBDIRECCIÓN ESTRATÉGICA Y DE COORDINACIÓN BOMBERIL "/>
    <x v="0"/>
    <n v="30"/>
    <s v="20213800081832  "/>
    <s v="2021-06-08 16:14:26 "/>
    <m/>
    <d v="2021-06-21T00:00:00"/>
    <n v="8"/>
    <x v="1"/>
    <s v="SE LLEVÓ A CABO REUNIÓN VIRTUAL EL DÍA 21/06/2021"/>
    <m/>
    <m/>
    <m/>
    <m/>
    <m/>
  </r>
  <r>
    <x v="1"/>
    <s v="Correo Atención Ciudadano"/>
    <x v="3"/>
    <s v="ALCALDIA BITUIMA CUNDINAMARCA "/>
    <x v="1"/>
    <s v="Acompañamiento Juridico"/>
    <s v="CAC. solicitud.  "/>
    <s v="RONNY.ROMERO"/>
    <s v="FORMULACIÓN Y ACTUALIZACIÓN NORMATIVA Y OPERATIVA "/>
    <s v="SUBDIRECCIÓN ESTRATÉGICA Y DE COORDINACIÓN BOMBERIL "/>
    <x v="0"/>
    <n v="30"/>
    <s v="20213800081862  "/>
    <s v="2021-06-08 16:36:50 "/>
    <m/>
    <d v="2021-07-01T00:00:00"/>
    <n v="16"/>
    <x v="1"/>
    <s v="SE DIO RESPUESTA MEDIANTE LLAMADA TELEFÓNICA EL 01/07/2021 Y SE INDICO QUE SE DEBE COORDINAR CON GOBERNACIÓN DE CUNDINAMARCA Y DELEGADO DEPARTAMENTAL PARA LA REACTIVACIÓN DEL CUERPO DE BOMBEROS"/>
    <m/>
    <m/>
    <m/>
    <m/>
    <m/>
  </r>
  <r>
    <x v="1"/>
    <s v="Correo Atención Ciudadano"/>
    <x v="1"/>
    <s v="ALFAPEOPLE  "/>
    <x v="3"/>
    <s v="Solicitud de Informacion"/>
    <s v="CAC. Certificados de retención. "/>
    <s v="MIGUEL.FRANCO "/>
    <s v="GESTION FINANCIERA"/>
    <s v="SUBDIRECCIÓN ADMINISTRATIVA Y FINANCIERA "/>
    <x v="4"/>
    <n v="20"/>
    <s v="20213800081882  "/>
    <s v="2021-06-08 17:11:40 "/>
    <m/>
    <d v="2021-06-10T00:00:00"/>
    <n v="2"/>
    <x v="1"/>
    <s v="El día 10 de Junio de 2021, se envió respuesta al correo mbv@alfapeople.com y se les informa que: Revisando el registro de pagos de la vigencia 2021, para la expedición del Certificado de Ingresos y Retenciones que requirieron a través de la oficina de Atención al Ciudadano de la DNBC y con radicado ORFEO 20213800081882. Al consultar el Aplicativo SIIF Nación II, No se registra pagos a nombre de ALFAPEOPLE NIT 830.013.988-9 que la Dirección Nacional de Bomberos le haya efectuado."/>
    <m/>
    <m/>
    <m/>
    <m/>
    <m/>
  </r>
  <r>
    <x v="1"/>
    <s v="Correo Institucional "/>
    <x v="3"/>
    <s v="ABOGADOSESPECIALIZADOS2001@GMAIL.COM ARGEMIRO HECHAVARRIA  "/>
    <x v="3"/>
    <s v="Acompañamiento Juridico"/>
    <s v="CI. REITERACION DEL OFICIO N° 20212000013911 DE 21/01/2021, POR QUEJA INTERPUESTA ANTE LA DNBC CON RADICADO N° 20203800048992 DEL 18 DE NOVIEMBRE DE 2020. "/>
    <s v="RONNY.ROMERO"/>
    <s v="FORMULACIÓN Y ACTUALIZACIÓN NORMATIVA Y OPERATIVA "/>
    <s v="SUBDIRECCIÓN ESTRATÉGICA Y DE COORDINACIÓN BOMBERIL "/>
    <x v="0"/>
    <n v="30"/>
    <s v="20213800081902  "/>
    <s v="2021-06-08 17:33:12 "/>
    <m/>
    <m/>
    <n v="20"/>
    <x v="0"/>
    <m/>
    <m/>
    <m/>
    <m/>
    <m/>
    <m/>
  </r>
  <r>
    <x v="1"/>
    <s v="Correo Atención Ciudadano"/>
    <x v="12"/>
    <s v="ALCALDIA HATONUEVO LA GUAJIRA  "/>
    <x v="1"/>
    <s v="Legislacion Bomberil"/>
    <s v="CAC. CONSULTA MUNICIPIO DE HATONUEVO - LA GUAJIRA.  "/>
    <s v="RONNY.ROMERO"/>
    <s v="FORMULACIÓN Y ACTUALIZACIÓN NORMATIVA Y OPERATIVA "/>
    <s v="SUBDIRECCIÓN ESTRATÉGICA Y DE COORDINACIÓN BOMBERIL "/>
    <x v="0"/>
    <n v="30"/>
    <s v="20213800081932  "/>
    <s v="2021-06-08 18:04:37 "/>
    <m/>
    <m/>
    <n v="20"/>
    <x v="0"/>
    <m/>
    <m/>
    <m/>
    <m/>
    <m/>
    <m/>
  </r>
  <r>
    <x v="1"/>
    <s v="Correo Atención Ciudadano"/>
    <x v="6"/>
    <s v="CUERPO DE BOMBEROS VOLUNTARIOS DE TUNJA  "/>
    <x v="2"/>
    <s v="Solicitud de Informacion"/>
    <s v="CAC: Solicitud información  "/>
    <s v="JOSE.TEUTA "/>
    <s v="SUBDIRECCIÓN ESTRATÉGICA Y DE COORDINACIÓN BOMBERIL"/>
    <s v="SUBDIRECCIÓN ESTRATÉGICA Y DE COORDINACIÓN BOMBERIL "/>
    <x v="4"/>
    <n v="20"/>
    <s v="20213800082032  "/>
    <s v="2021-06-09 12:44:35 "/>
    <n v="20212000020631"/>
    <d v="2021-06-28T00:00:00"/>
    <n v="12"/>
    <x v="1"/>
    <m/>
    <d v="2021-06-29T00:00:00"/>
    <s v="PDF"/>
    <s v="Sí"/>
    <m/>
    <m/>
  </r>
  <r>
    <x v="1"/>
    <s v="Correo Atención Ciudadano"/>
    <x v="0"/>
    <s v="CUERPO DE BOMBEROS VOLUNTARIOS DEL ESPINAL CAPITáN. CARLOS ALEJANDRO YEPES T. COMANDANTE - R/LEGA "/>
    <x v="2"/>
    <s v="Fortalecimiento Bomberil"/>
    <s v="CAC: Solicitud de autorización para visita de inspección, vigilancia y control para el C.B.V. Flandes  "/>
    <s v="JULIO.CHAMORRO "/>
    <s v="INSPECCIÒN VIGILANCIA Y CONTROL "/>
    <s v="SUBDIRECCIÓN ESTRATÉGICA Y DE COORDINACIÓN BOMBERIL "/>
    <x v="0"/>
    <n v="30"/>
    <s v="20213800082042  "/>
    <s v="2021-06-09 12:53:56 "/>
    <m/>
    <d v="2021-06-11T00:00:00"/>
    <n v="2"/>
    <x v="1"/>
    <s v="Se envió notificación el 11 de junio"/>
    <m/>
    <m/>
    <m/>
    <m/>
    <s v="No se evidencia fecha, tipo ni canal "/>
  </r>
  <r>
    <x v="1"/>
    <s v="Correo Atención Ciudadano"/>
    <x v="12"/>
    <s v="JONNER ISMAEL DIAZ JIMENEZ "/>
    <x v="0"/>
    <s v="Acompañamiento Juridico"/>
    <s v="CAC:olicitud de concepto de viabilidad del proyecto: “CONSTRUCCIÓN Y ADECUACIÓN DE ESTACIONES DE BOMBEROS PARA LA ATENCIÓN DE EMERGENCIAS PRINCIPALMENTE DERIVADAS POR INCENDIOS EN EL DEPARTAMENTO DE LA GUAJIRA”. "/>
    <s v="JONATHAN PRIETO"/>
    <s v="SUBDIRECCIÓN ADMINISTRATIVA Y FINANCIERA"/>
    <s v="SUBDIRECCIÓN ADMINISTRATIVA Y FINANCIERA "/>
    <x v="0"/>
    <n v="30"/>
    <s v="20213800082082  "/>
    <s v="2021-06-10 10:00:31 "/>
    <m/>
    <m/>
    <n v="18"/>
    <x v="0"/>
    <m/>
    <m/>
    <m/>
    <m/>
    <m/>
    <m/>
  </r>
  <r>
    <x v="1"/>
    <s v="Correo Atención Ciudadano"/>
    <x v="8"/>
    <s v="CUERPO DE BOMBEROS VOLUNTARIOS DE PITALITO  "/>
    <x v="2"/>
    <s v="Acompañamiento Juridico"/>
    <s v="CAC:ASESORÍA EN EL PROYECTO DE CONSTRUCCIÓN DE LA ESTACIÓN CENTRAL DE BOMBEROS "/>
    <s v="JONATHAN PRIETO"/>
    <s v="SUBDIRECCIÓN ADMINISTRATIVA Y FINANCIERA"/>
    <s v="SUBDIRECCIÓN ADMINISTRATIVA Y FINANCIERA "/>
    <x v="0"/>
    <n v="30"/>
    <s v="20213800082092  "/>
    <s v="2021-06-10 10:10:20 "/>
    <m/>
    <m/>
    <n v="18"/>
    <x v="0"/>
    <m/>
    <m/>
    <m/>
    <m/>
    <m/>
    <m/>
  </r>
  <r>
    <x v="1"/>
    <s v="Correo Atención Ciudadano"/>
    <x v="1"/>
    <s v="MINISTERIO DEL INTERIOR OFICINA ASESORA DE PLANEACIóN  "/>
    <x v="1"/>
    <s v="Solicitud de Informacion"/>
    <s v="CAC: Importante "/>
    <s v="CARLOS ARMANDO LÓPEZ BARRERA"/>
    <s v="OFICINA ASESORA JURIDICA "/>
    <s v="DIRECCIÓN GENERAL"/>
    <x v="2"/>
    <n v="35"/>
    <s v="20213800082212  "/>
    <s v="2021-06-10 15:59:14 "/>
    <m/>
    <m/>
    <n v="18"/>
    <x v="0"/>
    <m/>
    <m/>
    <m/>
    <m/>
    <m/>
    <m/>
  </r>
  <r>
    <x v="1"/>
    <s v="Correo Atención Ciudadano"/>
    <x v="3"/>
    <s v="JUAN DAVID CORREALES"/>
    <x v="3"/>
    <s v="Solicitud de Informacion"/>
    <s v="CAC. Solicitud de asesoría y respuesta bajo los criterios de derecho de petición. ley 1755 de 2015. "/>
    <s v="RONNY.ROMERO"/>
    <s v="FORMULACIÓN Y ACTUALIZACIÓN NORMATIVA Y OPERATIVA "/>
    <s v="SUBDIRECCIÓN ESTRATÉGICA Y DE COORDINACIÓN BOMBERIL "/>
    <x v="0"/>
    <n v="30"/>
    <s v="20213800082262  "/>
    <s v="2021-06-11 08:54:53 "/>
    <m/>
    <m/>
    <n v="18"/>
    <x v="0"/>
    <m/>
    <m/>
    <m/>
    <m/>
    <m/>
    <m/>
  </r>
  <r>
    <x v="1"/>
    <s v="Correo Atención Ciudadano"/>
    <x v="13"/>
    <s v="ALCALDIA MUNICIPAL DE CALARCA SECRETARIA DE GOBIERNO QUINDIO "/>
    <x v="4"/>
    <s v="Solicitud de Informacion"/>
    <s v="CAC. Solicitud de Información. "/>
    <s v="RONNY.ROMERO"/>
    <s v="FORMULACIÓN Y ACTUALIZACIÓN NORMATIVA Y OPERATIVA "/>
    <s v="SUBDIRECCIÓN ESTRATÉGICA Y DE COORDINACIÓN BOMBERIL "/>
    <x v="4"/>
    <n v="20"/>
    <s v="20213800082282  "/>
    <s v="2021-06-11 09:58:02 "/>
    <m/>
    <m/>
    <m/>
    <x v="0"/>
    <m/>
    <m/>
    <m/>
    <m/>
    <m/>
    <m/>
  </r>
  <r>
    <x v="1"/>
    <s v="Correo Atención Ciudadano"/>
    <x v="2"/>
    <s v="CUERPO DE BOMBEROS VOLUNTARIOS DE SANTAFE DE ANTIOQUIA  "/>
    <x v="2"/>
    <s v="Acompañamiento Juridico"/>
    <s v="CAC. Comunicado-DNBC/CBV Santa Fe de Antioquia. "/>
    <s v="RONNY.ROMERO"/>
    <s v="FORMULACIÓN Y ACTUALIZACIÓN NORMATIVA Y OPERATIVA "/>
    <s v="SUBDIRECCIÓN ESTRATÉGICA Y DE COORDINACIÓN BOMBERIL "/>
    <x v="0"/>
    <n v="30"/>
    <s v="20213800082362  "/>
    <s v="2021-06-11 15:23:08 "/>
    <m/>
    <m/>
    <m/>
    <x v="0"/>
    <m/>
    <m/>
    <m/>
    <m/>
    <m/>
    <m/>
  </r>
  <r>
    <x v="1"/>
    <s v="Correo Atención Ciudadano"/>
    <x v="1"/>
    <s v="DISEC PONALSAR-CRR  "/>
    <x v="3"/>
    <s v="Solicitud de Informacion"/>
    <s v="CAC: Solicitud información "/>
    <s v="LUIS.VALENCIA "/>
    <s v="FORMULACIÓN Y ACTUALIZACIÓN NORMATIVA Y OPERATIVA "/>
    <s v="SUBDIRECCIÓN ESTRATÉGICA Y DE COORDINACIÓN BOMBERIL "/>
    <x v="4"/>
    <n v="20"/>
    <s v="20213800082562  "/>
    <s v="2021-06-14 23:27:53 "/>
    <n v="20212100020121"/>
    <d v="2021-06-28T00:00:00"/>
    <n v="5"/>
    <x v="0"/>
    <m/>
    <m/>
    <m/>
    <m/>
    <m/>
    <s v="NO SE EVIDENCIA DOCUMENTO "/>
  </r>
  <r>
    <x v="1"/>
    <s v="Correo Atención Ciudadano"/>
    <x v="4"/>
    <s v="UNIDAD NACIONAL PARA LA GESTIÓN DEL RIESGO DE DESASTRES MONICA TATIANA LEMOS NEIRA  "/>
    <x v="4"/>
    <s v="Solicitud de Informacion"/>
    <s v="CAC: SOLICITUD DE VERIFICACIÓN DE TÍTULOS ACADÉMICOS Y EXPERIENCIA LABORAL "/>
    <s v="ALVARO.PEREZ"/>
    <s v="CONTRATACIÓN"/>
    <s v="SUBDIRECCIÓN ADMINISTRATIVA Y FINANCIERA "/>
    <x v="4"/>
    <n v="20"/>
    <s v="20213800082602  "/>
    <s v="2021-06-15 00:59:04 "/>
    <n v="20213000020891"/>
    <d v="2021-07-01T00:00:00"/>
    <n v="13"/>
    <x v="1"/>
    <m/>
    <d v="2021-07-01T00:00:00"/>
    <s v="PDF"/>
    <s v="SI"/>
    <m/>
    <m/>
  </r>
  <r>
    <x v="1"/>
    <s v="Correo Atención Ciudadano"/>
    <x v="6"/>
    <s v="JOSE ROLANDO FRESNEDA AVILA "/>
    <x v="2"/>
    <s v="Acompañamiento Juridico"/>
    <s v="CAC: Derecho de petición bomberos tuta  "/>
    <s v="ARBEY.TRUJILLO "/>
    <s v="FORMULACIÓN Y ACTUALIZACIÓN NORMATIVA Y OPERATIVA "/>
    <s v="SUBDIRECCIÓN ESTRATÉGICA Y DE COORDINACIÓN BOMBERIL "/>
    <x v="0"/>
    <n v="30"/>
    <s v="20213800082622  "/>
    <s v="2021-06-15 12:08:51 "/>
    <n v="20212000020261"/>
    <d v="2021-06-23T00:00:00"/>
    <n v="6"/>
    <x v="1"/>
    <m/>
    <d v="2021-06-23T00:00:00"/>
    <s v="PDF"/>
    <s v="SI"/>
    <m/>
    <m/>
  </r>
  <r>
    <x v="1"/>
    <s v="Correo Atención Ciudadano"/>
    <x v="9"/>
    <s v="CUERPO DE BOMBEROS VOLUNTARIOS DE MALAMBO  "/>
    <x v="2"/>
    <s v="Solicitud de Informacion"/>
    <s v="CAC. Concepto jurídico de horas de servicio efectivo voluntario para inscribir dignatarios en secretaría de gobierno del departamento del Atlántico. "/>
    <s v="RONNY.ROMERO"/>
    <s v="FORMULACIÓN Y ACTUALIZACIÓN NORMATIVA Y OPERATIVA "/>
    <s v="SUBDIRECCIÓN ESTRATÉGICA Y DE COORDINACIÓN BOMBERIL "/>
    <x v="0"/>
    <n v="30"/>
    <s v="20213800082632  "/>
    <s v="2021-06-15 12:46:11 "/>
    <m/>
    <m/>
    <m/>
    <x v="0"/>
    <m/>
    <m/>
    <m/>
    <m/>
    <m/>
    <m/>
  </r>
  <r>
    <x v="1"/>
    <s v="Correo Atención Ciudadano"/>
    <x v="14"/>
    <s v="CUERPO DE BOMBEROS VOLUNTARIOS DE VILLAMARIA  "/>
    <x v="2"/>
    <s v="Solicitud de Informacion"/>
    <s v="CAC: Solicitud de Contacto de Cuerpo de Bomberos con Aval para dictar curso de Apicultura en Operaciones de Bomberos y Formulacion de Proyectos "/>
    <s v="JOSE.TEUTA "/>
    <s v="EDUCACIÓN"/>
    <s v="SUBDIRECCIÓN ESTRATÉGICA Y DE COORDINACIÓN BOMBERIL "/>
    <x v="4"/>
    <n v="20"/>
    <s v="20213800082642  "/>
    <s v="2021-06-15 15:03:06 "/>
    <s v=" 20212000020651"/>
    <d v="2021-06-28T00:00:00"/>
    <n v="10"/>
    <x v="1"/>
    <m/>
    <d v="2021-06-28T00:00:00"/>
    <s v="PDF"/>
    <s v="SI"/>
    <m/>
    <m/>
  </r>
  <r>
    <x v="1"/>
    <s v="Correo Atención Ciudadano"/>
    <x v="2"/>
    <s v="OSCAR ANCIZAR CARRILLO URIBE  "/>
    <x v="0"/>
    <s v="Solicitud de Informacion"/>
    <s v="CAC: Solicitud de información "/>
    <s v="RONNY.ROMERO"/>
    <s v="FORMULACIÓN Y ACTUALIZACIÓN NORMATIVA Y OPERATIVA "/>
    <s v="SUBDIRECCIÓN ESTRATÉGICA Y DE COORDINACIÓN BOMBERIL "/>
    <x v="4"/>
    <n v="20"/>
    <s v="20213800082692  "/>
    <s v="2021-06-15 16:01:38 "/>
    <m/>
    <m/>
    <m/>
    <x v="0"/>
    <m/>
    <m/>
    <m/>
    <m/>
    <m/>
    <m/>
  </r>
  <r>
    <x v="1"/>
    <s v="Correo Atención Ciudadano"/>
    <x v="15"/>
    <s v="JESUS RODRIGUEZ  "/>
    <x v="2"/>
    <s v="Solicitud de Informacion"/>
    <s v="CAC: SOLICITUD "/>
    <s v="RONNY.ROMERO"/>
    <s v="Área Cenrtral de Referencia Bomberil "/>
    <s v="SUBDIRECCIÓN ESTRATÉGICA Y DE COORDINACIÓN BOMBERIL "/>
    <x v="0"/>
    <n v="30"/>
    <s v="20213800082752  "/>
    <s v="2021-06-15 22:40:18 "/>
    <m/>
    <m/>
    <m/>
    <x v="0"/>
    <m/>
    <m/>
    <m/>
    <m/>
    <m/>
    <m/>
  </r>
  <r>
    <x v="1"/>
    <s v="Correo Atención Ciudadano"/>
    <x v="1"/>
    <s v="CONSEJO NACIONAL DE TECNICOS ELECTRICISTAS CONTE  "/>
    <x v="3"/>
    <s v="Solicitud de Informacion"/>
    <s v="CAC: DERECHO DE PETICIÓN (PD5.1-CE 003193)  "/>
    <s v="LUIS.VALENCIA "/>
    <s v="Área Cenrtral de Referencia Bomberil "/>
    <s v="SUBDIRECCIÓN ESTRATÉGICA Y DE COORDINACIÓN BOMBERIL "/>
    <x v="0"/>
    <n v="30"/>
    <s v="20213800082792  "/>
    <s v="2021-06-15 23:44:27 "/>
    <m/>
    <m/>
    <m/>
    <x v="0"/>
    <m/>
    <m/>
    <m/>
    <m/>
    <m/>
    <m/>
  </r>
  <r>
    <x v="1"/>
    <s v="Correo Atención Ciudadano"/>
    <x v="16"/>
    <s v="ALVARO JAVIER ANDRADE IZAO "/>
    <x v="0"/>
    <s v="Acompañamiento Juridico"/>
    <s v="CAC: Derecho de Petición  "/>
    <s v="RONNY.ROMERO"/>
    <s v="FORMULACIÓN Y ACTUALIZACIÓN NORMATIVA Y OPERATIVA "/>
    <s v="SUBDIRECCIÓN ESTRATÉGICA Y DE COORDINACIÓN BOMBERIL "/>
    <x v="1"/>
    <n v="30"/>
    <s v="20213800082802  "/>
    <s v="2021-06-15 23:55:31 "/>
    <m/>
    <m/>
    <m/>
    <x v="0"/>
    <m/>
    <m/>
    <m/>
    <m/>
    <m/>
    <m/>
  </r>
  <r>
    <x v="1"/>
    <s v="Correo Atención Ciudadano"/>
    <x v="4"/>
    <s v="JUZGADO CATORCE ADMINISTRATIVO ORAL DEL CIRCUITO JUDICIAL DE BUCARAMANGA  "/>
    <x v="4"/>
    <s v="Otros"/>
    <s v="CAC: 680013333014-2021-00105-00 ACCIÓN TUTELA NOTIFICA ADMITE Y TRASLADO "/>
    <s v="EDGAR.MAYA "/>
    <s v="FORMULACIÓN Y ACTUALIZACIÓN NORMATIVA Y OPERATIVA "/>
    <s v="SUBDIRECCIÓN ESTRATÉGICA Y DE COORDINACIÓN BOMBERIL "/>
    <x v="3"/>
    <n v="10"/>
    <s v="20213800082812  "/>
    <s v="2021-06-16 00:12:53 "/>
    <n v="20212050092881"/>
    <d v="2021-06-18T00:00:00"/>
    <n v="2"/>
    <x v="1"/>
    <m/>
    <d v="2021-06-18T00:00:00"/>
    <s v="PDF"/>
    <s v="SI"/>
    <m/>
    <m/>
  </r>
  <r>
    <x v="1"/>
    <s v="Correo Atención Ciudadano"/>
    <x v="17"/>
    <s v="CUERPO DE BOMBEROS VOLUNTARIOS DE PUERTO CARREÑO - VICHADA  "/>
    <x v="2"/>
    <s v="Otros"/>
    <s v="CAC: OFI2021-16371-DVR-3000 Traslado oficio EXT_S21-00046423-PQRSD-045625-PQR Subtn Dennys Dulay Contreras "/>
    <s v="ANDRES MUÑOZ"/>
    <s v="Área Cenrtral de Referencia Bomberil "/>
    <s v="SUBDIRECCIÓN ESTRATÉGICA Y DE COORDINACIÓN BOMBERIL "/>
    <x v="0"/>
    <n v="30"/>
    <s v="20213800082822  "/>
    <s v="2021-06-16 00:46:27 "/>
    <m/>
    <m/>
    <m/>
    <x v="0"/>
    <m/>
    <m/>
    <m/>
    <m/>
    <m/>
    <m/>
  </r>
  <r>
    <x v="1"/>
    <s v="Correo Atención Ciudadano"/>
    <x v="18"/>
    <s v="CUERPO DE BOMBEROS VOLUNTARIOS DE SANTA ROSA DE CABAL  "/>
    <x v="2"/>
    <s v="Otros"/>
    <s v="CAC: Prioridad inspección, vigilancia y control bomberos voluntarios la Virginia "/>
    <s v="CRISTIAN.SALCEDO "/>
    <s v="Área Cenrtral de Referencia Bomberil "/>
    <s v="SUBDIRECCIÓN ESTRATÉGICA Y DE COORDINACIÓN BOMBERIL "/>
    <x v="0"/>
    <n v="30"/>
    <s v="20213800082862  "/>
    <s v="2021-06-16 09:40:40 "/>
    <m/>
    <m/>
    <m/>
    <x v="0"/>
    <m/>
    <m/>
    <m/>
    <m/>
    <m/>
    <m/>
  </r>
  <r>
    <x v="1"/>
    <s v="Correo Atención Ciudadano"/>
    <x v="18"/>
    <s v="CUERPO DE BOMBEROS VOLUNTARIOS DE SANTA ROSA DE CABAL  "/>
    <x v="2"/>
    <s v="Solicitud de Informacion"/>
    <s v="CAC: REQUISITOS PARA ACCEDER A LOS PROYECTOS ENTREGADOS POR LA DNBC "/>
    <s v="ANDRES MUÑOZ"/>
    <s v="Área Cenrtral de Referencia Bomberil "/>
    <s v="SUBDIRECCIÓN ESTRATÉGICA Y DE COORDINACIÓN BOMBERIL "/>
    <x v="0"/>
    <n v="30"/>
    <s v="20213800082872  "/>
    <s v="2021-06-16 09:45:26 "/>
    <m/>
    <m/>
    <m/>
    <x v="0"/>
    <m/>
    <m/>
    <m/>
    <m/>
    <m/>
    <m/>
  </r>
  <r>
    <x v="1"/>
    <s v="Correo Atención Ciudadano"/>
    <x v="19"/>
    <s v="FERNANDO LOZANO  "/>
    <x v="0"/>
    <s v="Solicitud de Informacion"/>
    <s v="CAC: Derecho de Petición "/>
    <s v="LINA.ROJAS "/>
    <s v="EDUCACIÓN"/>
    <s v="SUBDIRECCIÓN ESTRATÉGICA Y DE COORDINACIÓN BOMBERIL "/>
    <x v="1"/>
    <n v="30"/>
    <s v="20213800082892  "/>
    <s v="2021-06-16 10:37:09 "/>
    <n v="20212000020741"/>
    <d v="2021-06-29T00:00:00"/>
    <n v="10"/>
    <x v="1"/>
    <m/>
    <d v="2021-06-29T00:00:00"/>
    <s v="PDF"/>
    <s v="SI"/>
    <m/>
    <m/>
  </r>
  <r>
    <x v="1"/>
    <s v="Correo Atención Ciudadano"/>
    <x v="2"/>
    <s v="CUERPO DE BOMBEROS VOLUNTARIOS DE VENECIA  "/>
    <x v="2"/>
    <s v="Acompañamiento Juridico"/>
    <s v="CAC: DOCUMENTO "/>
    <s v="RONNY.ROMERO"/>
    <s v="FORMULACIÓN Y ACTUALIZACIÓN NORMATIVA Y OPERATIVA "/>
    <s v="SUBDIRECCIÓN ESTRATÉGICA Y DE COORDINACIÓN BOMBERIL "/>
    <x v="0"/>
    <n v="30"/>
    <s v="20213800082902  "/>
    <s v="2021-06-16 11:05:38 "/>
    <n v="20212050093621"/>
    <d v="2021-07-01T00:00:00"/>
    <n v="11"/>
    <x v="0"/>
    <m/>
    <m/>
    <m/>
    <m/>
    <m/>
    <s v="NO SE EVIDENCIA DOCUMENTO DE SALIDA"/>
  </r>
  <r>
    <x v="1"/>
    <s v="Correo Atención Ciudadano"/>
    <x v="4"/>
    <s v="JUZGADO SEPTIMO CIVIL DEL CIRCUITO BUCARAMANGA  "/>
    <x v="4"/>
    <s v="Otros"/>
    <s v="CAC: TRASLADO ACCION DE TUTELA 2021-00046-00 "/>
    <s v="ANDREA.CASTAñEDA "/>
    <s v="FORMULACIÓN Y ACTUALIZACIÓN NORMATIVA Y OPERATIVA "/>
    <s v="SUBDIRECCIÓN ESTRATÉGICA Y DE COORDINACIÓN BOMBERIL "/>
    <x v="3"/>
    <n v="10"/>
    <s v="20213800082972  "/>
    <s v="2021-06-16 16:07:44 "/>
    <n v="20212050092821"/>
    <d v="2021-06-17T00:00:00"/>
    <n v="1"/>
    <x v="1"/>
    <m/>
    <d v="2021-06-17T00:00:00"/>
    <s v="PDF"/>
    <s v="SI"/>
    <m/>
    <s v="NO SE EVIDENCIA DOCUMENTO DE SALIDA"/>
  </r>
  <r>
    <x v="1"/>
    <s v="Correo Atención Ciudadano"/>
    <x v="20"/>
    <s v="CUERPO DE BOMBEROS VOLUNTARIOS DE MONIQUIRA  "/>
    <x v="2"/>
    <s v="Legislacion Bomberil"/>
    <s v="CAC: RESPUESTA REQUERIMIENTO RADICADO 20212050091971 "/>
    <s v="JULIO.CHAMORRO "/>
    <s v="INSPECCIÒN VIGILANCIA Y CONTROL "/>
    <s v="SUBDIRECCIÓN ESTRATÉGICA Y DE COORDINACIÓN BOMBERIL "/>
    <x v="0"/>
    <n v="30"/>
    <s v="20213800082982  "/>
    <s v="2021-06-16 16:12:30 "/>
    <m/>
    <m/>
    <m/>
    <x v="0"/>
    <m/>
    <m/>
    <m/>
    <m/>
    <m/>
    <m/>
  </r>
  <r>
    <x v="1"/>
    <s v="Formulario Electrònico "/>
    <x v="9"/>
    <s v="JOSE LUIS ALQUICHIRE JIMENEZ "/>
    <x v="2"/>
    <s v="Solicitud de Informacion"/>
    <s v="FE: SOLICITUD CERTIFICACION CUMPLIMIENTO DEL ART 21 DE LA LEY 1575/2012 "/>
    <s v="RONNY.ROMERO"/>
    <s v="FORMULACIÓN Y ACTUALIZACIÓN NORMATIVA Y OPERATIVA "/>
    <s v="SUBDIRECCIÓN ESTRATÉGICA Y DE COORDINACIÓN BOMBERIL "/>
    <x v="0"/>
    <n v="30"/>
    <s v="20219000082992  "/>
    <s v="2021-06-16 18:41:37 "/>
    <m/>
    <m/>
    <m/>
    <x v="0"/>
    <m/>
    <m/>
    <m/>
    <m/>
    <m/>
    <m/>
  </r>
  <r>
    <x v="1"/>
    <s v="Correo Atención Ciudadano"/>
    <x v="20"/>
    <s v="JULIO CESAR GARCIA TRIANA  "/>
    <x v="2"/>
    <s v="Legislacion Bomberil"/>
    <s v="CAC. REMISION PRUEBAS CBV COTA PROCESO 2020-004. "/>
    <s v="MELBA.VIDAL "/>
    <s v="FORMULACIÓN Y ACTUALIZACIÓN NORMATIVA Y OPERATIVA "/>
    <s v="SUBDIRECCIÓN ESTRATÉGICA Y DE COORDINACIÓN BOMBERIL "/>
    <x v="0"/>
    <n v="30"/>
    <s v="20213800083002  "/>
    <s v="2021-06-17 09:46:03 "/>
    <m/>
    <d v="2021-06-24T00:00:00"/>
    <n v="5"/>
    <x v="1"/>
    <m/>
    <m/>
    <m/>
    <s v="SI "/>
    <m/>
    <s v="NO SE EVIDENCIA DOCUMENTO DE SALIDA"/>
  </r>
  <r>
    <x v="1"/>
    <s v="Correo Atención Ciudadano"/>
    <x v="18"/>
    <s v="CUERPO DE BOMBEROS VOLUNTARIOS DE SANTA ROSA DE CABAL  "/>
    <x v="2"/>
    <s v="Otros"/>
    <s v="CAC. CamScanner 06-17-2021 11.34.pdf, confirmación de recibido de equipos EPP proyecto 2020 Risaralda.  "/>
    <s v="ANDRES MUÑOZ"/>
    <s v="Área Cenrtral de Referencia Bomberil "/>
    <s v="SUBDIRECCIÓN ESTRATÉGICA Y DE COORDINACIÓN BOMBERIL "/>
    <x v="0"/>
    <n v="30"/>
    <s v="20213800083152  "/>
    <s v="2021-06-17 13:37:11 "/>
    <m/>
    <m/>
    <m/>
    <x v="0"/>
    <m/>
    <m/>
    <m/>
    <m/>
    <m/>
    <m/>
  </r>
  <r>
    <x v="1"/>
    <s v="Correo Atención Ciudadano"/>
    <x v="21"/>
    <s v="GOBERNACION DE VICHADA  "/>
    <x v="1"/>
    <s v="Acompañamiento Juridico"/>
    <s v="CAC. Asunto: Solicitud concepto jurídico respecto a inhabilidades e incompatibilidades entre los cargos de Delegado Departamental de Bomberos y Coordinador Ejecutivo de Bomberos."/>
    <s v="RONNY.ROMERO"/>
    <s v="FORMULACIÓN Y ACTUALIZACIÓN NORMATIVA Y OPERATIVA "/>
    <s v="SUBDIRECCIÓN ESTRATÉGICA Y DE COORDINACIÓN BOMBERIL "/>
    <x v="0"/>
    <n v="30"/>
    <s v="20213800083232  "/>
    <s v="2021-06-17 17:31:36 "/>
    <m/>
    <m/>
    <m/>
    <x v="0"/>
    <m/>
    <m/>
    <m/>
    <m/>
    <m/>
    <m/>
  </r>
  <r>
    <x v="1"/>
    <s v="Correo Atención Ciudadano"/>
    <x v="4"/>
    <s v="ALCALDIA SANTA BARBARA  "/>
    <x v="1"/>
    <s v="Solicitud de Informacion"/>
    <s v="CAC. CONSULTA.  "/>
    <s v="RONNY.ROMERO"/>
    <s v="FORMULACIÓN Y ACTUALIZACIÓN NORMATIVA Y OPERATIVA "/>
    <s v="SUBDIRECCIÓN ESTRATÉGICA Y DE COORDINACIÓN BOMBERIL "/>
    <x v="0"/>
    <n v="30"/>
    <s v="20213800083252  "/>
    <s v="2021-06-17 18:19:28 "/>
    <n v="20212050093741"/>
    <d v="2021-07-07T00:00:00"/>
    <n v="20"/>
    <x v="1"/>
    <m/>
    <d v="2021-07-07T00:00:00"/>
    <s v="PDF"/>
    <s v="SI "/>
    <m/>
    <m/>
  </r>
  <r>
    <x v="1"/>
    <s v="Correo Atención Ciudadano"/>
    <x v="20"/>
    <s v="JUAN DE DIOS POVEDA CASTELLANOS  "/>
    <x v="0"/>
    <s v="Solicitud de Informacion"/>
    <s v="CAC: Derecho de petición de información art. 23 de la Constitución Política, artículo 13 Ley 1437 de 2011.  "/>
    <s v="RONNY.ROMERO"/>
    <s v="FORMULACIÓN Y ACTUALIZACIÓN NORMATIVA Y OPERATIVA "/>
    <s v="SUBDIRECCIÓN ESTRATÉGICA Y DE COORDINACIÓN BOMBERIL "/>
    <x v="1"/>
    <n v="30"/>
    <s v="20213800083282  "/>
    <s v="2021-06-18 10:32:32 "/>
    <m/>
    <m/>
    <m/>
    <x v="0"/>
    <m/>
    <m/>
    <m/>
    <m/>
    <m/>
    <m/>
  </r>
  <r>
    <x v="1"/>
    <s v="Correo Atención Ciudadano"/>
    <x v="22"/>
    <s v="SECRETARIA DE GOBIERNO DEPARTAMENTAL DE CESAR  "/>
    <x v="1"/>
    <s v="Solicitud de Informacion"/>
    <s v="CAC: Solicitud Dirección Nacional de Bomberos  "/>
    <s v="JULIO.CHAMORRO "/>
    <s v="FORMULACIÓN Y ACTUALIZACIÓN NORMATIVA Y OPERATIVA "/>
    <s v="SUBDIRECCIÓN ESTRATÉGICA Y DE COORDINACIÓN BOMBERIL "/>
    <x v="0"/>
    <n v="30"/>
    <s v="20213800083302  "/>
    <s v="2021-06-18 10:58:08 "/>
    <m/>
    <m/>
    <m/>
    <x v="0"/>
    <m/>
    <m/>
    <m/>
    <m/>
    <m/>
    <m/>
  </r>
  <r>
    <x v="1"/>
    <s v="Correo Atención Ciudadano"/>
    <x v="1"/>
    <s v="SUPERINTENCIA FINANCIERA DE COLOMBIA GRUPO DE SERVICIO AL CIUDADANO  "/>
    <x v="1"/>
    <s v="Acompañamiento Juridico"/>
    <s v="CAC: 2021035757-003-000 (EMAIL CERTIFICADO de correspondencia@superfinanciera.gov.co) "/>
    <s v="JORGE AMARILLO"/>
    <s v="SUBDIRECCIÓN ADMINISTRATIVA Y FINANCIERA"/>
    <s v="SUBDIRECCIÓN ADMINISTRATIVA Y FINANCIERA "/>
    <x v="4"/>
    <n v="20"/>
    <s v="20213800083422  "/>
    <s v="2021-06-20 00:10:18 "/>
    <m/>
    <m/>
    <m/>
    <x v="0"/>
    <m/>
    <m/>
    <m/>
    <m/>
    <m/>
    <m/>
  </r>
  <r>
    <x v="1"/>
    <s v="Correo Atención Ciudadano"/>
    <x v="1"/>
    <s v="MINISTERIO DE EDUCACION NACIONAL  "/>
    <x v="1"/>
    <s v="Acompañamiento Juridico"/>
    <s v="CAC: Comunicación de respuesta (2021-EE-241627)  "/>
    <s v="MIGUEL.FRANCO "/>
    <s v="GESTION FINANCIERA"/>
    <s v="SUBDIRECCIÓN ADMINISTRATIVA Y FINANCIERA "/>
    <x v="4"/>
    <n v="20"/>
    <s v="20213800083432  "/>
    <s v="2021-06-20 00:20:43 "/>
    <n v="20213630020521"/>
    <d v="2021-06-28T00:00:00"/>
    <n v="6"/>
    <x v="1"/>
    <m/>
    <m/>
    <s v="PDF"/>
    <s v="SI "/>
    <m/>
    <s v="NO SE EVIDENCIA FECHA DE DIGITALIZACIÒN "/>
  </r>
  <r>
    <x v="1"/>
    <s v="Correo Atención Ciudadano"/>
    <x v="3"/>
    <s v="CUERPO DE BOMBEROS VOLUNTARIOS DE LA MESA  "/>
    <x v="2"/>
    <s v="Fortalecimiento Bomberil"/>
    <s v="CAC: Radicación de documentos de visita  "/>
    <s v="JULIO.CHAMORRO "/>
    <s v="INSPECCIÒN VIGILANCIA Y CONTROL "/>
    <s v="SUBDIRECCIÓN ESTRATÉGICA Y DE COORDINACIÓN BOMBERIL "/>
    <x v="0"/>
    <n v="30"/>
    <s v="20213800083462  "/>
    <s v="2021-06-20 11:23:19 "/>
    <m/>
    <m/>
    <m/>
    <x v="0"/>
    <m/>
    <m/>
    <m/>
    <m/>
    <m/>
    <m/>
  </r>
  <r>
    <x v="1"/>
    <s v="Correo Atención Ciudadano"/>
    <x v="20"/>
    <s v="CUERPO DE BOMBEROS VOLUNTARIOS DE DUITAMA  "/>
    <x v="2"/>
    <s v="Solicitud de Informacion"/>
    <s v="CAC: SOLICITUD DE CERTIFICACION DE UNIDAD ACTIVA  "/>
    <s v="LUIS.VALENCIA "/>
    <s v="Área Cenrtral de Referencia Bomberil "/>
    <s v="SUBDIRECCIÓN ESTRATÉGICA Y DE COORDINACIÓN BOMBERIL "/>
    <x v="4"/>
    <n v="20"/>
    <s v="20213800083512  "/>
    <s v="2021-06-20 13:16:39 "/>
    <n v="20212100020211"/>
    <d v="2021-06-28T00:00:00"/>
    <n v="6"/>
    <x v="1"/>
    <m/>
    <d v="2021-06-29T00:00:00"/>
    <m/>
    <s v="SI "/>
    <m/>
    <s v="NO SE EVIDENCIA DOCUMENTO DE SALIDA EN PDF "/>
  </r>
  <r>
    <x v="1"/>
    <s v="Correo Atención Ciudadano"/>
    <x v="16"/>
    <s v="CUERPO DE BOMBEROS VOLUNTARIOS DE GINEBRA  "/>
    <x v="2"/>
    <s v="Solicitud de Informacion"/>
    <s v="CAC: Solicitud de información  "/>
    <s v="LUIS.VALENCIA "/>
    <s v="Área Cenrtral de Referencia Bomberil "/>
    <s v="SUBDIRECCIÓN ESTRATÉGICA Y DE COORDINACIÓN BOMBERIL "/>
    <x v="1"/>
    <n v="30"/>
    <s v="20213800083532  "/>
    <s v="2021-06-21 11:27:18 "/>
    <m/>
    <m/>
    <m/>
    <x v="0"/>
    <m/>
    <m/>
    <m/>
    <m/>
    <m/>
    <m/>
  </r>
  <r>
    <x v="1"/>
    <s v="Correo Atención Ciudadano"/>
    <x v="23"/>
    <s v="NICOLAS BOTERO  "/>
    <x v="0"/>
    <s v="Otros"/>
    <s v="CAC: Solicitud Certificaciones de Experiencia Contratos EMTEL "/>
    <s v="ALVARO.PEREZ"/>
    <s v="CONTRATACIÓN"/>
    <s v="SUBDIRECCIÓN ADMINISTRATIVA Y FINANCIERA "/>
    <x v="4"/>
    <n v="20"/>
    <s v="20213800083542  "/>
    <s v="2021-06-21 11:35:18 "/>
    <n v="2021300021001"/>
    <d v="2021-07-07T00:00:00"/>
    <n v="11"/>
    <x v="1"/>
    <m/>
    <m/>
    <m/>
    <s v="SI "/>
    <m/>
    <s v="NO SE EVIDENCIA DOCUMENTO DE SALIDA "/>
  </r>
  <r>
    <x v="1"/>
    <s v="Correo Atención Ciudadano"/>
    <x v="1"/>
    <s v="MINISTERIO DE EDUCACION NACIONAL  "/>
    <x v="1"/>
    <s v="Otros"/>
    <s v="CAC: Comunicación de respuesta (2021-EE-242637)  "/>
    <s v="MIGUEL.FRANCO "/>
    <s v="GESTION FINANCIERA"/>
    <s v="SUBDIRECCIÓN ADMINISTRATIVA Y FINANCIERA "/>
    <x v="4"/>
    <n v="20"/>
    <s v="20213800083552  "/>
    <s v="2021-06-21 11:53:32 "/>
    <n v="20213630020521"/>
    <d v="2021-06-28T00:00:00"/>
    <n v="5"/>
    <x v="1"/>
    <m/>
    <m/>
    <s v="PDF "/>
    <s v="SI "/>
    <m/>
    <s v="NO SE EVIDENCIA FECHA DE DIGITALIZACIÒN "/>
  </r>
  <r>
    <x v="1"/>
    <s v="Correo Atención Ciudadano"/>
    <x v="24"/>
    <s v="JHON JAIRO ZARATE  "/>
    <x v="0"/>
    <s v="Legislacion Bomberil"/>
    <s v="CAC: Inconformidad "/>
    <s v="ANDREA.CASTAñEDA "/>
    <s v="FORMULACIÓN Y ACTUALIZACIÓN NORMATIVA Y OPERATIVA "/>
    <s v="SUBDIRECCIÓN ESTRATÉGICA Y DE COORDINACIÓN BOMBERIL "/>
    <x v="0"/>
    <n v="30"/>
    <s v="20213800083592  "/>
    <s v="2021-06-21 12:46:18 "/>
    <m/>
    <m/>
    <m/>
    <x v="0"/>
    <m/>
    <m/>
    <m/>
    <m/>
    <m/>
    <m/>
  </r>
  <r>
    <x v="1"/>
    <s v="Correo Atención Ciudadano"/>
    <x v="18"/>
    <s v="ALEJANDRO ARANGO MACIAS "/>
    <x v="0"/>
    <s v="Acompañamiento Juridico"/>
    <s v="CAC: CONSULTA CIUDADANA  "/>
    <s v="RONNY.ROMERO"/>
    <s v="FORMULACIÓN Y ACTUALIZACIÓN NORMATIVA Y OPERATIVA "/>
    <s v="SUBDIRECCIÓN ESTRATÉGICA Y DE COORDINACIÓN BOMBERIL "/>
    <x v="1"/>
    <n v="30"/>
    <s v="20213800083662  "/>
    <s v="2021-06-21 14:07:29 "/>
    <m/>
    <m/>
    <m/>
    <x v="0"/>
    <m/>
    <m/>
    <m/>
    <m/>
    <m/>
    <m/>
  </r>
  <r>
    <x v="1"/>
    <s v="Correo Atención Ciudadano"/>
    <x v="20"/>
    <s v="JOSE ROLANDO FRESNEDA AVILA "/>
    <x v="0"/>
    <s v="Otros"/>
    <s v="CAC: Repuesta derecho de petición bomberos tuta  "/>
    <s v="ANDREA.CASTAñEDA "/>
    <s v="FORMULACIÓN Y ACTUALIZACIÓN NORMATIVA Y OPERATIVA "/>
    <s v="SUBDIRECCIÓN ESTRATÉGICA Y DE COORDINACIÓN BOMBERIL "/>
    <x v="0"/>
    <n v="30"/>
    <s v="20213800083792  "/>
    <s v="2021-06-21 15:52:59 "/>
    <m/>
    <m/>
    <m/>
    <x v="0"/>
    <m/>
    <m/>
    <m/>
    <m/>
    <m/>
    <m/>
  </r>
  <r>
    <x v="1"/>
    <s v="Correo Atención Ciudadano"/>
    <x v="1"/>
    <s v="JUZGADO UNICO PROMISCUO MUNICIPAL  "/>
    <x v="4"/>
    <s v="Acompañamiento Juridico"/>
    <s v="CAC. NOTIFICACIÓN ADMISIÓN TUTELA RAD 2021-00045, OFICIO 594 Y TRASLADO - SEGUIDA POR FRANCISCO AMADEO ESTUMMO BERNAL , actuando mediante apoderado judicial en contra de BOMBEROS VOLUNTARIOS DE NUEVA GRANADA "/>
    <s v="ANDREA.CASTAñEDA "/>
    <s v="FORMULACIÓN Y ACTUALIZACIÓN NORMATIVA Y OPERATIVA "/>
    <s v="SUBDIRECCIÓN ESTRATÉGICA Y DE COORDINACIÓN BOMBERIL "/>
    <x v="3"/>
    <n v="10"/>
    <s v="20213800083992  "/>
    <s v="2021-06-22 08:49:39 "/>
    <n v="20212050093301"/>
    <d v="2021-06-23T00:00:00"/>
    <n v="1"/>
    <x v="1"/>
    <m/>
    <m/>
    <m/>
    <s v="SI "/>
    <m/>
    <s v="NO SE EVIDENCIA DOCUMENTO DE SALIDA NI FECHA DE DIGITALIZACIÒN "/>
  </r>
  <r>
    <x v="1"/>
    <s v="Correo Atención Ciudadano"/>
    <x v="1"/>
    <s v="VEEDOR BOMBERIL"/>
    <x v="2"/>
    <s v="Solicitud de Informacion"/>
    <s v="CAC: OFI21-00085335 / IDM: Solicita investigación por presunta corrupción.  "/>
    <s v="CARLOS.LOPEZ"/>
    <s v="OFICINA ASESORA JURIDICA "/>
    <s v="DIRECCIÓN GENERAL"/>
    <x v="3"/>
    <n v="10"/>
    <s v="20213800084082  "/>
    <s v="2021-06-22 11:17:32 "/>
    <m/>
    <m/>
    <m/>
    <x v="0"/>
    <m/>
    <m/>
    <m/>
    <m/>
    <m/>
    <m/>
  </r>
  <r>
    <x v="1"/>
    <s v="Correo Atención Ciudadano"/>
    <x v="19"/>
    <s v="EVELIN  "/>
    <x v="0"/>
    <s v="Solicitud de Informacion"/>
    <s v="CAC: Solicitud de Unidades Activas "/>
    <s v="RONNY.ROMERO"/>
    <s v="Área Cenrtral de Referencia Bomberil "/>
    <s v="SUBDIRECCIÓN ESTRATÉGICA Y DE COORDINACIÓN BOMBERIL "/>
    <x v="1"/>
    <n v="30"/>
    <s v="20213800084112  "/>
    <s v="2021-06-22 12:07:51 "/>
    <m/>
    <m/>
    <m/>
    <x v="0"/>
    <m/>
    <m/>
    <m/>
    <m/>
    <m/>
    <m/>
  </r>
  <r>
    <x v="1"/>
    <s v="Correo Atención Ciudadano"/>
    <x v="1"/>
    <s v="COFASE  "/>
    <x v="3"/>
    <s v="Solicitud de Informacion"/>
    <s v="CAC. Referencia comercial :INGENIERIA CONTRA INCENDIO Y SEGURIDAD INDUSTRIAL INCOLDEXT SA NIT:860051227-3 "/>
    <s v="ALVARO.PEREZ"/>
    <s v="CONTRATACIÓN"/>
    <s v="SUBDIRECCIÓN ADMINISTRATIVA Y FINANCIERA "/>
    <x v="4"/>
    <n v="20"/>
    <s v="20213800084152  "/>
    <s v="2021-06-22 13:37:28 "/>
    <m/>
    <m/>
    <m/>
    <x v="0"/>
    <m/>
    <m/>
    <m/>
    <m/>
    <m/>
    <m/>
  </r>
  <r>
    <x v="1"/>
    <s v="Correo Atención Ciudadano"/>
    <x v="2"/>
    <s v="LAURA BRAVO CARDENAS  "/>
    <x v="0"/>
    <s v="Solicitud de Informacion"/>
    <s v="CAC. Solicitud Información. "/>
    <s v="LUIS.VALENCIA "/>
    <s v="Área Cenrtral de Referencia Bomberil "/>
    <s v="SUBDIRECCIÓN ESTRATÉGICA Y DE COORDINACIÓN BOMBERIL "/>
    <x v="4"/>
    <n v="20"/>
    <s v="20213800084162  "/>
    <s v="2021-06-22 13:43:11 "/>
    <m/>
    <m/>
    <m/>
    <x v="0"/>
    <m/>
    <m/>
    <m/>
    <m/>
    <m/>
    <m/>
  </r>
  <r>
    <x v="1"/>
    <s v="Correo Atención Ciudadano"/>
    <x v="25"/>
    <s v="DELEGACION DEPARTAMENTAL BOMBEROS DEL MAGDALENA  "/>
    <x v="2"/>
    <s v="Acompañamiento Juridico"/>
    <s v="CI. Verificación de elección de dignatarios.  "/>
    <s v="JULIO.CHAMORRO "/>
    <s v="FORMULACIÓN Y ACTUALIZACIÓN NORMATIVA Y OPERATIVA "/>
    <s v="SUBDIRECCIÓN ESTRATÉGICA Y DE COORDINACIÓN BOMBERIL "/>
    <x v="0"/>
    <n v="30"/>
    <s v="20213800084252  "/>
    <s v="2021-06-22 15:38:46 "/>
    <m/>
    <m/>
    <m/>
    <x v="0"/>
    <m/>
    <m/>
    <m/>
    <m/>
    <m/>
    <m/>
  </r>
  <r>
    <x v="1"/>
    <s v="Correo Atención Ciudadano"/>
    <x v="2"/>
    <s v="ALCALDIA MUNICIPAL DE VENECIA  "/>
    <x v="4"/>
    <s v="Solicitud de Informacion"/>
    <s v="CAC. OFICIO DE SOLICITUD No. 000715 de 2021 - VENECIA - ANTIOQUIA.  "/>
    <s v="JULIO.CHAMORRO "/>
    <s v="FORMULACIÓN Y ACTUALIZACIÓN NORMATIVA Y OPERATIVA "/>
    <s v="SUBDIRECCIÓN ESTRATÉGICA Y DE COORDINACIÓN BOMBERIL "/>
    <x v="0"/>
    <n v="30"/>
    <s v="20213800084262  "/>
    <s v="2021-06-22 16:46:20 "/>
    <m/>
    <m/>
    <m/>
    <x v="0"/>
    <m/>
    <m/>
    <m/>
    <m/>
    <m/>
    <m/>
  </r>
  <r>
    <x v="0"/>
    <s v="Radicación Directa "/>
    <x v="3"/>
    <s v="CUERPO DE BOMBEROS VOLUNTARIOS DE TOCAIMA - CUNDINAMARCA  "/>
    <x v="2"/>
    <s v="Acompañamiento Juridico"/>
    <s v="RD. Solicitud asesoria revisión contrato de prestación de servicio público esencial de bomberos, administración municipal de Agua de Dios - Cundinamarca / Cuerpo de Bomberos Voluntarios de Tocaima. "/>
    <s v="RONNY.ROMERO"/>
    <s v="FORMULACIÓN Y ACTUALIZACIÓN NORMATIVA Y OPERATIVA "/>
    <s v="SUBDIRECCIÓN ESTRATÉGICA Y DE COORDINACIÓN BOMBERIL "/>
    <x v="0"/>
    <n v="30"/>
    <s v="20213800084282  "/>
    <s v="2021-06-22 16:57:44 "/>
    <m/>
    <m/>
    <m/>
    <x v="0"/>
    <m/>
    <m/>
    <m/>
    <m/>
    <m/>
    <m/>
  </r>
  <r>
    <x v="1"/>
    <s v="Correo Atención Ciudadano"/>
    <x v="0"/>
    <s v="CUERPO DE BOMBEROS VOLUNTARIOS DE MELGAR  "/>
    <x v="0"/>
    <s v="Acompañamiento Juridico"/>
    <s v="CAC: Solicitud de información y resolver situación jurídica a nivel Institucional "/>
    <s v="ANDREA.CASTAñEDA "/>
    <s v="FORMULACIÓN Y ACTUALIZACIÓN NORMATIVA Y OPERATIVA "/>
    <s v="SUBDIRECCIÓN ESTRATÉGICA Y DE COORDINACIÓN BOMBERIL "/>
    <x v="1"/>
    <n v="30"/>
    <s v="20213800084402  "/>
    <s v="2021-06-23 11:29:09 "/>
    <m/>
    <m/>
    <m/>
    <x v="0"/>
    <m/>
    <m/>
    <m/>
    <m/>
    <m/>
    <m/>
  </r>
  <r>
    <x v="1"/>
    <s v="Correo Atención Ciudadano"/>
    <x v="0"/>
    <s v="COLOMBIA DESTINO DE PAZ  "/>
    <x v="4"/>
    <s v="Acompañamiento Juridico"/>
    <s v="CAC: DERECHO DE PETICIÓN  "/>
    <s v="LINA.ROJAS "/>
    <s v="FORMULACIÓN Y ACTUALIZACIÓN NORMATIVA Y OPERATIVA "/>
    <s v="SUBDIRECCIÓN ESTRATÉGICA Y DE COORDINACIÓN BOMBERIL "/>
    <x v="4"/>
    <n v="20"/>
    <s v="20213800084442  "/>
    <s v="2021-06-23 11:43:35 "/>
    <n v="20212000020691"/>
    <d v="2021-06-28T00:00:00"/>
    <n v="3"/>
    <x v="0"/>
    <m/>
    <m/>
    <m/>
    <m/>
    <m/>
    <s v="NO SE EVIDENCIA DOCUMENTO DE SALIDA "/>
  </r>
  <r>
    <x v="1"/>
    <s v="Correo Atención Ciudadano"/>
    <x v="9"/>
    <s v="HUGO ENRIQUE NIETO MOLINA "/>
    <x v="2"/>
    <s v="Acompañamiento Juridico"/>
    <s v="CAC: Solicitud de apoyo jurídico y concepto  "/>
    <s v="JULIO.CHAMORRO "/>
    <s v="FORMULACIÓN Y ACTUALIZACIÓN NORMATIVA Y OPERATIVA "/>
    <s v="SUBDIRECCIÓN ESTRATÉGICA Y DE COORDINACIÓN BOMBERIL "/>
    <x v="0"/>
    <n v="30"/>
    <s v="20213800084462  "/>
    <s v="2021-06-23 12:14:29 "/>
    <m/>
    <m/>
    <m/>
    <x v="0"/>
    <m/>
    <m/>
    <m/>
    <m/>
    <m/>
    <m/>
  </r>
  <r>
    <x v="1"/>
    <s v="Correo Institucional "/>
    <x v="1"/>
    <s v="CARLOS LEONEL BELTRAN VALENCIA "/>
    <x v="0"/>
    <s v="Solicitud de Informacion"/>
    <s v="estadística reporte de emergencias  "/>
    <s v="LUIS.VALENCIA "/>
    <s v="Área Cenrtral de Referencia Bomberil "/>
    <s v="SUBDIRECCIÓN ESTRATÉGICA Y DE COORDINACIÓN BOMBERIL "/>
    <x v="4"/>
    <n v="20"/>
    <s v="20219000084482  "/>
    <s v="2021-06-23 13:44:35 "/>
    <m/>
    <d v="2021-06-25T00:00:00"/>
    <n v="2"/>
    <x v="1"/>
    <m/>
    <m/>
    <m/>
    <s v="SI"/>
    <m/>
    <s v="NO SE EVIDENCIA DOCUMENTO DE SALIDA "/>
  </r>
  <r>
    <x v="1"/>
    <s v="Correo Atención Ciudadano"/>
    <x v="4"/>
    <s v="ALCALDIA GUADALUPE SANTANDER  "/>
    <x v="4"/>
    <s v="Solicitud de Informacion"/>
    <s v="CAC: ENTIDADES ACREDITADAS PARA CAPACITACIÓN BOMBEROS "/>
    <s v="MAURICIO.DELGADO "/>
    <s v="FORMULACIÓN Y ACTUALIZACIÓN NORMATIVA Y OPERATIVA "/>
    <s v="SUBDIRECCIÓN ESTRATÉGICA Y DE COORDINACIÓN BOMBERIL "/>
    <x v="4"/>
    <n v="20"/>
    <s v="20213800084562  "/>
    <s v="2021-06-23 17:28:27 "/>
    <m/>
    <m/>
    <m/>
    <x v="0"/>
    <m/>
    <m/>
    <m/>
    <m/>
    <m/>
    <m/>
  </r>
  <r>
    <x v="1"/>
    <s v="Correo Atención Ciudadano"/>
    <x v="12"/>
    <s v="BASARA ZEKE NARA  "/>
    <x v="2"/>
    <s v="Solicitud de Informacion"/>
    <s v="CAC: Información Cuerpo de Bomberos San Juan Cesar Guajira  "/>
    <s v="ATENCION AL USUARIO"/>
    <s v="GAU"/>
    <s v="DIRECCIÓN GENERAL"/>
    <x v="4"/>
    <n v="20"/>
    <s v="20213800084602  "/>
    <s v="2021-06-23 18:11:04 "/>
    <m/>
    <d v="2021-06-24T00:00:00"/>
    <n v="1"/>
    <x v="1"/>
    <m/>
    <d v="2021-06-24T00:00:00"/>
    <s v="PDF"/>
    <s v="SI"/>
    <m/>
    <m/>
  </r>
  <r>
    <x v="1"/>
    <s v="Correo Atención Ciudadano"/>
    <x v="6"/>
    <s v="CUERPO DE BOMBEROS VOLUNTARIOS DE ARCABUCO  "/>
    <x v="2"/>
    <s v="Solicitud de Informacion"/>
    <s v="CAC: SOLICITUD INFORME Y REPORTE SOLICITUD LAFE SECURITY  "/>
    <s v="RONNY.ROMERO"/>
    <s v="FORMULACIÓN Y ACTUALIZACIÓN NORMATIVA Y OPERATIVA "/>
    <s v="SUBDIRECCIÓN ESTRATÉGICA Y DE COORDINACIÓN BOMBERIL "/>
    <x v="0"/>
    <n v="30"/>
    <s v="20213800084612  "/>
    <s v="2021-06-23 18:34:23 "/>
    <n v="20212050093681"/>
    <m/>
    <m/>
    <x v="0"/>
    <m/>
    <d v="2021-07-02T00:00:00"/>
    <m/>
    <m/>
    <m/>
    <s v="NO SE EVIDECIA DOCUMENTO DE SALIDA "/>
  </r>
  <r>
    <x v="1"/>
    <s v="Correo Atención Ciudadano"/>
    <x v="2"/>
    <s v="DANIEL MADRID BUSTAMENTE "/>
    <x v="0"/>
    <s v="Solicitud de Informacion"/>
    <s v="CAC: DERECHO DE PETICIÓN Y DENUNCIA- DANIEL MADRID BOMBEROS GIRARDOTA.pdf "/>
    <s v="JULIO.CHAMORRO "/>
    <s v="FORMULACIÓN Y ACTUALIZACIÓN NORMATIVA Y OPERATIVA "/>
    <s v="SUBDIRECCIÓN ESTRATÉGICA Y DE COORDINACIÓN BOMBERIL "/>
    <x v="0"/>
    <n v="30"/>
    <s v="20213800084742  "/>
    <s v="2021-06-24 09:20:34 "/>
    <m/>
    <m/>
    <m/>
    <x v="0"/>
    <m/>
    <m/>
    <m/>
    <m/>
    <m/>
    <m/>
  </r>
  <r>
    <x v="1"/>
    <s v="Correo Atención Ciudadano"/>
    <x v="6"/>
    <s v="JUZGADO 01 PROMISCUO MUNICIPAL - BOYACÁ - TUTA  "/>
    <x v="4"/>
    <s v="Otros"/>
    <s v="CAC. NOTIFICACION FALLO DE TUTELA 2021-0098.  "/>
    <s v="JORGE.RESTREPO "/>
    <s v="FORMULACIÓN Y ACTUALIZACIÓN NORMATIVA Y OPERATIVA "/>
    <s v="SUBDIRECCIÓN ESTRATÉGICA Y DE COORDINACIÓN BOMBERIL "/>
    <x v="3"/>
    <n v="10"/>
    <s v="20213800084822  "/>
    <s v="2021-06-25 08:28:47 "/>
    <n v="20212050093311"/>
    <d v="2021-06-22T00:00:00"/>
    <m/>
    <x v="1"/>
    <m/>
    <d v="2021-06-22T00:00:00"/>
    <s v="PDF"/>
    <s v="SI"/>
    <m/>
    <m/>
  </r>
  <r>
    <x v="1"/>
    <s v="Correo Atención Ciudadano"/>
    <x v="1"/>
    <s v="MINISTERIO DE INTERIOR  "/>
    <x v="4"/>
    <s v="Otros"/>
    <s v="CAC: OFI2021-17311-DAI-2200: LLAMADO DE EMERGENCIA POR CRECIENTES DEL RIO PUTUMAYO EN PUERTO ASÍS, AFECATNDO DIEZ BARRIOS Y 4 COMUNIDADES IDNIGENAS. "/>
    <s v="LUIS.VALENCIA "/>
    <s v="Área Cenrtral de Referencia Bomberil "/>
    <s v="SUBDIRECCIÓN ESTRATÉGICA Y DE COORDINACIÓN BOMBERIL "/>
    <x v="4"/>
    <n v="20"/>
    <s v="20213800084832  "/>
    <s v="2021-06-25 09:18:16 "/>
    <m/>
    <m/>
    <m/>
    <x v="0"/>
    <m/>
    <m/>
    <m/>
    <m/>
    <m/>
    <m/>
  </r>
  <r>
    <x v="1"/>
    <s v="Correo Atención Ciudadano"/>
    <x v="1"/>
    <s v="OSIRIS GARCIA  "/>
    <x v="4"/>
    <s v="Solicitud de Informacion"/>
    <s v="CAC: Decreto 1809-2020  "/>
    <s v="LUIS.VALENCIA "/>
    <s v="Área Cenrtral de Referencia Bomberil "/>
    <s v="SUBDIRECCIÓN ESTRATÉGICA Y DE COORDINACIÓN BOMBERIL "/>
    <x v="4"/>
    <n v="20"/>
    <s v="20213800084842  "/>
    <s v="2021-06-25 09:42:45 "/>
    <m/>
    <m/>
    <m/>
    <x v="0"/>
    <m/>
    <m/>
    <m/>
    <m/>
    <m/>
    <m/>
  </r>
  <r>
    <x v="1"/>
    <s v="Correo Atención Ciudadano"/>
    <x v="11"/>
    <s v="DIANA PATRICIA CORREA  "/>
    <x v="0"/>
    <s v="Otros"/>
    <s v="CAC: Ref.: Derecho de Petición, artículos 23 de la Constitución Política 1991 "/>
    <s v="JULIO.CHAMORRO "/>
    <s v="FORMULACIÓN Y ACTUALIZACIÓN NORMATIVA Y OPERATIVA "/>
    <s v="SUBDIRECCIÓN ESTRATÉGICA Y DE COORDINACIÓN BOMBERIL "/>
    <x v="1"/>
    <n v="30"/>
    <s v="20213800084902  "/>
    <s v="2021-06-25 10:54:25 "/>
    <m/>
    <m/>
    <m/>
    <x v="0"/>
    <m/>
    <m/>
    <m/>
    <m/>
    <m/>
    <m/>
  </r>
  <r>
    <x v="1"/>
    <s v="Correo Atención Ciudadano"/>
    <x v="26"/>
    <s v="CUERPO DE BOMBEROS VOLUNTARIOS DE SARAVENA - ARAUCA  "/>
    <x v="2"/>
    <s v="Solicitud de Informacion"/>
    <s v="CAC: Oficio de sistema de contratación para el municipio de saravena.pdf  "/>
    <s v="RONNY.ROMERO"/>
    <s v="FORMULACIÓN Y ACTUALIZACIÓN NORMATIVA Y OPERATIVA "/>
    <s v="SUBDIRECCIÓN ESTRATÉGICA Y DE COORDINACIÓN BOMBERIL "/>
    <x v="0"/>
    <n v="30"/>
    <s v="20213800084912  "/>
    <s v="2021-06-25 11:17:39 "/>
    <n v="20212050093691"/>
    <d v="2021-07-02T00:00:00"/>
    <n v="5"/>
    <x v="0"/>
    <m/>
    <m/>
    <m/>
    <m/>
    <m/>
    <s v="NO SE EVIDENCIA DOCUMENTO DE SALIDA "/>
  </r>
  <r>
    <x v="1"/>
    <s v="Correo Atención Ciudadano"/>
    <x v="1"/>
    <s v="CUERPO DE BOMBEROS VOLUNTARIOS DE BOGOTA  "/>
    <x v="2"/>
    <s v="Fortalecimiento Bomberil"/>
    <s v="CAC: Solicitud Autorización  "/>
    <s v="ANDRES MUÑOZ"/>
    <s v="Área Cenrtral de Referencia Bomberil "/>
    <s v="SUBDIRECCIÓN ESTRATÉGICA Y DE COORDINACIÓN BOMBERIL "/>
    <x v="0"/>
    <n v="30"/>
    <s v="20213800085022  "/>
    <s v="2021-06-25 17:48:23 "/>
    <m/>
    <m/>
    <m/>
    <x v="0"/>
    <m/>
    <m/>
    <m/>
    <m/>
    <m/>
    <m/>
  </r>
  <r>
    <x v="1"/>
    <s v="Correo Atención Ciudadano"/>
    <x v="14"/>
    <s v="CUERPO DE BOMBEROS VOLUNTARIOS DE VITERBO - CALDAS  "/>
    <x v="2"/>
    <s v="Solicitud de Informacion"/>
    <s v="CAC: SOLICITUD  "/>
    <s v="RONNY.ROMERO"/>
    <s v="FORMULACIÓN Y ACTUALIZACIÓN NORMATIVA Y OPERATIVA "/>
    <s v="SUBDIRECCIÓN ESTRATÉGICA Y DE COORDINACIÓN BOMBERIL "/>
    <x v="0"/>
    <n v="30"/>
    <s v="20213800085082  "/>
    <s v="2021-06-26 23:38:01 "/>
    <m/>
    <m/>
    <m/>
    <x v="0"/>
    <m/>
    <m/>
    <m/>
    <m/>
    <m/>
    <m/>
  </r>
  <r>
    <x v="1"/>
    <s v="Correo Atención Ciudadano"/>
    <x v="4"/>
    <s v="CAPACITACIONES FLORIDABLANCA  "/>
    <x v="2"/>
    <s v="Solicitud de Informacion"/>
    <s v="CAC: Consulta Capacitaciones "/>
    <s v="MAURICIO.DELGADO "/>
    <s v="FORMULACIÓN Y ACTUALIZACIÓN NORMATIVA Y OPERATIVA "/>
    <s v="SUBDIRECCIÓN ESTRATÉGICA Y DE COORDINACIÓN BOMBERIL "/>
    <x v="0"/>
    <n v="30"/>
    <s v="20213800085202  "/>
    <s v="2021-06-28 15:08:42 "/>
    <m/>
    <d v="2021-07-06T00:00:00"/>
    <n v="5"/>
    <x v="1"/>
    <m/>
    <d v="2021-07-06T00:00:00"/>
    <s v="PDF"/>
    <s v="SI"/>
    <m/>
    <m/>
  </r>
  <r>
    <x v="1"/>
    <s v="Correo Atención Ciudadano"/>
    <x v="6"/>
    <s v="RAFAEL VARGAS CORREDOR "/>
    <x v="2"/>
    <s v="Solicitud de Informacion"/>
    <s v="CAC: SOLICITUD  "/>
    <s v="RONNY.ROMERO"/>
    <s v="FORMULACIÓN Y ACTUALIZACIÓN NORMATIVA Y OPERATIVA "/>
    <s v="SUBDIRECCIÓN ESTRATÉGICA Y DE COORDINACIÓN BOMBERIL "/>
    <x v="0"/>
    <n v="30"/>
    <s v="20213800085232  "/>
    <s v="2021-06-28 15:16:47 "/>
    <n v="20212050093711"/>
    <m/>
    <m/>
    <x v="0"/>
    <m/>
    <m/>
    <m/>
    <m/>
    <m/>
    <s v="NO SE EVIDENCIA DOCUMENTO DE SALIDA "/>
  </r>
  <r>
    <x v="1"/>
    <s v="Correo Atención Ciudadano"/>
    <x v="14"/>
    <s v="CUERPO DE BOMBEROS VOLUNTARIOS DE CHINCHINA  "/>
    <x v="2"/>
    <s v="Acompañamiento Juridico"/>
    <s v="CAC: ACLARACIÓN DE DUDAS "/>
    <s v="RONNY.ROMERO"/>
    <s v="FORMULACIÓN Y ACTUALIZACIÓN NORMATIVA Y OPERATIVA "/>
    <s v="SUBDIRECCIÓN ESTRATÉGICA Y DE COORDINACIÓN BOMBERIL "/>
    <x v="1"/>
    <n v="30"/>
    <s v="20213800085392  "/>
    <s v="2021-06-28 16:42:48 "/>
    <m/>
    <m/>
    <m/>
    <x v="0"/>
    <m/>
    <m/>
    <m/>
    <m/>
    <m/>
    <m/>
  </r>
  <r>
    <x v="1"/>
    <s v="Correo Atención Ciudadano"/>
    <x v="4"/>
    <s v="JUZGADO CATORCE ADMINISTRATIVO ORAL DEL CIRCUITO JUDICIAL DE BUCARAMANGA  "/>
    <x v="4"/>
    <s v="Acompañamiento Juridico"/>
    <s v="CAC. 680013333014-2021-00105-00 ACCIÓN TUTELA NOTIFICA SENTENCIA.  "/>
    <s v="JORGE.RESTREPO "/>
    <s v="FORMULACIÓN Y ACTUALIZACIÓN NORMATIVA Y OPERATIVA "/>
    <s v="SUBDIRECCIÓN ESTRATÉGICA Y DE COORDINACIÓN BOMBERIL "/>
    <x v="3"/>
    <n v="10"/>
    <s v="20213800085402  "/>
    <s v="2021-06-29 08:59:12 "/>
    <n v="20212050093501"/>
    <m/>
    <m/>
    <x v="1"/>
    <m/>
    <d v="2021-06-30T00:00:00"/>
    <s v="PDF"/>
    <s v="SI"/>
    <m/>
    <m/>
  </r>
  <r>
    <x v="0"/>
    <s v="Radicación Directa "/>
    <x v="4"/>
    <s v="ALCALDIA SAN GIL SANTANDER"/>
    <x v="4"/>
    <s v="Acompañamiento Juridico"/>
    <s v="RD: SOLICITUD DE APOYO "/>
    <s v="RONNY.ROMERO"/>
    <s v="Área Cenrtral de Referencia Bomberil "/>
    <s v="SUBDIRECCIÓN ESTRATÉGICA Y DE COORDINACIÓN BOMBERIL "/>
    <x v="0"/>
    <n v="30"/>
    <s v="20213800085422  "/>
    <s v="2021-06-29 10:21:16 "/>
    <m/>
    <m/>
    <m/>
    <x v="0"/>
    <m/>
    <m/>
    <m/>
    <m/>
    <m/>
    <m/>
  </r>
  <r>
    <x v="1"/>
    <s v="Correo Atención Ciudadano"/>
    <x v="1"/>
    <s v="CNSC - COMISION NACIONAL DEL SERVICIO CIVIL CONVOCATORIA BOMBEROS OFICIALES  "/>
    <x v="4"/>
    <s v="Solicitud de Informacion"/>
    <s v="CAC: Respuesta a solicitud de acompañamiento presencial en jornadas regionales en el marco del proceso de selección para la provisión definitiva del cargo denominado Bombero, de los Cuerpos de Bomberos Oficiales del país  "/>
    <s v="JORGE AMARILLO"/>
    <s v="SUBDIRECCIÓN ADMINISTRATIVA Y FINANCIERA"/>
    <s v="SUBDIRECCIÓN ADMINISTRATIVA Y FINANCIERA "/>
    <x v="4"/>
    <n v="20"/>
    <s v="20213800085462  "/>
    <s v="2021-06-29 11:41:23 "/>
    <m/>
    <m/>
    <m/>
    <x v="0"/>
    <m/>
    <m/>
    <m/>
    <m/>
    <m/>
    <m/>
  </r>
  <r>
    <x v="1"/>
    <s v="Correo Atención Ciudadano"/>
    <x v="27"/>
    <s v="SECRETARIA DE GOBIERNO EL CARMEN DEL DARIÉN CHOCO  "/>
    <x v="4"/>
    <s v="Acompañamiento Juridico"/>
    <s v="CAC: SOLICITUD DE PERSONAL O DE FUNCIONARIO COMPETENTE.  "/>
    <s v="RONNY.ROMERO"/>
    <s v="FORMULACIÓN Y ACTUALIZACIÓN NORMATIVA Y OPERATIVA "/>
    <s v="SUBDIRECCIÓN ESTRATÉGICA Y DE COORDINACIÓN BOMBERIL "/>
    <x v="0"/>
    <n v="30"/>
    <s v="20213800085482  "/>
    <s v="2021-06-29 12:21:41 "/>
    <n v="20212050093731"/>
    <m/>
    <m/>
    <x v="0"/>
    <m/>
    <m/>
    <m/>
    <m/>
    <m/>
    <s v="NO SE EVIDENCIA DOCUMENTO DE SLAIDA"/>
  </r>
  <r>
    <x v="1"/>
    <s v="Correo Atención Ciudadano"/>
    <x v="25"/>
    <s v="CUERPO DE BOMBEROS VOLUNTARIOS DE PIVIJAY MAGDALENA  "/>
    <x v="2"/>
    <s v="Solicitud de Informacion"/>
    <s v="CAC: Certificación que el cuerpo de bomberos pivijay Magdalena aparece ascrito a la dirección nacional de bomberos  "/>
    <s v="LUIS.VALENCIA "/>
    <s v="Área Cenrtral de Referencia Bomberil "/>
    <s v="SUBDIRECCIÓN ESTRATÉGICA Y DE COORDINACIÓN BOMBERIL "/>
    <x v="4"/>
    <n v="20"/>
    <s v="20213800085492  "/>
    <s v="2021-06-29 12:27:36 "/>
    <m/>
    <m/>
    <m/>
    <x v="0"/>
    <m/>
    <m/>
    <m/>
    <m/>
    <m/>
    <m/>
  </r>
  <r>
    <x v="1"/>
    <s v="Correo Atención Ciudadano"/>
    <x v="1"/>
    <s v="ACADEMIA DE LA GESTIÓN PÚBLICA JULIANNA GIL BEHAINE  "/>
    <x v="4"/>
    <s v="Solicitud de Informacion"/>
    <s v="CAC: Respuesta Oficial  "/>
    <s v="ADRIANA MORENO"/>
    <s v="PLANEACIÓN"/>
    <s v="DIRECCIÓN GENERAL"/>
    <x v="4"/>
    <n v="30"/>
    <s v="20213800085512  "/>
    <s v="2021-06-29 15:17:15 "/>
    <m/>
    <m/>
    <m/>
    <x v="0"/>
    <m/>
    <m/>
    <m/>
    <m/>
    <m/>
    <m/>
  </r>
  <r>
    <x v="1"/>
    <s v="Correo Atención Ciudadano"/>
    <x v="1"/>
    <s v="UNIDAD DE CORRESPONDENCIA CNSC  "/>
    <x v="4"/>
    <s v="Solicitud de Informacion"/>
    <s v="CAC: CNSC: Entrega comunicado No. 20212010848841  "/>
    <s v="JORGE AMARILLO"/>
    <s v="SUBDIRECCIÓN ADMINISTRATIVA Y FINANCIERA"/>
    <s v="SUBDIRECCIÓN ADMINISTRATIVA Y FINANCIERA "/>
    <x v="4"/>
    <n v="20"/>
    <s v="20213800085552  "/>
    <s v="2021-06-29 16:32:09 "/>
    <m/>
    <m/>
    <m/>
    <x v="0"/>
    <m/>
    <m/>
    <m/>
    <m/>
    <m/>
    <m/>
  </r>
  <r>
    <x v="1"/>
    <s v="Correo Atención Ciudadano"/>
    <x v="28"/>
    <s v="CUERPO DE BOMBEROS VOLUNTARIOS MAGANGUE - BOLIVAR  "/>
    <x v="2"/>
    <s v="Solicitud de Informacion"/>
    <s v="CAC: RESOLUCION INSCRIPCION DE DIGNATARIOS MAGANGUE y otros 3 documentos.pdf  "/>
    <s v="RONNY.ROMERO"/>
    <s v="FORMULACIÓN Y ACTUALIZACIÓN NORMATIVA Y OPERATIVA "/>
    <s v="SUBDIRECCIÓN ESTRATÉGICA Y DE COORDINACIÓN BOMBERIL "/>
    <x v="0"/>
    <n v="30"/>
    <s v="20213800085592  "/>
    <s v="2021-06-29 17:29:27 "/>
    <m/>
    <m/>
    <m/>
    <x v="0"/>
    <m/>
    <m/>
    <m/>
    <m/>
    <m/>
    <m/>
  </r>
  <r>
    <x v="1"/>
    <s v="Correo Atención Ciudadano"/>
    <x v="3"/>
    <s v="CUERPO DE BOMBEROS VOLUNTARIOS DE FACATATIVA  "/>
    <x v="2"/>
    <s v="Solicitud de Informacion"/>
    <s v="CAC: RESPUESTA RADICACIÓN DNBC No. “202033800048992” OFICIO N° 20212000013911 DE 21/01/2021, "/>
    <s v="RONNY.ROMERO"/>
    <s v="FORMULACIÓN Y ACTUALIZACIÓN NORMATIVA Y OPERATIVA "/>
    <s v="SUBDIRECCIÓN ESTRATÉGICA Y DE COORDINACIÓN BOMBERIL "/>
    <x v="0"/>
    <n v="30"/>
    <s v="20213800085642  "/>
    <s v="2021-06-30 11:06:07 "/>
    <m/>
    <m/>
    <m/>
    <x v="0"/>
    <m/>
    <m/>
    <m/>
    <m/>
    <m/>
    <m/>
  </r>
  <r>
    <x v="1"/>
    <s v="Correo Atención Ciudadano"/>
    <x v="13"/>
    <s v="CUERPO DE BOMBEROS VOLUNTARIOS DE ARMENIA QUINDIO  "/>
    <x v="2"/>
    <s v="Fortalecimiento Bomberil"/>
    <s v="CAC: SOLICITUD COMODATO "/>
    <s v="JIUD MAGNOLY"/>
    <s v="Área Cenrtral de Referencia Bomberil "/>
    <s v="SUBDIRECCIÓN ESTRATÉGICA Y DE COORDINACIÓN BOMBERIL "/>
    <x v="0"/>
    <n v="30"/>
    <s v="20213800085662  "/>
    <s v="2021-06-30 11:15:07 "/>
    <m/>
    <m/>
    <m/>
    <x v="0"/>
    <m/>
    <m/>
    <m/>
    <m/>
    <m/>
    <m/>
  </r>
  <r>
    <x v="1"/>
    <s v="Correo Atención Ciudadano"/>
    <x v="2"/>
    <s v="CUERPO DE BOMBEROS VOLUNTARIOS DE AMALFI  "/>
    <x v="2"/>
    <s v="Solicitud de Informacion"/>
    <s v="CAC: Requerimiento a solicitud sobre sobre queja en contra del comandante DAGLEN FERNANDO RAMIREZ de la estación de bomberos de Amalfi departamento de Antioquia con radicado No. 20203800048302 del 11 de noviembre de 2020. "/>
    <s v="RONNY.ROMERO"/>
    <s v="FORMULACIÓN Y ACTUALIZACIÓN NORMATIVA Y OPERATIVA "/>
    <s v="SUBDIRECCIÓN ESTRATÉGICA Y DE COORDINACIÓN BOMBERIL "/>
    <x v="1"/>
    <n v="30"/>
    <s v="20213800085692  "/>
    <s v="2021-06-30 11:55:13 "/>
    <m/>
    <m/>
    <m/>
    <x v="0"/>
    <m/>
    <m/>
    <m/>
    <m/>
    <m/>
    <m/>
  </r>
  <r>
    <x v="1"/>
    <s v="Correo Atención Ciudadano"/>
    <x v="6"/>
    <s v="CUERPO DE BOMBEROS VOLUNTARIOS DE MONIQUIRA  "/>
    <x v="2"/>
    <s v="Acompañamiento Juridico"/>
    <s v="CAC: REFERENCIA: Radicado DNBC No 20212050091711 Asunto: Llamado de atención "/>
    <s v="RONNY.ROMERO"/>
    <s v="FORMULACIÓN Y ACTUALIZACIÓN NORMATIVA Y OPERATIVA "/>
    <s v="SUBDIRECCIÓN ESTRATÉGICA Y DE COORDINACIÓN BOMBERIL "/>
    <x v="0"/>
    <n v="30"/>
    <s v="20213800085722  "/>
    <s v="2021-06-30 15:44:01 "/>
    <m/>
    <m/>
    <m/>
    <x v="0"/>
    <m/>
    <m/>
    <m/>
    <m/>
    <m/>
    <m/>
  </r>
  <r>
    <x v="1"/>
    <s v="Correo Atención Ciudadano"/>
    <x v="1"/>
    <s v="SUPERINTENDENCIA DE INDUSTRIA Y COMERCIO  "/>
    <x v="4"/>
    <s v="Solicitud de Informacion"/>
    <s v="cac: Superintendencia de Industria y Comercio (SIC):Carta tramites:Radicado No. 21-206137-4|1037495 "/>
    <s v="ALVARO.PEREZ"/>
    <s v="CONTRATACIÓN"/>
    <s v="SUBDIRECCIÓN ADMINISTRATIVA Y FINANCIERA "/>
    <x v="4"/>
    <n v="20"/>
    <s v="20213800085752  "/>
    <s v="2021-06-30 15:59:14 "/>
    <m/>
    <m/>
    <m/>
    <x v="0"/>
    <m/>
    <m/>
    <m/>
    <m/>
    <m/>
    <m/>
  </r>
  <r>
    <x v="1"/>
    <s v="Correo Atención Ciudadano"/>
    <x v="29"/>
    <s v="CUERPO DE BOMBEROS VOLUNTARIOS DE FONSECA  "/>
    <x v="2"/>
    <s v="Fortalecimiento Bomberil"/>
    <s v="cac: DOCUMENTOS PARA ADJUDICACIÓN EQUIPOS FORTALECIMIENTO. "/>
    <s v="ANDRES MUÑOZ"/>
    <s v="Área Cenrtral de Referencia Bomberil "/>
    <s v="SUBDIRECCIÓN ESTRATÉGICA Y DE COORDINACIÓN BOMBERIL "/>
    <x v="0"/>
    <n v="30"/>
    <s v="20213800085762  "/>
    <s v="2021-06-30 16:03:34 "/>
    <m/>
    <m/>
    <m/>
    <x v="0"/>
    <m/>
    <m/>
    <m/>
    <m/>
    <m/>
    <m/>
  </r>
</pivotCacheRecords>
</file>

<file path=xl/pivotCache/pivotCacheRecords3.xml><?xml version="1.0" encoding="utf-8"?>
<pivotCacheRecords xmlns="http://schemas.openxmlformats.org/spreadsheetml/2006/main" xmlns:r="http://schemas.openxmlformats.org/officeDocument/2006/relationships" count="112">
  <r>
    <x v="0"/>
    <x v="0"/>
    <x v="0"/>
    <s v="JIMMY POLO DEVIA "/>
    <s v="Persona Natural"/>
    <x v="0"/>
    <s v="RD: derecho de petición "/>
    <s v="RONNY.ROMERO"/>
    <s v="FORMULACIÓN Y ACTUALIZACIÓN NORMATIVA Y OPERATIVA "/>
    <s v="SUBDIRECCIÓN ESTRATÉGICA Y DE COORDINACIÓN BOMBERIL "/>
    <s v="PETICION DE INTERES GENERAL "/>
    <n v="30"/>
    <s v="20213800080982  "/>
    <s v="2021-06-01 13:46:21 "/>
    <m/>
    <m/>
    <n v="25"/>
    <s v="En proceso"/>
    <m/>
    <m/>
    <m/>
    <m/>
    <m/>
    <m/>
  </r>
  <r>
    <x v="1"/>
    <x v="1"/>
    <x v="1"/>
    <s v="ALCALDIA BOGOTA CUNDINAMARCA "/>
    <s v="Entidad Publica"/>
    <x v="0"/>
    <s v="CAC. DOC. E-01052-2021003839 Id 82202 - DNBC - TRASLADO POR COMPETENCIA PQRS 1532252021 Y 1550302021 - PET. JHOJAN GARAY Y ERIKA SICATHA "/>
    <s v="EDGAR.MAYA "/>
    <s v="FORMULACIÓN Y ACTUALIZACIÓN NORMATIVA Y OPERATIVA "/>
    <s v="SUBDIRECCIÓN ESTRATÉGICA Y DE COORDINACIÓN BOMBERIL "/>
    <s v="PETICION DE INTERES PARTICULAR "/>
    <n v="30"/>
    <s v="20213800081002  "/>
    <s v="2021-06-01 15:54:38 "/>
    <m/>
    <d v="2021-06-24T00:00:00"/>
    <n v="15"/>
    <s v="Cumplido"/>
    <s v="Se da respuesta por correo electrónico se deja evidencia en digital 24/06/21"/>
    <m/>
    <m/>
    <s v="Sí"/>
    <m/>
    <m/>
  </r>
  <r>
    <x v="1"/>
    <x v="2"/>
    <x v="0"/>
    <s v="CUERPO DE BOMBEROS VOLUNTARIOS DE LERIDA - TOLIMA"/>
    <s v="Entidad Bomberil"/>
    <x v="0"/>
    <s v="CI. envio documento evidalio tinoco bomberos lerida "/>
    <s v="RONNY.ROMERO"/>
    <s v="FORMULACIÓN Y ACTUALIZACIÓN NORMATIVA Y OPERATIVA "/>
    <s v="SUBDIRECCIÓN ESTRATÉGICA Y DE COORDINACIÓN BOMBERIL "/>
    <s v="PETICION DE INTERES GENERAL "/>
    <n v="30"/>
    <s v="20213800081022  "/>
    <s v="2021-06-01 16:38:10 "/>
    <m/>
    <m/>
    <n v="25"/>
    <s v="En proceso"/>
    <m/>
    <m/>
    <m/>
    <m/>
    <m/>
    <m/>
  </r>
  <r>
    <x v="1"/>
    <x v="1"/>
    <x v="2"/>
    <s v="COORDINACIóN EJECUTIVA BOMBEROS DE ANTIOQUIA TE. PAULA ANDREA RíOS"/>
    <s v="Entidad Bomberil"/>
    <x v="0"/>
    <s v="CAC. SOLICITUD DE INFORMACIÓN Coordinación Ejecutiva de Bomberos De Antioquia "/>
    <s v="JORGE.RESTREPO "/>
    <s v="FORMULACIÓN Y ACTUALIZACIÓN NORMATIVA Y OPERATIVA "/>
    <s v="SUBDIRECCIÓN ESTRATÉGICA Y DE COORDINACIÓN BOMBERIL "/>
    <s v="PETICION DE INTERES GENERAL "/>
    <n v="30"/>
    <s v="20213800081032  "/>
    <s v="2021-06-01 16:54:28 "/>
    <n v="20212050092251"/>
    <d v="2021-06-17T00:00:00"/>
    <n v="10"/>
    <s v="Cumplido"/>
    <m/>
    <d v="2021-06-23T00:00:00"/>
    <s v="PDF"/>
    <s v="Sí"/>
    <m/>
    <m/>
  </r>
  <r>
    <x v="1"/>
    <x v="1"/>
    <x v="3"/>
    <s v="PERSONERIA MUNICIPAL DE COTA  "/>
    <s v="Entidad Publica"/>
    <x v="1"/>
    <s v="CAC. EXPEDIENTE 013-2019 REITERACIÓN SOLICITUD DE INFORMACIÓN  "/>
    <s v="JULIO.CHAMORRO "/>
    <s v="INSPECCIÒN VIGILANCIA Y CONTROL "/>
    <s v="SUBDIRECCIÓN ESTRATÉGICA Y DE COORDINACIÓN BOMBERIL "/>
    <s v="PETICION DE INTERES GENERAL "/>
    <n v="30"/>
    <s v="20213800081042  "/>
    <s v="2021-06-01 17:04:34 "/>
    <m/>
    <m/>
    <n v="25"/>
    <s v="En proceso"/>
    <m/>
    <m/>
    <m/>
    <m/>
    <m/>
    <m/>
  </r>
  <r>
    <x v="1"/>
    <x v="1"/>
    <x v="1"/>
    <s v="MINISTERIO DEL INTEROR VICEMINISTERIO DE RELACIONES POLÍTICAS  "/>
    <s v="Entidad Publica"/>
    <x v="2"/>
    <s v="CAC. OFI2021-15227-DVR-3000 Traslado Secretario del Interior y Convivencia Ciudadana de la Alcaldía de Cartagena de Indias "/>
    <s v="RONNY.ROMERO"/>
    <s v="FORMULACIÓN Y ACTUALIZACIÓN NORMATIVA Y OPERATIVA "/>
    <s v="SUBDIRECCIÓN ESTRATÉGICA Y DE COORDINACIÓN BOMBERIL "/>
    <s v="PETICION DE INTERES PARTICULAR "/>
    <n v="30"/>
    <s v="20213800081052  "/>
    <s v="2021-06-01 17:11:01 "/>
    <m/>
    <m/>
    <n v="25"/>
    <s v="En proceso"/>
    <m/>
    <m/>
    <m/>
    <m/>
    <m/>
    <m/>
  </r>
  <r>
    <x v="1"/>
    <x v="1"/>
    <x v="4"/>
    <s v="CUERPO DE BOMBEROS VOLUNTARIOS FLORIDABLANCA  "/>
    <s v="Entidad Bomberil"/>
    <x v="3"/>
    <s v="CAC. DERECHO DE PETICION DE CONSULTA - CBVF-2021-COMD-00805-S "/>
    <s v="CARLOS.LOPEZ"/>
    <s v="OFICINA ASESORA JURIDICA "/>
    <s v="DIRECCIÓN GENERAL"/>
    <s v="CONSULTA "/>
    <n v="35"/>
    <s v="20213800081132  "/>
    <s v="2021-06-02 10:53:42 "/>
    <n v="20211200000843"/>
    <d v="2021-06-08T00:00:00"/>
    <n v="3"/>
    <s v="Cumplido"/>
    <m/>
    <d v="2021-06-17T00:00:00"/>
    <s v="PDF"/>
    <s v="Sí"/>
    <m/>
    <m/>
  </r>
  <r>
    <x v="1"/>
    <x v="1"/>
    <x v="5"/>
    <s v="EDGAR JOSE MEDINA TORRES "/>
    <s v="Persona Natural"/>
    <x v="0"/>
    <s v="CAC. Derecho de petición "/>
    <s v="RONNY.ROMERO"/>
    <s v="FORMULACIÓN Y ACTUALIZACIÓN NORMATIVA Y OPERATIVA "/>
    <s v="SUBDIRECCIÓN ESTRATÉGICA Y DE COORDINACIÓN BOMBERIL "/>
    <s v="PETICION DE INTERES PARTICULAR "/>
    <n v="30"/>
    <s v="20213800081202  "/>
    <s v="2021-06-02 12:36:52 "/>
    <m/>
    <m/>
    <n v="23"/>
    <s v="En proceso"/>
    <m/>
    <m/>
    <m/>
    <m/>
    <m/>
    <m/>
  </r>
  <r>
    <x v="1"/>
    <x v="1"/>
    <x v="3"/>
    <s v="GOBERNACIÓN DE CUNDINAMARCA"/>
    <s v="Entidad Publica"/>
    <x v="2"/>
    <s v="CAC. NOTIFICACION ELECTRONICA PROCESO 2020-004 CONTRA CUERPO DE BOMBEROS VOLUNTARIOS COTA "/>
    <s v="JULIO.CHAMORRO "/>
    <s v="INSPECCIÒN VIGILANCIA Y CONTROL "/>
    <s v="SUBDIRECCIÓN ESTRATÉGICA Y DE COORDINACIÓN BOMBERIL "/>
    <s v="PETICION DE INTERES GENERAL "/>
    <n v="30"/>
    <s v="20213800081212  "/>
    <s v="2021-06-02 12:43:29 "/>
    <m/>
    <m/>
    <n v="23"/>
    <s v="En proceso"/>
    <m/>
    <m/>
    <m/>
    <m/>
    <m/>
    <m/>
  </r>
  <r>
    <x v="1"/>
    <x v="1"/>
    <x v="2"/>
    <s v="GOBERNACION DE ANTIOQUIA SECRETARIA DE GOBIERNO PAZ Y NO VIOLENCIA  "/>
    <s v="Entidad Publica"/>
    <x v="1"/>
    <s v="CAC. RESPUESTA A SOLICITUD DE INFORMACION RADICADO 2021010130391  "/>
    <s v="JULIO.CHAMORRO "/>
    <s v="INSPECCIÒN VIGILANCIA Y CONTROL "/>
    <s v="SUBDIRECCIÓN ESTRATÉGICA Y DE COORDINACIÓN BOMBERIL "/>
    <s v="PETICION DE INTERES GENERAL "/>
    <n v="30"/>
    <s v="20213800081232  "/>
    <s v="2021-06-02 13:01:53 "/>
    <m/>
    <m/>
    <n v="23"/>
    <s v="En proceso"/>
    <m/>
    <m/>
    <m/>
    <m/>
    <m/>
    <m/>
  </r>
  <r>
    <x v="1"/>
    <x v="1"/>
    <x v="3"/>
    <s v="CUERPO DE BOMBEROS VOLUNTARIOS DE SAN ANTONIO DEL TEQUENDAMA  "/>
    <s v="Entidad Bomberil"/>
    <x v="4"/>
    <s v="CAC. CARTA ABIERTA AL SEÑOR PRESIDENTE DE LA REPÚBLICA, PARA LA PRIORIZACIÓN DE ORGANISMOS DE SOCORRO DEL PAÍS EN EL PROGRAMA DE PLAN NACIONAL DE VACUNACIÓN CONTRA EL COVID-19 "/>
    <s v="JORGE.RESTREPO "/>
    <s v="FORMULACIÓN Y ACTUALIZACIÓN NORMATIVA Y OPERATIVA "/>
    <s v="SUBDIRECCIÓN ESTRATÉGICA Y DE COORDINACIÓN BOMBERIL "/>
    <s v="PETICION DE INTERES GENERAL "/>
    <n v="30"/>
    <s v="20213800081262  "/>
    <s v="2021-06-02 14:04:02 "/>
    <n v="20212050092261"/>
    <d v="2021-06-17T00:00:00"/>
    <n v="9"/>
    <s v="Cumplido"/>
    <m/>
    <d v="2021-06-17T00:00:00"/>
    <s v="PDF"/>
    <s v="Sí"/>
    <m/>
    <m/>
  </r>
  <r>
    <x v="1"/>
    <x v="1"/>
    <x v="1"/>
    <s v="PROCURADURIA 2 DELEGADA CONTRATACION ESTATAL  "/>
    <s v="Entidad Publica"/>
    <x v="1"/>
    <s v="CAC. Solicitud de Información para EXP: E-2020-236741 D-2020-1700391 Dirigido a Uae Direccion Nacional De Bomberos "/>
    <s v="ALVARO.PEREZ"/>
    <s v="CONTRATACIÓN"/>
    <s v="SUBDIRECCIÓN ADMINISTRATIVA Y FINANCIERA "/>
    <s v="PETICION ENTRE AUTORIDADES "/>
    <n v="10"/>
    <s v="20213800081332  "/>
    <s v="2021-06-02 16:55:29 "/>
    <n v="20211000020921"/>
    <s v="02/072021"/>
    <n v="20"/>
    <s v="Extemporaneo"/>
    <m/>
    <d v="2021-07-02T00:00:00"/>
    <s v="PDF"/>
    <s v="Sí"/>
    <m/>
    <m/>
  </r>
  <r>
    <x v="1"/>
    <x v="1"/>
    <x v="6"/>
    <s v="JOSE ROLANDO FRESNEDA AVILA "/>
    <s v="Persona Natural"/>
    <x v="1"/>
    <s v="CAC. Derecho de petición  "/>
    <s v="JULIO.CHAMORRO "/>
    <s v="INSPECCIÒN VIGILANCIA Y CONTROL "/>
    <s v="SUBDIRECCIÓN ESTRATÉGICA Y DE COORDINACIÓN BOMBERIL "/>
    <s v="PETICION DE INTERES GENERAL "/>
    <n v="30"/>
    <s v="20213800081342  "/>
    <s v="2021-06-02 17:06:03 "/>
    <m/>
    <m/>
    <n v="23"/>
    <s v="En proceso"/>
    <m/>
    <m/>
    <m/>
    <m/>
    <m/>
    <m/>
  </r>
  <r>
    <x v="2"/>
    <x v="3"/>
    <x v="1"/>
    <s v="DIEGO RICARDO GARCIA AVILA "/>
    <s v="Persona Natural"/>
    <x v="0"/>
    <s v="facultades de los representantes legales de los cuerpos de bomberos "/>
    <s v="JORGE.RESTREPO "/>
    <s v="FORMULACIÓN Y ACTUALIZACIÓN NORMATIVA Y OPERATIVA "/>
    <s v="SUBDIRECCIÓN ESTRATÉGICA Y DE COORDINACIÓN BOMBERIL "/>
    <s v="PETICIÓN DE DOCUMENTOS E INFORMACIÓN "/>
    <n v="20"/>
    <s v="20219000081382  "/>
    <s v="2021-06-02 17:59:28 "/>
    <n v="20212050092291"/>
    <d v="2021-06-17T00:00:00"/>
    <n v="9"/>
    <s v="Cumplido"/>
    <m/>
    <d v="2021-06-17T00:00:00"/>
    <s v="PDF"/>
    <s v="Sí"/>
    <m/>
    <m/>
  </r>
  <r>
    <x v="1"/>
    <x v="1"/>
    <x v="6"/>
    <s v="DARWIN GIOVANY RODRIGUEZ SANCHEZ "/>
    <s v="Persona Natural"/>
    <x v="0"/>
    <s v="PETICIÓN SOLUCION DE MI SITUACIÓN COMO UNIDAD ACTIVA OPERATIVA DE LOS BOMBEROS DE COLOMBIA "/>
    <s v="RONNY.ROMERO"/>
    <s v="FORMULACIÓN Y ACTUALIZACIÓN NORMATIVA Y OPERATIVA "/>
    <s v="SUBDIRECCIÓN ESTRATÉGICA Y DE COORDINACIÓN BOMBERIL "/>
    <s v="PETICION DE INTERES PARTICULAR "/>
    <n v="30"/>
    <s v="20219000081432  "/>
    <s v="2021-06-03 13:38:45 "/>
    <s v=" 20212050093581 "/>
    <d v="2021-07-06T00:00:00"/>
    <n v="20"/>
    <s v="Cumplido"/>
    <m/>
    <d v="2021-07-06T00:00:00"/>
    <s v="PDF"/>
    <s v="Sí"/>
    <m/>
    <m/>
  </r>
  <r>
    <x v="1"/>
    <x v="1"/>
    <x v="7"/>
    <s v="ALCALDIA MOÑITOS CORDOBA "/>
    <s v="Entidad Publica"/>
    <x v="3"/>
    <s v="CAC: SOLICITUD DE ACOMPAÑAMIENTOY ASESORIA PARA LA CREACION DEL CUERPO DE BOMBEROS VOLUNTARIOS DEL MUNICIPIO DE MOÑITOS "/>
    <s v="RONNY.ROMERO"/>
    <s v="FORMULACIÓN Y ACTUALIZACIÓN NORMATIVA Y OPERATIVA "/>
    <s v="SUBDIRECCIÓN ESTRATÉGICA Y DE COORDINACIÓN BOMBERIL "/>
    <s v="PETICION DE INTERES GENERAL "/>
    <n v="30"/>
    <s v="20213800081462  "/>
    <s v="2021-06-03 16:00:09 "/>
    <m/>
    <m/>
    <n v="24"/>
    <s v="En proceso"/>
    <m/>
    <m/>
    <m/>
    <m/>
    <m/>
    <m/>
  </r>
  <r>
    <x v="1"/>
    <x v="1"/>
    <x v="8"/>
    <s v="ASDEBER NEIVA  "/>
    <s v="Persona Natural"/>
    <x v="1"/>
    <s v="CAC: derecho de petición  "/>
    <s v="RONNY.ROMERO"/>
    <s v="FORMULACIÓN Y ACTUALIZACIÓN NORMATIVA Y OPERATIVA "/>
    <s v="SUBDIRECCIÓN ESTRATÉGICA Y DE COORDINACIÓN BOMBERIL "/>
    <s v="PETICIÓN DE DOCUMENTOS E INFORMACIÓN "/>
    <n v="20"/>
    <s v="20213800081582  "/>
    <s v="2021-06-04 14:40:10 "/>
    <m/>
    <m/>
    <n v="25"/>
    <s v="En proceso"/>
    <m/>
    <m/>
    <m/>
    <m/>
    <m/>
    <m/>
  </r>
  <r>
    <x v="1"/>
    <x v="1"/>
    <x v="9"/>
    <s v="ALCALDIA GALAPA ATLANTICO "/>
    <s v="Entidad Publica"/>
    <x v="4"/>
    <s v="CAC: RESPUESTA BOMBEROS  "/>
    <s v="JULIO.CHAMORRO "/>
    <s v="INSPECCIÒN VIGILANCIA Y CONTROL "/>
    <s v="SUBDIRECCIÓN ESTRATÉGICA Y DE COORDINACIÓN BOMBERIL "/>
    <s v="PETICION DE INTERES GENERAL "/>
    <n v="30"/>
    <s v="20213800081592  "/>
    <s v="2021-06-04 14:43:52 "/>
    <m/>
    <m/>
    <n v="25"/>
    <s v="En proceso"/>
    <m/>
    <m/>
    <m/>
    <m/>
    <m/>
    <m/>
  </r>
  <r>
    <x v="1"/>
    <x v="1"/>
    <x v="10"/>
    <s v="CUERPO DE BOMBEROS VOLUNTARIOS DE VILLANUEVA - CASANARE  "/>
    <s v="Entidad Bomberil"/>
    <x v="3"/>
    <s v="CAC. Solicitud apoyo jurídico ante contratación con Administración Municipal Villanueva Casanare. "/>
    <s v="ANDREA.CASTAñEDA "/>
    <s v="FORMULACIÓN Y ACTUALIZACIÓN NORMATIVA Y OPERATIVA "/>
    <s v="SUBDIRECCIÓN ESTRATÉGICA Y DE COORDINACIÓN BOMBERIL "/>
    <s v="PETICION DE INTERES GENERAL "/>
    <n v="30"/>
    <s v="20213800081642  "/>
    <s v="2021-06-08 09:15:48 "/>
    <m/>
    <d v="2021-06-09T00:00:00"/>
    <n v="1"/>
    <s v="Cumplido"/>
    <s v="EL DÍA 9/06/2021 LA EL PERSONAL DE INSPECCIÓN VIGILANCIA Y CONTROL REALIZÓ UNA REUNIÓN CON LA ALCALDÍA MUNICIPAL Y EL COMANDANTE DEL CUERPO DE BOMBEROS VOLUNTARIOS DE VILLANUEVA DONDE SE ASESORÓ EN MATERIA DE CONTRATACIÓN SOBRE LA SOLICITUD PRESENTADA EN ESTE OFICIO"/>
    <m/>
    <m/>
    <m/>
    <m/>
    <m/>
  </r>
  <r>
    <x v="1"/>
    <x v="1"/>
    <x v="5"/>
    <s v="CUERPO DE BOMBEROS DE OVEJAS  "/>
    <s v="Entidad Bomberil"/>
    <x v="3"/>
    <s v="CAC. PROYECTOS BOMBERILES.  "/>
    <s v="ANDRÉS FERNANDO MUÑOZ CABRERA"/>
    <s v="Área Cenrtral de Referencia Bomberil "/>
    <s v="SUBDIRECCIÓN ESTRATÉGICA Y DE COORDINACIÓN BOMBERIL "/>
    <s v="PETICION DE INTERES GENERAL "/>
    <n v="30"/>
    <s v="20213800081652  "/>
    <s v="2021-06-08 09:29:00 "/>
    <m/>
    <m/>
    <n v="20"/>
    <s v="En proceso"/>
    <m/>
    <m/>
    <m/>
    <m/>
    <m/>
    <m/>
  </r>
  <r>
    <x v="1"/>
    <x v="1"/>
    <x v="5"/>
    <s v="CUERPO DE BOMBEROS DE OVEJAS  "/>
    <s v="Entidad Bomberil"/>
    <x v="3"/>
    <s v="CAC. PROYECTO EQUIPOS EPP.  "/>
    <s v="ANDRÉS FERNANDO MUÑOZ CABRERA"/>
    <s v="Área Cenrtral de Referencia Bomberil "/>
    <s v="SUBDIRECCIÓN ESTRATÉGICA Y DE COORDINACIÓN BOMBERIL "/>
    <s v="PETICION DE INTERES PARTICULAR "/>
    <n v="30"/>
    <s v="20213800081672  "/>
    <s v="2021-06-08 09:59:53 "/>
    <m/>
    <m/>
    <n v="20"/>
    <s v="En proceso"/>
    <m/>
    <m/>
    <m/>
    <m/>
    <m/>
    <m/>
  </r>
  <r>
    <x v="1"/>
    <x v="1"/>
    <x v="1"/>
    <s v="PROCURADURIA DELEGADA PARA LAS ENTIDADES TERRITORIALES Y DIALOGO SOCIAL  "/>
    <s v="Entidad Publica"/>
    <x v="1"/>
    <s v="CAC. OFICIO PDTDS 1158 DIRECCIÓN NACIONAL DE BOMBEROS. "/>
    <s v="JAIRO.SOTO "/>
    <s v="Área Cenrtral de Referencia Bomberil "/>
    <s v="SUBDIRECCIÓN ESTRATÉGICA Y DE COORDINACIÓN BOMBERIL "/>
    <s v="PETICION ENTRE AUTORIDADES "/>
    <n v="10"/>
    <s v="20213800081692  "/>
    <s v="2021-06-08 10:48:24 "/>
    <m/>
    <m/>
    <n v="20"/>
    <s v="En proceso"/>
    <m/>
    <m/>
    <m/>
    <m/>
    <m/>
    <m/>
  </r>
  <r>
    <x v="1"/>
    <x v="1"/>
    <x v="11"/>
    <s v="DIANA PATRICIA CORREA  "/>
    <s v="Persona Natural"/>
    <x v="4"/>
    <s v="CAC. DERECHO DE PETICION:RADICADO DESDE EL 29 MAYO 2021.  "/>
    <s v="ANDREA.CASTAñEDA "/>
    <s v="FORMULACIÓN Y ACTUALIZACIÓN NORMATIVA Y OPERATIVA "/>
    <s v="SUBDIRECCIÓN ESTRATÉGICA Y DE COORDINACIÓN BOMBERIL "/>
    <s v="CONSULTA "/>
    <n v="35"/>
    <s v="20213800081722  "/>
    <s v="2021-06-08 11:19:12 "/>
    <m/>
    <m/>
    <n v="20"/>
    <s v="En proceso"/>
    <m/>
    <m/>
    <m/>
    <m/>
    <m/>
    <m/>
  </r>
  <r>
    <x v="1"/>
    <x v="1"/>
    <x v="1"/>
    <s v="GRUPO SARA  "/>
    <s v="Persona Juridica"/>
    <x v="4"/>
    <s v="CAC. Propuesta Talleres Grupo SARA y Para Cada Abeja Una Flor."/>
    <s v="CARLOS.CARTAGENA "/>
    <s v="DIRECCIÓN GENERAL"/>
    <s v="DIRECCIÓN GENERAL"/>
    <s v="PETICION DE INTERES GENERAL "/>
    <n v="30"/>
    <s v="20213800081752  "/>
    <s v="2021-06-08 12:17:00 "/>
    <n v="20211000020221"/>
    <d v="2021-06-21T00:00:00"/>
    <n v="8"/>
    <s v="Cumplido"/>
    <m/>
    <d v="2021-06-22T00:00:00"/>
    <s v="PDF"/>
    <s v="Sí"/>
    <m/>
    <m/>
  </r>
  <r>
    <x v="1"/>
    <x v="1"/>
    <x v="1"/>
    <s v="ALCALDIA MILAN CAQUETA "/>
    <s v="Entidad Publica"/>
    <x v="2"/>
    <s v="CAC: OFI2021-10718 Traslado comunicación EXT_S21-00032338-PQRSD-031980-PQR "/>
    <s v="ANDRÉS FERNANDO MUÑOZ CABRERA"/>
    <s v="Área Cenrtral de Referencia Bomberil "/>
    <s v="SUBDIRECCIÓN ESTRATÉGICA Y DE COORDINACIÓN BOMBERIL "/>
    <s v="PETICION DE INTERES GENERAL "/>
    <n v="30"/>
    <s v="20213800081812  "/>
    <s v="2021-06-08 15:14:11 "/>
    <m/>
    <m/>
    <n v="20"/>
    <s v="En proceso"/>
    <m/>
    <m/>
    <m/>
    <m/>
    <m/>
    <m/>
  </r>
  <r>
    <x v="1"/>
    <x v="1"/>
    <x v="2"/>
    <s v="CUERPO DE BOMBEROS VOLUNTARIOS DE TURBO - ANTIOQUIA"/>
    <s v="Entidad Bomberil"/>
    <x v="3"/>
    <s v="CAC:SOLICITUD APOYO TECNICO Y ASESORIA  "/>
    <s v="JORGE.RESTREPO "/>
    <s v="FORMULACIÓN Y ACTUALIZACIÓN NORMATIVA Y OPERATIVA "/>
    <s v="SUBDIRECCIÓN ESTRATÉGICA Y DE COORDINACIÓN BOMBERIL "/>
    <s v="PETICION DE INTERES GENERAL "/>
    <n v="30"/>
    <s v="20213800081832  "/>
    <s v="2021-06-08 16:14:26 "/>
    <m/>
    <d v="2021-06-21T00:00:00"/>
    <n v="8"/>
    <s v="Cumplido"/>
    <s v="SE LLEVÓ A CABO REUNIÓN VIRTUAL EL DÍA 21/06/2021"/>
    <m/>
    <m/>
    <m/>
    <m/>
    <m/>
  </r>
  <r>
    <x v="1"/>
    <x v="1"/>
    <x v="3"/>
    <s v="ALCALDIA BITUIMA CUNDINAMARCA "/>
    <s v="Entidad Publica"/>
    <x v="3"/>
    <s v="CAC. solicitud.  "/>
    <s v="RONNY.ROMERO"/>
    <s v="FORMULACIÓN Y ACTUALIZACIÓN NORMATIVA Y OPERATIVA "/>
    <s v="SUBDIRECCIÓN ESTRATÉGICA Y DE COORDINACIÓN BOMBERIL "/>
    <s v="PETICION DE INTERES GENERAL "/>
    <n v="30"/>
    <s v="20213800081862  "/>
    <s v="2021-06-08 16:36:50 "/>
    <m/>
    <d v="2021-07-01T00:00:00"/>
    <n v="16"/>
    <s v="Cumplido"/>
    <s v="SE DIO RESPUESTA MEDIANTE LLAMADA TELEFÓNICA EL 01/07/2021 Y SE INDICO QUE SE DEBE COORDINAR CON GOBERNACIÓN DE CUNDINAMARCA Y DELEGADO DEPARTAMENTAL PARA LA REACTIVACIÓN DEL CUERPO DE BOMBEROS"/>
    <m/>
    <m/>
    <m/>
    <m/>
    <m/>
  </r>
  <r>
    <x v="1"/>
    <x v="1"/>
    <x v="1"/>
    <s v="ALFAPEOPLE  "/>
    <s v="Persona Juridica"/>
    <x v="1"/>
    <s v="CAC. Certificados de retención. "/>
    <s v="MIGUEL.FRANCO "/>
    <s v="GESTION FINANCIERA"/>
    <s v="SUBDIRECCIÓN ADMINISTRATIVA Y FINANCIERA "/>
    <s v="PETICIÓN DE DOCUMENTOS E INFORMACIÓN "/>
    <n v="20"/>
    <s v="20213800081882  "/>
    <s v="2021-06-08 17:11:40 "/>
    <m/>
    <d v="2021-06-10T00:00:00"/>
    <n v="2"/>
    <s v="Cumplido"/>
    <s v="El día 10 de Junio de 2021, se envió respuesta al correo mbv@alfapeople.com y se les informa que: Revisando el registro de pagos de la vigencia 2021, para la expedición del Certificado de Ingresos y Retenciones que requirieron a través de la oficina de Atención al Ciudadano de la DNBC y con radicado ORFEO 20213800081882. Al consultar el Aplicativo SIIF Nación II, No se registra pagos a nombre de ALFAPEOPLE NIT 830.013.988-9 que la Dirección Nacional de Bomberos le haya efectuado."/>
    <m/>
    <m/>
    <m/>
    <m/>
    <m/>
  </r>
  <r>
    <x v="1"/>
    <x v="2"/>
    <x v="3"/>
    <s v="ABOGADOSESPECIALIZADOS2001@GMAIL.COM ARGEMIRO HECHAVARRIA  "/>
    <s v="Persona Juridica"/>
    <x v="3"/>
    <s v="CI. REITERACION DEL OFICIO N° 20212000013911 DE 21/01/2021, POR QUEJA INTERPUESTA ANTE LA DNBC CON RADICADO N° 20203800048992 DEL 18 DE NOVIEMBRE DE 2020. "/>
    <s v="RONNY.ROMERO"/>
    <s v="FORMULACIÓN Y ACTUALIZACIÓN NORMATIVA Y OPERATIVA "/>
    <s v="SUBDIRECCIÓN ESTRATÉGICA Y DE COORDINACIÓN BOMBERIL "/>
    <s v="PETICION DE INTERES GENERAL "/>
    <n v="30"/>
    <s v="20213800081902  "/>
    <s v="2021-06-08 17:33:12 "/>
    <m/>
    <m/>
    <n v="20"/>
    <s v="En proceso"/>
    <m/>
    <m/>
    <m/>
    <m/>
    <m/>
    <m/>
  </r>
  <r>
    <x v="1"/>
    <x v="1"/>
    <x v="12"/>
    <s v="ALCALDIA HATONUEVO LA GUAJIRA  "/>
    <s v="Entidad Publica"/>
    <x v="0"/>
    <s v="CAC. CONSULTA MUNICIPIO DE HATONUEVO - LA GUAJIRA.  "/>
    <s v="RONNY.ROMERO"/>
    <s v="FORMULACIÓN Y ACTUALIZACIÓN NORMATIVA Y OPERATIVA "/>
    <s v="SUBDIRECCIÓN ESTRATÉGICA Y DE COORDINACIÓN BOMBERIL "/>
    <s v="PETICION DE INTERES GENERAL "/>
    <n v="30"/>
    <s v="20213800081932  "/>
    <s v="2021-06-08 18:04:37 "/>
    <m/>
    <m/>
    <n v="20"/>
    <s v="En proceso"/>
    <m/>
    <m/>
    <m/>
    <m/>
    <m/>
    <m/>
  </r>
  <r>
    <x v="1"/>
    <x v="1"/>
    <x v="6"/>
    <s v="CUERPO DE BOMBEROS VOLUNTARIOS DE TUNJA  "/>
    <s v="Entidad Bomberil"/>
    <x v="1"/>
    <s v="CAC: Solicitud información  "/>
    <s v="JOSE.TEUTA "/>
    <s v="SUBDIRECCIÓN ESTRATÉGICA Y DE COORDINACIÓN BOMBERIL"/>
    <s v="SUBDIRECCIÓN ESTRATÉGICA Y DE COORDINACIÓN BOMBERIL "/>
    <s v="PETICIÓN DE DOCUMENTOS E INFORMACIÓN "/>
    <n v="20"/>
    <s v="20213800082032  "/>
    <s v="2021-06-09 12:44:35 "/>
    <n v="20212000020631"/>
    <d v="2021-06-28T00:00:00"/>
    <n v="12"/>
    <s v="Cumplido"/>
    <m/>
    <d v="2021-06-29T00:00:00"/>
    <s v="PDF"/>
    <s v="Sí"/>
    <m/>
    <m/>
  </r>
  <r>
    <x v="1"/>
    <x v="1"/>
    <x v="0"/>
    <s v="CUERPO DE BOMBEROS VOLUNTARIOS DEL ESPINAL CAPITáN. CARLOS ALEJANDRO YEPES T. COMANDANTE - R/LEGA "/>
    <s v="Entidad Bomberil"/>
    <x v="2"/>
    <s v="CAC: Solicitud de autorización para visita de inspección, vigilancia y control para el C.B.V. Flandes  "/>
    <s v="JULIO.CHAMORRO "/>
    <s v="INSPECCIÒN VIGILANCIA Y CONTROL "/>
    <s v="SUBDIRECCIÓN ESTRATÉGICA Y DE COORDINACIÓN BOMBERIL "/>
    <s v="PETICION DE INTERES GENERAL "/>
    <n v="30"/>
    <s v="20213800082042  "/>
    <s v="2021-06-09 12:53:56 "/>
    <m/>
    <d v="2021-06-11T00:00:00"/>
    <n v="2"/>
    <s v="Cumplido"/>
    <s v="Se envió notificación el 11 de junio"/>
    <m/>
    <m/>
    <m/>
    <m/>
    <s v="No se evidencia fecha, tipo ni canal "/>
  </r>
  <r>
    <x v="1"/>
    <x v="1"/>
    <x v="12"/>
    <s v="JONNER ISMAEL DIAZ JIMENEZ "/>
    <s v="Persona Natural"/>
    <x v="3"/>
    <s v="CAC:olicitud de concepto de viabilidad del proyecto: “CONSTRUCCIÓN Y ADECUACIÓN DE ESTACIONES DE BOMBEROS PARA LA ATENCIÓN DE EMERGENCIAS PRINCIPALMENTE DERIVADAS POR INCENDIOS EN EL DEPARTAMENTO DE LA GUAJIRA”. "/>
    <s v="JONATHAN PRIETO"/>
    <s v="SUBDIRECCIÓN ADMINISTRATIVA Y FINANCIERA"/>
    <s v="SUBDIRECCIÓN ADMINISTRATIVA Y FINANCIERA "/>
    <s v="PETICION DE INTERES GENERAL "/>
    <n v="30"/>
    <s v="20213800082082  "/>
    <s v="2021-06-10 10:00:31 "/>
    <m/>
    <m/>
    <n v="18"/>
    <s v="En proceso"/>
    <m/>
    <m/>
    <m/>
    <m/>
    <m/>
    <m/>
  </r>
  <r>
    <x v="1"/>
    <x v="1"/>
    <x v="8"/>
    <s v="CUERPO DE BOMBEROS VOLUNTARIOS DE PITALITO  "/>
    <s v="Entidad Bomberil"/>
    <x v="3"/>
    <s v="CAC:ASESORÍA EN EL PROYECTO DE CONSTRUCCIÓN DE LA ESTACIÓN CENTRAL DE BOMBEROS "/>
    <s v="JONATHAN PRIETO"/>
    <s v="SUBDIRECCIÓN ADMINISTRATIVA Y FINANCIERA"/>
    <s v="SUBDIRECCIÓN ADMINISTRATIVA Y FINANCIERA "/>
    <s v="PETICION DE INTERES GENERAL "/>
    <n v="30"/>
    <s v="20213800082092  "/>
    <s v="2021-06-10 10:10:20 "/>
    <m/>
    <m/>
    <n v="18"/>
    <s v="En proceso"/>
    <m/>
    <m/>
    <m/>
    <m/>
    <m/>
    <m/>
  </r>
  <r>
    <x v="1"/>
    <x v="1"/>
    <x v="1"/>
    <s v="MINISTERIO DEL INTERIOR OFICINA ASESORA DE PLANEACIóN  "/>
    <s v="Entidad Publica"/>
    <x v="1"/>
    <s v="CAC: Importante "/>
    <s v="CARLOS ARMANDO LÓPEZ BARRERA"/>
    <s v="OFICINA ASESORA JURIDICA "/>
    <s v="DIRECCIÓN GENERAL"/>
    <s v="CONSULTA "/>
    <n v="35"/>
    <s v="20213800082212  "/>
    <s v="2021-06-10 15:59:14 "/>
    <m/>
    <m/>
    <n v="18"/>
    <s v="En proceso"/>
    <m/>
    <m/>
    <m/>
    <m/>
    <m/>
    <m/>
  </r>
  <r>
    <x v="1"/>
    <x v="1"/>
    <x v="3"/>
    <s v="JUAN DAVID CORREALES"/>
    <s v="Persona Juridica"/>
    <x v="1"/>
    <s v="CAC. Solicitud de asesoría y respuesta bajo los criterios de derecho de petición. ley 1755 de 2015. "/>
    <s v="RONNY.ROMERO"/>
    <s v="FORMULACIÓN Y ACTUALIZACIÓN NORMATIVA Y OPERATIVA "/>
    <s v="SUBDIRECCIÓN ESTRATÉGICA Y DE COORDINACIÓN BOMBERIL "/>
    <s v="PETICION DE INTERES GENERAL "/>
    <n v="30"/>
    <s v="20213800082262  "/>
    <s v="2021-06-11 08:54:53 "/>
    <m/>
    <m/>
    <n v="18"/>
    <s v="En proceso"/>
    <m/>
    <m/>
    <m/>
    <m/>
    <m/>
    <m/>
  </r>
  <r>
    <x v="1"/>
    <x v="1"/>
    <x v="13"/>
    <s v="ALCALDIA MUNICIPAL DE CALARCA SECRETARIA DE GOBIERNO QUINDIO "/>
    <s v="Entidad Territorial"/>
    <x v="1"/>
    <s v="CAC. Solicitud de Información. "/>
    <s v="RONNY.ROMERO"/>
    <s v="FORMULACIÓN Y ACTUALIZACIÓN NORMATIVA Y OPERATIVA "/>
    <s v="SUBDIRECCIÓN ESTRATÉGICA Y DE COORDINACIÓN BOMBERIL "/>
    <s v="PETICIÓN DE DOCUMENTOS E INFORMACIÓN "/>
    <n v="20"/>
    <s v="20213800082282  "/>
    <s v="2021-06-11 09:58:02 "/>
    <m/>
    <m/>
    <m/>
    <s v="En proceso"/>
    <m/>
    <m/>
    <m/>
    <m/>
    <m/>
    <m/>
  </r>
  <r>
    <x v="1"/>
    <x v="1"/>
    <x v="2"/>
    <s v="CUERPO DE BOMBEROS VOLUNTARIOS DE SANTAFE DE ANTIOQUIA  "/>
    <s v="Entidad Bomberil"/>
    <x v="3"/>
    <s v="CAC. Comunicado-DNBC/CBV Santa Fe de Antioquia. "/>
    <s v="RONNY.ROMERO"/>
    <s v="FORMULACIÓN Y ACTUALIZACIÓN NORMATIVA Y OPERATIVA "/>
    <s v="SUBDIRECCIÓN ESTRATÉGICA Y DE COORDINACIÓN BOMBERIL "/>
    <s v="PETICION DE INTERES GENERAL "/>
    <n v="30"/>
    <s v="20213800082362  "/>
    <s v="2021-06-11 15:23:08 "/>
    <m/>
    <m/>
    <m/>
    <s v="En proceso"/>
    <m/>
    <m/>
    <m/>
    <m/>
    <m/>
    <m/>
  </r>
  <r>
    <x v="1"/>
    <x v="1"/>
    <x v="1"/>
    <s v="DISEC PONALSAR-CRR  "/>
    <s v="Persona Juridica"/>
    <x v="1"/>
    <s v="CAC: Solicitud información "/>
    <s v="LUIS.VALENCIA "/>
    <s v="FORMULACIÓN Y ACTUALIZACIÓN NORMATIVA Y OPERATIVA "/>
    <s v="SUBDIRECCIÓN ESTRATÉGICA Y DE COORDINACIÓN BOMBERIL "/>
    <s v="PETICIÓN DE DOCUMENTOS E INFORMACIÓN "/>
    <n v="20"/>
    <s v="20213800082562  "/>
    <s v="2021-06-14 23:27:53 "/>
    <n v="20212100020121"/>
    <d v="2021-06-28T00:00:00"/>
    <n v="5"/>
    <s v="En proceso"/>
    <m/>
    <m/>
    <m/>
    <m/>
    <m/>
    <s v="NO SE EVIDENCIA DOCUMENTO "/>
  </r>
  <r>
    <x v="1"/>
    <x v="1"/>
    <x v="4"/>
    <s v="UNIDAD NACIONAL PARA LA GESTIÓN DEL RIESGO DE DESASTRES MONICA TATIANA LEMOS NEIRA  "/>
    <s v="Entidad Territorial"/>
    <x v="1"/>
    <s v="CAC: SOLICITUD DE VERIFICACIÓN DE TÍTULOS ACADÉMICOS Y EXPERIENCIA LABORAL "/>
    <s v="ALVARO.PEREZ"/>
    <s v="CONTRATACIÓN"/>
    <s v="SUBDIRECCIÓN ADMINISTRATIVA Y FINANCIERA "/>
    <s v="PETICIÓN DE DOCUMENTOS E INFORMACIÓN "/>
    <n v="20"/>
    <s v="20213800082602  "/>
    <s v="2021-06-15 00:59:04 "/>
    <n v="20213000020891"/>
    <d v="2021-07-01T00:00:00"/>
    <n v="13"/>
    <s v="Cumplido"/>
    <m/>
    <d v="2021-07-01T00:00:00"/>
    <s v="PDF"/>
    <s v="SI"/>
    <m/>
    <m/>
  </r>
  <r>
    <x v="1"/>
    <x v="1"/>
    <x v="6"/>
    <s v="JOSE ROLANDO FRESNEDA AVILA "/>
    <s v="Entidad Bomberil"/>
    <x v="3"/>
    <s v="CAC: Derecho de petición bomberos tuta  "/>
    <s v="ARBEY.TRUJILLO "/>
    <s v="FORMULACIÓN Y ACTUALIZACIÓN NORMATIVA Y OPERATIVA "/>
    <s v="SUBDIRECCIÓN ESTRATÉGICA Y DE COORDINACIÓN BOMBERIL "/>
    <s v="PETICION DE INTERES GENERAL "/>
    <n v="30"/>
    <s v="20213800082622  "/>
    <s v="2021-06-15 12:08:51 "/>
    <n v="20212000020261"/>
    <d v="2021-06-23T00:00:00"/>
    <n v="6"/>
    <s v="Cumplido"/>
    <m/>
    <d v="2021-06-23T00:00:00"/>
    <s v="PDF"/>
    <s v="SI"/>
    <m/>
    <m/>
  </r>
  <r>
    <x v="1"/>
    <x v="1"/>
    <x v="9"/>
    <s v="CUERPO DE BOMBEROS VOLUNTARIOS DE MALAMBO  "/>
    <s v="Entidad Bomberil"/>
    <x v="1"/>
    <s v="CAC. Concepto jurídico de horas de servicio efectivo voluntario para inscribir dignatarios en secretaría de gobierno del departamento del Atlántico. "/>
    <s v="RONNY.ROMERO"/>
    <s v="FORMULACIÓN Y ACTUALIZACIÓN NORMATIVA Y OPERATIVA "/>
    <s v="SUBDIRECCIÓN ESTRATÉGICA Y DE COORDINACIÓN BOMBERIL "/>
    <s v="PETICION DE INTERES GENERAL "/>
    <n v="30"/>
    <s v="20213800082632  "/>
    <s v="2021-06-15 12:46:11 "/>
    <m/>
    <m/>
    <m/>
    <s v="En proceso"/>
    <m/>
    <m/>
    <m/>
    <m/>
    <m/>
    <m/>
  </r>
  <r>
    <x v="1"/>
    <x v="1"/>
    <x v="14"/>
    <s v="CUERPO DE BOMBEROS VOLUNTARIOS DE VILLAMARIA  "/>
    <s v="Entidad Bomberil"/>
    <x v="1"/>
    <s v="CAC: Solicitud de Contacto de Cuerpo de Bomberos con Aval para dictar curso de Apicultura en Operaciones de Bomberos y Formulacion de Proyectos "/>
    <s v="JOSE.TEUTA "/>
    <s v="EDUCACIÓN"/>
    <s v="SUBDIRECCIÓN ESTRATÉGICA Y DE COORDINACIÓN BOMBERIL "/>
    <s v="PETICIÓN DE DOCUMENTOS E INFORMACIÓN "/>
    <n v="20"/>
    <s v="20213800082642  "/>
    <s v="2021-06-15 15:03:06 "/>
    <s v=" 20212000020651"/>
    <d v="2021-06-28T00:00:00"/>
    <n v="10"/>
    <s v="Cumplido"/>
    <m/>
    <d v="2021-06-28T00:00:00"/>
    <s v="PDF"/>
    <s v="SI"/>
    <m/>
    <m/>
  </r>
  <r>
    <x v="1"/>
    <x v="1"/>
    <x v="2"/>
    <s v="OSCAR ANCIZAR CARRILLO URIBE  "/>
    <s v="Persona Natural"/>
    <x v="1"/>
    <s v="CAC: Solicitud de información "/>
    <s v="RONNY.ROMERO"/>
    <s v="FORMULACIÓN Y ACTUALIZACIÓN NORMATIVA Y OPERATIVA "/>
    <s v="SUBDIRECCIÓN ESTRATÉGICA Y DE COORDINACIÓN BOMBERIL "/>
    <s v="PETICIÓN DE DOCUMENTOS E INFORMACIÓN "/>
    <n v="20"/>
    <s v="20213800082692  "/>
    <s v="2021-06-15 16:01:38 "/>
    <m/>
    <m/>
    <m/>
    <s v="En proceso"/>
    <m/>
    <m/>
    <m/>
    <m/>
    <m/>
    <m/>
  </r>
  <r>
    <x v="1"/>
    <x v="1"/>
    <x v="15"/>
    <s v="JESUS RODRIGUEZ  "/>
    <s v="Entidad Bomberil"/>
    <x v="1"/>
    <s v="CAC: SOLICITUD "/>
    <s v="RONNY.ROMERO"/>
    <s v="Área Cenrtral de Referencia Bomberil "/>
    <s v="SUBDIRECCIÓN ESTRATÉGICA Y DE COORDINACIÓN BOMBERIL "/>
    <s v="PETICION DE INTERES GENERAL "/>
    <n v="30"/>
    <s v="20213800082752  "/>
    <s v="2021-06-15 22:40:18 "/>
    <m/>
    <m/>
    <m/>
    <s v="En proceso"/>
    <m/>
    <m/>
    <m/>
    <m/>
    <m/>
    <m/>
  </r>
  <r>
    <x v="1"/>
    <x v="1"/>
    <x v="1"/>
    <s v="CONSEJO NACIONAL DE TECNICOS ELECTRICISTAS CONTE  "/>
    <s v="Persona Juridica"/>
    <x v="1"/>
    <s v="CAC: DERECHO DE PETICIÓN (PD5.1-CE 003193)  "/>
    <s v="LUIS.VALENCIA "/>
    <s v="Área Cenrtral de Referencia Bomberil "/>
    <s v="SUBDIRECCIÓN ESTRATÉGICA Y DE COORDINACIÓN BOMBERIL "/>
    <s v="PETICION DE INTERES GENERAL "/>
    <n v="30"/>
    <s v="20213800082792  "/>
    <s v="2021-06-15 23:44:27 "/>
    <m/>
    <m/>
    <m/>
    <s v="En proceso"/>
    <m/>
    <m/>
    <m/>
    <m/>
    <m/>
    <m/>
  </r>
  <r>
    <x v="1"/>
    <x v="1"/>
    <x v="11"/>
    <s v="ALVARO JAVIER ANDRADE IZAO "/>
    <s v="Persona Natural"/>
    <x v="3"/>
    <s v="CAC: Derecho de Petición  "/>
    <s v="RONNY.ROMERO"/>
    <s v="FORMULACIÓN Y ACTUALIZACIÓN NORMATIVA Y OPERATIVA "/>
    <s v="SUBDIRECCIÓN ESTRATÉGICA Y DE COORDINACIÓN BOMBERIL "/>
    <s v="PETICION DE INTERES PARTICULAR "/>
    <n v="30"/>
    <s v="20213800082802  "/>
    <s v="2021-06-15 23:55:31 "/>
    <m/>
    <m/>
    <m/>
    <s v="En proceso"/>
    <m/>
    <m/>
    <m/>
    <m/>
    <m/>
    <m/>
  </r>
  <r>
    <x v="1"/>
    <x v="1"/>
    <x v="4"/>
    <s v="JUZGADO CATORCE ADMINISTRATIVO ORAL DEL CIRCUITO JUDICIAL DE BUCARAMANGA  "/>
    <s v="Entidad Territorial"/>
    <x v="4"/>
    <s v="CAC: 680013333014-2021-00105-00 ACCIÓN TUTELA NOTIFICA ADMITE Y TRASLADO "/>
    <s v="EDGAR.MAYA "/>
    <s v="FORMULACIÓN Y ACTUALIZACIÓN NORMATIVA Y OPERATIVA "/>
    <s v="SUBDIRECCIÓN ESTRATÉGICA Y DE COORDINACIÓN BOMBERIL "/>
    <s v="PETICION ENTRE AUTORIDADES "/>
    <n v="10"/>
    <s v="20213800082812  "/>
    <s v="2021-06-16 00:12:53 "/>
    <n v="20212050092881"/>
    <d v="2021-06-18T00:00:00"/>
    <n v="2"/>
    <s v="Cumplido"/>
    <m/>
    <d v="2021-06-18T00:00:00"/>
    <s v="PDF"/>
    <s v="SI"/>
    <m/>
    <m/>
  </r>
  <r>
    <x v="1"/>
    <x v="1"/>
    <x v="16"/>
    <s v="CUERPO DE BOMBEROS VOLUNTARIOS DE PUERTO CARREÑO - VICHADA  "/>
    <s v="Entidad Bomberil"/>
    <x v="4"/>
    <s v="CAC: OFI2021-16371-DVR-3000 Traslado oficio EXT_S21-00046423-PQRSD-045625-PQR Subtn Dennys Dulay Contreras "/>
    <s v="ANDRES MUÑOZ"/>
    <s v="Área Cenrtral de Referencia Bomberil "/>
    <s v="SUBDIRECCIÓN ESTRATÉGICA Y DE COORDINACIÓN BOMBERIL "/>
    <s v="PETICION DE INTERES GENERAL "/>
    <n v="30"/>
    <s v="20213800082822  "/>
    <s v="2021-06-16 00:46:27 "/>
    <m/>
    <m/>
    <m/>
    <s v="En proceso"/>
    <m/>
    <m/>
    <m/>
    <m/>
    <m/>
    <m/>
  </r>
  <r>
    <x v="1"/>
    <x v="1"/>
    <x v="17"/>
    <s v="CUERPO DE BOMBEROS VOLUNTARIOS DE SANTA ROSA DE CABAL  "/>
    <s v="Entidad Bomberil"/>
    <x v="4"/>
    <s v="CAC: Prioridad inspección, vigilancia y control bomberos voluntarios la Virginia "/>
    <s v="CRISTIAN.SALCEDO "/>
    <s v="Área Cenrtral de Referencia Bomberil "/>
    <s v="SUBDIRECCIÓN ESTRATÉGICA Y DE COORDINACIÓN BOMBERIL "/>
    <s v="PETICION DE INTERES GENERAL "/>
    <n v="30"/>
    <s v="20213800082862  "/>
    <s v="2021-06-16 09:40:40 "/>
    <m/>
    <m/>
    <m/>
    <s v="En proceso"/>
    <m/>
    <m/>
    <m/>
    <m/>
    <m/>
    <m/>
  </r>
  <r>
    <x v="1"/>
    <x v="1"/>
    <x v="17"/>
    <s v="CUERPO DE BOMBEROS VOLUNTARIOS DE SANTA ROSA DE CABAL  "/>
    <s v="Entidad Bomberil"/>
    <x v="1"/>
    <s v="CAC: REQUISITOS PARA ACCEDER A LOS PROYECTOS ENTREGADOS POR LA DNBC "/>
    <s v="ANDRES MUÑOZ"/>
    <s v="Área Cenrtral de Referencia Bomberil "/>
    <s v="SUBDIRECCIÓN ESTRATÉGICA Y DE COORDINACIÓN BOMBERIL "/>
    <s v="PETICION DE INTERES GENERAL "/>
    <n v="30"/>
    <s v="20213800082872  "/>
    <s v="2021-06-16 09:45:26 "/>
    <m/>
    <m/>
    <m/>
    <s v="En proceso"/>
    <m/>
    <m/>
    <m/>
    <m/>
    <m/>
    <m/>
  </r>
  <r>
    <x v="1"/>
    <x v="1"/>
    <x v="18"/>
    <s v="FERNANDO LOZANO  "/>
    <s v="Persona Natural"/>
    <x v="1"/>
    <s v="CAC: Derecho de Petición "/>
    <s v="LINA.ROJAS "/>
    <s v="EDUCACIÓN"/>
    <s v="SUBDIRECCIÓN ESTRATÉGICA Y DE COORDINACIÓN BOMBERIL "/>
    <s v="PETICION DE INTERES PARTICULAR "/>
    <n v="30"/>
    <s v="20213800082892  "/>
    <s v="2021-06-16 10:37:09 "/>
    <n v="20212000020741"/>
    <d v="2021-06-29T00:00:00"/>
    <n v="10"/>
    <s v="Cumplido"/>
    <m/>
    <d v="2021-06-29T00:00:00"/>
    <s v="PDF"/>
    <s v="SI"/>
    <m/>
    <m/>
  </r>
  <r>
    <x v="1"/>
    <x v="1"/>
    <x v="2"/>
    <s v="CUERPO DE BOMBEROS VOLUNTARIOS DE VENECIA  "/>
    <s v="Entidad Bomberil"/>
    <x v="3"/>
    <s v="CAC: DOCUMENTO "/>
    <s v="RONNY.ROMERO"/>
    <s v="FORMULACIÓN Y ACTUALIZACIÓN NORMATIVA Y OPERATIVA "/>
    <s v="SUBDIRECCIÓN ESTRATÉGICA Y DE COORDINACIÓN BOMBERIL "/>
    <s v="PETICION DE INTERES GENERAL "/>
    <n v="30"/>
    <s v="20213800082902  "/>
    <s v="2021-06-16 11:05:38 "/>
    <n v="20212050093621"/>
    <d v="2021-07-01T00:00:00"/>
    <n v="11"/>
    <s v="En proceso"/>
    <m/>
    <m/>
    <m/>
    <m/>
    <m/>
    <s v="NO SE EVIDENCIA DOCUMENTO DE SALIDA"/>
  </r>
  <r>
    <x v="1"/>
    <x v="1"/>
    <x v="4"/>
    <s v="JUZGADO SEPTIMO CIVIL DEL CIRCUITO BUCARAMANGA  "/>
    <s v="Entidad Territorial"/>
    <x v="4"/>
    <s v="CAC: TRASLADO ACCION DE TUTELA 2021-00046-00 "/>
    <s v="ANDREA.CASTAñEDA "/>
    <s v="FORMULACIÓN Y ACTUALIZACIÓN NORMATIVA Y OPERATIVA "/>
    <s v="SUBDIRECCIÓN ESTRATÉGICA Y DE COORDINACIÓN BOMBERIL "/>
    <s v="PETICION ENTRE AUTORIDADES "/>
    <n v="10"/>
    <s v="20213800082972  "/>
    <s v="2021-06-16 16:07:44 "/>
    <n v="20212050092821"/>
    <d v="2021-06-17T00:00:00"/>
    <n v="1"/>
    <s v="Cumplido"/>
    <m/>
    <d v="2021-06-17T00:00:00"/>
    <s v="PDF"/>
    <s v="SI"/>
    <m/>
    <s v="NO SE EVIDENCIA DOCUMENTO DE SALIDA"/>
  </r>
  <r>
    <x v="1"/>
    <x v="1"/>
    <x v="19"/>
    <s v="CUERPO DE BOMBEROS VOLUNTARIOS DE MONIQUIRA  "/>
    <s v="Entidad Bomberil"/>
    <x v="0"/>
    <s v="CAC: RESPUESTA REQUERIMIENTO RADICADO 20212050091971 "/>
    <s v="JULIO.CHAMORRO "/>
    <s v="INSPECCIÒN VIGILANCIA Y CONTROL "/>
    <s v="SUBDIRECCIÓN ESTRATÉGICA Y DE COORDINACIÓN BOMBERIL "/>
    <s v="PETICION DE INTERES GENERAL "/>
    <n v="30"/>
    <s v="20213800082982  "/>
    <s v="2021-06-16 16:12:30 "/>
    <m/>
    <m/>
    <m/>
    <s v="En proceso"/>
    <m/>
    <m/>
    <m/>
    <m/>
    <m/>
    <m/>
  </r>
  <r>
    <x v="1"/>
    <x v="4"/>
    <x v="9"/>
    <s v="JOSE LUIS ALQUICHIRE JIMENEZ "/>
    <s v="Entidad Bomberil"/>
    <x v="1"/>
    <s v="FE: SOLICITUD CERTIFICACION CUMPLIMIENTO DEL ART 21 DE LA LEY 1575/2012 "/>
    <s v="RONNY.ROMERO"/>
    <s v="FORMULACIÓN Y ACTUALIZACIÓN NORMATIVA Y OPERATIVA "/>
    <s v="SUBDIRECCIÓN ESTRATÉGICA Y DE COORDINACIÓN BOMBERIL "/>
    <s v="PETICION DE INTERES GENERAL "/>
    <n v="30"/>
    <s v="20219000082992  "/>
    <s v="2021-06-16 18:41:37 "/>
    <m/>
    <m/>
    <m/>
    <s v="En proceso"/>
    <m/>
    <m/>
    <m/>
    <m/>
    <m/>
    <m/>
  </r>
  <r>
    <x v="1"/>
    <x v="1"/>
    <x v="19"/>
    <s v="JULIO CESAR GARCIA TRIANA  "/>
    <s v="Entidad Bomberil"/>
    <x v="0"/>
    <s v="CAC. REMISION PRUEBAS CBV COTA PROCESO 2020-004. "/>
    <s v="MELBA.VIDAL "/>
    <s v="FORMULACIÓN Y ACTUALIZACIÓN NORMATIVA Y OPERATIVA "/>
    <s v="SUBDIRECCIÓN ESTRATÉGICA Y DE COORDINACIÓN BOMBERIL "/>
    <s v="PETICION DE INTERES GENERAL "/>
    <n v="30"/>
    <s v="20213800083002  "/>
    <s v="2021-06-17 09:46:03 "/>
    <m/>
    <d v="2021-06-24T00:00:00"/>
    <n v="5"/>
    <s v="Cumplido"/>
    <m/>
    <m/>
    <m/>
    <s v="SI "/>
    <m/>
    <s v="NO SE EVIDENCIA DOCUMENTO DE SALIDA"/>
  </r>
  <r>
    <x v="1"/>
    <x v="1"/>
    <x v="17"/>
    <s v="CUERPO DE BOMBEROS VOLUNTARIOS DE SANTA ROSA DE CABAL  "/>
    <s v="Entidad Bomberil"/>
    <x v="4"/>
    <s v="CAC. CamScanner 06-17-2021 11.34.pdf, confirmación de recibido de equipos EPP proyecto 2020 Risaralda.  "/>
    <s v="ANDRES MUÑOZ"/>
    <s v="Área Cenrtral de Referencia Bomberil "/>
    <s v="SUBDIRECCIÓN ESTRATÉGICA Y DE COORDINACIÓN BOMBERIL "/>
    <s v="PETICION DE INTERES GENERAL "/>
    <n v="30"/>
    <s v="20213800083152  "/>
    <s v="2021-06-17 13:37:11 "/>
    <m/>
    <m/>
    <m/>
    <s v="En proceso"/>
    <m/>
    <m/>
    <m/>
    <m/>
    <m/>
    <m/>
  </r>
  <r>
    <x v="1"/>
    <x v="1"/>
    <x v="16"/>
    <s v="GOBERNACION DE VICHADA  "/>
    <s v="Entidad Publica"/>
    <x v="3"/>
    <s v="CAC. Asunto: Solicitud concepto jurídico respecto a inhabilidades e incompatibilidades entre los cargos de Delegado Departamental de Bomberos y Coordinador Ejecutivo de Bomberos."/>
    <s v="RONNY.ROMERO"/>
    <s v="FORMULACIÓN Y ACTUALIZACIÓN NORMATIVA Y OPERATIVA "/>
    <s v="SUBDIRECCIÓN ESTRATÉGICA Y DE COORDINACIÓN BOMBERIL "/>
    <s v="PETICION DE INTERES GENERAL "/>
    <n v="30"/>
    <s v="20213800083232  "/>
    <s v="2021-06-17 17:31:36 "/>
    <m/>
    <m/>
    <m/>
    <s v="En proceso"/>
    <m/>
    <m/>
    <m/>
    <m/>
    <m/>
    <m/>
  </r>
  <r>
    <x v="1"/>
    <x v="1"/>
    <x v="4"/>
    <s v="ALCALDIA SANTA BARBARA  "/>
    <s v="Entidad Publica"/>
    <x v="1"/>
    <s v="CAC. CONSULTA.  "/>
    <s v="RONNY.ROMERO"/>
    <s v="FORMULACIÓN Y ACTUALIZACIÓN NORMATIVA Y OPERATIVA "/>
    <s v="SUBDIRECCIÓN ESTRATÉGICA Y DE COORDINACIÓN BOMBERIL "/>
    <s v="PETICION DE INTERES GENERAL "/>
    <n v="30"/>
    <s v="20213800083252  "/>
    <s v="2021-06-17 18:19:28 "/>
    <n v="20212050093741"/>
    <d v="2021-07-07T00:00:00"/>
    <n v="20"/>
    <s v="Cumplido"/>
    <m/>
    <d v="2021-07-07T00:00:00"/>
    <s v="PDF"/>
    <s v="SI "/>
    <m/>
    <m/>
  </r>
  <r>
    <x v="1"/>
    <x v="1"/>
    <x v="19"/>
    <s v="JUAN DE DIOS POVEDA CASTELLANOS  "/>
    <s v="Persona Natural"/>
    <x v="1"/>
    <s v="CAC: Derecho de petición de información art. 23 de la Constitución Política, artículo 13 Ley 1437 de 2011.  "/>
    <s v="RONNY.ROMERO"/>
    <s v="FORMULACIÓN Y ACTUALIZACIÓN NORMATIVA Y OPERATIVA "/>
    <s v="SUBDIRECCIÓN ESTRATÉGICA Y DE COORDINACIÓN BOMBERIL "/>
    <s v="PETICION DE INTERES PARTICULAR "/>
    <n v="30"/>
    <s v="20213800083282  "/>
    <s v="2021-06-18 10:32:32 "/>
    <m/>
    <m/>
    <m/>
    <s v="En proceso"/>
    <m/>
    <m/>
    <m/>
    <m/>
    <m/>
    <m/>
  </r>
  <r>
    <x v="1"/>
    <x v="1"/>
    <x v="20"/>
    <s v="SECRETARIA DE GOBIERNO DEPARTAMENTAL DE CESAR  "/>
    <s v="Entidad Publica"/>
    <x v="1"/>
    <s v="CAC: Solicitud Dirección Nacional de Bomberos  "/>
    <s v="JULIO.CHAMORRO "/>
    <s v="FORMULACIÓN Y ACTUALIZACIÓN NORMATIVA Y OPERATIVA "/>
    <s v="SUBDIRECCIÓN ESTRATÉGICA Y DE COORDINACIÓN BOMBERIL "/>
    <s v="PETICION DE INTERES GENERAL "/>
    <n v="30"/>
    <s v="20213800083302  "/>
    <s v="2021-06-18 10:58:08 "/>
    <m/>
    <m/>
    <m/>
    <s v="En proceso"/>
    <m/>
    <m/>
    <m/>
    <m/>
    <m/>
    <m/>
  </r>
  <r>
    <x v="1"/>
    <x v="1"/>
    <x v="1"/>
    <s v="SUPERINTENCIA FINANCIERA DE COLOMBIA GRUPO DE SERVICIO AL CIUDADANO  "/>
    <s v="Entidad Publica"/>
    <x v="3"/>
    <s v="CAC: 2021035757-003-000 (EMAIL CERTIFICADO de correspondencia@superfinanciera.gov.co) "/>
    <s v="JORGE AMARILLO"/>
    <s v="SUBDIRECCIÓN ADMINISTRATIVA Y FINANCIERA"/>
    <s v="SUBDIRECCIÓN ADMINISTRATIVA Y FINANCIERA "/>
    <s v="PETICIÓN DE DOCUMENTOS E INFORMACIÓN "/>
    <n v="20"/>
    <s v="20213800083422  "/>
    <s v="2021-06-20 00:10:18 "/>
    <m/>
    <m/>
    <m/>
    <s v="En proceso"/>
    <m/>
    <m/>
    <m/>
    <m/>
    <m/>
    <m/>
  </r>
  <r>
    <x v="1"/>
    <x v="1"/>
    <x v="1"/>
    <s v="MINISTERIO DE EDUCACION NACIONAL  "/>
    <s v="Entidad Publica"/>
    <x v="3"/>
    <s v="CAC: Comunicación de respuesta (2021-EE-241627)  "/>
    <s v="MIGUEL.FRANCO "/>
    <s v="GESTION FINANCIERA"/>
    <s v="SUBDIRECCIÓN ADMINISTRATIVA Y FINANCIERA "/>
    <s v="PETICIÓN DE DOCUMENTOS E INFORMACIÓN "/>
    <n v="20"/>
    <s v="20213800083432  "/>
    <s v="2021-06-20 00:20:43 "/>
    <n v="20213630020521"/>
    <d v="2021-06-28T00:00:00"/>
    <n v="6"/>
    <s v="Cumplido"/>
    <m/>
    <m/>
    <s v="PDF"/>
    <s v="SI "/>
    <m/>
    <s v="NO SE EVIDENCIA FECHA DE DIGITALIZACIÒN "/>
  </r>
  <r>
    <x v="1"/>
    <x v="1"/>
    <x v="3"/>
    <s v="CUERPO DE BOMBEROS VOLUNTARIOS DE LA MESA  "/>
    <s v="Entidad Bomberil"/>
    <x v="2"/>
    <s v="CAC: Radicación de documentos de visita  "/>
    <s v="JULIO.CHAMORRO "/>
    <s v="INSPECCIÒN VIGILANCIA Y CONTROL "/>
    <s v="SUBDIRECCIÓN ESTRATÉGICA Y DE COORDINACIÓN BOMBERIL "/>
    <s v="PETICION DE INTERES GENERAL "/>
    <n v="30"/>
    <s v="20213800083462  "/>
    <s v="2021-06-20 11:23:19 "/>
    <m/>
    <m/>
    <m/>
    <s v="En proceso"/>
    <m/>
    <m/>
    <m/>
    <m/>
    <m/>
    <m/>
  </r>
  <r>
    <x v="1"/>
    <x v="1"/>
    <x v="19"/>
    <s v="CUERPO DE BOMBEROS VOLUNTARIOS DE DUITAMA  "/>
    <s v="Entidad Bomberil"/>
    <x v="1"/>
    <s v="CAC: SOLICITUD DE CERTIFICACION DE UNIDAD ACTIVA  "/>
    <s v="LUIS.VALENCIA "/>
    <s v="Área Cenrtral de Referencia Bomberil "/>
    <s v="SUBDIRECCIÓN ESTRATÉGICA Y DE COORDINACIÓN BOMBERIL "/>
    <s v="PETICIÓN DE DOCUMENTOS E INFORMACIÓN "/>
    <n v="20"/>
    <s v="20213800083512  "/>
    <s v="2021-06-20 13:16:39 "/>
    <n v="20212100020211"/>
    <d v="2021-06-28T00:00:00"/>
    <n v="6"/>
    <s v="Cumplido"/>
    <m/>
    <d v="2021-06-29T00:00:00"/>
    <m/>
    <s v="SI "/>
    <m/>
    <s v="NO SE EVIDENCIA DOCUMENTO DE SALIDA EN PDF "/>
  </r>
  <r>
    <x v="1"/>
    <x v="1"/>
    <x v="11"/>
    <s v="CUERPO DE BOMBEROS VOLUNTARIOS DE GINEBRA  "/>
    <s v="Entidad Bomberil"/>
    <x v="1"/>
    <s v="CAC: Solicitud de información  "/>
    <s v="LUIS.VALENCIA "/>
    <s v="Área Cenrtral de Referencia Bomberil "/>
    <s v="SUBDIRECCIÓN ESTRATÉGICA Y DE COORDINACIÓN BOMBERIL "/>
    <s v="PETICION DE INTERES PARTICULAR "/>
    <n v="30"/>
    <s v="20213800083532  "/>
    <s v="2021-06-21 11:27:18 "/>
    <m/>
    <m/>
    <m/>
    <s v="En proceso"/>
    <m/>
    <m/>
    <m/>
    <m/>
    <m/>
    <m/>
  </r>
  <r>
    <x v="1"/>
    <x v="1"/>
    <x v="21"/>
    <s v="NICOLAS BOTERO  "/>
    <s v="Persona Natural"/>
    <x v="4"/>
    <s v="CAC: Solicitud Certificaciones de Experiencia Contratos EMTEL "/>
    <s v="ALVARO.PEREZ"/>
    <s v="CONTRATACIÓN"/>
    <s v="SUBDIRECCIÓN ADMINISTRATIVA Y FINANCIERA "/>
    <s v="PETICIÓN DE DOCUMENTOS E INFORMACIÓN "/>
    <n v="20"/>
    <s v="20213800083542  "/>
    <s v="2021-06-21 11:35:18 "/>
    <n v="2021300021001"/>
    <d v="2021-07-07T00:00:00"/>
    <n v="11"/>
    <s v="Cumplido"/>
    <m/>
    <m/>
    <m/>
    <s v="SI "/>
    <m/>
    <s v="NO SE EVIDENCIA DOCUMENTO DE SALIDA "/>
  </r>
  <r>
    <x v="1"/>
    <x v="1"/>
    <x v="1"/>
    <s v="MINISTERIO DE EDUCACION NACIONAL  "/>
    <s v="Entidad Publica"/>
    <x v="4"/>
    <s v="CAC: Comunicación de respuesta (2021-EE-242637)  "/>
    <s v="MIGUEL.FRANCO "/>
    <s v="GESTION FINANCIERA"/>
    <s v="SUBDIRECCIÓN ADMINISTRATIVA Y FINANCIERA "/>
    <s v="PETICIÓN DE DOCUMENTOS E INFORMACIÓN "/>
    <n v="20"/>
    <s v="20213800083552  "/>
    <s v="2021-06-21 11:53:32 "/>
    <n v="20213630020521"/>
    <d v="2021-06-28T00:00:00"/>
    <n v="5"/>
    <s v="Cumplido"/>
    <m/>
    <m/>
    <s v="PDF "/>
    <s v="SI "/>
    <m/>
    <s v="NO SE EVIDENCIA FECHA DE DIGITALIZACIÒN "/>
  </r>
  <r>
    <x v="1"/>
    <x v="1"/>
    <x v="0"/>
    <s v="JHON JAIRO ZARATE  "/>
    <s v="Persona Natural"/>
    <x v="0"/>
    <s v="CAC: Inconformidad "/>
    <s v="ANDREA.CASTAñEDA "/>
    <s v="FORMULACIÓN Y ACTUALIZACIÓN NORMATIVA Y OPERATIVA "/>
    <s v="SUBDIRECCIÓN ESTRATÉGICA Y DE COORDINACIÓN BOMBERIL "/>
    <s v="PETICION DE INTERES GENERAL "/>
    <n v="30"/>
    <s v="20213800083592  "/>
    <s v="2021-06-21 12:46:18 "/>
    <m/>
    <m/>
    <m/>
    <s v="En proceso"/>
    <m/>
    <m/>
    <m/>
    <m/>
    <m/>
    <m/>
  </r>
  <r>
    <x v="1"/>
    <x v="1"/>
    <x v="17"/>
    <s v="ALEJANDRO ARANGO MACIAS "/>
    <s v="Persona Natural"/>
    <x v="3"/>
    <s v="CAC: CONSULTA CIUDADANA  "/>
    <s v="RONNY.ROMERO"/>
    <s v="FORMULACIÓN Y ACTUALIZACIÓN NORMATIVA Y OPERATIVA "/>
    <s v="SUBDIRECCIÓN ESTRATÉGICA Y DE COORDINACIÓN BOMBERIL "/>
    <s v="PETICION DE INTERES PARTICULAR "/>
    <n v="30"/>
    <s v="20213800083662  "/>
    <s v="2021-06-21 14:07:29 "/>
    <m/>
    <m/>
    <m/>
    <s v="En proceso"/>
    <m/>
    <m/>
    <m/>
    <m/>
    <m/>
    <m/>
  </r>
  <r>
    <x v="1"/>
    <x v="1"/>
    <x v="19"/>
    <s v="JOSE ROLANDO FRESNEDA AVILA "/>
    <s v="Persona Natural"/>
    <x v="4"/>
    <s v="CAC: Repuesta derecho de petición bomberos tuta  "/>
    <s v="ANDREA.CASTAñEDA "/>
    <s v="FORMULACIÓN Y ACTUALIZACIÓN NORMATIVA Y OPERATIVA "/>
    <s v="SUBDIRECCIÓN ESTRATÉGICA Y DE COORDINACIÓN BOMBERIL "/>
    <s v="PETICION DE INTERES GENERAL "/>
    <n v="30"/>
    <s v="20213800083792  "/>
    <s v="2021-06-21 15:52:59 "/>
    <m/>
    <m/>
    <m/>
    <s v="En proceso"/>
    <m/>
    <m/>
    <m/>
    <m/>
    <m/>
    <m/>
  </r>
  <r>
    <x v="1"/>
    <x v="1"/>
    <x v="1"/>
    <s v="JUZGADO UNICO PROMISCUO MUNICIPAL  "/>
    <s v="Entidad Territorial"/>
    <x v="3"/>
    <s v="CAC. NOTIFICACIÓN ADMISIÓN TUTELA RAD 2021-00045, OFICIO 594 Y TRASLADO - SEGUIDA POR FRANCISCO AMADEO ESTUMMO BERNAL , actuando mediante apoderado judicial en contra de BOMBEROS VOLUNTARIOS DE NUEVA GRANADA "/>
    <s v="ANDREA.CASTAñEDA "/>
    <s v="FORMULACIÓN Y ACTUALIZACIÓN NORMATIVA Y OPERATIVA "/>
    <s v="SUBDIRECCIÓN ESTRATÉGICA Y DE COORDINACIÓN BOMBERIL "/>
    <s v="PETICION ENTRE AUTORIDADES "/>
    <n v="10"/>
    <s v="20213800083992  "/>
    <s v="2021-06-22 08:49:39 "/>
    <n v="20212050093301"/>
    <d v="2021-06-23T00:00:00"/>
    <n v="1"/>
    <s v="Cumplido"/>
    <m/>
    <m/>
    <m/>
    <s v="SI "/>
    <m/>
    <s v="NO SE EVIDENCIA DOCUMENTO DE SALIDA NI FECHA DE DIGITALIZACIÒN "/>
  </r>
  <r>
    <x v="1"/>
    <x v="1"/>
    <x v="1"/>
    <s v="VEEDOR BOMBERIL"/>
    <s v="Entidad Bomberil"/>
    <x v="1"/>
    <s v="CAC: OFI21-00085335 / IDM: Solicita investigación por presunta corrupción.  "/>
    <s v="CARLOS.LOPEZ"/>
    <s v="OFICINA ASESORA JURIDICA "/>
    <s v="DIRECCIÓN GENERAL"/>
    <s v="PETICION ENTRE AUTORIDADES "/>
    <n v="10"/>
    <s v="20213800084082  "/>
    <s v="2021-06-22 11:17:32 "/>
    <m/>
    <m/>
    <m/>
    <s v="En proceso"/>
    <m/>
    <m/>
    <m/>
    <m/>
    <m/>
    <m/>
  </r>
  <r>
    <x v="1"/>
    <x v="1"/>
    <x v="18"/>
    <s v="EVELIN  "/>
    <s v="Persona Natural"/>
    <x v="1"/>
    <s v="CAC: Solicitud de Unidades Activas "/>
    <s v="RONNY.ROMERO"/>
    <s v="Área Cenrtral de Referencia Bomberil "/>
    <s v="SUBDIRECCIÓN ESTRATÉGICA Y DE COORDINACIÓN BOMBERIL "/>
    <s v="PETICION DE INTERES PARTICULAR "/>
    <n v="30"/>
    <s v="20213800084112  "/>
    <s v="2021-06-22 12:07:51 "/>
    <m/>
    <m/>
    <m/>
    <s v="En proceso"/>
    <m/>
    <m/>
    <m/>
    <m/>
    <m/>
    <m/>
  </r>
  <r>
    <x v="1"/>
    <x v="1"/>
    <x v="1"/>
    <s v="COFASE  "/>
    <s v="Persona Juridica"/>
    <x v="1"/>
    <s v="CAC. Referencia comercial :INGENIERIA CONTRA INCENDIO Y SEGURIDAD INDUSTRIAL INCOLDEXT SA NIT:860051227-3 "/>
    <s v="ALVARO.PEREZ"/>
    <s v="CONTRATACIÓN"/>
    <s v="SUBDIRECCIÓN ADMINISTRATIVA Y FINANCIERA "/>
    <s v="PETICIÓN DE DOCUMENTOS E INFORMACIÓN "/>
    <n v="20"/>
    <s v="20213800084152  "/>
    <s v="2021-06-22 13:37:28 "/>
    <m/>
    <m/>
    <m/>
    <s v="En proceso"/>
    <m/>
    <m/>
    <m/>
    <m/>
    <m/>
    <m/>
  </r>
  <r>
    <x v="1"/>
    <x v="1"/>
    <x v="2"/>
    <s v="LAURA BRAVO CARDENAS  "/>
    <s v="Persona Natural"/>
    <x v="1"/>
    <s v="CAC. Solicitud Información. "/>
    <s v="LUIS.VALENCIA "/>
    <s v="Área Cenrtral de Referencia Bomberil "/>
    <s v="SUBDIRECCIÓN ESTRATÉGICA Y DE COORDINACIÓN BOMBERIL "/>
    <s v="PETICIÓN DE DOCUMENTOS E INFORMACIÓN "/>
    <n v="20"/>
    <s v="20213800084162  "/>
    <s v="2021-06-22 13:43:11 "/>
    <m/>
    <m/>
    <m/>
    <s v="En proceso"/>
    <m/>
    <m/>
    <m/>
    <m/>
    <m/>
    <m/>
  </r>
  <r>
    <x v="1"/>
    <x v="1"/>
    <x v="22"/>
    <s v="DELEGACION DEPARTAMENTAL BOMBEROS DEL MAGDALENA  "/>
    <s v="Entidad Bomberil"/>
    <x v="3"/>
    <s v="CI. Verificación de elección de dignatarios.  "/>
    <s v="JULIO.CHAMORRO "/>
    <s v="FORMULACIÓN Y ACTUALIZACIÓN NORMATIVA Y OPERATIVA "/>
    <s v="SUBDIRECCIÓN ESTRATÉGICA Y DE COORDINACIÓN BOMBERIL "/>
    <s v="PETICION DE INTERES GENERAL "/>
    <n v="30"/>
    <s v="20213800084252  "/>
    <s v="2021-06-22 15:38:46 "/>
    <m/>
    <m/>
    <m/>
    <s v="En proceso"/>
    <m/>
    <m/>
    <m/>
    <m/>
    <m/>
    <m/>
  </r>
  <r>
    <x v="1"/>
    <x v="1"/>
    <x v="2"/>
    <s v="ALCALDIA MUNICIPAL DE VENECIA  "/>
    <s v="Entidad Territorial"/>
    <x v="1"/>
    <s v="CAC. OFICIO DE SOLICITUD No. 000715 de 2021 - VENECIA - ANTIOQUIA.  "/>
    <s v="JULIO.CHAMORRO "/>
    <s v="FORMULACIÓN Y ACTUALIZACIÓN NORMATIVA Y OPERATIVA "/>
    <s v="SUBDIRECCIÓN ESTRATÉGICA Y DE COORDINACIÓN BOMBERIL "/>
    <s v="PETICION DE INTERES GENERAL "/>
    <n v="30"/>
    <s v="20213800084262  "/>
    <s v="2021-06-22 16:46:20 "/>
    <m/>
    <m/>
    <m/>
    <s v="En proceso"/>
    <m/>
    <m/>
    <m/>
    <m/>
    <m/>
    <m/>
  </r>
  <r>
    <x v="0"/>
    <x v="0"/>
    <x v="3"/>
    <s v="CUERPO DE BOMBEROS VOLUNTARIOS DE TOCAIMA - CUNDINAMARCA  "/>
    <s v="Entidad Bomberil"/>
    <x v="3"/>
    <s v="RD. Solicitud asesoria revisión contrato de prestación de servicio público esencial de bomberos, administración municipal de Agua de Dios - Cundinamarca / Cuerpo de Bomberos Voluntarios de Tocaima. "/>
    <s v="RONNY.ROMERO"/>
    <s v="FORMULACIÓN Y ACTUALIZACIÓN NORMATIVA Y OPERATIVA "/>
    <s v="SUBDIRECCIÓN ESTRATÉGICA Y DE COORDINACIÓN BOMBERIL "/>
    <s v="PETICION DE INTERES GENERAL "/>
    <n v="30"/>
    <s v="20213800084282  "/>
    <s v="2021-06-22 16:57:44 "/>
    <m/>
    <m/>
    <m/>
    <s v="En proceso"/>
    <m/>
    <m/>
    <m/>
    <m/>
    <m/>
    <m/>
  </r>
  <r>
    <x v="1"/>
    <x v="1"/>
    <x v="0"/>
    <s v="CUERPO DE BOMBEROS VOLUNTARIOS DE MELGAR  "/>
    <s v="Persona Natural"/>
    <x v="3"/>
    <s v="CAC: Solicitud de información y resolver situación jurídica a nivel Institucional "/>
    <s v="ANDREA.CASTAñEDA "/>
    <s v="FORMULACIÓN Y ACTUALIZACIÓN NORMATIVA Y OPERATIVA "/>
    <s v="SUBDIRECCIÓN ESTRATÉGICA Y DE COORDINACIÓN BOMBERIL "/>
    <s v="PETICION DE INTERES PARTICULAR "/>
    <n v="30"/>
    <s v="20213800084402  "/>
    <s v="2021-06-23 11:29:09 "/>
    <m/>
    <m/>
    <m/>
    <s v="En proceso"/>
    <m/>
    <m/>
    <m/>
    <m/>
    <m/>
    <m/>
  </r>
  <r>
    <x v="1"/>
    <x v="1"/>
    <x v="0"/>
    <s v="COLOMBIA DESTINO DE PAZ  "/>
    <s v="Entidad Territorial"/>
    <x v="3"/>
    <s v="CAC: DERECHO DE PETICIÓN  "/>
    <s v="LINA.ROJAS "/>
    <s v="FORMULACIÓN Y ACTUALIZACIÓN NORMATIVA Y OPERATIVA "/>
    <s v="SUBDIRECCIÓN ESTRATÉGICA Y DE COORDINACIÓN BOMBERIL "/>
    <s v="PETICIÓN DE DOCUMENTOS E INFORMACIÓN "/>
    <n v="20"/>
    <s v="20213800084442  "/>
    <s v="2021-06-23 11:43:35 "/>
    <n v="20212000020691"/>
    <d v="2021-06-28T00:00:00"/>
    <n v="3"/>
    <s v="En proceso"/>
    <m/>
    <m/>
    <m/>
    <m/>
    <m/>
    <s v="NO SE EVIDENCIA DOCUMENTO DE SALIDA "/>
  </r>
  <r>
    <x v="1"/>
    <x v="1"/>
    <x v="9"/>
    <s v="HUGO ENRIQUE NIETO MOLINA "/>
    <s v="Entidad Bomberil"/>
    <x v="3"/>
    <s v="CAC: Solicitud de apoyo jurídico y concepto  "/>
    <s v="JULIO.CHAMORRO "/>
    <s v="FORMULACIÓN Y ACTUALIZACIÓN NORMATIVA Y OPERATIVA "/>
    <s v="SUBDIRECCIÓN ESTRATÉGICA Y DE COORDINACIÓN BOMBERIL "/>
    <s v="PETICION DE INTERES GENERAL "/>
    <n v="30"/>
    <s v="20213800084462  "/>
    <s v="2021-06-23 12:14:29 "/>
    <m/>
    <m/>
    <m/>
    <s v="En proceso"/>
    <m/>
    <m/>
    <m/>
    <m/>
    <m/>
    <m/>
  </r>
  <r>
    <x v="1"/>
    <x v="2"/>
    <x v="1"/>
    <s v="CARLOS LEONEL BELTRAN VALENCIA "/>
    <s v="Persona Natural"/>
    <x v="1"/>
    <s v="estadística reporte de emergencias  "/>
    <s v="LUIS.VALENCIA "/>
    <s v="Área Cenrtral de Referencia Bomberil "/>
    <s v="SUBDIRECCIÓN ESTRATÉGICA Y DE COORDINACIÓN BOMBERIL "/>
    <s v="PETICIÓN DE DOCUMENTOS E INFORMACIÓN "/>
    <n v="20"/>
    <s v="20219000084482  "/>
    <s v="2021-06-23 13:44:35 "/>
    <m/>
    <d v="2021-06-25T00:00:00"/>
    <n v="2"/>
    <s v="Cumplido"/>
    <m/>
    <m/>
    <m/>
    <s v="SI"/>
    <m/>
    <s v="NO SE EVIDENCIA DOCUMENTO DE SALIDA "/>
  </r>
  <r>
    <x v="1"/>
    <x v="1"/>
    <x v="4"/>
    <s v="ALCALDIA GUADALUPE SANTANDER  "/>
    <s v="Entidad Territorial"/>
    <x v="1"/>
    <s v="CAC: ENTIDADES ACREDITADAS PARA CAPACITACIÓN BOMBEROS "/>
    <s v="MAURICIO.DELGADO "/>
    <s v="FORMULACIÓN Y ACTUALIZACIÓN NORMATIVA Y OPERATIVA "/>
    <s v="SUBDIRECCIÓN ESTRATÉGICA Y DE COORDINACIÓN BOMBERIL "/>
    <s v="PETICIÓN DE DOCUMENTOS E INFORMACIÓN "/>
    <n v="20"/>
    <s v="20213800084562  "/>
    <s v="2021-06-23 17:28:27 "/>
    <m/>
    <m/>
    <m/>
    <s v="En proceso"/>
    <m/>
    <m/>
    <m/>
    <m/>
    <m/>
    <m/>
  </r>
  <r>
    <x v="1"/>
    <x v="1"/>
    <x v="12"/>
    <s v="BASARA ZEKE NARA  "/>
    <s v="Entidad Bomberil"/>
    <x v="1"/>
    <s v="CAC: Información Cuerpo de Bomberos San Juan Cesar Guajira  "/>
    <s v="ATENCION AL USUARIO"/>
    <s v="GAU"/>
    <s v="DIRECCIÓN GENERAL"/>
    <s v="PETICIÓN DE DOCUMENTOS E INFORMACIÓN "/>
    <n v="20"/>
    <s v="20213800084602  "/>
    <s v="2021-06-23 18:11:04 "/>
    <m/>
    <d v="2021-06-24T00:00:00"/>
    <n v="1"/>
    <s v="Cumplido"/>
    <m/>
    <d v="2021-06-24T00:00:00"/>
    <s v="PDF"/>
    <s v="SI"/>
    <m/>
    <m/>
  </r>
  <r>
    <x v="1"/>
    <x v="1"/>
    <x v="6"/>
    <s v="CUERPO DE BOMBEROS VOLUNTARIOS DE ARCABUCO  "/>
    <s v="Entidad Bomberil"/>
    <x v="1"/>
    <s v="CAC: SOLICITUD INFORME Y REPORTE SOLICITUD LAFE SECURITY  "/>
    <s v="RONNY.ROMERO"/>
    <s v="FORMULACIÓN Y ACTUALIZACIÓN NORMATIVA Y OPERATIVA "/>
    <s v="SUBDIRECCIÓN ESTRATÉGICA Y DE COORDINACIÓN BOMBERIL "/>
    <s v="PETICION DE INTERES GENERAL "/>
    <n v="30"/>
    <s v="20213800084612  "/>
    <s v="2021-06-23 18:34:23 "/>
    <n v="20212050093681"/>
    <m/>
    <m/>
    <s v="En proceso"/>
    <m/>
    <d v="2021-07-02T00:00:00"/>
    <m/>
    <m/>
    <m/>
    <s v="NO SE EVIDECIA DOCUMENTO DE SALIDA "/>
  </r>
  <r>
    <x v="1"/>
    <x v="1"/>
    <x v="2"/>
    <s v="DANIEL MADRID BUSTAMENTE "/>
    <s v="Persona Natural"/>
    <x v="1"/>
    <s v="CAC: DERECHO DE PETICIÓN Y DENUNCIA- DANIEL MADRID BOMBEROS GIRARDOTA.pdf "/>
    <s v="JULIO.CHAMORRO "/>
    <s v="FORMULACIÓN Y ACTUALIZACIÓN NORMATIVA Y OPERATIVA "/>
    <s v="SUBDIRECCIÓN ESTRATÉGICA Y DE COORDINACIÓN BOMBERIL "/>
    <s v="PETICION DE INTERES GENERAL "/>
    <n v="30"/>
    <s v="20213800084742  "/>
    <s v="2021-06-24 09:20:34 "/>
    <m/>
    <m/>
    <m/>
    <s v="En proceso"/>
    <m/>
    <m/>
    <m/>
    <m/>
    <m/>
    <m/>
  </r>
  <r>
    <x v="1"/>
    <x v="1"/>
    <x v="6"/>
    <s v="JUZGADO 01 PROMISCUO MUNICIPAL - BOYACÁ - TUTA  "/>
    <s v="Entidad Territorial"/>
    <x v="4"/>
    <s v="CAC. NOTIFICACION FALLO DE TUTELA 2021-0098.  "/>
    <s v="JORGE.RESTREPO "/>
    <s v="FORMULACIÓN Y ACTUALIZACIÓN NORMATIVA Y OPERATIVA "/>
    <s v="SUBDIRECCIÓN ESTRATÉGICA Y DE COORDINACIÓN BOMBERIL "/>
    <s v="PETICION ENTRE AUTORIDADES "/>
    <n v="10"/>
    <s v="20213800084822  "/>
    <s v="2021-06-25 08:28:47 "/>
    <n v="20212050093311"/>
    <d v="2021-06-22T00:00:00"/>
    <m/>
    <s v="Cumplido"/>
    <m/>
    <d v="2021-06-22T00:00:00"/>
    <s v="PDF"/>
    <s v="SI"/>
    <m/>
    <m/>
  </r>
  <r>
    <x v="1"/>
    <x v="1"/>
    <x v="1"/>
    <s v="MINISTERIO DE INTERIOR  "/>
    <s v="Entidad Territorial"/>
    <x v="4"/>
    <s v="CAC: OFI2021-17311-DAI-2200: LLAMADO DE EMERGENCIA POR CRECIENTES DEL RIO PUTUMAYO EN PUERTO ASÍS, AFECATNDO DIEZ BARRIOS Y 4 COMUNIDADES IDNIGENAS. "/>
    <s v="LUIS.VALENCIA "/>
    <s v="Área Cenrtral de Referencia Bomberil "/>
    <s v="SUBDIRECCIÓN ESTRATÉGICA Y DE COORDINACIÓN BOMBERIL "/>
    <s v="PETICIÓN DE DOCUMENTOS E INFORMACIÓN "/>
    <n v="20"/>
    <s v="20213800084832  "/>
    <s v="2021-06-25 09:18:16 "/>
    <m/>
    <m/>
    <m/>
    <s v="En proceso"/>
    <m/>
    <m/>
    <m/>
    <m/>
    <m/>
    <m/>
  </r>
  <r>
    <x v="1"/>
    <x v="1"/>
    <x v="1"/>
    <s v="OSIRIS GARCIA  "/>
    <s v="Entidad Territorial"/>
    <x v="1"/>
    <s v="CAC: Decreto 1809-2020  "/>
    <s v="LUIS.VALENCIA "/>
    <s v="Área Cenrtral de Referencia Bomberil "/>
    <s v="SUBDIRECCIÓN ESTRATÉGICA Y DE COORDINACIÓN BOMBERIL "/>
    <s v="PETICIÓN DE DOCUMENTOS E INFORMACIÓN "/>
    <n v="20"/>
    <s v="20213800084842  "/>
    <s v="2021-06-25 09:42:45 "/>
    <m/>
    <m/>
    <m/>
    <s v="En proceso"/>
    <m/>
    <m/>
    <m/>
    <m/>
    <m/>
    <m/>
  </r>
  <r>
    <x v="1"/>
    <x v="1"/>
    <x v="11"/>
    <s v="DIANA PATRICIA CORREA  "/>
    <s v="Persona Natural"/>
    <x v="4"/>
    <s v="CAC: Ref.: Derecho de Petición, artículos 23 de la Constitución Política 1991 "/>
    <s v="JULIO.CHAMORRO "/>
    <s v="FORMULACIÓN Y ACTUALIZACIÓN NORMATIVA Y OPERATIVA "/>
    <s v="SUBDIRECCIÓN ESTRATÉGICA Y DE COORDINACIÓN BOMBERIL "/>
    <s v="PETICION DE INTERES PARTICULAR "/>
    <n v="30"/>
    <s v="20213800084902  "/>
    <s v="2021-06-25 10:54:25 "/>
    <m/>
    <m/>
    <m/>
    <s v="En proceso"/>
    <m/>
    <m/>
    <m/>
    <m/>
    <m/>
    <m/>
  </r>
  <r>
    <x v="1"/>
    <x v="1"/>
    <x v="23"/>
    <s v="CUERPO DE BOMBEROS VOLUNTARIOS DE SARAVENA - ARAUCA  "/>
    <s v="Entidad Bomberil"/>
    <x v="1"/>
    <s v="CAC: Oficio de sistema de contratación para el municipio de saravena.pdf  "/>
    <s v="RONNY.ROMERO"/>
    <s v="FORMULACIÓN Y ACTUALIZACIÓN NORMATIVA Y OPERATIVA "/>
    <s v="SUBDIRECCIÓN ESTRATÉGICA Y DE COORDINACIÓN BOMBERIL "/>
    <s v="PETICION DE INTERES GENERAL "/>
    <n v="30"/>
    <s v="20213800084912  "/>
    <s v="2021-06-25 11:17:39 "/>
    <n v="20212050093691"/>
    <d v="2021-07-02T00:00:00"/>
    <n v="5"/>
    <s v="En proceso"/>
    <m/>
    <m/>
    <m/>
    <m/>
    <m/>
    <s v="NO SE EVIDENCIA DOCUMENTO DE SALIDA "/>
  </r>
  <r>
    <x v="1"/>
    <x v="1"/>
    <x v="1"/>
    <s v="CUERPO DE BOMBEROS VOLUNTARIOS DE BOGOTA  "/>
    <s v="Entidad Bomberil"/>
    <x v="2"/>
    <s v="CAC: Solicitud Autorización  "/>
    <s v="ANDRES MUÑOZ"/>
    <s v="Área Cenrtral de Referencia Bomberil "/>
    <s v="SUBDIRECCIÓN ESTRATÉGICA Y DE COORDINACIÓN BOMBERIL "/>
    <s v="PETICION DE INTERES GENERAL "/>
    <n v="30"/>
    <s v="20213800085022  "/>
    <s v="2021-06-25 17:48:23 "/>
    <m/>
    <m/>
    <m/>
    <s v="En proceso"/>
    <m/>
    <m/>
    <m/>
    <m/>
    <m/>
    <m/>
  </r>
  <r>
    <x v="1"/>
    <x v="1"/>
    <x v="14"/>
    <s v="CUERPO DE BOMBEROS VOLUNTARIOS DE VITERBO - CALDAS  "/>
    <s v="Entidad Bomberil"/>
    <x v="1"/>
    <s v="CAC: SOLICITUD  "/>
    <s v="RONNY.ROMERO"/>
    <s v="FORMULACIÓN Y ACTUALIZACIÓN NORMATIVA Y OPERATIVA "/>
    <s v="SUBDIRECCIÓN ESTRATÉGICA Y DE COORDINACIÓN BOMBERIL "/>
    <s v="PETICION DE INTERES GENERAL "/>
    <n v="30"/>
    <s v="20213800085082  "/>
    <s v="2021-06-26 23:38:01 "/>
    <m/>
    <m/>
    <m/>
    <s v="En proceso"/>
    <m/>
    <m/>
    <m/>
    <m/>
    <m/>
    <m/>
  </r>
  <r>
    <x v="1"/>
    <x v="1"/>
    <x v="4"/>
    <s v="CAPACITACIONES FLORIDABLANCA  "/>
    <s v="Entidad Bomberil"/>
    <x v="1"/>
    <s v="CAC: Consulta Capacitaciones "/>
    <s v="MAURICIO.DELGADO "/>
    <s v="FORMULACIÓN Y ACTUALIZACIÓN NORMATIVA Y OPERATIVA "/>
    <s v="SUBDIRECCIÓN ESTRATÉGICA Y DE COORDINACIÓN BOMBERIL "/>
    <s v="PETICION DE INTERES GENERAL "/>
    <n v="30"/>
    <s v="20213800085202  "/>
    <s v="2021-06-28 15:08:42 "/>
    <m/>
    <d v="2021-07-06T00:00:00"/>
    <n v="5"/>
    <s v="Cumplido"/>
    <m/>
    <d v="2021-07-06T00:00:00"/>
    <s v="PDF"/>
    <s v="SI"/>
    <m/>
    <m/>
  </r>
  <r>
    <x v="1"/>
    <x v="1"/>
    <x v="6"/>
    <s v="RAFAEL VARGAS CORREDOR "/>
    <s v="Entidad Bomberil"/>
    <x v="1"/>
    <s v="CAC: SOLICITUD  "/>
    <s v="RONNY.ROMERO"/>
    <s v="FORMULACIÓN Y ACTUALIZACIÓN NORMATIVA Y OPERATIVA "/>
    <s v="SUBDIRECCIÓN ESTRATÉGICA Y DE COORDINACIÓN BOMBERIL "/>
    <s v="PETICION DE INTERES GENERAL "/>
    <n v="30"/>
    <s v="20213800085232  "/>
    <s v="2021-06-28 15:16:47 "/>
    <n v="20212050093711"/>
    <m/>
    <m/>
    <s v="En proceso"/>
    <m/>
    <m/>
    <m/>
    <m/>
    <m/>
    <s v="NO SE EVIDENCIA DOCUMENTO DE SALIDA "/>
  </r>
  <r>
    <x v="1"/>
    <x v="1"/>
    <x v="14"/>
    <s v="CUERPO DE BOMBEROS VOLUNTARIOS DE CHINCHINA  "/>
    <s v="Entidad Bomberil"/>
    <x v="3"/>
    <s v="CAC: ACLARACIÓN DE DUDAS "/>
    <s v="RONNY.ROMERO"/>
    <s v="FORMULACIÓN Y ACTUALIZACIÓN NORMATIVA Y OPERATIVA "/>
    <s v="SUBDIRECCIÓN ESTRATÉGICA Y DE COORDINACIÓN BOMBERIL "/>
    <s v="PETICION DE INTERES PARTICULAR "/>
    <n v="30"/>
    <s v="20213800085392  "/>
    <s v="2021-06-28 16:42:48 "/>
    <m/>
    <m/>
    <m/>
    <s v="En proceso"/>
    <m/>
    <m/>
    <m/>
    <m/>
    <m/>
    <m/>
  </r>
  <r>
    <x v="1"/>
    <x v="1"/>
    <x v="4"/>
    <s v="JUZGADO CATORCE ADMINISTRATIVO ORAL DEL CIRCUITO JUDICIAL DE BUCARAMANGA  "/>
    <s v="Entidad Territorial"/>
    <x v="3"/>
    <s v="CAC. 680013333014-2021-00105-00 ACCIÓN TUTELA NOTIFICA SENTENCIA.  "/>
    <s v="JORGE.RESTREPO "/>
    <s v="FORMULACIÓN Y ACTUALIZACIÓN NORMATIVA Y OPERATIVA "/>
    <s v="SUBDIRECCIÓN ESTRATÉGICA Y DE COORDINACIÓN BOMBERIL "/>
    <s v="PETICION ENTRE AUTORIDADES "/>
    <n v="10"/>
    <s v="20213800085402  "/>
    <s v="2021-06-29 08:59:12 "/>
    <n v="20212050093501"/>
    <m/>
    <m/>
    <s v="Cumplido"/>
    <m/>
    <d v="2021-06-30T00:00:00"/>
    <s v="PDF"/>
    <s v="SI"/>
    <m/>
    <m/>
  </r>
  <r>
    <x v="0"/>
    <x v="0"/>
    <x v="4"/>
    <s v="ALCALDIA SAN GIL SANTANDER"/>
    <s v="Entidad Territorial"/>
    <x v="3"/>
    <s v="RD: SOLICITUD DE APOYO "/>
    <s v="RONNY.ROMERO"/>
    <s v="Área Cenrtral de Referencia Bomberil "/>
    <s v="SUBDIRECCIÓN ESTRATÉGICA Y DE COORDINACIÓN BOMBERIL "/>
    <s v="PETICION DE INTERES GENERAL "/>
    <n v="30"/>
    <s v="20213800085422  "/>
    <s v="2021-06-29 10:21:16 "/>
    <m/>
    <m/>
    <m/>
    <s v="En proceso"/>
    <m/>
    <m/>
    <m/>
    <m/>
    <m/>
    <m/>
  </r>
  <r>
    <x v="1"/>
    <x v="1"/>
    <x v="1"/>
    <s v="CNSC - COMISION NACIONAL DEL SERVICIO CIVIL CONVOCATORIA BOMBEROS OFICIALES  "/>
    <s v="Entidad Territorial"/>
    <x v="1"/>
    <s v="CAC: Respuesta a solicitud de acompañamiento presencial en jornadas regionales en el marco del proceso de selección para la provisión definitiva del cargo denominado Bombero, de los Cuerpos de Bomberos Oficiales del país  "/>
    <s v="JORGE AMARILLO"/>
    <s v="SUBDIRECCIÓN ADMINISTRATIVA Y FINANCIERA"/>
    <s v="SUBDIRECCIÓN ADMINISTRATIVA Y FINANCIERA "/>
    <s v="PETICIÓN DE DOCUMENTOS E INFORMACIÓN "/>
    <n v="20"/>
    <s v="20213800085462  "/>
    <s v="2021-06-29 11:41:23 "/>
    <m/>
    <m/>
    <m/>
    <s v="En proceso"/>
    <m/>
    <m/>
    <m/>
    <m/>
    <m/>
    <m/>
  </r>
  <r>
    <x v="1"/>
    <x v="1"/>
    <x v="24"/>
    <s v="SECRETARIA DE GOBIERNO EL CARMEN DEL DARIÉN CHOCO  "/>
    <s v="Entidad Territorial"/>
    <x v="3"/>
    <s v="CAC: SOLICITUD DE PERSONAL O DE FUNCIONARIO COMPETENTE.  "/>
    <s v="RONNY.ROMERO"/>
    <s v="FORMULACIÓN Y ACTUALIZACIÓN NORMATIVA Y OPERATIVA "/>
    <s v="SUBDIRECCIÓN ESTRATÉGICA Y DE COORDINACIÓN BOMBERIL "/>
    <s v="PETICION DE INTERES GENERAL "/>
    <n v="30"/>
    <s v="20213800085482  "/>
    <s v="2021-06-29 12:21:41 "/>
    <n v="20212050093731"/>
    <m/>
    <m/>
    <s v="En proceso"/>
    <m/>
    <m/>
    <m/>
    <m/>
    <m/>
    <s v="NO SE EVIDENCIA DOCUMENTO DE SLAIDA"/>
  </r>
  <r>
    <x v="1"/>
    <x v="1"/>
    <x v="22"/>
    <s v="CUERPO DE BOMBEROS VOLUNTARIOS DE PIVIJAY MAGDALENA  "/>
    <s v="Entidad Bomberil"/>
    <x v="1"/>
    <s v="CAC: Certificación que el cuerpo de bomberos pivijay Magdalena aparece ascrito a la dirección nacional de bomberos  "/>
    <s v="LUIS.VALENCIA "/>
    <s v="Área Cenrtral de Referencia Bomberil "/>
    <s v="SUBDIRECCIÓN ESTRATÉGICA Y DE COORDINACIÓN BOMBERIL "/>
    <s v="PETICIÓN DE DOCUMENTOS E INFORMACIÓN "/>
    <n v="20"/>
    <s v="20213800085492  "/>
    <s v="2021-06-29 12:27:36 "/>
    <m/>
    <m/>
    <m/>
    <s v="En proceso"/>
    <m/>
    <m/>
    <m/>
    <m/>
    <m/>
    <m/>
  </r>
  <r>
    <x v="1"/>
    <x v="1"/>
    <x v="1"/>
    <s v="ACADEMIA DE LA GESTIÓN PÚBLICA JULIANNA GIL BEHAINE  "/>
    <s v="Entidad Territorial"/>
    <x v="1"/>
    <s v="CAC: Respuesta Oficial  "/>
    <s v="ADRIANA MORENO"/>
    <s v="PLANEACIÓN"/>
    <s v="DIRECCIÓN GENERAL"/>
    <s v="PETICIÓN DE DOCUMENTOS E INFORMACIÓN "/>
    <n v="30"/>
    <s v="20213800085512  "/>
    <s v="2021-06-29 15:17:15 "/>
    <m/>
    <m/>
    <m/>
    <s v="En proceso"/>
    <m/>
    <m/>
    <m/>
    <m/>
    <m/>
    <m/>
  </r>
  <r>
    <x v="1"/>
    <x v="1"/>
    <x v="1"/>
    <s v="UNIDAD DE CORRESPONDENCIA CNSC  "/>
    <s v="Entidad Territorial"/>
    <x v="1"/>
    <s v="CAC: CNSC: Entrega comunicado No. 20212010848841  "/>
    <s v="JORGE AMARILLO"/>
    <s v="SUBDIRECCIÓN ADMINISTRATIVA Y FINANCIERA"/>
    <s v="SUBDIRECCIÓN ADMINISTRATIVA Y FINANCIERA "/>
    <s v="PETICIÓN DE DOCUMENTOS E INFORMACIÓN "/>
    <n v="20"/>
    <s v="20213800085552  "/>
    <s v="2021-06-29 16:32:09 "/>
    <m/>
    <m/>
    <m/>
    <s v="En proceso"/>
    <m/>
    <m/>
    <m/>
    <m/>
    <m/>
    <m/>
  </r>
  <r>
    <x v="1"/>
    <x v="1"/>
    <x v="25"/>
    <s v="CUERPO DE BOMBEROS VOLUNTARIOS MAGANGUE - BOLIVAR  "/>
    <s v="Entidad Bomberil"/>
    <x v="1"/>
    <s v="CAC: RESOLUCION INSCRIPCION DE DIGNATARIOS MAGANGUE y otros 3 documentos.pdf  "/>
    <s v="RONNY.ROMERO"/>
    <s v="FORMULACIÓN Y ACTUALIZACIÓN NORMATIVA Y OPERATIVA "/>
    <s v="SUBDIRECCIÓN ESTRATÉGICA Y DE COORDINACIÓN BOMBERIL "/>
    <s v="PETICION DE INTERES GENERAL "/>
    <n v="30"/>
    <s v="20213800085592  "/>
    <s v="2021-06-29 17:29:27 "/>
    <m/>
    <m/>
    <m/>
    <s v="En proceso"/>
    <m/>
    <m/>
    <m/>
    <m/>
    <m/>
    <m/>
  </r>
  <r>
    <x v="1"/>
    <x v="1"/>
    <x v="3"/>
    <s v="CUERPO DE BOMBEROS VOLUNTARIOS DE FACATATIVA  "/>
    <s v="Entidad Bomberil"/>
    <x v="1"/>
    <s v="CAC: RESPUESTA RADICACIÓN DNBC No. “202033800048992” OFICIO N° 20212000013911 DE 21/01/2021, "/>
    <s v="RONNY.ROMERO"/>
    <s v="FORMULACIÓN Y ACTUALIZACIÓN NORMATIVA Y OPERATIVA "/>
    <s v="SUBDIRECCIÓN ESTRATÉGICA Y DE COORDINACIÓN BOMBERIL "/>
    <s v="PETICION DE INTERES GENERAL "/>
    <n v="30"/>
    <s v="20213800085642  "/>
    <s v="2021-06-30 11:06:07 "/>
    <m/>
    <m/>
    <m/>
    <s v="En proceso"/>
    <m/>
    <m/>
    <m/>
    <m/>
    <m/>
    <m/>
  </r>
  <r>
    <x v="1"/>
    <x v="1"/>
    <x v="13"/>
    <s v="CUERPO DE BOMBEROS VOLUNTARIOS DE ARMENIA QUINDIO  "/>
    <s v="Entidad Bomberil"/>
    <x v="2"/>
    <s v="CAC: SOLICITUD COMODATO "/>
    <s v="JIUD MAGNOLY"/>
    <s v="Área Cenrtral de Referencia Bomberil "/>
    <s v="SUBDIRECCIÓN ESTRATÉGICA Y DE COORDINACIÓN BOMBERIL "/>
    <s v="PETICION DE INTERES GENERAL "/>
    <n v="30"/>
    <s v="20213800085662  "/>
    <s v="2021-06-30 11:15:07 "/>
    <m/>
    <m/>
    <m/>
    <s v="En proceso"/>
    <m/>
    <m/>
    <m/>
    <m/>
    <m/>
    <m/>
  </r>
  <r>
    <x v="1"/>
    <x v="1"/>
    <x v="2"/>
    <s v="CUERPO DE BOMBEROS VOLUNTARIOS DE AMALFI  "/>
    <s v="Entidad Bomberil"/>
    <x v="1"/>
    <s v="CAC: Requerimiento a solicitud sobre sobre queja en contra del comandante DAGLEN FERNANDO RAMIREZ de la estación de bomberos de Amalfi departamento de Antioquia con radicado No. 20203800048302 del 11 de noviembre de 2020. "/>
    <s v="RONNY.ROMERO"/>
    <s v="FORMULACIÓN Y ACTUALIZACIÓN NORMATIVA Y OPERATIVA "/>
    <s v="SUBDIRECCIÓN ESTRATÉGICA Y DE COORDINACIÓN BOMBERIL "/>
    <s v="PETICION DE INTERES PARTICULAR "/>
    <n v="30"/>
    <s v="20213800085692  "/>
    <s v="2021-06-30 11:55:13 "/>
    <m/>
    <m/>
    <m/>
    <s v="En proceso"/>
    <m/>
    <m/>
    <m/>
    <m/>
    <m/>
    <m/>
  </r>
  <r>
    <x v="1"/>
    <x v="1"/>
    <x v="6"/>
    <s v="CUERPO DE BOMBEROS VOLUNTARIOS DE MONIQUIRA  "/>
    <s v="Entidad Bomberil"/>
    <x v="3"/>
    <s v="CAC: REFERENCIA: Radicado DNBC No 20212050091711 Asunto: Llamado de atención "/>
    <s v="RONNY.ROMERO"/>
    <s v="FORMULACIÓN Y ACTUALIZACIÓN NORMATIVA Y OPERATIVA "/>
    <s v="SUBDIRECCIÓN ESTRATÉGICA Y DE COORDINACIÓN BOMBERIL "/>
    <s v="PETICION DE INTERES GENERAL "/>
    <n v="30"/>
    <s v="20213800085722  "/>
    <s v="2021-06-30 15:44:01 "/>
    <m/>
    <m/>
    <m/>
    <s v="En proceso"/>
    <m/>
    <m/>
    <m/>
    <m/>
    <m/>
    <m/>
  </r>
  <r>
    <x v="1"/>
    <x v="1"/>
    <x v="1"/>
    <s v="SUPERINTENDENCIA DE INDUSTRIA Y COMERCIO  "/>
    <s v="Entidad Territorial"/>
    <x v="1"/>
    <s v="cac: Superintendencia de Industria y Comercio (SIC):Carta tramites:Radicado No. 21-206137-4|1037495 "/>
    <s v="ALVARO.PEREZ"/>
    <s v="CONTRATACIÓN"/>
    <s v="SUBDIRECCIÓN ADMINISTRATIVA Y FINANCIERA "/>
    <s v="PETICIÓN DE DOCUMENTOS E INFORMACIÓN "/>
    <n v="20"/>
    <s v="20213800085752  "/>
    <s v="2021-06-30 15:59:14 "/>
    <m/>
    <m/>
    <m/>
    <s v="En proceso"/>
    <m/>
    <m/>
    <m/>
    <m/>
    <m/>
    <m/>
  </r>
  <r>
    <x v="1"/>
    <x v="1"/>
    <x v="26"/>
    <s v="CUERPO DE BOMBEROS VOLUNTARIOS DE FONSECA  "/>
    <s v="Entidad Bomberil"/>
    <x v="2"/>
    <s v="cac: DOCUMENTOS PARA ADJUDICACIÓN EQUIPOS FORTALECIMIENTO. "/>
    <s v="ANDRES MUÑOZ"/>
    <s v="Área Cenrtral de Referencia Bomberil "/>
    <s v="SUBDIRECCIÓN ESTRATÉGICA Y DE COORDINACIÓN BOMBERIL "/>
    <s v="PETICION DE INTERES GENERAL "/>
    <n v="30"/>
    <s v="20213800085762  "/>
    <s v="2021-06-30 16:03:34 "/>
    <m/>
    <m/>
    <m/>
    <s v="En proceso"/>
    <m/>
    <m/>
    <m/>
    <m/>
    <m/>
    <m/>
  </r>
</pivotCacheRecords>
</file>

<file path=xl/pivotCache/pivotCacheRecords4.xml><?xml version="1.0" encoding="utf-8"?>
<pivotCacheRecords xmlns="http://schemas.openxmlformats.org/spreadsheetml/2006/main" xmlns:r="http://schemas.openxmlformats.org/officeDocument/2006/relationships" count="112">
  <r>
    <x v="0"/>
    <s v="Radicación Directa "/>
    <s v="TOLIMA"/>
    <s v="JIMMY POLO DEVIA "/>
    <s v="Persona Natural"/>
    <s v="Legislacion Bomberil"/>
    <s v="RD: derecho de petición "/>
    <s v="RONNY.ROMERO"/>
    <s v="FORMULACIÓN Y ACTUALIZACIÓN NORMATIVA Y OPERATIVA "/>
    <s v="SUBDIRECCIÓN ESTRATÉGICA Y DE COORDINACIÓN BOMBERIL "/>
    <s v="PETICION DE INTERES GENERAL "/>
    <n v="30"/>
    <s v="20213800080982  "/>
    <s v="2021-06-01 13:46:21 "/>
    <m/>
    <m/>
    <n v="25"/>
    <s v="En proceso"/>
    <m/>
    <m/>
    <m/>
    <m/>
    <m/>
    <m/>
  </r>
  <r>
    <x v="1"/>
    <s v="Correo Atención Ciudadano"/>
    <s v="BOGOTÁ"/>
    <s v="ALCALDIA BOGOTA CUNDINAMARCA "/>
    <s v="Entidad Publica"/>
    <s v="Legislacion Bomberil"/>
    <s v="CAC. DOC. E-01052-2021003839 Id 82202 - DNBC - TRASLADO POR COMPETENCIA PQRS 1532252021 Y 1550302021 - PET. JHOJAN GARAY Y ERIKA SICATHA "/>
    <s v="EDGAR.MAYA "/>
    <s v="FORMULACIÓN Y ACTUALIZACIÓN NORMATIVA Y OPERATIVA "/>
    <s v="SUBDIRECCIÓN ESTRATÉGICA Y DE COORDINACIÓN BOMBERIL "/>
    <s v="PETICION DE INTERES PARTICULAR "/>
    <n v="30"/>
    <s v="20213800081002  "/>
    <s v="2021-06-01 15:54:38 "/>
    <m/>
    <d v="2021-06-24T00:00:00"/>
    <n v="15"/>
    <s v="Cumplido"/>
    <s v="Se da respuesta por correo electrónico se deja evidencia en digital 24/06/21"/>
    <m/>
    <m/>
    <s v="Sí"/>
    <m/>
    <m/>
  </r>
  <r>
    <x v="1"/>
    <s v="Correo Institucional "/>
    <s v="TOLIMA"/>
    <s v="CUERPO DE BOMBEROS VOLUNTARIOS DE LERIDA - TOLIMA"/>
    <s v="Entidad Bomberil"/>
    <s v="Legislacion Bomberil"/>
    <s v="CI. envio documento evidalio tinoco bomberos lerida "/>
    <s v="RONNY.ROMERO"/>
    <s v="FORMULACIÓN Y ACTUALIZACIÓN NORMATIVA Y OPERATIVA "/>
    <s v="SUBDIRECCIÓN ESTRATÉGICA Y DE COORDINACIÓN BOMBERIL "/>
    <s v="PETICION DE INTERES GENERAL "/>
    <n v="30"/>
    <s v="20213800081022  "/>
    <s v="2021-06-01 16:38:10 "/>
    <m/>
    <m/>
    <n v="25"/>
    <s v="En proceso"/>
    <m/>
    <m/>
    <m/>
    <m/>
    <m/>
    <m/>
  </r>
  <r>
    <x v="1"/>
    <s v="Correo Atención Ciudadano"/>
    <s v="ANTIOQUIA"/>
    <s v="COORDINACIóN EJECUTIVA BOMBEROS DE ANTIOQUIA TE. PAULA ANDREA RíOS"/>
    <s v="Entidad Bomberil"/>
    <s v="Legislacion Bomberil"/>
    <s v="CAC. SOLICITUD DE INFORMACIÓN Coordinación Ejecutiva de Bomberos De Antioquia "/>
    <s v="JORGE.RESTREPO "/>
    <s v="FORMULACIÓN Y ACTUALIZACIÓN NORMATIVA Y OPERATIVA "/>
    <s v="SUBDIRECCIÓN ESTRATÉGICA Y DE COORDINACIÓN BOMBERIL "/>
    <s v="PETICION DE INTERES GENERAL "/>
    <n v="30"/>
    <s v="20213800081032  "/>
    <s v="2021-06-01 16:54:28 "/>
    <n v="20212050092251"/>
    <d v="2021-06-17T00:00:00"/>
    <n v="10"/>
    <s v="Cumplido"/>
    <m/>
    <d v="2021-06-23T00:00:00"/>
    <s v="PDF"/>
    <s v="Sí"/>
    <m/>
    <m/>
  </r>
  <r>
    <x v="1"/>
    <s v="Correo Atención Ciudadano"/>
    <s v="CUNDINAMARCA"/>
    <s v="PERSONERIA MUNICIPAL DE COTA  "/>
    <s v="Entidad Publica"/>
    <s v="Solicitud de Informacion"/>
    <s v="CAC. EXPEDIENTE 013-2019 REITERACIÓN SOLICITUD DE INFORMACIÓN  "/>
    <s v="JULIO.CHAMORRO "/>
    <s v="INSPECCIÒN VIGILANCIA Y CONTROL "/>
    <s v="SUBDIRECCIÓN ESTRATÉGICA Y DE COORDINACIÓN BOMBERIL "/>
    <s v="PETICION DE INTERES GENERAL "/>
    <n v="30"/>
    <s v="20213800081042  "/>
    <s v="2021-06-01 17:04:34 "/>
    <m/>
    <m/>
    <n v="25"/>
    <s v="En proceso"/>
    <m/>
    <m/>
    <m/>
    <m/>
    <m/>
    <m/>
  </r>
  <r>
    <x v="1"/>
    <s v="Correo Atención Ciudadano"/>
    <s v="BOGOTÁ"/>
    <s v="MINISTERIO DEL INTEROR VICEMINISTERIO DE RELACIONES POLÍTICAS  "/>
    <s v="Entidad Publica"/>
    <s v="Fortalecimiento Bomberil"/>
    <s v="CAC. OFI2021-15227-DVR-3000 Traslado Secretario del Interior y Convivencia Ciudadana de la Alcaldía de Cartagena de Indias "/>
    <s v="RONNY.ROMERO"/>
    <s v="FORMULACIÓN Y ACTUALIZACIÓN NORMATIVA Y OPERATIVA "/>
    <s v="SUBDIRECCIÓN ESTRATÉGICA Y DE COORDINACIÓN BOMBERIL "/>
    <s v="PETICION DE INTERES PARTICULAR "/>
    <n v="30"/>
    <s v="20213800081052  "/>
    <s v="2021-06-01 17:11:01 "/>
    <m/>
    <m/>
    <n v="25"/>
    <s v="En proceso"/>
    <m/>
    <m/>
    <m/>
    <m/>
    <m/>
    <m/>
  </r>
  <r>
    <x v="1"/>
    <s v="Correo Atención Ciudadano"/>
    <s v="SANTANDER"/>
    <s v="CUERPO DE BOMBEROS VOLUNTARIOS FLORIDABLANCA  "/>
    <s v="Entidad Bomberil"/>
    <s v="Acompañamiento Juridico"/>
    <s v="CAC. DERECHO DE PETICION DE CONSULTA - CBVF-2021-COMD-00805-S "/>
    <s v="CARLOS.LOPEZ"/>
    <s v="OFICINA ASESORA JURIDICA "/>
    <s v="DIRECCIÓN GENERAL"/>
    <s v="CONSULTA "/>
    <n v="35"/>
    <s v="20213800081132  "/>
    <s v="2021-06-02 10:53:42 "/>
    <n v="20211200000843"/>
    <d v="2021-06-08T00:00:00"/>
    <n v="3"/>
    <s v="Cumplido"/>
    <m/>
    <d v="2021-06-17T00:00:00"/>
    <s v="PDF"/>
    <s v="Sí"/>
    <m/>
    <m/>
  </r>
  <r>
    <x v="1"/>
    <s v="Correo Atención Ciudadano"/>
    <s v="SUCRE"/>
    <s v="EDGAR JOSE MEDINA TORRES "/>
    <s v="Persona Natural"/>
    <s v="Legislacion Bomberil"/>
    <s v="CAC. Derecho de petición "/>
    <s v="RONNY.ROMERO"/>
    <s v="FORMULACIÓN Y ACTUALIZACIÓN NORMATIVA Y OPERATIVA "/>
    <s v="SUBDIRECCIÓN ESTRATÉGICA Y DE COORDINACIÓN BOMBERIL "/>
    <s v="PETICION DE INTERES PARTICULAR "/>
    <n v="30"/>
    <s v="20213800081202  "/>
    <s v="2021-06-02 12:36:52 "/>
    <m/>
    <m/>
    <n v="23"/>
    <s v="En proceso"/>
    <m/>
    <m/>
    <m/>
    <m/>
    <m/>
    <m/>
  </r>
  <r>
    <x v="1"/>
    <s v="Correo Atención Ciudadano"/>
    <s v="CUNDINAMARCA"/>
    <s v="GOBERNACIÓN DE CUNDINAMARCA"/>
    <s v="Entidad Publica"/>
    <s v="Fortalecimiento Bomberil"/>
    <s v="CAC. NOTIFICACION ELECTRONICA PROCESO 2020-004 CONTRA CUERPO DE BOMBEROS VOLUNTARIOS COTA "/>
    <s v="JULIO.CHAMORRO "/>
    <s v="INSPECCIÒN VIGILANCIA Y CONTROL "/>
    <s v="SUBDIRECCIÓN ESTRATÉGICA Y DE COORDINACIÓN BOMBERIL "/>
    <s v="PETICION DE INTERES GENERAL "/>
    <n v="30"/>
    <s v="20213800081212  "/>
    <s v="2021-06-02 12:43:29 "/>
    <m/>
    <m/>
    <n v="23"/>
    <s v="En proceso"/>
    <m/>
    <m/>
    <m/>
    <m/>
    <m/>
    <m/>
  </r>
  <r>
    <x v="1"/>
    <s v="Correo Atención Ciudadano"/>
    <s v="ANTIOQUIA"/>
    <s v="GOBERNACION DE ANTIOQUIA SECRETARIA DE GOBIERNO PAZ Y NO VIOLENCIA  "/>
    <s v="Entidad Publica"/>
    <s v="Solicitud de Informacion"/>
    <s v="CAC. RESPUESTA A SOLICITUD DE INFORMACION RADICADO 2021010130391  "/>
    <s v="JULIO.CHAMORRO "/>
    <s v="INSPECCIÒN VIGILANCIA Y CONTROL "/>
    <s v="SUBDIRECCIÓN ESTRATÉGICA Y DE COORDINACIÓN BOMBERIL "/>
    <s v="PETICION DE INTERES GENERAL "/>
    <n v="30"/>
    <s v="20213800081232  "/>
    <s v="2021-06-02 13:01:53 "/>
    <m/>
    <m/>
    <n v="23"/>
    <s v="En proceso"/>
    <m/>
    <m/>
    <m/>
    <m/>
    <m/>
    <m/>
  </r>
  <r>
    <x v="1"/>
    <s v="Correo Atención Ciudadano"/>
    <s v="CUNDINAMARCA"/>
    <s v="CUERPO DE BOMBEROS VOLUNTARIOS DE SAN ANTONIO DEL TEQUENDAMA  "/>
    <s v="Entidad Bomberil"/>
    <s v="Otros"/>
    <s v="CAC. CARTA ABIERTA AL SEÑOR PRESIDENTE DE LA REPÚBLICA, PARA LA PRIORIZACIÓN DE ORGANISMOS DE SOCORRO DEL PAÍS EN EL PROGRAMA DE PLAN NACIONAL DE VACUNACIÓN CONTRA EL COVID-19 "/>
    <s v="JORGE.RESTREPO "/>
    <s v="FORMULACIÓN Y ACTUALIZACIÓN NORMATIVA Y OPERATIVA "/>
    <s v="SUBDIRECCIÓN ESTRATÉGICA Y DE COORDINACIÓN BOMBERIL "/>
    <s v="PETICION DE INTERES GENERAL "/>
    <n v="30"/>
    <s v="20213800081262  "/>
    <s v="2021-06-02 14:04:02 "/>
    <n v="20212050092261"/>
    <d v="2021-06-17T00:00:00"/>
    <n v="9"/>
    <s v="Cumplido"/>
    <m/>
    <d v="2021-06-17T00:00:00"/>
    <s v="PDF"/>
    <s v="Sí"/>
    <m/>
    <m/>
  </r>
  <r>
    <x v="1"/>
    <s v="Correo Atención Ciudadano"/>
    <s v="BOGOTÁ"/>
    <s v="PROCURADURIA 2 DELEGADA CONTRATACION ESTATAL  "/>
    <s v="Entidad Publica"/>
    <s v="Solicitud de Informacion"/>
    <s v="CAC. Solicitud de Información para EXP: E-2020-236741 D-2020-1700391 Dirigido a Uae Direccion Nacional De Bomberos "/>
    <s v="ALVARO.PEREZ"/>
    <s v="CONTRATACIÓN"/>
    <s v="SUBDIRECCIÓN ADMINISTRATIVA Y FINANCIERA "/>
    <s v="PETICION ENTRE AUTORIDADES "/>
    <n v="10"/>
    <s v="20213800081332  "/>
    <s v="2021-06-02 16:55:29 "/>
    <n v="20211000020921"/>
    <s v="02/072021"/>
    <n v="20"/>
    <s v="Extemporaneo"/>
    <m/>
    <d v="2021-07-02T00:00:00"/>
    <s v="PDF"/>
    <s v="Sí"/>
    <m/>
    <m/>
  </r>
  <r>
    <x v="1"/>
    <s v="Correo Atención Ciudadano"/>
    <s v="BOYACÁ"/>
    <s v="JOSE ROLANDO FRESNEDA AVILA "/>
    <s v="Persona Natural"/>
    <s v="Solicitud de Informacion"/>
    <s v="CAC. Derecho de petición  "/>
    <s v="JULIO.CHAMORRO "/>
    <s v="INSPECCIÒN VIGILANCIA Y CONTROL "/>
    <s v="SUBDIRECCIÓN ESTRATÉGICA Y DE COORDINACIÓN BOMBERIL "/>
    <s v="PETICION DE INTERES GENERAL "/>
    <n v="30"/>
    <s v="20213800081342  "/>
    <s v="2021-06-02 17:06:03 "/>
    <m/>
    <m/>
    <n v="23"/>
    <s v="En proceso"/>
    <m/>
    <m/>
    <m/>
    <m/>
    <m/>
    <m/>
  </r>
  <r>
    <x v="1"/>
    <s v="Formulario Electrònico "/>
    <s v="BOGOTÁ"/>
    <s v="DIEGO RICARDO GARCIA AVILA "/>
    <s v="Persona Natural"/>
    <s v="Legislacion Bomberil"/>
    <s v="facultades de los representantes legales de los cuerpos de bomberos "/>
    <s v="JORGE.RESTREPO "/>
    <s v="FORMULACIÓN Y ACTUALIZACIÓN NORMATIVA Y OPERATIVA "/>
    <s v="SUBDIRECCIÓN ESTRATÉGICA Y DE COORDINACIÓN BOMBERIL "/>
    <s v="PETICIÓN DE DOCUMENTOS E INFORMACIÓN "/>
    <n v="20"/>
    <s v="20219000081382  "/>
    <s v="2021-06-02 17:59:28 "/>
    <n v="20212050092291"/>
    <d v="2021-06-17T00:00:00"/>
    <n v="9"/>
    <s v="Cumplido"/>
    <m/>
    <d v="2021-06-17T00:00:00"/>
    <s v="PDF"/>
    <s v="Sí"/>
    <m/>
    <m/>
  </r>
  <r>
    <x v="1"/>
    <s v="Correo Atención Ciudadano"/>
    <s v="BOYACÁ"/>
    <s v="DARWIN GIOVANY RODRIGUEZ SANCHEZ "/>
    <s v="Persona Natural"/>
    <s v="Legislacion Bomberil"/>
    <s v="PETICIÓN SOLUCION DE MI SITUACIÓN COMO UNIDAD ACTIVA OPERATIVA DE LOS BOMBEROS DE COLOMBIA "/>
    <s v="RONNY.ROMERO"/>
    <s v="FORMULACIÓN Y ACTUALIZACIÓN NORMATIVA Y OPERATIVA "/>
    <s v="SUBDIRECCIÓN ESTRATÉGICA Y DE COORDINACIÓN BOMBERIL "/>
    <s v="PETICION DE INTERES PARTICULAR "/>
    <n v="30"/>
    <s v="20219000081432  "/>
    <s v="2021-06-03 13:38:45 "/>
    <s v=" 20212050093581 "/>
    <d v="2021-07-06T00:00:00"/>
    <n v="20"/>
    <s v="Cumplido"/>
    <m/>
    <d v="2021-07-06T00:00:00"/>
    <s v="PDF"/>
    <s v="Sí"/>
    <m/>
    <m/>
  </r>
  <r>
    <x v="1"/>
    <s v="Correo Atención Ciudadano"/>
    <s v="CORDOBA"/>
    <s v="ALCALDIA MOÑITOS CORDOBA "/>
    <s v="Entidad Publica"/>
    <s v="Acompañamiento Juridico"/>
    <s v="CAC: SOLICITUD DE ACOMPAÑAMIENTOY ASESORIA PARA LA CREACION DEL CUERPO DE BOMBEROS VOLUNTARIOS DEL MUNICIPIO DE MOÑITOS "/>
    <s v="RONNY.ROMERO"/>
    <s v="FORMULACIÓN Y ACTUALIZACIÓN NORMATIVA Y OPERATIVA "/>
    <s v="SUBDIRECCIÓN ESTRATÉGICA Y DE COORDINACIÓN BOMBERIL "/>
    <s v="PETICION DE INTERES GENERAL "/>
    <n v="30"/>
    <s v="20213800081462  "/>
    <s v="2021-06-03 16:00:09 "/>
    <m/>
    <m/>
    <n v="24"/>
    <s v="En proceso"/>
    <m/>
    <m/>
    <m/>
    <m/>
    <m/>
    <m/>
  </r>
  <r>
    <x v="1"/>
    <s v="Correo Atención Ciudadano"/>
    <s v="HUILA"/>
    <s v="ASDEBER NEIVA  "/>
    <s v="Persona Natural"/>
    <s v="Solicitud de Informacion"/>
    <s v="CAC: derecho de petición  "/>
    <s v="RONNY.ROMERO"/>
    <s v="FORMULACIÓN Y ACTUALIZACIÓN NORMATIVA Y OPERATIVA "/>
    <s v="SUBDIRECCIÓN ESTRATÉGICA Y DE COORDINACIÓN BOMBERIL "/>
    <s v="PETICIÓN DE DOCUMENTOS E INFORMACIÓN "/>
    <n v="20"/>
    <s v="20213800081582  "/>
    <s v="2021-06-04 14:40:10 "/>
    <m/>
    <m/>
    <n v="25"/>
    <s v="En proceso"/>
    <m/>
    <m/>
    <m/>
    <m/>
    <m/>
    <m/>
  </r>
  <r>
    <x v="1"/>
    <s v="Correo Atención Ciudadano"/>
    <s v="ATLÁNTICO"/>
    <s v="ALCALDIA GALAPA ATLANTICO "/>
    <s v="Entidad Publica"/>
    <s v="Otros"/>
    <s v="CAC: RESPUESTA BOMBEROS  "/>
    <s v="JULIO.CHAMORRO "/>
    <s v="INSPECCIÒN VIGILANCIA Y CONTROL "/>
    <s v="SUBDIRECCIÓN ESTRATÉGICA Y DE COORDINACIÓN BOMBERIL "/>
    <s v="PETICION DE INTERES GENERAL "/>
    <n v="30"/>
    <s v="20213800081592  "/>
    <s v="2021-06-04 14:43:52 "/>
    <m/>
    <m/>
    <n v="25"/>
    <s v="En proceso"/>
    <m/>
    <m/>
    <m/>
    <m/>
    <m/>
    <m/>
  </r>
  <r>
    <x v="1"/>
    <s v="Correo Atención Ciudadano"/>
    <s v="CASANARE"/>
    <s v="CUERPO DE BOMBEROS VOLUNTARIOS DE VILLANUEVA - CASANARE  "/>
    <s v="Entidad Bomberil"/>
    <s v="Acompañamiento Juridico"/>
    <s v="CAC. Solicitud apoyo jurídico ante contratación con Administración Municipal Villanueva Casanare. "/>
    <s v="ANDREA.CASTAñEDA "/>
    <s v="FORMULACIÓN Y ACTUALIZACIÓN NORMATIVA Y OPERATIVA "/>
    <s v="SUBDIRECCIÓN ESTRATÉGICA Y DE COORDINACIÓN BOMBERIL "/>
    <s v="PETICION DE INTERES GENERAL "/>
    <n v="30"/>
    <s v="20213800081642  "/>
    <s v="2021-06-08 09:15:48 "/>
    <m/>
    <d v="2021-06-09T00:00:00"/>
    <n v="1"/>
    <s v="Cumplido"/>
    <s v="EL DÍA 9/06/2021 LA EL PERSONAL DE INSPECCIÓN VIGILANCIA Y CONTROL REALIZÓ UNA REUNIÓN CON LA ALCALDÍA MUNICIPAL Y EL COMANDANTE DEL CUERPO DE BOMBEROS VOLUNTARIOS DE VILLANUEVA DONDE SE ASESORÓ EN MATERIA DE CONTRATACIÓN SOBRE LA SOLICITUD PRESENTADA EN ESTE OFICIO"/>
    <m/>
    <m/>
    <m/>
    <m/>
    <m/>
  </r>
  <r>
    <x v="1"/>
    <s v="Correo Atención Ciudadano"/>
    <s v="SUCRE"/>
    <s v="CUERPO DE BOMBEROS DE OVEJAS  "/>
    <s v="Entidad Bomberil"/>
    <s v="Acompañamiento Juridico"/>
    <s v="CAC. PROYECTOS BOMBERILES.  "/>
    <s v="ANDRÉS FERNANDO MUÑOZ CABRERA"/>
    <s v="Área Cenrtral de Referencia Bomberil "/>
    <s v="SUBDIRECCIÓN ESTRATÉGICA Y DE COORDINACIÓN BOMBERIL "/>
    <s v="PETICION DE INTERES GENERAL "/>
    <n v="30"/>
    <s v="20213800081652  "/>
    <s v="2021-06-08 09:29:00 "/>
    <m/>
    <m/>
    <n v="20"/>
    <s v="En proceso"/>
    <m/>
    <m/>
    <m/>
    <m/>
    <m/>
    <m/>
  </r>
  <r>
    <x v="1"/>
    <s v="Correo Atención Ciudadano"/>
    <s v="SUCRE"/>
    <s v="CUERPO DE BOMBEROS DE OVEJAS  "/>
    <s v="Entidad Bomberil"/>
    <s v="Acompañamiento Juridico"/>
    <s v="CAC. PROYECTO EQUIPOS EPP.  "/>
    <s v="ANDRÉS FERNANDO MUÑOZ CABRERA"/>
    <s v="Área Cenrtral de Referencia Bomberil "/>
    <s v="SUBDIRECCIÓN ESTRATÉGICA Y DE COORDINACIÓN BOMBERIL "/>
    <s v="PETICION DE INTERES PARTICULAR "/>
    <n v="30"/>
    <s v="20213800081672  "/>
    <s v="2021-06-08 09:59:53 "/>
    <m/>
    <m/>
    <n v="20"/>
    <s v="En proceso"/>
    <m/>
    <m/>
    <m/>
    <m/>
    <m/>
    <m/>
  </r>
  <r>
    <x v="1"/>
    <s v="Correo Atención Ciudadano"/>
    <s v="BOGOTÁ"/>
    <s v="PROCURADURIA DELEGADA PARA LAS ENTIDADES TERRITORIALES Y DIALOGO SOCIAL  "/>
    <s v="Entidad Publica"/>
    <s v="Solicitud de Informacion"/>
    <s v="CAC. OFICIO PDTDS 1158 DIRECCIÓN NACIONAL DE BOMBEROS. "/>
    <s v="JAIRO.SOTO "/>
    <s v="Área Cenrtral de Referencia Bomberil "/>
    <s v="SUBDIRECCIÓN ESTRATÉGICA Y DE COORDINACIÓN BOMBERIL "/>
    <s v="PETICION ENTRE AUTORIDADES "/>
    <n v="10"/>
    <s v="20213800081692  "/>
    <s v="2021-06-08 10:48:24 "/>
    <m/>
    <m/>
    <n v="20"/>
    <s v="En proceso"/>
    <m/>
    <m/>
    <m/>
    <m/>
    <m/>
    <m/>
  </r>
  <r>
    <x v="1"/>
    <s v="Correo Atención Ciudadano"/>
    <s v="VALLE DEL CAUCA"/>
    <s v="DIANA PATRICIA CORREA  "/>
    <s v="Persona Natural"/>
    <s v="Otros"/>
    <s v="CAC. DERECHO DE PETICION:RADICADO DESDE EL 29 MAYO 2021.  "/>
    <s v="ANDREA.CASTAñEDA "/>
    <s v="FORMULACIÓN Y ACTUALIZACIÓN NORMATIVA Y OPERATIVA "/>
    <s v="SUBDIRECCIÓN ESTRATÉGICA Y DE COORDINACIÓN BOMBERIL "/>
    <s v="CONSULTA "/>
    <n v="35"/>
    <s v="20213800081722  "/>
    <s v="2021-06-08 11:19:12 "/>
    <m/>
    <m/>
    <n v="20"/>
    <s v="En proceso"/>
    <m/>
    <m/>
    <m/>
    <m/>
    <m/>
    <m/>
  </r>
  <r>
    <x v="1"/>
    <s v="Correo Atención Ciudadano"/>
    <s v="BOGOTÁ"/>
    <s v="GRUPO SARA  "/>
    <s v="Persona Juridica"/>
    <s v="Otros"/>
    <s v="CAC. Propuesta Talleres Grupo SARA y Para Cada Abeja Una Flor."/>
    <s v="CARLOS.CARTAGENA "/>
    <s v="DIRECCIÓN GENERAL"/>
    <s v="DIRECCIÓN GENERAL"/>
    <s v="PETICION DE INTERES GENERAL "/>
    <n v="30"/>
    <s v="20213800081752  "/>
    <s v="2021-06-08 12:17:00 "/>
    <n v="20211000020221"/>
    <d v="2021-06-21T00:00:00"/>
    <n v="8"/>
    <s v="Cumplido"/>
    <m/>
    <d v="2021-06-22T00:00:00"/>
    <s v="PDF"/>
    <s v="Sí"/>
    <m/>
    <m/>
  </r>
  <r>
    <x v="1"/>
    <s v="Correo Atención Ciudadano"/>
    <s v="BOGOTÁ"/>
    <s v="ALCALDIA MILAN CAQUETA "/>
    <s v="Entidad Publica"/>
    <s v="Fortalecimiento Bomberil"/>
    <s v="CAC: OFI2021-10718 Traslado comunicación EXT_S21-00032338-PQRSD-031980-PQR "/>
    <s v="ANDRÉS FERNANDO MUÑOZ CABRERA"/>
    <s v="Área Cenrtral de Referencia Bomberil "/>
    <s v="SUBDIRECCIÓN ESTRATÉGICA Y DE COORDINACIÓN BOMBERIL "/>
    <s v="PETICION DE INTERES GENERAL "/>
    <n v="30"/>
    <s v="20213800081812  "/>
    <s v="2021-06-08 15:14:11 "/>
    <m/>
    <m/>
    <n v="20"/>
    <s v="En proceso"/>
    <m/>
    <m/>
    <m/>
    <m/>
    <m/>
    <m/>
  </r>
  <r>
    <x v="1"/>
    <s v="Correo Atención Ciudadano"/>
    <s v="ANTIOQUIA"/>
    <s v="CUERPO DE BOMBEROS VOLUNTARIOS DE TURBO - ANTIOQUIA"/>
    <s v="Entidad Bomberil"/>
    <s v="Acompañamiento Juridico"/>
    <s v="CAC:SOLICITUD APOYO TECNICO Y ASESORIA  "/>
    <s v="JORGE.RESTREPO "/>
    <s v="FORMULACIÓN Y ACTUALIZACIÓN NORMATIVA Y OPERATIVA "/>
    <s v="SUBDIRECCIÓN ESTRATÉGICA Y DE COORDINACIÓN BOMBERIL "/>
    <s v="PETICION DE INTERES GENERAL "/>
    <n v="30"/>
    <s v="20213800081832  "/>
    <s v="2021-06-08 16:14:26 "/>
    <m/>
    <d v="2021-06-21T00:00:00"/>
    <n v="8"/>
    <s v="Cumplido"/>
    <s v="SE LLEVÓ A CABO REUNIÓN VIRTUAL EL DÍA 21/06/2021"/>
    <m/>
    <m/>
    <m/>
    <m/>
    <m/>
  </r>
  <r>
    <x v="1"/>
    <s v="Correo Atención Ciudadano"/>
    <s v="CUNDINAMARCA"/>
    <s v="ALCALDIA BITUIMA CUNDINAMARCA "/>
    <s v="Entidad Publica"/>
    <s v="Acompañamiento Juridico"/>
    <s v="CAC. solicitud.  "/>
    <s v="RONNY.ROMERO"/>
    <s v="FORMULACIÓN Y ACTUALIZACIÓN NORMATIVA Y OPERATIVA "/>
    <s v="SUBDIRECCIÓN ESTRATÉGICA Y DE COORDINACIÓN BOMBERIL "/>
    <s v="PETICION DE INTERES GENERAL "/>
    <n v="30"/>
    <s v="20213800081862  "/>
    <s v="2021-06-08 16:36:50 "/>
    <m/>
    <d v="2021-07-01T00:00:00"/>
    <n v="16"/>
    <s v="Cumplido"/>
    <s v="SE DIO RESPUESTA MEDIANTE LLAMADA TELEFÓNICA EL 01/07/2021 Y SE INDICO QUE SE DEBE COORDINAR CON GOBERNACIÓN DE CUNDINAMARCA Y DELEGADO DEPARTAMENTAL PARA LA REACTIVACIÓN DEL CUERPO DE BOMBEROS"/>
    <m/>
    <m/>
    <m/>
    <m/>
    <m/>
  </r>
  <r>
    <x v="1"/>
    <s v="Correo Atención Ciudadano"/>
    <s v="BOGOTÁ"/>
    <s v="ALFAPEOPLE  "/>
    <s v="Persona Juridica"/>
    <s v="Solicitud de Informacion"/>
    <s v="CAC. Certificados de retención. "/>
    <s v="MIGUEL.FRANCO "/>
    <s v="GESTION FINANCIERA"/>
    <s v="SUBDIRECCIÓN ADMINISTRATIVA Y FINANCIERA "/>
    <s v="PETICIÓN DE DOCUMENTOS E INFORMACIÓN "/>
    <n v="20"/>
    <s v="20213800081882  "/>
    <s v="2021-06-08 17:11:40 "/>
    <m/>
    <d v="2021-06-10T00:00:00"/>
    <n v="2"/>
    <s v="Cumplido"/>
    <s v="El día 10 de Junio de 2021, se envió respuesta al correo mbv@alfapeople.com y se les informa que: Revisando el registro de pagos de la vigencia 2021, para la expedición del Certificado de Ingresos y Retenciones que requirieron a través de la oficina de Atención al Ciudadano de la DNBC y con radicado ORFEO 20213800081882. Al consultar el Aplicativo SIIF Nación II, No se registra pagos a nombre de ALFAPEOPLE NIT 830.013.988-9 que la Dirección Nacional de Bomberos le haya efectuado."/>
    <m/>
    <m/>
    <m/>
    <m/>
    <m/>
  </r>
  <r>
    <x v="1"/>
    <s v="Correo Institucional "/>
    <s v="CUNDINAMARCA"/>
    <s v="ABOGADOSESPECIALIZADOS2001@GMAIL.COM ARGEMIRO HECHAVARRIA  "/>
    <s v="Persona Juridica"/>
    <s v="Acompañamiento Juridico"/>
    <s v="CI. REITERACION DEL OFICIO N° 20212000013911 DE 21/01/2021, POR QUEJA INTERPUESTA ANTE LA DNBC CON RADICADO N° 20203800048992 DEL 18 DE NOVIEMBRE DE 2020. "/>
    <s v="RONNY.ROMERO"/>
    <s v="FORMULACIÓN Y ACTUALIZACIÓN NORMATIVA Y OPERATIVA "/>
    <s v="SUBDIRECCIÓN ESTRATÉGICA Y DE COORDINACIÓN BOMBERIL "/>
    <s v="PETICION DE INTERES GENERAL "/>
    <n v="30"/>
    <s v="20213800081902  "/>
    <s v="2021-06-08 17:33:12 "/>
    <m/>
    <m/>
    <n v="20"/>
    <s v="En proceso"/>
    <m/>
    <m/>
    <m/>
    <m/>
    <m/>
    <m/>
  </r>
  <r>
    <x v="1"/>
    <s v="Correo Atención Ciudadano"/>
    <s v="GUAJIRA"/>
    <s v="ALCALDIA HATONUEVO LA GUAJIRA  "/>
    <s v="Entidad Publica"/>
    <s v="Legislacion Bomberil"/>
    <s v="CAC. CONSULTA MUNICIPIO DE HATONUEVO - LA GUAJIRA.  "/>
    <s v="RONNY.ROMERO"/>
    <s v="FORMULACIÓN Y ACTUALIZACIÓN NORMATIVA Y OPERATIVA "/>
    <s v="SUBDIRECCIÓN ESTRATÉGICA Y DE COORDINACIÓN BOMBERIL "/>
    <s v="PETICION DE INTERES GENERAL "/>
    <n v="30"/>
    <s v="20213800081932  "/>
    <s v="2021-06-08 18:04:37 "/>
    <m/>
    <m/>
    <n v="20"/>
    <s v="En proceso"/>
    <m/>
    <m/>
    <m/>
    <m/>
    <m/>
    <m/>
  </r>
  <r>
    <x v="1"/>
    <s v="Correo Atención Ciudadano"/>
    <s v="BOYACÁ"/>
    <s v="CUERPO DE BOMBEROS VOLUNTARIOS DE TUNJA  "/>
    <s v="Entidad Bomberil"/>
    <s v="Solicitud de Informacion"/>
    <s v="CAC: Solicitud información  "/>
    <s v="JOSE.TEUTA "/>
    <s v="SUBDIRECCIÓN ESTRATÉGICA Y DE COORDINACIÓN BOMBERIL"/>
    <s v="SUBDIRECCIÓN ESTRATÉGICA Y DE COORDINACIÓN BOMBERIL "/>
    <s v="PETICIÓN DE DOCUMENTOS E INFORMACIÓN "/>
    <n v="20"/>
    <s v="20213800082032  "/>
    <s v="2021-06-09 12:44:35 "/>
    <n v="20212000020631"/>
    <d v="2021-06-28T00:00:00"/>
    <n v="12"/>
    <s v="Cumplido"/>
    <m/>
    <d v="2021-06-29T00:00:00"/>
    <s v="PDF"/>
    <s v="Sí"/>
    <m/>
    <m/>
  </r>
  <r>
    <x v="1"/>
    <s v="Correo Atención Ciudadano"/>
    <s v="TOLIMA"/>
    <s v="CUERPO DE BOMBEROS VOLUNTARIOS DEL ESPINAL CAPITáN. CARLOS ALEJANDRO YEPES T. COMANDANTE - R/LEGA "/>
    <s v="Entidad Bomberil"/>
    <s v="Fortalecimiento Bomberil"/>
    <s v="CAC: Solicitud de autorización para visita de inspección, vigilancia y control para el C.B.V. Flandes  "/>
    <s v="JULIO.CHAMORRO "/>
    <s v="INSPECCIÒN VIGILANCIA Y CONTROL "/>
    <s v="SUBDIRECCIÓN ESTRATÉGICA Y DE COORDINACIÓN BOMBERIL "/>
    <s v="PETICION DE INTERES GENERAL "/>
    <n v="30"/>
    <s v="20213800082042  "/>
    <s v="2021-06-09 12:53:56 "/>
    <m/>
    <d v="2021-06-11T00:00:00"/>
    <n v="2"/>
    <s v="Cumplido"/>
    <s v="Se envió notificación el 11 de junio"/>
    <m/>
    <m/>
    <m/>
    <m/>
    <s v="No se evidencia fecha, tipo ni canal "/>
  </r>
  <r>
    <x v="1"/>
    <s v="Correo Atención Ciudadano"/>
    <s v="GUAJIRA"/>
    <s v="JONNER ISMAEL DIAZ JIMENEZ "/>
    <s v="Persona Natural"/>
    <s v="Acompañamiento Juridico"/>
    <s v="CAC:olicitud de concepto de viabilidad del proyecto: “CONSTRUCCIÓN Y ADECUACIÓN DE ESTACIONES DE BOMBEROS PARA LA ATENCIÓN DE EMERGENCIAS PRINCIPALMENTE DERIVADAS POR INCENDIOS EN EL DEPARTAMENTO DE LA GUAJIRA”. "/>
    <s v="JONATHAN PRIETO"/>
    <s v="SUBDIRECCIÓN ADMINISTRATIVA Y FINANCIERA"/>
    <s v="SUBDIRECCIÓN ADMINISTRATIVA Y FINANCIERA "/>
    <s v="PETICION DE INTERES GENERAL "/>
    <n v="30"/>
    <s v="20213800082082  "/>
    <s v="2021-06-10 10:00:31 "/>
    <m/>
    <m/>
    <n v="18"/>
    <s v="En proceso"/>
    <m/>
    <m/>
    <m/>
    <m/>
    <m/>
    <m/>
  </r>
  <r>
    <x v="1"/>
    <s v="Correo Atención Ciudadano"/>
    <s v="HUILA"/>
    <s v="CUERPO DE BOMBEROS VOLUNTARIOS DE PITALITO  "/>
    <s v="Entidad Bomberil"/>
    <s v="Acompañamiento Juridico"/>
    <s v="CAC:ASESORÍA EN EL PROYECTO DE CONSTRUCCIÓN DE LA ESTACIÓN CENTRAL DE BOMBEROS "/>
    <s v="JONATHAN PRIETO"/>
    <s v="SUBDIRECCIÓN ADMINISTRATIVA Y FINANCIERA"/>
    <s v="SUBDIRECCIÓN ADMINISTRATIVA Y FINANCIERA "/>
    <s v="PETICION DE INTERES GENERAL "/>
    <n v="30"/>
    <s v="20213800082092  "/>
    <s v="2021-06-10 10:10:20 "/>
    <m/>
    <m/>
    <n v="18"/>
    <s v="En proceso"/>
    <m/>
    <m/>
    <m/>
    <m/>
    <m/>
    <m/>
  </r>
  <r>
    <x v="1"/>
    <s v="Correo Atención Ciudadano"/>
    <s v="BOGOTÁ"/>
    <s v="MINISTERIO DEL INTERIOR OFICINA ASESORA DE PLANEACIóN  "/>
    <s v="Entidad Publica"/>
    <s v="Solicitud de Informacion"/>
    <s v="CAC: Importante "/>
    <s v="CARLOS ARMANDO LÓPEZ BARRERA"/>
    <s v="OFICINA ASESORA JURIDICA "/>
    <s v="DIRECCIÓN GENERAL"/>
    <s v="CONSULTA "/>
    <n v="35"/>
    <s v="20213800082212  "/>
    <s v="2021-06-10 15:59:14 "/>
    <m/>
    <m/>
    <n v="18"/>
    <s v="En proceso"/>
    <m/>
    <m/>
    <m/>
    <m/>
    <m/>
    <m/>
  </r>
  <r>
    <x v="1"/>
    <s v="Correo Atención Ciudadano"/>
    <s v="CUNDINAMARCA"/>
    <s v="JUAN DAVID CORREALES"/>
    <s v="Persona Juridica"/>
    <s v="Solicitud de Informacion"/>
    <s v="CAC. Solicitud de asesoría y respuesta bajo los criterios de derecho de petición. ley 1755 de 2015. "/>
    <s v="RONNY.ROMERO"/>
    <s v="FORMULACIÓN Y ACTUALIZACIÓN NORMATIVA Y OPERATIVA "/>
    <s v="SUBDIRECCIÓN ESTRATÉGICA Y DE COORDINACIÓN BOMBERIL "/>
    <s v="PETICION DE INTERES GENERAL "/>
    <n v="30"/>
    <s v="20213800082262  "/>
    <s v="2021-06-11 08:54:53 "/>
    <m/>
    <m/>
    <n v="18"/>
    <s v="En proceso"/>
    <m/>
    <m/>
    <m/>
    <m/>
    <m/>
    <m/>
  </r>
  <r>
    <x v="1"/>
    <s v="Correo Atención Ciudadano"/>
    <s v="QUINDIO"/>
    <s v="ALCALDIA MUNICIPAL DE CALARCA SECRETARIA DE GOBIERNO QUINDIO "/>
    <s v="Entidad Territorial"/>
    <s v="Solicitud de Informacion"/>
    <s v="CAC. Solicitud de Información. "/>
    <s v="RONNY.ROMERO"/>
    <s v="FORMULACIÓN Y ACTUALIZACIÓN NORMATIVA Y OPERATIVA "/>
    <s v="SUBDIRECCIÓN ESTRATÉGICA Y DE COORDINACIÓN BOMBERIL "/>
    <s v="PETICIÓN DE DOCUMENTOS E INFORMACIÓN "/>
    <n v="20"/>
    <s v="20213800082282  "/>
    <s v="2021-06-11 09:58:02 "/>
    <m/>
    <m/>
    <m/>
    <s v="En proceso"/>
    <m/>
    <m/>
    <m/>
    <m/>
    <m/>
    <m/>
  </r>
  <r>
    <x v="1"/>
    <s v="Correo Atención Ciudadano"/>
    <s v="ANTIOQUIA"/>
    <s v="CUERPO DE BOMBEROS VOLUNTARIOS DE SANTAFE DE ANTIOQUIA  "/>
    <s v="Entidad Bomberil"/>
    <s v="Acompañamiento Juridico"/>
    <s v="CAC. Comunicado-DNBC/CBV Santa Fe de Antioquia. "/>
    <s v="RONNY.ROMERO"/>
    <s v="FORMULACIÓN Y ACTUALIZACIÓN NORMATIVA Y OPERATIVA "/>
    <s v="SUBDIRECCIÓN ESTRATÉGICA Y DE COORDINACIÓN BOMBERIL "/>
    <s v="PETICION DE INTERES GENERAL "/>
    <n v="30"/>
    <s v="20213800082362  "/>
    <s v="2021-06-11 15:23:08 "/>
    <m/>
    <m/>
    <m/>
    <s v="En proceso"/>
    <m/>
    <m/>
    <m/>
    <m/>
    <m/>
    <m/>
  </r>
  <r>
    <x v="1"/>
    <s v="Correo Atención Ciudadano"/>
    <s v="BOGOTÁ"/>
    <s v="DISEC PONALSAR-CRR  "/>
    <s v="Persona Juridica"/>
    <s v="Solicitud de Informacion"/>
    <s v="CAC: Solicitud información "/>
    <s v="LUIS.VALENCIA "/>
    <s v="FORMULACIÓN Y ACTUALIZACIÓN NORMATIVA Y OPERATIVA "/>
    <s v="SUBDIRECCIÓN ESTRATÉGICA Y DE COORDINACIÓN BOMBERIL "/>
    <s v="PETICIÓN DE DOCUMENTOS E INFORMACIÓN "/>
    <n v="20"/>
    <s v="20213800082562  "/>
    <s v="2021-06-14 23:27:53 "/>
    <n v="20212100020121"/>
    <d v="2021-06-28T00:00:00"/>
    <n v="5"/>
    <s v="En proceso"/>
    <m/>
    <m/>
    <m/>
    <m/>
    <m/>
    <s v="NO SE EVIDENCIA DOCUMENTO "/>
  </r>
  <r>
    <x v="1"/>
    <s v="Correo Atención Ciudadano"/>
    <s v="SANTANDER"/>
    <s v="UNIDAD NACIONAL PARA LA GESTIÓN DEL RIESGO DE DESASTRES MONICA TATIANA LEMOS NEIRA  "/>
    <s v="Entidad Territorial"/>
    <s v="Solicitud de Informacion"/>
    <s v="CAC: SOLICITUD DE VERIFICACIÓN DE TÍTULOS ACADÉMICOS Y EXPERIENCIA LABORAL "/>
    <s v="ALVARO.PEREZ"/>
    <s v="CONTRATACIÓN"/>
    <s v="SUBDIRECCIÓN ADMINISTRATIVA Y FINANCIERA "/>
    <s v="PETICIÓN DE DOCUMENTOS E INFORMACIÓN "/>
    <n v="20"/>
    <s v="20213800082602  "/>
    <s v="2021-06-15 00:59:04 "/>
    <n v="20213000020891"/>
    <d v="2021-07-01T00:00:00"/>
    <n v="13"/>
    <s v="Cumplido"/>
    <m/>
    <d v="2021-07-01T00:00:00"/>
    <s v="PDF"/>
    <s v="SI"/>
    <m/>
    <m/>
  </r>
  <r>
    <x v="1"/>
    <s v="Correo Atención Ciudadano"/>
    <s v="BOYACÁ"/>
    <s v="JOSE ROLANDO FRESNEDA AVILA "/>
    <s v="Entidad Bomberil"/>
    <s v="Acompañamiento Juridico"/>
    <s v="CAC: Derecho de petición bomberos tuta  "/>
    <s v="ARBEY.TRUJILLO "/>
    <s v="FORMULACIÓN Y ACTUALIZACIÓN NORMATIVA Y OPERATIVA "/>
    <s v="SUBDIRECCIÓN ESTRATÉGICA Y DE COORDINACIÓN BOMBERIL "/>
    <s v="PETICION DE INTERES GENERAL "/>
    <n v="30"/>
    <s v="20213800082622  "/>
    <s v="2021-06-15 12:08:51 "/>
    <n v="20212000020261"/>
    <d v="2021-06-23T00:00:00"/>
    <n v="6"/>
    <s v="Cumplido"/>
    <m/>
    <d v="2021-06-23T00:00:00"/>
    <s v="PDF"/>
    <s v="SI"/>
    <m/>
    <m/>
  </r>
  <r>
    <x v="1"/>
    <s v="Correo Atención Ciudadano"/>
    <s v="ATLÁNTICO"/>
    <s v="CUERPO DE BOMBEROS VOLUNTARIOS DE MALAMBO  "/>
    <s v="Entidad Bomberil"/>
    <s v="Solicitud de Informacion"/>
    <s v="CAC. Concepto jurídico de horas de servicio efectivo voluntario para inscribir dignatarios en secretaría de gobierno del departamento del Atlántico. "/>
    <s v="RONNY.ROMERO"/>
    <s v="FORMULACIÓN Y ACTUALIZACIÓN NORMATIVA Y OPERATIVA "/>
    <s v="SUBDIRECCIÓN ESTRATÉGICA Y DE COORDINACIÓN BOMBERIL "/>
    <s v="PETICION DE INTERES GENERAL "/>
    <n v="30"/>
    <s v="20213800082632  "/>
    <s v="2021-06-15 12:46:11 "/>
    <m/>
    <m/>
    <m/>
    <s v="En proceso"/>
    <m/>
    <m/>
    <m/>
    <m/>
    <m/>
    <m/>
  </r>
  <r>
    <x v="1"/>
    <s v="Correo Atención Ciudadano"/>
    <s v="CALDAS"/>
    <s v="CUERPO DE BOMBEROS VOLUNTARIOS DE VILLAMARIA  "/>
    <s v="Entidad Bomberil"/>
    <s v="Solicitud de Informacion"/>
    <s v="CAC: Solicitud de Contacto de Cuerpo de Bomberos con Aval para dictar curso de Apicultura en Operaciones de Bomberos y Formulacion de Proyectos "/>
    <s v="JOSE.TEUTA "/>
    <s v="EDUCACIÓN"/>
    <s v="SUBDIRECCIÓN ESTRATÉGICA Y DE COORDINACIÓN BOMBERIL "/>
    <s v="PETICIÓN DE DOCUMENTOS E INFORMACIÓN "/>
    <n v="20"/>
    <s v="20213800082642  "/>
    <s v="2021-06-15 15:03:06 "/>
    <s v=" 20212000020651"/>
    <d v="2021-06-28T00:00:00"/>
    <n v="10"/>
    <s v="Cumplido"/>
    <m/>
    <d v="2021-06-28T00:00:00"/>
    <s v="PDF"/>
    <s v="SI"/>
    <m/>
    <m/>
  </r>
  <r>
    <x v="1"/>
    <s v="Correo Atención Ciudadano"/>
    <s v="ANTIOQUIA"/>
    <s v="OSCAR ANCIZAR CARRILLO URIBE  "/>
    <s v="Persona Natural"/>
    <s v="Solicitud de Informacion"/>
    <s v="CAC: Solicitud de información "/>
    <s v="RONNY.ROMERO"/>
    <s v="FORMULACIÓN Y ACTUALIZACIÓN NORMATIVA Y OPERATIVA "/>
    <s v="SUBDIRECCIÓN ESTRATÉGICA Y DE COORDINACIÓN BOMBERIL "/>
    <s v="PETICIÓN DE DOCUMENTOS E INFORMACIÓN "/>
    <n v="20"/>
    <s v="20213800082692  "/>
    <s v="2021-06-15 16:01:38 "/>
    <m/>
    <m/>
    <m/>
    <s v="En proceso"/>
    <m/>
    <m/>
    <m/>
    <m/>
    <m/>
    <m/>
  </r>
  <r>
    <x v="1"/>
    <s v="Correo Atención Ciudadano"/>
    <s v="PUTUMAYO"/>
    <s v="JESUS RODRIGUEZ  "/>
    <s v="Entidad Bomberil"/>
    <s v="Solicitud de Informacion"/>
    <s v="CAC: SOLICITUD "/>
    <s v="RONNY.ROMERO"/>
    <s v="Área Cenrtral de Referencia Bomberil "/>
    <s v="SUBDIRECCIÓN ESTRATÉGICA Y DE COORDINACIÓN BOMBERIL "/>
    <s v="PETICION DE INTERES GENERAL "/>
    <n v="30"/>
    <s v="20213800082752  "/>
    <s v="2021-06-15 22:40:18 "/>
    <m/>
    <m/>
    <m/>
    <s v="En proceso"/>
    <m/>
    <m/>
    <m/>
    <m/>
    <m/>
    <m/>
  </r>
  <r>
    <x v="1"/>
    <s v="Correo Atención Ciudadano"/>
    <s v="BOGOTÁ"/>
    <s v="CONSEJO NACIONAL DE TECNICOS ELECTRICISTAS CONTE  "/>
    <s v="Persona Juridica"/>
    <s v="Solicitud de Informacion"/>
    <s v="CAC: DERECHO DE PETICIÓN (PD5.1-CE 003193)  "/>
    <s v="LUIS.VALENCIA "/>
    <s v="Área Cenrtral de Referencia Bomberil "/>
    <s v="SUBDIRECCIÓN ESTRATÉGICA Y DE COORDINACIÓN BOMBERIL "/>
    <s v="PETICION DE INTERES GENERAL "/>
    <n v="30"/>
    <s v="20213800082792  "/>
    <s v="2021-06-15 23:44:27 "/>
    <m/>
    <m/>
    <m/>
    <s v="En proceso"/>
    <m/>
    <m/>
    <m/>
    <m/>
    <m/>
    <m/>
  </r>
  <r>
    <x v="1"/>
    <s v="Correo Atención Ciudadano"/>
    <s v="VALLE DEL CAUCA"/>
    <s v="ALVARO JAVIER ANDRADE IZAO "/>
    <s v="Persona Natural"/>
    <s v="Acompañamiento Juridico"/>
    <s v="CAC: Derecho de Petición  "/>
    <s v="RONNY.ROMERO"/>
    <s v="FORMULACIÓN Y ACTUALIZACIÓN NORMATIVA Y OPERATIVA "/>
    <s v="SUBDIRECCIÓN ESTRATÉGICA Y DE COORDINACIÓN BOMBERIL "/>
    <s v="PETICION DE INTERES PARTICULAR "/>
    <n v="30"/>
    <s v="20213800082802  "/>
    <s v="2021-06-15 23:55:31 "/>
    <m/>
    <m/>
    <m/>
    <s v="En proceso"/>
    <m/>
    <m/>
    <m/>
    <m/>
    <m/>
    <m/>
  </r>
  <r>
    <x v="1"/>
    <s v="Correo Atención Ciudadano"/>
    <s v="SANTANDER"/>
    <s v="JUZGADO CATORCE ADMINISTRATIVO ORAL DEL CIRCUITO JUDICIAL DE BUCARAMANGA  "/>
    <s v="Entidad Territorial"/>
    <s v="Otros"/>
    <s v="CAC: 680013333014-2021-00105-00 ACCIÓN TUTELA NOTIFICA ADMITE Y TRASLADO "/>
    <s v="EDGAR.MAYA "/>
    <s v="FORMULACIÓN Y ACTUALIZACIÓN NORMATIVA Y OPERATIVA "/>
    <s v="SUBDIRECCIÓN ESTRATÉGICA Y DE COORDINACIÓN BOMBERIL "/>
    <s v="PETICION ENTRE AUTORIDADES "/>
    <n v="10"/>
    <s v="20213800082812  "/>
    <s v="2021-06-16 00:12:53 "/>
    <n v="20212050092881"/>
    <d v="2021-06-18T00:00:00"/>
    <n v="2"/>
    <s v="Cumplido"/>
    <m/>
    <d v="2021-06-18T00:00:00"/>
    <s v="PDF"/>
    <s v="SI"/>
    <m/>
    <m/>
  </r>
  <r>
    <x v="1"/>
    <s v="Correo Atención Ciudadano"/>
    <s v="VICHADA"/>
    <s v="CUERPO DE BOMBEROS VOLUNTARIOS DE PUERTO CARREÑO - VICHADA  "/>
    <s v="Entidad Bomberil"/>
    <s v="Otros"/>
    <s v="CAC: OFI2021-16371-DVR-3000 Traslado oficio EXT_S21-00046423-PQRSD-045625-PQR Subtn Dennys Dulay Contreras "/>
    <s v="ANDRES MUÑOZ"/>
    <s v="Área Cenrtral de Referencia Bomberil "/>
    <s v="SUBDIRECCIÓN ESTRATÉGICA Y DE COORDINACIÓN BOMBERIL "/>
    <s v="PETICION DE INTERES GENERAL "/>
    <n v="30"/>
    <s v="20213800082822  "/>
    <s v="2021-06-16 00:46:27 "/>
    <m/>
    <m/>
    <m/>
    <s v="En proceso"/>
    <m/>
    <m/>
    <m/>
    <m/>
    <m/>
    <m/>
  </r>
  <r>
    <x v="1"/>
    <s v="Correo Atención Ciudadano"/>
    <s v="RISARALDA"/>
    <s v="CUERPO DE BOMBEROS VOLUNTARIOS DE SANTA ROSA DE CABAL  "/>
    <s v="Entidad Bomberil"/>
    <s v="Otros"/>
    <s v="CAC: Prioridad inspección, vigilancia y control bomberos voluntarios la Virginia "/>
    <s v="CRISTIAN.SALCEDO "/>
    <s v="Área Cenrtral de Referencia Bomberil "/>
    <s v="SUBDIRECCIÓN ESTRATÉGICA Y DE COORDINACIÓN BOMBERIL "/>
    <s v="PETICION DE INTERES GENERAL "/>
    <n v="30"/>
    <s v="20213800082862  "/>
    <s v="2021-06-16 09:40:40 "/>
    <m/>
    <m/>
    <m/>
    <s v="En proceso"/>
    <m/>
    <m/>
    <m/>
    <m/>
    <m/>
    <m/>
  </r>
  <r>
    <x v="1"/>
    <s v="Correo Atención Ciudadano"/>
    <s v="RISARALDA"/>
    <s v="CUERPO DE BOMBEROS VOLUNTARIOS DE SANTA ROSA DE CABAL  "/>
    <s v="Entidad Bomberil"/>
    <s v="Solicitud de Informacion"/>
    <s v="CAC: REQUISITOS PARA ACCEDER A LOS PROYECTOS ENTREGADOS POR LA DNBC "/>
    <s v="ANDRES MUÑOZ"/>
    <s v="Área Cenrtral de Referencia Bomberil "/>
    <s v="SUBDIRECCIÓN ESTRATÉGICA Y DE COORDINACIÓN BOMBERIL "/>
    <s v="PETICION DE INTERES GENERAL "/>
    <n v="30"/>
    <s v="20213800082872  "/>
    <s v="2021-06-16 09:45:26 "/>
    <m/>
    <m/>
    <m/>
    <s v="En proceso"/>
    <m/>
    <m/>
    <m/>
    <m/>
    <m/>
    <m/>
  </r>
  <r>
    <x v="1"/>
    <s v="Correo Atención Ciudadano"/>
    <s v="META"/>
    <s v="FERNANDO LOZANO  "/>
    <s v="Persona Natural"/>
    <s v="Solicitud de Informacion"/>
    <s v="CAC: Derecho de Petición "/>
    <s v="LINA.ROJAS "/>
    <s v="EDUCACIÓN"/>
    <s v="SUBDIRECCIÓN ESTRATÉGICA Y DE COORDINACIÓN BOMBERIL "/>
    <s v="PETICION DE INTERES PARTICULAR "/>
    <n v="30"/>
    <s v="20213800082892  "/>
    <s v="2021-06-16 10:37:09 "/>
    <n v="20212000020741"/>
    <d v="2021-06-29T00:00:00"/>
    <n v="10"/>
    <s v="Cumplido"/>
    <m/>
    <d v="2021-06-29T00:00:00"/>
    <s v="PDF"/>
    <s v="SI"/>
    <m/>
    <m/>
  </r>
  <r>
    <x v="1"/>
    <s v="Correo Atención Ciudadano"/>
    <s v="ANTIOQUIA"/>
    <s v="CUERPO DE BOMBEROS VOLUNTARIOS DE VENECIA  "/>
    <s v="Entidad Bomberil"/>
    <s v="Acompañamiento Juridico"/>
    <s v="CAC: DOCUMENTO "/>
    <s v="RONNY.ROMERO"/>
    <s v="FORMULACIÓN Y ACTUALIZACIÓN NORMATIVA Y OPERATIVA "/>
    <s v="SUBDIRECCIÓN ESTRATÉGICA Y DE COORDINACIÓN BOMBERIL "/>
    <s v="PETICION DE INTERES GENERAL "/>
    <n v="30"/>
    <s v="20213800082902  "/>
    <s v="2021-06-16 11:05:38 "/>
    <n v="20212050093621"/>
    <d v="2021-07-01T00:00:00"/>
    <n v="11"/>
    <s v="En proceso"/>
    <m/>
    <m/>
    <m/>
    <m/>
    <m/>
    <s v="NO SE EVIDENCIA DOCUMENTO DE SALIDA"/>
  </r>
  <r>
    <x v="1"/>
    <s v="Correo Atención Ciudadano"/>
    <s v="SANTANDER"/>
    <s v="JUZGADO SEPTIMO CIVIL DEL CIRCUITO BUCARAMANGA  "/>
    <s v="Entidad Territorial"/>
    <s v="Otros"/>
    <s v="CAC: TRASLADO ACCION DE TUTELA 2021-00046-00 "/>
    <s v="ANDREA.CASTAñEDA "/>
    <s v="FORMULACIÓN Y ACTUALIZACIÓN NORMATIVA Y OPERATIVA "/>
    <s v="SUBDIRECCIÓN ESTRATÉGICA Y DE COORDINACIÓN BOMBERIL "/>
    <s v="PETICION ENTRE AUTORIDADES "/>
    <n v="10"/>
    <s v="20213800082972  "/>
    <s v="2021-06-16 16:07:44 "/>
    <n v="20212050092821"/>
    <d v="2021-06-17T00:00:00"/>
    <n v="1"/>
    <s v="Cumplido"/>
    <m/>
    <d v="2021-06-17T00:00:00"/>
    <s v="PDF"/>
    <s v="SI"/>
    <m/>
    <s v="NO SE EVIDENCIA DOCUMENTO DE SALIDA"/>
  </r>
  <r>
    <x v="1"/>
    <s v="Correo Atención Ciudadano"/>
    <s v="BOYACÁ "/>
    <s v="CUERPO DE BOMBEROS VOLUNTARIOS DE MONIQUIRA  "/>
    <s v="Entidad Bomberil"/>
    <s v="Legislacion Bomberil"/>
    <s v="CAC: RESPUESTA REQUERIMIENTO RADICADO 20212050091971 "/>
    <s v="JULIO.CHAMORRO "/>
    <s v="INSPECCIÒN VIGILANCIA Y CONTROL "/>
    <s v="SUBDIRECCIÓN ESTRATÉGICA Y DE COORDINACIÓN BOMBERIL "/>
    <s v="PETICION DE INTERES GENERAL "/>
    <n v="30"/>
    <s v="20213800082982  "/>
    <s v="2021-06-16 16:12:30 "/>
    <m/>
    <m/>
    <m/>
    <s v="En proceso"/>
    <m/>
    <m/>
    <m/>
    <m/>
    <m/>
    <m/>
  </r>
  <r>
    <x v="1"/>
    <s v="Formulario Electrònico "/>
    <s v="ATLÁNTICO"/>
    <s v="JOSE LUIS ALQUICHIRE JIMENEZ "/>
    <s v="Entidad Bomberil"/>
    <s v="Solicitud de Informacion"/>
    <s v="FE: SOLICITUD CERTIFICACION CUMPLIMIENTO DEL ART 21 DE LA LEY 1575/2012 "/>
    <s v="RONNY.ROMERO"/>
    <s v="FORMULACIÓN Y ACTUALIZACIÓN NORMATIVA Y OPERATIVA "/>
    <s v="SUBDIRECCIÓN ESTRATÉGICA Y DE COORDINACIÓN BOMBERIL "/>
    <s v="PETICION DE INTERES GENERAL "/>
    <n v="30"/>
    <s v="20219000082992  "/>
    <s v="2021-06-16 18:41:37 "/>
    <m/>
    <m/>
    <m/>
    <s v="En proceso"/>
    <m/>
    <m/>
    <m/>
    <m/>
    <m/>
    <m/>
  </r>
  <r>
    <x v="1"/>
    <s v="Correo Atención Ciudadano"/>
    <s v="BOYACÁ "/>
    <s v="JULIO CESAR GARCIA TRIANA  "/>
    <s v="Entidad Bomberil"/>
    <s v="Legislacion Bomberil"/>
    <s v="CAC. REMISION PRUEBAS CBV COTA PROCESO 2020-004. "/>
    <s v="MELBA.VIDAL "/>
    <s v="FORMULACIÓN Y ACTUALIZACIÓN NORMATIVA Y OPERATIVA "/>
    <s v="SUBDIRECCIÓN ESTRATÉGICA Y DE COORDINACIÓN BOMBERIL "/>
    <s v="PETICION DE INTERES GENERAL "/>
    <n v="30"/>
    <s v="20213800083002  "/>
    <s v="2021-06-17 09:46:03 "/>
    <m/>
    <d v="2021-06-24T00:00:00"/>
    <n v="5"/>
    <s v="Cumplido"/>
    <m/>
    <m/>
    <m/>
    <s v="SI "/>
    <m/>
    <s v="NO SE EVIDENCIA DOCUMENTO DE SALIDA"/>
  </r>
  <r>
    <x v="1"/>
    <s v="Correo Atención Ciudadano"/>
    <s v="RISARALDA"/>
    <s v="CUERPO DE BOMBEROS VOLUNTARIOS DE SANTA ROSA DE CABAL  "/>
    <s v="Entidad Bomberil"/>
    <s v="Otros"/>
    <s v="CAC. CamScanner 06-17-2021 11.34.pdf, confirmación de recibido de equipos EPP proyecto 2020 Risaralda.  "/>
    <s v="ANDRES MUÑOZ"/>
    <s v="Área Cenrtral de Referencia Bomberil "/>
    <s v="SUBDIRECCIÓN ESTRATÉGICA Y DE COORDINACIÓN BOMBERIL "/>
    <s v="PETICION DE INTERES GENERAL "/>
    <n v="30"/>
    <s v="20213800083152  "/>
    <s v="2021-06-17 13:37:11 "/>
    <m/>
    <m/>
    <m/>
    <s v="En proceso"/>
    <m/>
    <m/>
    <m/>
    <m/>
    <m/>
    <m/>
  </r>
  <r>
    <x v="1"/>
    <s v="Correo Atención Ciudadano"/>
    <s v="VICHADA"/>
    <s v="GOBERNACION DE VICHADA  "/>
    <s v="Entidad Publica"/>
    <s v="Acompañamiento Juridico"/>
    <s v="CAC. Asunto: Solicitud concepto jurídico respecto a inhabilidades e incompatibilidades entre los cargos de Delegado Departamental de Bomberos y Coordinador Ejecutivo de Bomberos."/>
    <s v="RONNY.ROMERO"/>
    <s v="FORMULACIÓN Y ACTUALIZACIÓN NORMATIVA Y OPERATIVA "/>
    <s v="SUBDIRECCIÓN ESTRATÉGICA Y DE COORDINACIÓN BOMBERIL "/>
    <s v="PETICION DE INTERES GENERAL "/>
    <n v="30"/>
    <s v="20213800083232  "/>
    <s v="2021-06-17 17:31:36 "/>
    <m/>
    <m/>
    <m/>
    <s v="En proceso"/>
    <m/>
    <m/>
    <m/>
    <m/>
    <m/>
    <m/>
  </r>
  <r>
    <x v="1"/>
    <s v="Correo Atención Ciudadano"/>
    <s v="SANTANDER"/>
    <s v="ALCALDIA SANTA BARBARA  "/>
    <s v="Entidad Publica"/>
    <s v="Solicitud de Informacion"/>
    <s v="CAC. CONSULTA.  "/>
    <s v="RONNY.ROMERO"/>
    <s v="FORMULACIÓN Y ACTUALIZACIÓN NORMATIVA Y OPERATIVA "/>
    <s v="SUBDIRECCIÓN ESTRATÉGICA Y DE COORDINACIÓN BOMBERIL "/>
    <s v="PETICION DE INTERES GENERAL "/>
    <n v="30"/>
    <s v="20213800083252  "/>
    <s v="2021-06-17 18:19:28 "/>
    <n v="20212050093741"/>
    <d v="2021-07-07T00:00:00"/>
    <n v="20"/>
    <s v="Cumplido"/>
    <m/>
    <d v="2021-07-07T00:00:00"/>
    <s v="PDF"/>
    <s v="SI "/>
    <m/>
    <m/>
  </r>
  <r>
    <x v="1"/>
    <s v="Correo Atención Ciudadano"/>
    <s v="BOYACÁ "/>
    <s v="JUAN DE DIOS POVEDA CASTELLANOS  "/>
    <s v="Persona Natural"/>
    <s v="Solicitud de Informacion"/>
    <s v="CAC: Derecho de petición de información art. 23 de la Constitución Política, artículo 13 Ley 1437 de 2011.  "/>
    <s v="RONNY.ROMERO"/>
    <s v="FORMULACIÓN Y ACTUALIZACIÓN NORMATIVA Y OPERATIVA "/>
    <s v="SUBDIRECCIÓN ESTRATÉGICA Y DE COORDINACIÓN BOMBERIL "/>
    <s v="PETICION DE INTERES PARTICULAR "/>
    <n v="30"/>
    <s v="20213800083282  "/>
    <s v="2021-06-18 10:32:32 "/>
    <m/>
    <m/>
    <m/>
    <s v="En proceso"/>
    <m/>
    <m/>
    <m/>
    <m/>
    <m/>
    <m/>
  </r>
  <r>
    <x v="1"/>
    <s v="Correo Atención Ciudadano"/>
    <s v="CESAR"/>
    <s v="SECRETARIA DE GOBIERNO DEPARTAMENTAL DE CESAR  "/>
    <s v="Entidad Publica"/>
    <s v="Solicitud de Informacion"/>
    <s v="CAC: Solicitud Dirección Nacional de Bomberos  "/>
    <s v="JULIO.CHAMORRO "/>
    <s v="FORMULACIÓN Y ACTUALIZACIÓN NORMATIVA Y OPERATIVA "/>
    <s v="SUBDIRECCIÓN ESTRATÉGICA Y DE COORDINACIÓN BOMBERIL "/>
    <s v="PETICION DE INTERES GENERAL "/>
    <n v="30"/>
    <s v="20213800083302  "/>
    <s v="2021-06-18 10:58:08 "/>
    <m/>
    <m/>
    <m/>
    <s v="En proceso"/>
    <m/>
    <m/>
    <m/>
    <m/>
    <m/>
    <m/>
  </r>
  <r>
    <x v="1"/>
    <s v="Correo Atención Ciudadano"/>
    <s v="BOGOTÁ"/>
    <s v="SUPERINTENCIA FINANCIERA DE COLOMBIA GRUPO DE SERVICIO AL CIUDADANO  "/>
    <s v="Entidad Publica"/>
    <s v="Acompañamiento Juridico"/>
    <s v="CAC: 2021035757-003-000 (EMAIL CERTIFICADO de correspondencia@superfinanciera.gov.co) "/>
    <s v="JORGE AMARILLO"/>
    <s v="SUBDIRECCIÓN ADMINISTRATIVA Y FINANCIERA"/>
    <s v="SUBDIRECCIÓN ADMINISTRATIVA Y FINANCIERA "/>
    <s v="PETICIÓN DE DOCUMENTOS E INFORMACIÓN "/>
    <n v="20"/>
    <s v="20213800083422  "/>
    <s v="2021-06-20 00:10:18 "/>
    <m/>
    <m/>
    <m/>
    <s v="En proceso"/>
    <m/>
    <m/>
    <m/>
    <m/>
    <m/>
    <m/>
  </r>
  <r>
    <x v="1"/>
    <s v="Correo Atención Ciudadano"/>
    <s v="BOGOTÁ"/>
    <s v="MINISTERIO DE EDUCACION NACIONAL  "/>
    <s v="Entidad Publica"/>
    <s v="Acompañamiento Juridico"/>
    <s v="CAC: Comunicación de respuesta (2021-EE-241627)  "/>
    <s v="MIGUEL.FRANCO "/>
    <s v="GESTION FINANCIERA"/>
    <s v="SUBDIRECCIÓN ADMINISTRATIVA Y FINANCIERA "/>
    <s v="PETICIÓN DE DOCUMENTOS E INFORMACIÓN "/>
    <n v="20"/>
    <s v="20213800083432  "/>
    <s v="2021-06-20 00:20:43 "/>
    <n v="20213630020521"/>
    <d v="2021-06-28T00:00:00"/>
    <n v="6"/>
    <s v="Cumplido"/>
    <m/>
    <m/>
    <s v="PDF"/>
    <s v="SI "/>
    <m/>
    <s v="NO SE EVIDENCIA FECHA DE DIGITALIZACIÒN "/>
  </r>
  <r>
    <x v="1"/>
    <s v="Correo Atención Ciudadano"/>
    <s v="CUNDINAMARCA"/>
    <s v="CUERPO DE BOMBEROS VOLUNTARIOS DE LA MESA  "/>
    <s v="Entidad Bomberil"/>
    <s v="Fortalecimiento Bomberil"/>
    <s v="CAC: Radicación de documentos de visita  "/>
    <s v="JULIO.CHAMORRO "/>
    <s v="INSPECCIÒN VIGILANCIA Y CONTROL "/>
    <s v="SUBDIRECCIÓN ESTRATÉGICA Y DE COORDINACIÓN BOMBERIL "/>
    <s v="PETICION DE INTERES GENERAL "/>
    <n v="30"/>
    <s v="20213800083462  "/>
    <s v="2021-06-20 11:23:19 "/>
    <m/>
    <m/>
    <m/>
    <s v="En proceso"/>
    <m/>
    <m/>
    <m/>
    <m/>
    <m/>
    <m/>
  </r>
  <r>
    <x v="1"/>
    <s v="Correo Atención Ciudadano"/>
    <s v="BOYACÁ "/>
    <s v="CUERPO DE BOMBEROS VOLUNTARIOS DE DUITAMA  "/>
    <s v="Entidad Bomberil"/>
    <s v="Solicitud de Informacion"/>
    <s v="CAC: SOLICITUD DE CERTIFICACION DE UNIDAD ACTIVA  "/>
    <s v="LUIS.VALENCIA "/>
    <s v="Área Cenrtral de Referencia Bomberil "/>
    <s v="SUBDIRECCIÓN ESTRATÉGICA Y DE COORDINACIÓN BOMBERIL "/>
    <s v="PETICIÓN DE DOCUMENTOS E INFORMACIÓN "/>
    <n v="20"/>
    <s v="20213800083512  "/>
    <s v="2021-06-20 13:16:39 "/>
    <n v="20212100020211"/>
    <d v="2021-06-28T00:00:00"/>
    <n v="6"/>
    <s v="Cumplido"/>
    <m/>
    <d v="2021-06-29T00:00:00"/>
    <m/>
    <s v="SI "/>
    <m/>
    <s v="NO SE EVIDENCIA DOCUMENTO DE SALIDA EN PDF "/>
  </r>
  <r>
    <x v="1"/>
    <s v="Correo Atención Ciudadano"/>
    <s v="VALLE DEL CAUCA"/>
    <s v="CUERPO DE BOMBEROS VOLUNTARIOS DE GINEBRA  "/>
    <s v="Entidad Bomberil"/>
    <s v="Solicitud de Informacion"/>
    <s v="CAC: Solicitud de información  "/>
    <s v="LUIS.VALENCIA "/>
    <s v="Área Cenrtral de Referencia Bomberil "/>
    <s v="SUBDIRECCIÓN ESTRATÉGICA Y DE COORDINACIÓN BOMBERIL "/>
    <s v="PETICION DE INTERES PARTICULAR "/>
    <n v="30"/>
    <s v="20213800083532  "/>
    <s v="2021-06-21 11:27:18 "/>
    <m/>
    <m/>
    <m/>
    <s v="En proceso"/>
    <m/>
    <m/>
    <m/>
    <m/>
    <m/>
    <m/>
  </r>
  <r>
    <x v="1"/>
    <s v="Correo Atención Ciudadano"/>
    <s v="CAUCA"/>
    <s v="NICOLAS BOTERO  "/>
    <s v="Persona Natural"/>
    <s v="Otros"/>
    <s v="CAC: Solicitud Certificaciones de Experiencia Contratos EMTEL "/>
    <s v="ALVARO.PEREZ"/>
    <s v="CONTRATACIÓN"/>
    <s v="SUBDIRECCIÓN ADMINISTRATIVA Y FINANCIERA "/>
    <s v="PETICIÓN DE DOCUMENTOS E INFORMACIÓN "/>
    <n v="20"/>
    <s v="20213800083542  "/>
    <s v="2021-06-21 11:35:18 "/>
    <n v="2021300021001"/>
    <d v="2021-07-07T00:00:00"/>
    <n v="11"/>
    <s v="Cumplido"/>
    <m/>
    <m/>
    <m/>
    <s v="SI "/>
    <m/>
    <s v="NO SE EVIDENCIA DOCUMENTO DE SALIDA "/>
  </r>
  <r>
    <x v="1"/>
    <s v="Correo Atención Ciudadano"/>
    <s v="BOGOTÁ"/>
    <s v="MINISTERIO DE EDUCACION NACIONAL  "/>
    <s v="Entidad Publica"/>
    <s v="Otros"/>
    <s v="CAC: Comunicación de respuesta (2021-EE-242637)  "/>
    <s v="MIGUEL.FRANCO "/>
    <s v="GESTION FINANCIERA"/>
    <s v="SUBDIRECCIÓN ADMINISTRATIVA Y FINANCIERA "/>
    <s v="PETICIÓN DE DOCUMENTOS E INFORMACIÓN "/>
    <n v="20"/>
    <s v="20213800083552  "/>
    <s v="2021-06-21 11:53:32 "/>
    <n v="20213630020521"/>
    <d v="2021-06-28T00:00:00"/>
    <n v="5"/>
    <s v="Cumplido"/>
    <m/>
    <m/>
    <s v="PDF "/>
    <s v="SI "/>
    <m/>
    <s v="NO SE EVIDENCIA FECHA DE DIGITALIZACIÒN "/>
  </r>
  <r>
    <x v="1"/>
    <s v="Correo Atención Ciudadano"/>
    <s v="TOLIMA"/>
    <s v="JHON JAIRO ZARATE  "/>
    <s v="Persona Natural"/>
    <s v="Legislacion Bomberil"/>
    <s v="CAC: Inconformidad "/>
    <s v="ANDREA.CASTAñEDA "/>
    <s v="FORMULACIÓN Y ACTUALIZACIÓN NORMATIVA Y OPERATIVA "/>
    <s v="SUBDIRECCIÓN ESTRATÉGICA Y DE COORDINACIÓN BOMBERIL "/>
    <s v="PETICION DE INTERES GENERAL "/>
    <n v="30"/>
    <s v="20213800083592  "/>
    <s v="2021-06-21 12:46:18 "/>
    <m/>
    <m/>
    <m/>
    <s v="En proceso"/>
    <m/>
    <m/>
    <m/>
    <m/>
    <m/>
    <m/>
  </r>
  <r>
    <x v="1"/>
    <s v="Correo Atención Ciudadano"/>
    <s v="RISARALDA"/>
    <s v="ALEJANDRO ARANGO MACIAS "/>
    <s v="Persona Natural"/>
    <s v="Acompañamiento Juridico"/>
    <s v="CAC: CONSULTA CIUDADANA  "/>
    <s v="RONNY.ROMERO"/>
    <s v="FORMULACIÓN Y ACTUALIZACIÓN NORMATIVA Y OPERATIVA "/>
    <s v="SUBDIRECCIÓN ESTRATÉGICA Y DE COORDINACIÓN BOMBERIL "/>
    <s v="PETICION DE INTERES PARTICULAR "/>
    <n v="30"/>
    <s v="20213800083662  "/>
    <s v="2021-06-21 14:07:29 "/>
    <m/>
    <m/>
    <m/>
    <s v="En proceso"/>
    <m/>
    <m/>
    <m/>
    <m/>
    <m/>
    <m/>
  </r>
  <r>
    <x v="1"/>
    <s v="Correo Atención Ciudadano"/>
    <s v="BOYACÁ "/>
    <s v="JOSE ROLANDO FRESNEDA AVILA "/>
    <s v="Persona Natural"/>
    <s v="Otros"/>
    <s v="CAC: Repuesta derecho de petición bomberos tuta  "/>
    <s v="ANDREA.CASTAñEDA "/>
    <s v="FORMULACIÓN Y ACTUALIZACIÓN NORMATIVA Y OPERATIVA "/>
    <s v="SUBDIRECCIÓN ESTRATÉGICA Y DE COORDINACIÓN BOMBERIL "/>
    <s v="PETICION DE INTERES GENERAL "/>
    <n v="30"/>
    <s v="20213800083792  "/>
    <s v="2021-06-21 15:52:59 "/>
    <m/>
    <m/>
    <m/>
    <s v="En proceso"/>
    <m/>
    <m/>
    <m/>
    <m/>
    <m/>
    <m/>
  </r>
  <r>
    <x v="1"/>
    <s v="Correo Atención Ciudadano"/>
    <s v="BOGOTÁ"/>
    <s v="JUZGADO UNICO PROMISCUO MUNICIPAL  "/>
    <s v="Entidad Territorial"/>
    <s v="Acompañamiento Juridico"/>
    <s v="CAC. NOTIFICACIÓN ADMISIÓN TUTELA RAD 2021-00045, OFICIO 594 Y TRASLADO - SEGUIDA POR FRANCISCO AMADEO ESTUMMO BERNAL , actuando mediante apoderado judicial en contra de BOMBEROS VOLUNTARIOS DE NUEVA GRANADA "/>
    <s v="ANDREA.CASTAñEDA "/>
    <s v="FORMULACIÓN Y ACTUALIZACIÓN NORMATIVA Y OPERATIVA "/>
    <s v="SUBDIRECCIÓN ESTRATÉGICA Y DE COORDINACIÓN BOMBERIL "/>
    <s v="PETICION ENTRE AUTORIDADES "/>
    <n v="10"/>
    <s v="20213800083992  "/>
    <s v="2021-06-22 08:49:39 "/>
    <n v="20212050093301"/>
    <d v="2021-06-23T00:00:00"/>
    <n v="1"/>
    <s v="Cumplido"/>
    <m/>
    <m/>
    <m/>
    <s v="SI "/>
    <m/>
    <s v="NO SE EVIDENCIA DOCUMENTO DE SALIDA NI FECHA DE DIGITALIZACIÒN "/>
  </r>
  <r>
    <x v="1"/>
    <s v="Correo Atención Ciudadano"/>
    <s v="BOGOTÁ"/>
    <s v="VEEDOR BOMBERIL"/>
    <s v="Entidad Bomberil"/>
    <s v="Solicitud de Informacion"/>
    <s v="CAC: OFI21-00085335 / IDM: Solicita investigación por presunta corrupción.  "/>
    <s v="CARLOS.LOPEZ"/>
    <s v="OFICINA ASESORA JURIDICA "/>
    <s v="DIRECCIÓN GENERAL"/>
    <s v="PETICION ENTRE AUTORIDADES "/>
    <n v="10"/>
    <s v="20213800084082  "/>
    <s v="2021-06-22 11:17:32 "/>
    <m/>
    <m/>
    <m/>
    <s v="En proceso"/>
    <m/>
    <m/>
    <m/>
    <m/>
    <m/>
    <m/>
  </r>
  <r>
    <x v="1"/>
    <s v="Correo Atención Ciudadano"/>
    <s v="META"/>
    <s v="EVELIN  "/>
    <s v="Persona Natural"/>
    <s v="Solicitud de Informacion"/>
    <s v="CAC: Solicitud de Unidades Activas "/>
    <s v="RONNY.ROMERO"/>
    <s v="Área Cenrtral de Referencia Bomberil "/>
    <s v="SUBDIRECCIÓN ESTRATÉGICA Y DE COORDINACIÓN BOMBERIL "/>
    <s v="PETICION DE INTERES PARTICULAR "/>
    <n v="30"/>
    <s v="20213800084112  "/>
    <s v="2021-06-22 12:07:51 "/>
    <m/>
    <m/>
    <m/>
    <s v="En proceso"/>
    <m/>
    <m/>
    <m/>
    <m/>
    <m/>
    <m/>
  </r>
  <r>
    <x v="1"/>
    <s v="Correo Atención Ciudadano"/>
    <s v="BOGOTÁ"/>
    <s v="COFASE  "/>
    <s v="Persona Juridica"/>
    <s v="Solicitud de Informacion"/>
    <s v="CAC. Referencia comercial :INGENIERIA CONTRA INCENDIO Y SEGURIDAD INDUSTRIAL INCOLDEXT SA NIT:860051227-3 "/>
    <s v="ALVARO.PEREZ"/>
    <s v="CONTRATACIÓN"/>
    <s v="SUBDIRECCIÓN ADMINISTRATIVA Y FINANCIERA "/>
    <s v="PETICIÓN DE DOCUMENTOS E INFORMACIÓN "/>
    <n v="20"/>
    <s v="20213800084152  "/>
    <s v="2021-06-22 13:37:28 "/>
    <m/>
    <m/>
    <m/>
    <s v="En proceso"/>
    <m/>
    <m/>
    <m/>
    <m/>
    <m/>
    <m/>
  </r>
  <r>
    <x v="1"/>
    <s v="Correo Atención Ciudadano"/>
    <s v="ANTIOQUIA"/>
    <s v="LAURA BRAVO CARDENAS  "/>
    <s v="Persona Natural"/>
    <s v="Solicitud de Informacion"/>
    <s v="CAC. Solicitud Información. "/>
    <s v="LUIS.VALENCIA "/>
    <s v="Área Cenrtral de Referencia Bomberil "/>
    <s v="SUBDIRECCIÓN ESTRATÉGICA Y DE COORDINACIÓN BOMBERIL "/>
    <s v="PETICIÓN DE DOCUMENTOS E INFORMACIÓN "/>
    <n v="20"/>
    <s v="20213800084162  "/>
    <s v="2021-06-22 13:43:11 "/>
    <m/>
    <m/>
    <m/>
    <s v="En proceso"/>
    <m/>
    <m/>
    <m/>
    <m/>
    <m/>
    <m/>
  </r>
  <r>
    <x v="1"/>
    <s v="Correo Atención Ciudadano"/>
    <s v="MAGDALENA"/>
    <s v="DELEGACION DEPARTAMENTAL BOMBEROS DEL MAGDALENA  "/>
    <s v="Entidad Bomberil"/>
    <s v="Acompañamiento Juridico"/>
    <s v="CI. Verificación de elección de dignatarios.  "/>
    <s v="JULIO.CHAMORRO "/>
    <s v="FORMULACIÓN Y ACTUALIZACIÓN NORMATIVA Y OPERATIVA "/>
    <s v="SUBDIRECCIÓN ESTRATÉGICA Y DE COORDINACIÓN BOMBERIL "/>
    <s v="PETICION DE INTERES GENERAL "/>
    <n v="30"/>
    <s v="20213800084252  "/>
    <s v="2021-06-22 15:38:46 "/>
    <m/>
    <m/>
    <m/>
    <s v="En proceso"/>
    <m/>
    <m/>
    <m/>
    <m/>
    <m/>
    <m/>
  </r>
  <r>
    <x v="1"/>
    <s v="Correo Atención Ciudadano"/>
    <s v="ANTIOQUIA"/>
    <s v="ALCALDIA MUNICIPAL DE VENECIA  "/>
    <s v="Entidad Territorial"/>
    <s v="Solicitud de Informacion"/>
    <s v="CAC. OFICIO DE SOLICITUD No. 000715 de 2021 - VENECIA - ANTIOQUIA.  "/>
    <s v="JULIO.CHAMORRO "/>
    <s v="FORMULACIÓN Y ACTUALIZACIÓN NORMATIVA Y OPERATIVA "/>
    <s v="SUBDIRECCIÓN ESTRATÉGICA Y DE COORDINACIÓN BOMBERIL "/>
    <s v="PETICION DE INTERES GENERAL "/>
    <n v="30"/>
    <s v="20213800084262  "/>
    <s v="2021-06-22 16:46:20 "/>
    <m/>
    <m/>
    <m/>
    <s v="En proceso"/>
    <m/>
    <m/>
    <m/>
    <m/>
    <m/>
    <m/>
  </r>
  <r>
    <x v="0"/>
    <s v="Radicación Directa "/>
    <s v="CUNDINAMARCA"/>
    <s v="CUERPO DE BOMBEROS VOLUNTARIOS DE TOCAIMA - CUNDINAMARCA  "/>
    <s v="Entidad Bomberil"/>
    <s v="Acompañamiento Juridico"/>
    <s v="RD. Solicitud asesoria revisión contrato de prestación de servicio público esencial de bomberos, administración municipal de Agua de Dios - Cundinamarca / Cuerpo de Bomberos Voluntarios de Tocaima. "/>
    <s v="RONNY.ROMERO"/>
    <s v="FORMULACIÓN Y ACTUALIZACIÓN NORMATIVA Y OPERATIVA "/>
    <s v="SUBDIRECCIÓN ESTRATÉGICA Y DE COORDINACIÓN BOMBERIL "/>
    <s v="PETICION DE INTERES GENERAL "/>
    <n v="30"/>
    <s v="20213800084282  "/>
    <s v="2021-06-22 16:57:44 "/>
    <m/>
    <m/>
    <m/>
    <s v="En proceso"/>
    <m/>
    <m/>
    <m/>
    <m/>
    <m/>
    <m/>
  </r>
  <r>
    <x v="1"/>
    <s v="Correo Atención Ciudadano"/>
    <s v="TOLIMA"/>
    <s v="CUERPO DE BOMBEROS VOLUNTARIOS DE MELGAR  "/>
    <s v="Persona Natural"/>
    <s v="Acompañamiento Juridico"/>
    <s v="CAC: Solicitud de información y resolver situación jurídica a nivel Institucional "/>
    <s v="ANDREA.CASTAñEDA "/>
    <s v="FORMULACIÓN Y ACTUALIZACIÓN NORMATIVA Y OPERATIVA "/>
    <s v="SUBDIRECCIÓN ESTRATÉGICA Y DE COORDINACIÓN BOMBERIL "/>
    <s v="PETICION DE INTERES PARTICULAR "/>
    <n v="30"/>
    <s v="20213800084402  "/>
    <s v="2021-06-23 11:29:09 "/>
    <m/>
    <m/>
    <m/>
    <s v="En proceso"/>
    <m/>
    <m/>
    <m/>
    <m/>
    <m/>
    <m/>
  </r>
  <r>
    <x v="1"/>
    <s v="Correo Atención Ciudadano"/>
    <s v="TOLIMA"/>
    <s v="COLOMBIA DESTINO DE PAZ  "/>
    <s v="Entidad Territorial"/>
    <s v="Acompañamiento Juridico"/>
    <s v="CAC: DERECHO DE PETICIÓN  "/>
    <s v="LINA.ROJAS "/>
    <s v="FORMULACIÓN Y ACTUALIZACIÓN NORMATIVA Y OPERATIVA "/>
    <s v="SUBDIRECCIÓN ESTRATÉGICA Y DE COORDINACIÓN BOMBERIL "/>
    <s v="PETICIÓN DE DOCUMENTOS E INFORMACIÓN "/>
    <n v="20"/>
    <s v="20213800084442  "/>
    <s v="2021-06-23 11:43:35 "/>
    <n v="20212000020691"/>
    <d v="2021-06-28T00:00:00"/>
    <n v="3"/>
    <s v="En proceso"/>
    <m/>
    <m/>
    <m/>
    <m/>
    <m/>
    <s v="NO SE EVIDENCIA DOCUMENTO DE SALIDA "/>
  </r>
  <r>
    <x v="1"/>
    <s v="Correo Atención Ciudadano"/>
    <s v="ATLÁNTICO"/>
    <s v="HUGO ENRIQUE NIETO MOLINA "/>
    <s v="Entidad Bomberil"/>
    <s v="Acompañamiento Juridico"/>
    <s v="CAC: Solicitud de apoyo jurídico y concepto  "/>
    <s v="JULIO.CHAMORRO "/>
    <s v="FORMULACIÓN Y ACTUALIZACIÓN NORMATIVA Y OPERATIVA "/>
    <s v="SUBDIRECCIÓN ESTRATÉGICA Y DE COORDINACIÓN BOMBERIL "/>
    <s v="PETICION DE INTERES GENERAL "/>
    <n v="30"/>
    <s v="20213800084462  "/>
    <s v="2021-06-23 12:14:29 "/>
    <m/>
    <m/>
    <m/>
    <s v="En proceso"/>
    <m/>
    <m/>
    <m/>
    <m/>
    <m/>
    <m/>
  </r>
  <r>
    <x v="1"/>
    <s v="Correo Institucional "/>
    <s v="BOGOTÁ"/>
    <s v="CARLOS LEONEL BELTRAN VALENCIA "/>
    <s v="Persona Natural"/>
    <s v="Solicitud de Informacion"/>
    <s v="estadística reporte de emergencias  "/>
    <s v="LUIS.VALENCIA "/>
    <s v="Área Cenrtral de Referencia Bomberil "/>
    <s v="SUBDIRECCIÓN ESTRATÉGICA Y DE COORDINACIÓN BOMBERIL "/>
    <s v="PETICIÓN DE DOCUMENTOS E INFORMACIÓN "/>
    <n v="20"/>
    <s v="20219000084482  "/>
    <s v="2021-06-23 13:44:35 "/>
    <m/>
    <d v="2021-06-25T00:00:00"/>
    <n v="2"/>
    <s v="Cumplido"/>
    <m/>
    <m/>
    <m/>
    <s v="SI"/>
    <m/>
    <s v="NO SE EVIDENCIA DOCUMENTO DE SALIDA "/>
  </r>
  <r>
    <x v="1"/>
    <s v="Correo Atención Ciudadano"/>
    <s v="SANTANDER"/>
    <s v="ALCALDIA GUADALUPE SANTANDER  "/>
    <s v="Entidad Territorial"/>
    <s v="Solicitud de Informacion"/>
    <s v="CAC: ENTIDADES ACREDITADAS PARA CAPACITACIÓN BOMBEROS "/>
    <s v="MAURICIO.DELGADO "/>
    <s v="FORMULACIÓN Y ACTUALIZACIÓN NORMATIVA Y OPERATIVA "/>
    <s v="SUBDIRECCIÓN ESTRATÉGICA Y DE COORDINACIÓN BOMBERIL "/>
    <s v="PETICIÓN DE DOCUMENTOS E INFORMACIÓN "/>
    <n v="20"/>
    <s v="20213800084562  "/>
    <s v="2021-06-23 17:28:27 "/>
    <m/>
    <m/>
    <m/>
    <s v="En proceso"/>
    <m/>
    <m/>
    <m/>
    <m/>
    <m/>
    <m/>
  </r>
  <r>
    <x v="1"/>
    <s v="Correo Atención Ciudadano"/>
    <s v="GUAJIRA"/>
    <s v="BASARA ZEKE NARA  "/>
    <s v="Entidad Bomberil"/>
    <s v="Solicitud de Informacion"/>
    <s v="CAC: Información Cuerpo de Bomberos San Juan Cesar Guajira  "/>
    <s v="ATENCION AL USUARIO"/>
    <s v="GAU"/>
    <s v="DIRECCIÓN GENERAL"/>
    <s v="PETICIÓN DE DOCUMENTOS E INFORMACIÓN "/>
    <n v="20"/>
    <s v="20213800084602  "/>
    <s v="2021-06-23 18:11:04 "/>
    <m/>
    <d v="2021-06-24T00:00:00"/>
    <n v="1"/>
    <s v="Cumplido"/>
    <m/>
    <d v="2021-06-24T00:00:00"/>
    <s v="PDF"/>
    <s v="SI"/>
    <m/>
    <m/>
  </r>
  <r>
    <x v="1"/>
    <s v="Correo Atención Ciudadano"/>
    <s v="BOYACÁ"/>
    <s v="CUERPO DE BOMBEROS VOLUNTARIOS DE ARCABUCO  "/>
    <s v="Entidad Bomberil"/>
    <s v="Solicitud de Informacion"/>
    <s v="CAC: SOLICITUD INFORME Y REPORTE SOLICITUD LAFE SECURITY  "/>
    <s v="RONNY.ROMERO"/>
    <s v="FORMULACIÓN Y ACTUALIZACIÓN NORMATIVA Y OPERATIVA "/>
    <s v="SUBDIRECCIÓN ESTRATÉGICA Y DE COORDINACIÓN BOMBERIL "/>
    <s v="PETICION DE INTERES GENERAL "/>
    <n v="30"/>
    <s v="20213800084612  "/>
    <s v="2021-06-23 18:34:23 "/>
    <n v="20212050093681"/>
    <m/>
    <m/>
    <s v="En proceso"/>
    <m/>
    <d v="2021-07-02T00:00:00"/>
    <m/>
    <m/>
    <m/>
    <s v="NO SE EVIDECIA DOCUMENTO DE SALIDA "/>
  </r>
  <r>
    <x v="1"/>
    <s v="Correo Atención Ciudadano"/>
    <s v="ANTIOQUIA"/>
    <s v="DANIEL MADRID BUSTAMENTE "/>
    <s v="Persona Natural"/>
    <s v="Solicitud de Informacion"/>
    <s v="CAC: DERECHO DE PETICIÓN Y DENUNCIA- DANIEL MADRID BOMBEROS GIRARDOTA.pdf "/>
    <s v="JULIO.CHAMORRO "/>
    <s v="FORMULACIÓN Y ACTUALIZACIÓN NORMATIVA Y OPERATIVA "/>
    <s v="SUBDIRECCIÓN ESTRATÉGICA Y DE COORDINACIÓN BOMBERIL "/>
    <s v="PETICION DE INTERES GENERAL "/>
    <n v="30"/>
    <s v="20213800084742  "/>
    <s v="2021-06-24 09:20:34 "/>
    <m/>
    <m/>
    <m/>
    <s v="En proceso"/>
    <m/>
    <m/>
    <m/>
    <m/>
    <m/>
    <m/>
  </r>
  <r>
    <x v="1"/>
    <s v="Correo Atención Ciudadano"/>
    <s v="BOYACÁ"/>
    <s v="JUZGADO 01 PROMISCUO MUNICIPAL - BOYACÁ - TUTA  "/>
    <s v="Entidad Territorial"/>
    <s v="Otros"/>
    <s v="CAC. NOTIFICACION FALLO DE TUTELA 2021-0098.  "/>
    <s v="JORGE.RESTREPO "/>
    <s v="FORMULACIÓN Y ACTUALIZACIÓN NORMATIVA Y OPERATIVA "/>
    <s v="SUBDIRECCIÓN ESTRATÉGICA Y DE COORDINACIÓN BOMBERIL "/>
    <s v="PETICION ENTRE AUTORIDADES "/>
    <n v="10"/>
    <s v="20213800084822  "/>
    <s v="2021-06-25 08:28:47 "/>
    <n v="20212050093311"/>
    <d v="2021-06-22T00:00:00"/>
    <m/>
    <s v="Cumplido"/>
    <m/>
    <d v="2021-06-22T00:00:00"/>
    <s v="PDF"/>
    <s v="SI"/>
    <m/>
    <m/>
  </r>
  <r>
    <x v="1"/>
    <s v="Correo Atención Ciudadano"/>
    <s v="BOGOTÁ"/>
    <s v="MINISTERIO DE INTERIOR  "/>
    <s v="Entidad Territorial"/>
    <s v="Otros"/>
    <s v="CAC: OFI2021-17311-DAI-2200: LLAMADO DE EMERGENCIA POR CRECIENTES DEL RIO PUTUMAYO EN PUERTO ASÍS, AFECATNDO DIEZ BARRIOS Y 4 COMUNIDADES IDNIGENAS. "/>
    <s v="LUIS.VALENCIA "/>
    <s v="Área Cenrtral de Referencia Bomberil "/>
    <s v="SUBDIRECCIÓN ESTRATÉGICA Y DE COORDINACIÓN BOMBERIL "/>
    <s v="PETICIÓN DE DOCUMENTOS E INFORMACIÓN "/>
    <n v="20"/>
    <s v="20213800084832  "/>
    <s v="2021-06-25 09:18:16 "/>
    <m/>
    <m/>
    <m/>
    <s v="En proceso"/>
    <m/>
    <m/>
    <m/>
    <m/>
    <m/>
    <m/>
  </r>
  <r>
    <x v="1"/>
    <s v="Correo Atención Ciudadano"/>
    <s v="BOGOTÁ"/>
    <s v="OSIRIS GARCIA  "/>
    <s v="Entidad Territorial"/>
    <s v="Solicitud de Informacion"/>
    <s v="CAC: Decreto 1809-2020  "/>
    <s v="LUIS.VALENCIA "/>
    <s v="Área Cenrtral de Referencia Bomberil "/>
    <s v="SUBDIRECCIÓN ESTRATÉGICA Y DE COORDINACIÓN BOMBERIL "/>
    <s v="PETICIÓN DE DOCUMENTOS E INFORMACIÓN "/>
    <n v="20"/>
    <s v="20213800084842  "/>
    <s v="2021-06-25 09:42:45 "/>
    <m/>
    <m/>
    <m/>
    <s v="En proceso"/>
    <m/>
    <m/>
    <m/>
    <m/>
    <m/>
    <m/>
  </r>
  <r>
    <x v="1"/>
    <s v="Correo Atención Ciudadano"/>
    <s v="VALLE DEL CAUCA"/>
    <s v="DIANA PATRICIA CORREA  "/>
    <s v="Persona Natural"/>
    <s v="Otros"/>
    <s v="CAC: Ref.: Derecho de Petición, artículos 23 de la Constitución Política 1991 "/>
    <s v="JULIO.CHAMORRO "/>
    <s v="FORMULACIÓN Y ACTUALIZACIÓN NORMATIVA Y OPERATIVA "/>
    <s v="SUBDIRECCIÓN ESTRATÉGICA Y DE COORDINACIÓN BOMBERIL "/>
    <s v="PETICION DE INTERES PARTICULAR "/>
    <n v="30"/>
    <s v="20213800084902  "/>
    <s v="2021-06-25 10:54:25 "/>
    <m/>
    <m/>
    <m/>
    <s v="En proceso"/>
    <m/>
    <m/>
    <m/>
    <m/>
    <m/>
    <m/>
  </r>
  <r>
    <x v="1"/>
    <s v="Correo Atención Ciudadano"/>
    <s v="ARAUCA"/>
    <s v="CUERPO DE BOMBEROS VOLUNTARIOS DE SARAVENA - ARAUCA  "/>
    <s v="Entidad Bomberil"/>
    <s v="Solicitud de Informacion"/>
    <s v="CAC: Oficio de sistema de contratación para el municipio de saravena.pdf  "/>
    <s v="RONNY.ROMERO"/>
    <s v="FORMULACIÓN Y ACTUALIZACIÓN NORMATIVA Y OPERATIVA "/>
    <s v="SUBDIRECCIÓN ESTRATÉGICA Y DE COORDINACIÓN BOMBERIL "/>
    <s v="PETICION DE INTERES GENERAL "/>
    <n v="30"/>
    <s v="20213800084912  "/>
    <s v="2021-06-25 11:17:39 "/>
    <n v="20212050093691"/>
    <d v="2021-07-02T00:00:00"/>
    <n v="5"/>
    <s v="En proceso"/>
    <m/>
    <m/>
    <m/>
    <m/>
    <m/>
    <s v="NO SE EVIDENCIA DOCUMENTO DE SALIDA "/>
  </r>
  <r>
    <x v="1"/>
    <s v="Correo Atención Ciudadano"/>
    <s v="BOGOTÁ"/>
    <s v="CUERPO DE BOMBEROS VOLUNTARIOS DE BOGOTA  "/>
    <s v="Entidad Bomberil"/>
    <s v="Fortalecimiento Bomberil"/>
    <s v="CAC: Solicitud Autorización  "/>
    <s v="ANDRES MUÑOZ"/>
    <s v="Área Cenrtral de Referencia Bomberil "/>
    <s v="SUBDIRECCIÓN ESTRATÉGICA Y DE COORDINACIÓN BOMBERIL "/>
    <s v="PETICION DE INTERES GENERAL "/>
    <n v="30"/>
    <s v="20213800085022  "/>
    <s v="2021-06-25 17:48:23 "/>
    <m/>
    <m/>
    <m/>
    <s v="En proceso"/>
    <m/>
    <m/>
    <m/>
    <m/>
    <m/>
    <m/>
  </r>
  <r>
    <x v="1"/>
    <s v="Correo Atención Ciudadano"/>
    <s v="CALDAS"/>
    <s v="CUERPO DE BOMBEROS VOLUNTARIOS DE VITERBO - CALDAS  "/>
    <s v="Entidad Bomberil"/>
    <s v="Solicitud de Informacion"/>
    <s v="CAC: SOLICITUD  "/>
    <s v="RONNY.ROMERO"/>
    <s v="FORMULACIÓN Y ACTUALIZACIÓN NORMATIVA Y OPERATIVA "/>
    <s v="SUBDIRECCIÓN ESTRATÉGICA Y DE COORDINACIÓN BOMBERIL "/>
    <s v="PETICION DE INTERES GENERAL "/>
    <n v="30"/>
    <s v="20213800085082  "/>
    <s v="2021-06-26 23:38:01 "/>
    <m/>
    <m/>
    <m/>
    <s v="En proceso"/>
    <m/>
    <m/>
    <m/>
    <m/>
    <m/>
    <m/>
  </r>
  <r>
    <x v="1"/>
    <s v="Correo Atención Ciudadano"/>
    <s v="SANTANDER"/>
    <s v="CAPACITACIONES FLORIDABLANCA  "/>
    <s v="Entidad Bomberil"/>
    <s v="Solicitud de Informacion"/>
    <s v="CAC: Consulta Capacitaciones "/>
    <s v="MAURICIO.DELGADO "/>
    <s v="FORMULACIÓN Y ACTUALIZACIÓN NORMATIVA Y OPERATIVA "/>
    <s v="SUBDIRECCIÓN ESTRATÉGICA Y DE COORDINACIÓN BOMBERIL "/>
    <s v="PETICION DE INTERES GENERAL "/>
    <n v="30"/>
    <s v="20213800085202  "/>
    <s v="2021-06-28 15:08:42 "/>
    <m/>
    <d v="2021-07-06T00:00:00"/>
    <n v="5"/>
    <s v="Cumplido"/>
    <m/>
    <d v="2021-07-06T00:00:00"/>
    <s v="PDF"/>
    <s v="SI"/>
    <m/>
    <m/>
  </r>
  <r>
    <x v="1"/>
    <s v="Correo Atención Ciudadano"/>
    <s v="BOYACÁ"/>
    <s v="RAFAEL VARGAS CORREDOR "/>
    <s v="Entidad Bomberil"/>
    <s v="Solicitud de Informacion"/>
    <s v="CAC: SOLICITUD  "/>
    <s v="RONNY.ROMERO"/>
    <s v="FORMULACIÓN Y ACTUALIZACIÓN NORMATIVA Y OPERATIVA "/>
    <s v="SUBDIRECCIÓN ESTRATÉGICA Y DE COORDINACIÓN BOMBERIL "/>
    <s v="PETICION DE INTERES GENERAL "/>
    <n v="30"/>
    <s v="20213800085232  "/>
    <s v="2021-06-28 15:16:47 "/>
    <n v="20212050093711"/>
    <m/>
    <m/>
    <s v="En proceso"/>
    <m/>
    <m/>
    <m/>
    <m/>
    <m/>
    <s v="NO SE EVIDENCIA DOCUMENTO DE SALIDA "/>
  </r>
  <r>
    <x v="1"/>
    <s v="Correo Atención Ciudadano"/>
    <s v="CALDAS"/>
    <s v="CUERPO DE BOMBEROS VOLUNTARIOS DE CHINCHINA  "/>
    <s v="Entidad Bomberil"/>
    <s v="Acompañamiento Juridico"/>
    <s v="CAC: ACLARACIÓN DE DUDAS "/>
    <s v="RONNY.ROMERO"/>
    <s v="FORMULACIÓN Y ACTUALIZACIÓN NORMATIVA Y OPERATIVA "/>
    <s v="SUBDIRECCIÓN ESTRATÉGICA Y DE COORDINACIÓN BOMBERIL "/>
    <s v="PETICION DE INTERES PARTICULAR "/>
    <n v="30"/>
    <s v="20213800085392  "/>
    <s v="2021-06-28 16:42:48 "/>
    <m/>
    <m/>
    <m/>
    <s v="En proceso"/>
    <m/>
    <m/>
    <m/>
    <m/>
    <m/>
    <m/>
  </r>
  <r>
    <x v="1"/>
    <s v="Correo Atención Ciudadano"/>
    <s v="SANTANDER"/>
    <s v="JUZGADO CATORCE ADMINISTRATIVO ORAL DEL CIRCUITO JUDICIAL DE BUCARAMANGA  "/>
    <s v="Entidad Territorial"/>
    <s v="Acompañamiento Juridico"/>
    <s v="CAC. 680013333014-2021-00105-00 ACCIÓN TUTELA NOTIFICA SENTENCIA.  "/>
    <s v="JORGE.RESTREPO "/>
    <s v="FORMULACIÓN Y ACTUALIZACIÓN NORMATIVA Y OPERATIVA "/>
    <s v="SUBDIRECCIÓN ESTRATÉGICA Y DE COORDINACIÓN BOMBERIL "/>
    <s v="PETICION ENTRE AUTORIDADES "/>
    <n v="10"/>
    <s v="20213800085402  "/>
    <s v="2021-06-29 08:59:12 "/>
    <n v="20212050093501"/>
    <m/>
    <m/>
    <s v="Cumplido"/>
    <m/>
    <d v="2021-06-30T00:00:00"/>
    <s v="PDF"/>
    <s v="SI"/>
    <m/>
    <m/>
  </r>
  <r>
    <x v="0"/>
    <s v="Radicación Directa "/>
    <s v="SANTANDER"/>
    <s v="ALCALDIA SAN GIL SANTANDER"/>
    <s v="Entidad Territorial"/>
    <s v="Acompañamiento Juridico"/>
    <s v="RD: SOLICITUD DE APOYO "/>
    <s v="RONNY.ROMERO"/>
    <s v="Área Cenrtral de Referencia Bomberil "/>
    <s v="SUBDIRECCIÓN ESTRATÉGICA Y DE COORDINACIÓN BOMBERIL "/>
    <s v="PETICION DE INTERES GENERAL "/>
    <n v="30"/>
    <s v="20213800085422  "/>
    <s v="2021-06-29 10:21:16 "/>
    <m/>
    <m/>
    <m/>
    <s v="En proceso"/>
    <m/>
    <m/>
    <m/>
    <m/>
    <m/>
    <m/>
  </r>
  <r>
    <x v="1"/>
    <s v="Correo Atención Ciudadano"/>
    <s v="BOGOTÁ"/>
    <s v="CNSC - COMISION NACIONAL DEL SERVICIO CIVIL CONVOCATORIA BOMBEROS OFICIALES  "/>
    <s v="Entidad Territorial"/>
    <s v="Solicitud de Informacion"/>
    <s v="CAC: Respuesta a solicitud de acompañamiento presencial en jornadas regionales en el marco del proceso de selección para la provisión definitiva del cargo denominado Bombero, de los Cuerpos de Bomberos Oficiales del país  "/>
    <s v="JORGE AMARILLO"/>
    <s v="SUBDIRECCIÓN ADMINISTRATIVA Y FINANCIERA"/>
    <s v="SUBDIRECCIÓN ADMINISTRATIVA Y FINANCIERA "/>
    <s v="PETICIÓN DE DOCUMENTOS E INFORMACIÓN "/>
    <n v="20"/>
    <s v="20213800085462  "/>
    <s v="2021-06-29 11:41:23 "/>
    <m/>
    <m/>
    <m/>
    <s v="En proceso"/>
    <m/>
    <m/>
    <m/>
    <m/>
    <m/>
    <m/>
  </r>
  <r>
    <x v="1"/>
    <s v="Correo Atención Ciudadano"/>
    <s v="CHOCO"/>
    <s v="SECRETARIA DE GOBIERNO EL CARMEN DEL DARIÉN CHOCO  "/>
    <s v="Entidad Territorial"/>
    <s v="Acompañamiento Juridico"/>
    <s v="CAC: SOLICITUD DE PERSONAL O DE FUNCIONARIO COMPETENTE.  "/>
    <s v="RONNY.ROMERO"/>
    <s v="FORMULACIÓN Y ACTUALIZACIÓN NORMATIVA Y OPERATIVA "/>
    <s v="SUBDIRECCIÓN ESTRATÉGICA Y DE COORDINACIÓN BOMBERIL "/>
    <s v="PETICION DE INTERES GENERAL "/>
    <n v="30"/>
    <s v="20213800085482  "/>
    <s v="2021-06-29 12:21:41 "/>
    <n v="20212050093731"/>
    <m/>
    <m/>
    <s v="En proceso"/>
    <m/>
    <m/>
    <m/>
    <m/>
    <m/>
    <s v="NO SE EVIDENCIA DOCUMENTO DE SLAIDA"/>
  </r>
  <r>
    <x v="1"/>
    <s v="Correo Atención Ciudadano"/>
    <s v="MAGDALENA"/>
    <s v="CUERPO DE BOMBEROS VOLUNTARIOS DE PIVIJAY MAGDALENA  "/>
    <s v="Entidad Bomberil"/>
    <s v="Solicitud de Informacion"/>
    <s v="CAC: Certificación que el cuerpo de bomberos pivijay Magdalena aparece ascrito a la dirección nacional de bomberos  "/>
    <s v="LUIS.VALENCIA "/>
    <s v="Área Cenrtral de Referencia Bomberil "/>
    <s v="SUBDIRECCIÓN ESTRATÉGICA Y DE COORDINACIÓN BOMBERIL "/>
    <s v="PETICIÓN DE DOCUMENTOS E INFORMACIÓN "/>
    <n v="20"/>
    <s v="20213800085492  "/>
    <s v="2021-06-29 12:27:36 "/>
    <m/>
    <m/>
    <m/>
    <s v="En proceso"/>
    <m/>
    <m/>
    <m/>
    <m/>
    <m/>
    <m/>
  </r>
  <r>
    <x v="1"/>
    <s v="Correo Atención Ciudadano"/>
    <s v="BOGOTÁ"/>
    <s v="ACADEMIA DE LA GESTIÓN PÚBLICA JULIANNA GIL BEHAINE  "/>
    <s v="Entidad Territorial"/>
    <s v="Solicitud de Informacion"/>
    <s v="CAC: Respuesta Oficial  "/>
    <s v="ADRIANA MORENO"/>
    <s v="PLANEACIÓN"/>
    <s v="DIRECCIÓN GENERAL"/>
    <s v="PETICIÓN DE DOCUMENTOS E INFORMACIÓN "/>
    <n v="30"/>
    <s v="20213800085512  "/>
    <s v="2021-06-29 15:17:15 "/>
    <m/>
    <m/>
    <m/>
    <s v="En proceso"/>
    <m/>
    <m/>
    <m/>
    <m/>
    <m/>
    <m/>
  </r>
  <r>
    <x v="1"/>
    <s v="Correo Atención Ciudadano"/>
    <s v="BOGOTÁ"/>
    <s v="UNIDAD DE CORRESPONDENCIA CNSC  "/>
    <s v="Entidad Territorial"/>
    <s v="Solicitud de Informacion"/>
    <s v="CAC: CNSC: Entrega comunicado No. 20212010848841  "/>
    <s v="JORGE AMARILLO"/>
    <s v="SUBDIRECCIÓN ADMINISTRATIVA Y FINANCIERA"/>
    <s v="SUBDIRECCIÓN ADMINISTRATIVA Y FINANCIERA "/>
    <s v="PETICIÓN DE DOCUMENTOS E INFORMACIÓN "/>
    <n v="20"/>
    <s v="20213800085552  "/>
    <s v="2021-06-29 16:32:09 "/>
    <m/>
    <m/>
    <m/>
    <s v="En proceso"/>
    <m/>
    <m/>
    <m/>
    <m/>
    <m/>
    <m/>
  </r>
  <r>
    <x v="1"/>
    <s v="Correo Atención Ciudadano"/>
    <s v="BOLIVAR"/>
    <s v="CUERPO DE BOMBEROS VOLUNTARIOS MAGANGUE - BOLIVAR  "/>
    <s v="Entidad Bomberil"/>
    <s v="Solicitud de Informacion"/>
    <s v="CAC: RESOLUCION INSCRIPCION DE DIGNATARIOS MAGANGUE y otros 3 documentos.pdf  "/>
    <s v="RONNY.ROMERO"/>
    <s v="FORMULACIÓN Y ACTUALIZACIÓN NORMATIVA Y OPERATIVA "/>
    <s v="SUBDIRECCIÓN ESTRATÉGICA Y DE COORDINACIÓN BOMBERIL "/>
    <s v="PETICION DE INTERES GENERAL "/>
    <n v="30"/>
    <s v="20213800085592  "/>
    <s v="2021-06-29 17:29:27 "/>
    <m/>
    <m/>
    <m/>
    <s v="En proceso"/>
    <m/>
    <m/>
    <m/>
    <m/>
    <m/>
    <m/>
  </r>
  <r>
    <x v="1"/>
    <s v="Correo Atención Ciudadano"/>
    <s v="CUNDINAMARCA"/>
    <s v="CUERPO DE BOMBEROS VOLUNTARIOS DE FACATATIVA  "/>
    <s v="Entidad Bomberil"/>
    <s v="Solicitud de Informacion"/>
    <s v="CAC: RESPUESTA RADICACIÓN DNBC No. “202033800048992” OFICIO N° 20212000013911 DE 21/01/2021, "/>
    <s v="RONNY.ROMERO"/>
    <s v="FORMULACIÓN Y ACTUALIZACIÓN NORMATIVA Y OPERATIVA "/>
    <s v="SUBDIRECCIÓN ESTRATÉGICA Y DE COORDINACIÓN BOMBERIL "/>
    <s v="PETICION DE INTERES GENERAL "/>
    <n v="30"/>
    <s v="20213800085642  "/>
    <s v="2021-06-30 11:06:07 "/>
    <m/>
    <m/>
    <m/>
    <s v="En proceso"/>
    <m/>
    <m/>
    <m/>
    <m/>
    <m/>
    <m/>
  </r>
  <r>
    <x v="1"/>
    <s v="Correo Atención Ciudadano"/>
    <s v="QUINDIO"/>
    <s v="CUERPO DE BOMBEROS VOLUNTARIOS DE ARMENIA QUINDIO  "/>
    <s v="Entidad Bomberil"/>
    <s v="Fortalecimiento Bomberil"/>
    <s v="CAC: SOLICITUD COMODATO "/>
    <s v="JIUD MAGNOLY"/>
    <s v="Área Cenrtral de Referencia Bomberil "/>
    <s v="SUBDIRECCIÓN ESTRATÉGICA Y DE COORDINACIÓN BOMBERIL "/>
    <s v="PETICION DE INTERES GENERAL "/>
    <n v="30"/>
    <s v="20213800085662  "/>
    <s v="2021-06-30 11:15:07 "/>
    <m/>
    <m/>
    <m/>
    <s v="En proceso"/>
    <m/>
    <m/>
    <m/>
    <m/>
    <m/>
    <m/>
  </r>
  <r>
    <x v="1"/>
    <s v="Correo Atención Ciudadano"/>
    <s v="ANTIOQUIA"/>
    <s v="CUERPO DE BOMBEROS VOLUNTARIOS DE AMALFI  "/>
    <s v="Entidad Bomberil"/>
    <s v="Solicitud de Informacion"/>
    <s v="CAC: Requerimiento a solicitud sobre sobre queja en contra del comandante DAGLEN FERNANDO RAMIREZ de la estación de bomberos de Amalfi departamento de Antioquia con radicado No. 20203800048302 del 11 de noviembre de 2020. "/>
    <s v="RONNY.ROMERO"/>
    <s v="FORMULACIÓN Y ACTUALIZACIÓN NORMATIVA Y OPERATIVA "/>
    <s v="SUBDIRECCIÓN ESTRATÉGICA Y DE COORDINACIÓN BOMBERIL "/>
    <s v="PETICION DE INTERES PARTICULAR "/>
    <n v="30"/>
    <s v="20213800085692  "/>
    <s v="2021-06-30 11:55:13 "/>
    <m/>
    <m/>
    <m/>
    <s v="En proceso"/>
    <m/>
    <m/>
    <m/>
    <m/>
    <m/>
    <m/>
  </r>
  <r>
    <x v="1"/>
    <s v="Correo Atención Ciudadano"/>
    <s v="BOYACÁ"/>
    <s v="CUERPO DE BOMBEROS VOLUNTARIOS DE MONIQUIRA  "/>
    <s v="Entidad Bomberil"/>
    <s v="Acompañamiento Juridico"/>
    <s v="CAC: REFERENCIA: Radicado DNBC No 20212050091711 Asunto: Llamado de atención "/>
    <s v="RONNY.ROMERO"/>
    <s v="FORMULACIÓN Y ACTUALIZACIÓN NORMATIVA Y OPERATIVA "/>
    <s v="SUBDIRECCIÓN ESTRATÉGICA Y DE COORDINACIÓN BOMBERIL "/>
    <s v="PETICION DE INTERES GENERAL "/>
    <n v="30"/>
    <s v="20213800085722  "/>
    <s v="2021-06-30 15:44:01 "/>
    <m/>
    <m/>
    <m/>
    <s v="En proceso"/>
    <m/>
    <m/>
    <m/>
    <m/>
    <m/>
    <m/>
  </r>
  <r>
    <x v="1"/>
    <s v="Correo Atención Ciudadano"/>
    <s v="BOGOTÁ"/>
    <s v="SUPERINTENDENCIA DE INDUSTRIA Y COMERCIO  "/>
    <s v="Entidad Territorial"/>
    <s v="Solicitud de Informacion"/>
    <s v="cac: Superintendencia de Industria y Comercio (SIC):Carta tramites:Radicado No. 21-206137-4|1037495 "/>
    <s v="ALVARO.PEREZ"/>
    <s v="CONTRATACIÓN"/>
    <s v="SUBDIRECCIÓN ADMINISTRATIVA Y FINANCIERA "/>
    <s v="PETICIÓN DE DOCUMENTOS E INFORMACIÓN "/>
    <n v="20"/>
    <s v="20213800085752  "/>
    <s v="2021-06-30 15:59:14 "/>
    <m/>
    <m/>
    <m/>
    <s v="En proceso"/>
    <m/>
    <m/>
    <m/>
    <m/>
    <m/>
    <m/>
  </r>
  <r>
    <x v="1"/>
    <s v="Correo Atención Ciudadano"/>
    <s v="LA GUAJIRA"/>
    <s v="CUERPO DE BOMBEROS VOLUNTARIOS DE FONSECA  "/>
    <s v="Entidad Bomberil"/>
    <s v="Fortalecimiento Bomberil"/>
    <s v="cac: DOCUMENTOS PARA ADJUDICACIÓN EQUIPOS FORTALECIMIENTO. "/>
    <s v="ANDRES MUÑOZ"/>
    <s v="Área Cenrtral de Referencia Bomberil "/>
    <s v="SUBDIRECCIÓN ESTRATÉGICA Y DE COORDINACIÓN BOMBERIL "/>
    <s v="PETICION DE INTERES GENERAL "/>
    <n v="30"/>
    <s v="20213800085762  "/>
    <s v="2021-06-30 16:03:34 "/>
    <m/>
    <m/>
    <m/>
    <s v="En proceso"/>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8.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pivotTable1.xml><?xml version="1.0" encoding="utf-8"?>
<pivotTableDefinition xmlns="http://schemas.openxmlformats.org/spreadsheetml/2006/main" name="Tabla dinámica1" cacheId="36" applyNumberFormats="0" applyBorderFormats="0" applyFontFormats="0" applyPatternFormats="0" applyAlignmentFormats="0" applyWidthHeightFormats="1" dataCaption="Valores" updatedVersion="5" minRefreshableVersion="3" useAutoFormatting="1" itemPrintTitles="1" createdVersion="5" indent="0" outline="1" outlineData="1" multipleFieldFilters="0">
  <location ref="A1:B5" firstHeaderRow="1" firstDataRow="1" firstDataCol="1"/>
  <pivotFields count="20">
    <pivotField showAll="0"/>
    <pivotField showAll="0"/>
    <pivotField showAll="0"/>
    <pivotField showAll="0"/>
    <pivotField showAll="0"/>
    <pivotField axis="axisRow" dataField="1" showAll="0">
      <items count="4">
        <item x="1"/>
        <item x="2"/>
        <item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5"/>
  </rowFields>
  <rowItems count="4">
    <i>
      <x/>
    </i>
    <i>
      <x v="1"/>
    </i>
    <i>
      <x v="2"/>
    </i>
    <i t="grand">
      <x/>
    </i>
  </rowItems>
  <colItems count="1">
    <i/>
  </colItems>
  <dataFields count="1">
    <dataField name="Cuenta de Dependencia" fld="5" subtotal="count" baseField="0" baseItem="0"/>
  </dataFields>
  <formats count="10">
    <format dxfId="9">
      <pivotArea dataOnly="0" labelOnly="1" grandRow="1" outline="0" fieldPosition="0"/>
    </format>
    <format dxfId="8">
      <pivotArea collapsedLevelsAreSubtotals="1" fieldPosition="0">
        <references count="1">
          <reference field="5" count="0"/>
        </references>
      </pivotArea>
    </format>
    <format dxfId="7">
      <pivotArea collapsedLevelsAreSubtotals="1" fieldPosition="0">
        <references count="1">
          <reference field="5" count="0"/>
        </references>
      </pivotArea>
    </format>
    <format dxfId="6">
      <pivotArea type="all" dataOnly="0" outline="0" fieldPosition="0"/>
    </format>
    <format dxfId="5">
      <pivotArea outline="0" collapsedLevelsAreSubtotals="1" fieldPosition="0"/>
    </format>
    <format dxfId="4">
      <pivotArea field="5" type="button" dataOnly="0" labelOnly="1" outline="0" axis="axisRow" fieldPosition="0"/>
    </format>
    <format dxfId="3">
      <pivotArea dataOnly="0" labelOnly="1" outline="0" axis="axisValues" fieldPosition="0"/>
    </format>
    <format dxfId="2">
      <pivotArea dataOnly="0" labelOnly="1" fieldPosition="0">
        <references count="1">
          <reference field="5" count="0"/>
        </references>
      </pivotArea>
    </format>
    <format dxfId="1">
      <pivotArea dataOnly="0" labelOnly="1" grandRow="1" outline="0" fieldPosition="0"/>
    </format>
    <format dxfId="0">
      <pivotArea dataOnly="0" labelOnly="1" grandRow="1"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xml><?xml version="1.0" encoding="utf-8"?>
<pivotTableDefinition xmlns="http://schemas.openxmlformats.org/spreadsheetml/2006/main" name="TablaDinámica7" cacheId="38"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chartFormat="22">
  <location ref="A74:B102" firstHeaderRow="1" firstDataRow="1" firstDataCol="1"/>
  <pivotFields count="24">
    <pivotField showAll="0"/>
    <pivotField showAll="0"/>
    <pivotField axis="axisRow" dataField="1" showAll="0">
      <items count="28">
        <item x="2"/>
        <item x="23"/>
        <item x="9"/>
        <item x="1"/>
        <item x="25"/>
        <item x="6"/>
        <item x="19"/>
        <item x="14"/>
        <item x="10"/>
        <item x="21"/>
        <item x="20"/>
        <item x="24"/>
        <item x="7"/>
        <item x="3"/>
        <item x="12"/>
        <item x="8"/>
        <item x="26"/>
        <item x="22"/>
        <item x="18"/>
        <item x="15"/>
        <item x="13"/>
        <item x="17"/>
        <item x="4"/>
        <item x="5"/>
        <item x="0"/>
        <item x="11"/>
        <item x="16"/>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2"/>
  </rowFields>
  <rowItems count="28">
    <i>
      <x/>
    </i>
    <i>
      <x v="1"/>
    </i>
    <i>
      <x v="2"/>
    </i>
    <i>
      <x v="3"/>
    </i>
    <i>
      <x v="4"/>
    </i>
    <i>
      <x v="5"/>
    </i>
    <i>
      <x v="6"/>
    </i>
    <i>
      <x v="7"/>
    </i>
    <i>
      <x v="8"/>
    </i>
    <i>
      <x v="9"/>
    </i>
    <i>
      <x v="10"/>
    </i>
    <i>
      <x v="11"/>
    </i>
    <i>
      <x v="12"/>
    </i>
    <i>
      <x v="13"/>
    </i>
    <i>
      <x v="14"/>
    </i>
    <i>
      <x v="15"/>
    </i>
    <i>
      <x v="16"/>
    </i>
    <i>
      <x v="17"/>
    </i>
    <i>
      <x v="18"/>
    </i>
    <i>
      <x v="19"/>
    </i>
    <i>
      <x v="20"/>
    </i>
    <i>
      <x v="21"/>
    </i>
    <i>
      <x v="22"/>
    </i>
    <i>
      <x v="23"/>
    </i>
    <i>
      <x v="24"/>
    </i>
    <i>
      <x v="25"/>
    </i>
    <i>
      <x v="26"/>
    </i>
    <i t="grand">
      <x/>
    </i>
  </rowItems>
  <colItems count="1">
    <i/>
  </colItems>
  <dataFields count="1">
    <dataField name="Cuenta de Departamento" fld="2" subtotal="count" baseField="0" baseItem="0"/>
  </dataFields>
  <formats count="11">
    <format dxfId="20">
      <pivotArea field="2" type="button" dataOnly="0" labelOnly="1" outline="0" axis="axisRow" fieldPosition="0"/>
    </format>
    <format dxfId="19">
      <pivotArea dataOnly="0" labelOnly="1" grandRow="1" outline="0" fieldPosition="0"/>
    </format>
    <format dxfId="18">
      <pivotArea collapsedLevelsAreSubtotals="1" fieldPosition="0">
        <references count="1">
          <reference field="2" count="0"/>
        </references>
      </pivotArea>
    </format>
    <format dxfId="17">
      <pivotArea collapsedLevelsAreSubtotals="1" fieldPosition="0">
        <references count="1">
          <reference field="2" count="0"/>
        </references>
      </pivotArea>
    </format>
    <format dxfId="16">
      <pivotArea type="all" dataOnly="0" outline="0" fieldPosition="0"/>
    </format>
    <format dxfId="15">
      <pivotArea outline="0" collapsedLevelsAreSubtotals="1" fieldPosition="0"/>
    </format>
    <format dxfId="14">
      <pivotArea field="2" type="button" dataOnly="0" labelOnly="1" outline="0" axis="axisRow" fieldPosition="0"/>
    </format>
    <format dxfId="13">
      <pivotArea dataOnly="0" labelOnly="1" outline="0" axis="axisValues" fieldPosition="0"/>
    </format>
    <format dxfId="12">
      <pivotArea dataOnly="0" labelOnly="1" fieldPosition="0">
        <references count="1">
          <reference field="2" count="0"/>
        </references>
      </pivotArea>
    </format>
    <format dxfId="11">
      <pivotArea dataOnly="0" labelOnly="1" grandRow="1" outline="0" fieldPosition="0"/>
    </format>
    <format dxfId="10">
      <pivotArea dataOnly="0" labelOnly="1" outline="0" axis="axisValues" fieldPosition="0"/>
    </format>
  </formats>
  <chartFormats count="1">
    <chartFormat chart="16" format="0"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3.xml><?xml version="1.0" encoding="utf-8"?>
<pivotTableDefinition xmlns="http://schemas.openxmlformats.org/spreadsheetml/2006/main" name="Tabla dinámica5" cacheId="37" applyNumberFormats="0" applyBorderFormats="0" applyFontFormats="0" applyPatternFormats="0" applyAlignmentFormats="0" applyWidthHeightFormats="1" dataCaption="Valores" updatedVersion="5" minRefreshableVersion="3" useAutoFormatting="1" itemPrintTitles="1" createdVersion="5" indent="0" outline="1" outlineData="1" multipleFieldFilters="0" chartFormat="33">
  <location ref="A33:B39" firstHeaderRow="1" firstDataRow="1" firstDataCol="1"/>
  <pivotFields count="24">
    <pivotField showAll="0"/>
    <pivotField showAll="0"/>
    <pivotField showAll="0"/>
    <pivotField showAll="0"/>
    <pivotField showAll="0"/>
    <pivotField showAll="0"/>
    <pivotField showAll="0"/>
    <pivotField showAll="0"/>
    <pivotField showAll="0"/>
    <pivotField showAll="0"/>
    <pivotField axis="axisRow" dataField="1" showAll="0">
      <items count="6">
        <item x="2"/>
        <item x="4"/>
        <item x="0"/>
        <item x="1"/>
        <item x="3"/>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10"/>
  </rowFields>
  <rowItems count="6">
    <i>
      <x/>
    </i>
    <i>
      <x v="1"/>
    </i>
    <i>
      <x v="2"/>
    </i>
    <i>
      <x v="3"/>
    </i>
    <i>
      <x v="4"/>
    </i>
    <i t="grand">
      <x/>
    </i>
  </rowItems>
  <colItems count="1">
    <i/>
  </colItems>
  <dataFields count="1">
    <dataField name="Cuenta de Tipo de petición" fld="10" subtotal="count" baseField="0" baseItem="0"/>
  </dataFields>
  <formats count="10">
    <format dxfId="30">
      <pivotArea field="10" type="button" dataOnly="0" labelOnly="1" outline="0" axis="axisRow" fieldPosition="0"/>
    </format>
    <format dxfId="29">
      <pivotArea dataOnly="0" labelOnly="1" grandRow="1" outline="0" fieldPosition="0"/>
    </format>
    <format dxfId="28">
      <pivotArea collapsedLevelsAreSubtotals="1" fieldPosition="0">
        <references count="1">
          <reference field="10" count="0"/>
        </references>
      </pivotArea>
    </format>
    <format dxfId="27">
      <pivotArea type="all" dataOnly="0" outline="0" fieldPosition="0"/>
    </format>
    <format dxfId="26">
      <pivotArea outline="0" collapsedLevelsAreSubtotals="1" fieldPosition="0"/>
    </format>
    <format dxfId="25">
      <pivotArea field="10" type="button" dataOnly="0" labelOnly="1" outline="0" axis="axisRow" fieldPosition="0"/>
    </format>
    <format dxfId="24">
      <pivotArea dataOnly="0" labelOnly="1" outline="0" axis="axisValues" fieldPosition="0"/>
    </format>
    <format dxfId="23">
      <pivotArea dataOnly="0" labelOnly="1" fieldPosition="0">
        <references count="1">
          <reference field="10" count="0"/>
        </references>
      </pivotArea>
    </format>
    <format dxfId="22">
      <pivotArea dataOnly="0" labelOnly="1" grandRow="1" outline="0" fieldPosition="0"/>
    </format>
    <format dxfId="21">
      <pivotArea field="10" type="button" dataOnly="0" labelOnly="1" outline="0" axis="axisRow" fieldPosition="0"/>
    </format>
  </formats>
  <chartFormats count="1">
    <chartFormat chart="19" format="3"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4.xml><?xml version="1.0" encoding="utf-8"?>
<pivotTableDefinition xmlns="http://schemas.openxmlformats.org/spreadsheetml/2006/main" name="TablaDinámica17" cacheId="39"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chartFormat="6">
  <location ref="A49:B52" firstHeaderRow="1" firstDataRow="1" firstDataCol="1"/>
  <pivotFields count="24">
    <pivotField axis="axisRow" dataField="1" showAll="0">
      <items count="3">
        <item x="1"/>
        <item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0"/>
  </rowFields>
  <rowItems count="3">
    <i>
      <x/>
    </i>
    <i>
      <x v="1"/>
    </i>
    <i t="grand">
      <x/>
    </i>
  </rowItems>
  <colItems count="1">
    <i/>
  </colItems>
  <dataFields count="1">
    <dataField name="Cuenta de Canal Oficial de Entrada" fld="0" subtotal="count" baseField="0" baseItem="0"/>
  </dataFields>
  <formats count="10">
    <format dxfId="40">
      <pivotArea field="0" type="button" dataOnly="0" labelOnly="1" outline="0" axis="axisRow" fieldPosition="0"/>
    </format>
    <format dxfId="39">
      <pivotArea dataOnly="0" labelOnly="1" grandRow="1" outline="0" fieldPosition="0"/>
    </format>
    <format dxfId="38">
      <pivotArea collapsedLevelsAreSubtotals="1" fieldPosition="0">
        <references count="1">
          <reference field="0" count="0"/>
        </references>
      </pivotArea>
    </format>
    <format dxfId="37">
      <pivotArea type="all" dataOnly="0" outline="0" fieldPosition="0"/>
    </format>
    <format dxfId="36">
      <pivotArea outline="0" collapsedLevelsAreSubtotals="1" fieldPosition="0"/>
    </format>
    <format dxfId="35">
      <pivotArea field="0" type="button" dataOnly="0" labelOnly="1" outline="0" axis="axisRow" fieldPosition="0"/>
    </format>
    <format dxfId="34">
      <pivotArea dataOnly="0" labelOnly="1" outline="0" axis="axisValues" fieldPosition="0"/>
    </format>
    <format dxfId="33">
      <pivotArea dataOnly="0" labelOnly="1" fieldPosition="0">
        <references count="1">
          <reference field="0" count="0"/>
        </references>
      </pivotArea>
    </format>
    <format dxfId="32">
      <pivotArea dataOnly="0" labelOnly="1" grandRow="1" outline="0" fieldPosition="0"/>
    </format>
    <format dxfId="31">
      <pivotArea dataOnly="0" labelOnly="1" outline="0" axis="axisValues" fieldPosition="0"/>
    </format>
  </formats>
  <chartFormats count="1">
    <chartFormat chart="5" format="0"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5.xml><?xml version="1.0" encoding="utf-8"?>
<pivotTableDefinition xmlns="http://schemas.openxmlformats.org/spreadsheetml/2006/main" name="TablaDinámica9" cacheId="38"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chartFormat="14">
  <location ref="A107:B113" firstHeaderRow="1" firstDataRow="1" firstDataCol="1"/>
  <pivotFields count="24">
    <pivotField showAll="0"/>
    <pivotField showAll="0"/>
    <pivotField showAll="0"/>
    <pivotField showAll="0"/>
    <pivotField showAll="0"/>
    <pivotField axis="axisRow" dataField="1" showAll="0">
      <items count="6">
        <item x="3"/>
        <item x="2"/>
        <item x="0"/>
        <item x="4"/>
        <item x="1"/>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5"/>
  </rowFields>
  <rowItems count="6">
    <i>
      <x/>
    </i>
    <i>
      <x v="1"/>
    </i>
    <i>
      <x v="2"/>
    </i>
    <i>
      <x v="3"/>
    </i>
    <i>
      <x v="4"/>
    </i>
    <i t="grand">
      <x/>
    </i>
  </rowItems>
  <colItems count="1">
    <i/>
  </colItems>
  <dataFields count="1">
    <dataField name="Cuenta de Tema de Consulta" fld="5" subtotal="count" baseField="0" baseItem="0"/>
  </dataFields>
  <formats count="10">
    <format dxfId="50">
      <pivotArea field="5" type="button" dataOnly="0" labelOnly="1" outline="0" axis="axisRow" fieldPosition="0"/>
    </format>
    <format dxfId="49">
      <pivotArea dataOnly="0" labelOnly="1" grandRow="1" outline="0" fieldPosition="0"/>
    </format>
    <format dxfId="48">
      <pivotArea collapsedLevelsAreSubtotals="1" fieldPosition="0">
        <references count="1">
          <reference field="5" count="0"/>
        </references>
      </pivotArea>
    </format>
    <format dxfId="47">
      <pivotArea type="all" dataOnly="0" outline="0" fieldPosition="0"/>
    </format>
    <format dxfId="46">
      <pivotArea outline="0" collapsedLevelsAreSubtotals="1" fieldPosition="0"/>
    </format>
    <format dxfId="45">
      <pivotArea field="5" type="button" dataOnly="0" labelOnly="1" outline="0" axis="axisRow" fieldPosition="0"/>
    </format>
    <format dxfId="44">
      <pivotArea dataOnly="0" labelOnly="1" outline="0" axis="axisValues" fieldPosition="0"/>
    </format>
    <format dxfId="43">
      <pivotArea dataOnly="0" labelOnly="1" fieldPosition="0">
        <references count="1">
          <reference field="5" count="0"/>
        </references>
      </pivotArea>
    </format>
    <format dxfId="42">
      <pivotArea dataOnly="0" labelOnly="1" grandRow="1" outline="0" fieldPosition="0"/>
    </format>
    <format dxfId="41">
      <pivotArea dataOnly="0" labelOnly="1" outline="0" axis="axisValues" fieldPosition="0"/>
    </format>
  </formats>
  <chartFormats count="1">
    <chartFormat chart="13" format="0"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6.xml><?xml version="1.0" encoding="utf-8"?>
<pivotTableDefinition xmlns="http://schemas.openxmlformats.org/spreadsheetml/2006/main" name="Tabla dinámica3" cacheId="37" applyNumberFormats="0" applyBorderFormats="0" applyFontFormats="0" applyPatternFormats="0" applyAlignmentFormats="0" applyWidthHeightFormats="1" dataCaption="Valores" updatedVersion="5" minRefreshableVersion="3" useAutoFormatting="1" itemPrintTitles="1" createdVersion="5" indent="0" outline="1" outlineData="1" multipleFieldFilters="0" chartFormat="24">
  <location ref="A9:B13" firstHeaderRow="1" firstDataRow="1" firstDataCol="1"/>
  <pivotFields count="24">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dataField="1" showAll="0">
      <items count="4">
        <item x="1"/>
        <item x="0"/>
        <item x="2"/>
        <item t="default"/>
      </items>
    </pivotField>
    <pivotField showAll="0"/>
    <pivotField showAll="0"/>
    <pivotField showAll="0"/>
    <pivotField showAll="0"/>
    <pivotField showAll="0"/>
    <pivotField showAll="0"/>
  </pivotFields>
  <rowFields count="1">
    <field x="17"/>
  </rowFields>
  <rowItems count="4">
    <i>
      <x/>
    </i>
    <i>
      <x v="1"/>
    </i>
    <i>
      <x v="2"/>
    </i>
    <i t="grand">
      <x/>
    </i>
  </rowItems>
  <colItems count="1">
    <i/>
  </colItems>
  <dataFields count="1">
    <dataField name="Cuenta de Estado" fld="17" subtotal="count" baseField="0" baseItem="0"/>
  </dataFields>
  <formats count="11">
    <format dxfId="61">
      <pivotArea field="17" type="button" dataOnly="0" labelOnly="1" outline="0" axis="axisRow" fieldPosition="0"/>
    </format>
    <format dxfId="60">
      <pivotArea dataOnly="0" labelOnly="1" grandRow="1" outline="0" fieldPosition="0"/>
    </format>
    <format dxfId="59">
      <pivotArea collapsedLevelsAreSubtotals="1" fieldPosition="0">
        <references count="1">
          <reference field="17" count="0"/>
        </references>
      </pivotArea>
    </format>
    <format dxfId="58">
      <pivotArea collapsedLevelsAreSubtotals="1" fieldPosition="0">
        <references count="1">
          <reference field="17" count="0"/>
        </references>
      </pivotArea>
    </format>
    <format dxfId="57">
      <pivotArea type="all" dataOnly="0" outline="0" fieldPosition="0"/>
    </format>
    <format dxfId="56">
      <pivotArea outline="0" collapsedLevelsAreSubtotals="1" fieldPosition="0"/>
    </format>
    <format dxfId="55">
      <pivotArea field="17" type="button" dataOnly="0" labelOnly="1" outline="0" axis="axisRow" fieldPosition="0"/>
    </format>
    <format dxfId="54">
      <pivotArea dataOnly="0" labelOnly="1" outline="0" axis="axisValues" fieldPosition="0"/>
    </format>
    <format dxfId="53">
      <pivotArea dataOnly="0" labelOnly="1" fieldPosition="0">
        <references count="1">
          <reference field="17" count="0"/>
        </references>
      </pivotArea>
    </format>
    <format dxfId="52">
      <pivotArea dataOnly="0" labelOnly="1" grandRow="1" outline="0" fieldPosition="0"/>
    </format>
    <format dxfId="51">
      <pivotArea dataOnly="0" labelOnly="1" grandRow="1" outline="0" fieldPosition="0"/>
    </format>
  </formats>
  <chartFormats count="1">
    <chartFormat chart="19" format="2"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7.xml><?xml version="1.0" encoding="utf-8"?>
<pivotTableDefinition xmlns="http://schemas.openxmlformats.org/spreadsheetml/2006/main" name="TablaDinámica2" cacheId="37" applyNumberFormats="0" applyBorderFormats="0" applyFontFormats="0" applyPatternFormats="0" applyAlignmentFormats="0" applyWidthHeightFormats="1" dataCaption="Valores" updatedVersion="6" minRefreshableVersion="3" useAutoFormatting="1" itemPrintTitles="1" createdVersion="5" indent="0" outline="1" outlineData="1" multipleFieldFilters="0" chartFormat="10">
  <location ref="A59:B65" firstHeaderRow="1" firstDataRow="1" firstDataCol="1"/>
  <pivotFields count="24">
    <pivotField showAll="0"/>
    <pivotField showAll="0"/>
    <pivotField showAll="0"/>
    <pivotField showAll="0"/>
    <pivotField axis="axisRow" dataField="1" showAll="0">
      <items count="6">
        <item x="2"/>
        <item x="1"/>
        <item x="4"/>
        <item x="3"/>
        <item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4"/>
  </rowFields>
  <rowItems count="6">
    <i>
      <x/>
    </i>
    <i>
      <x v="1"/>
    </i>
    <i>
      <x v="2"/>
    </i>
    <i>
      <x v="3"/>
    </i>
    <i>
      <x v="4"/>
    </i>
    <i t="grand">
      <x/>
    </i>
  </rowItems>
  <colItems count="1">
    <i/>
  </colItems>
  <dataFields count="1">
    <dataField name="Cuenta de Naturaleza jurídica del peticionario" fld="4" subtotal="count" baseField="0" baseItem="0"/>
  </dataFields>
  <formats count="10">
    <format dxfId="71">
      <pivotArea field="4" type="button" dataOnly="0" labelOnly="1" outline="0" axis="axisRow" fieldPosition="0"/>
    </format>
    <format dxfId="70">
      <pivotArea dataOnly="0" labelOnly="1" grandRow="1" outline="0" fieldPosition="0"/>
    </format>
    <format dxfId="69">
      <pivotArea collapsedLevelsAreSubtotals="1" fieldPosition="0">
        <references count="1">
          <reference field="4" count="0"/>
        </references>
      </pivotArea>
    </format>
    <format dxfId="68">
      <pivotArea type="all" dataOnly="0" outline="0" fieldPosition="0"/>
    </format>
    <format dxfId="67">
      <pivotArea outline="0" collapsedLevelsAreSubtotals="1" fieldPosition="0"/>
    </format>
    <format dxfId="66">
      <pivotArea field="4" type="button" dataOnly="0" labelOnly="1" outline="0" axis="axisRow" fieldPosition="0"/>
    </format>
    <format dxfId="65">
      <pivotArea dataOnly="0" labelOnly="1" outline="0" axis="axisValues" fieldPosition="0"/>
    </format>
    <format dxfId="64">
      <pivotArea dataOnly="0" labelOnly="1" fieldPosition="0">
        <references count="1">
          <reference field="4" count="0"/>
        </references>
      </pivotArea>
    </format>
    <format dxfId="63">
      <pivotArea dataOnly="0" labelOnly="1" grandRow="1" outline="0" fieldPosition="0"/>
    </format>
    <format dxfId="62">
      <pivotArea dataOnly="0" labelOnly="1" outline="0" axis="axisValues" fieldPosition="0"/>
    </format>
  </formats>
  <chartFormats count="6">
    <chartFormat chart="3" format="0" series="1">
      <pivotArea type="data" outline="0" fieldPosition="0">
        <references count="1">
          <reference field="4294967294" count="1" selected="0">
            <x v="0"/>
          </reference>
        </references>
      </pivotArea>
    </chartFormat>
    <chartFormat chart="3" format="1">
      <pivotArea type="data" outline="0" fieldPosition="0">
        <references count="2">
          <reference field="4294967294" count="1" selected="0">
            <x v="0"/>
          </reference>
          <reference field="4" count="1" selected="0">
            <x v="0"/>
          </reference>
        </references>
      </pivotArea>
    </chartFormat>
    <chartFormat chart="3" format="2">
      <pivotArea type="data" outline="0" fieldPosition="0">
        <references count="2">
          <reference field="4294967294" count="1" selected="0">
            <x v="0"/>
          </reference>
          <reference field="4" count="1" selected="0">
            <x v="1"/>
          </reference>
        </references>
      </pivotArea>
    </chartFormat>
    <chartFormat chart="3" format="3">
      <pivotArea type="data" outline="0" fieldPosition="0">
        <references count="2">
          <reference field="4294967294" count="1" selected="0">
            <x v="0"/>
          </reference>
          <reference field="4" count="1" selected="0">
            <x v="2"/>
          </reference>
        </references>
      </pivotArea>
    </chartFormat>
    <chartFormat chart="3" format="4">
      <pivotArea type="data" outline="0" fieldPosition="0">
        <references count="2">
          <reference field="4294967294" count="1" selected="0">
            <x v="0"/>
          </reference>
          <reference field="4" count="1" selected="0">
            <x v="3"/>
          </reference>
        </references>
      </pivotArea>
    </chartFormat>
    <chartFormat chart="3" format="5">
      <pivotArea type="data" outline="0" fieldPosition="0">
        <references count="2">
          <reference field="4294967294" count="1" selected="0">
            <x v="0"/>
          </reference>
          <reference field="4" count="1" selected="0">
            <x v="4"/>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8.xml><?xml version="1.0" encoding="utf-8"?>
<pivotTableDefinition xmlns="http://schemas.openxmlformats.org/spreadsheetml/2006/main" name="TablaDinámica16" cacheId="39"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location ref="A3:B6" firstHeaderRow="1" firstDataRow="1" firstDataCol="1"/>
  <pivotFields count="24">
    <pivotField axis="axisRow" dataField="1" showAll="0">
      <items count="3">
        <item x="1"/>
        <item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0"/>
  </rowFields>
  <rowItems count="3">
    <i>
      <x/>
    </i>
    <i>
      <x v="1"/>
    </i>
    <i t="grand">
      <x/>
    </i>
  </rowItems>
  <colItems count="1">
    <i/>
  </colItems>
  <dataFields count="1">
    <dataField name="Cuenta de Canal Oficial de Entrada" fld="0"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8" Type="http://schemas.openxmlformats.org/officeDocument/2006/relationships/drawing" Target="../drawings/drawing1.xml"/><Relationship Id="rId3" Type="http://schemas.openxmlformats.org/officeDocument/2006/relationships/pivotTable" Target="../pivotTables/pivotTable3.xml"/><Relationship Id="rId7" Type="http://schemas.openxmlformats.org/officeDocument/2006/relationships/pivotTable" Target="../pivotTables/pivotTable7.xml"/><Relationship Id="rId2" Type="http://schemas.openxmlformats.org/officeDocument/2006/relationships/pivotTable" Target="../pivotTables/pivotTable2.xml"/><Relationship Id="rId1" Type="http://schemas.openxmlformats.org/officeDocument/2006/relationships/pivotTable" Target="../pivotTables/pivotTable1.xml"/><Relationship Id="rId6" Type="http://schemas.openxmlformats.org/officeDocument/2006/relationships/pivotTable" Target="../pivotTables/pivotTable6.xml"/><Relationship Id="rId5" Type="http://schemas.openxmlformats.org/officeDocument/2006/relationships/pivotTable" Target="../pivotTables/pivotTable5.xml"/><Relationship Id="rId4" Type="http://schemas.openxmlformats.org/officeDocument/2006/relationships/pivotTable" Target="../pivotTables/pivotTable4.xml"/></Relationships>
</file>

<file path=xl/worksheets/_rels/sheet5.xml.rels><?xml version="1.0" encoding="UTF-8" standalone="yes"?>
<Relationships xmlns="http://schemas.openxmlformats.org/package/2006/relationships"><Relationship Id="rId1" Type="http://schemas.openxmlformats.org/officeDocument/2006/relationships/pivotTable" Target="../pivotTables/pivotTable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47050"/>
  <sheetViews>
    <sheetView zoomScale="90" zoomScaleNormal="90" workbookViewId="0">
      <pane ySplit="1" topLeftCell="A2" activePane="bottomLeft" state="frozen"/>
      <selection activeCell="C1" sqref="C1"/>
      <selection pane="bottomLeft" activeCell="D8" sqref="D8"/>
    </sheetView>
  </sheetViews>
  <sheetFormatPr baseColWidth="10" defaultColWidth="11.42578125" defaultRowHeight="12.75" x14ac:dyDescent="0.25"/>
  <cols>
    <col min="1" max="1" width="11.42578125" style="31"/>
    <col min="2" max="2" width="15.140625" style="31" customWidth="1"/>
    <col min="3" max="3" width="26.28515625" style="31" customWidth="1"/>
    <col min="4" max="4" width="17.85546875" style="31" customWidth="1"/>
    <col min="5" max="5" width="19.7109375" style="31" bestFit="1" customWidth="1"/>
    <col min="6" max="6" width="22.85546875" style="31" bestFit="1" customWidth="1"/>
    <col min="7" max="7" width="29.7109375" style="31" customWidth="1"/>
    <col min="8" max="8" width="22" style="31" customWidth="1"/>
    <col min="9" max="9" width="18.85546875" style="31" customWidth="1"/>
    <col min="10" max="10" width="18.5703125" style="31" customWidth="1"/>
    <col min="11" max="11" width="16.5703125" style="31" customWidth="1"/>
    <col min="12" max="12" width="11.42578125" style="31"/>
    <col min="13" max="13" width="20" style="65" bestFit="1" customWidth="1"/>
    <col min="14" max="14" width="11.42578125" style="44"/>
    <col min="15" max="15" width="21.85546875" style="45" bestFit="1" customWidth="1"/>
    <col min="16" max="16" width="11.42578125" style="46"/>
    <col min="17" max="17" width="11.42578125" style="31"/>
    <col min="18" max="18" width="15.28515625" style="31" customWidth="1"/>
    <col min="19" max="19" width="31.28515625" style="31" customWidth="1"/>
    <col min="20" max="20" width="25.140625" style="44" customWidth="1"/>
    <col min="21" max="21" width="19" style="31" customWidth="1"/>
    <col min="22" max="22" width="15.140625" style="31" customWidth="1"/>
    <col min="23" max="23" width="14.7109375" style="31" customWidth="1"/>
    <col min="24" max="24" width="27.7109375" style="31" customWidth="1"/>
    <col min="25" max="25" width="25.85546875" style="31" bestFit="1" customWidth="1"/>
    <col min="26" max="16384" width="11.42578125" style="31"/>
  </cols>
  <sheetData>
    <row r="1" spans="1:25" s="24" customFormat="1" ht="51" x14ac:dyDescent="0.25">
      <c r="A1" s="14" t="s">
        <v>0</v>
      </c>
      <c r="B1" s="15" t="s">
        <v>1</v>
      </c>
      <c r="C1" s="15" t="s">
        <v>2</v>
      </c>
      <c r="D1" s="15" t="s">
        <v>3</v>
      </c>
      <c r="E1" s="15" t="s">
        <v>4</v>
      </c>
      <c r="F1" s="15" t="s">
        <v>5</v>
      </c>
      <c r="G1" s="15" t="s">
        <v>6</v>
      </c>
      <c r="H1" s="15" t="s">
        <v>7</v>
      </c>
      <c r="I1" s="15" t="s">
        <v>8</v>
      </c>
      <c r="J1" s="15" t="s">
        <v>9</v>
      </c>
      <c r="K1" s="15" t="s">
        <v>10</v>
      </c>
      <c r="L1" s="16" t="s">
        <v>11</v>
      </c>
      <c r="M1" s="17" t="s">
        <v>12</v>
      </c>
      <c r="N1" s="18" t="s">
        <v>13</v>
      </c>
      <c r="O1" s="19" t="s">
        <v>14</v>
      </c>
      <c r="P1" s="20" t="s">
        <v>15</v>
      </c>
      <c r="Q1" s="15" t="s">
        <v>16</v>
      </c>
      <c r="R1" s="15" t="s">
        <v>17</v>
      </c>
      <c r="S1" s="15" t="s">
        <v>18</v>
      </c>
      <c r="T1" s="21" t="s">
        <v>19</v>
      </c>
      <c r="U1" s="15" t="s">
        <v>20</v>
      </c>
      <c r="V1" s="15" t="s">
        <v>21</v>
      </c>
      <c r="W1" s="15" t="s">
        <v>22</v>
      </c>
      <c r="X1" s="22" t="s">
        <v>23</v>
      </c>
      <c r="Y1" s="23"/>
    </row>
    <row r="2" spans="1:25" ht="51" x14ac:dyDescent="0.25">
      <c r="A2" s="25" t="s">
        <v>542</v>
      </c>
      <c r="B2" s="26" t="s">
        <v>542</v>
      </c>
      <c r="C2" s="26"/>
      <c r="D2" s="26" t="s">
        <v>293</v>
      </c>
      <c r="E2" s="26"/>
      <c r="F2" s="26"/>
      <c r="G2" s="35" t="s">
        <v>177</v>
      </c>
      <c r="H2" s="51" t="s">
        <v>561</v>
      </c>
      <c r="I2" s="26" t="s">
        <v>400</v>
      </c>
      <c r="J2" s="26"/>
      <c r="K2" s="26" t="s">
        <v>40</v>
      </c>
      <c r="L2" s="26">
        <v>30</v>
      </c>
      <c r="M2" s="47" t="s">
        <v>57</v>
      </c>
      <c r="N2" s="47" t="s">
        <v>405</v>
      </c>
      <c r="O2" s="34"/>
      <c r="P2" s="27"/>
      <c r="Q2" s="26"/>
      <c r="R2" s="26"/>
      <c r="S2" s="26"/>
      <c r="T2" s="28"/>
      <c r="U2" s="26"/>
      <c r="V2" s="26"/>
      <c r="W2" s="26"/>
      <c r="X2" s="29"/>
      <c r="Y2" s="30"/>
    </row>
    <row r="3" spans="1:25" ht="51" x14ac:dyDescent="0.25">
      <c r="A3" s="25" t="s">
        <v>24</v>
      </c>
      <c r="B3" s="26" t="s">
        <v>565</v>
      </c>
      <c r="C3" s="26"/>
      <c r="D3" s="26" t="s">
        <v>555</v>
      </c>
      <c r="E3" s="26"/>
      <c r="F3" s="26"/>
      <c r="G3" s="35" t="s">
        <v>178</v>
      </c>
      <c r="H3" s="51" t="s">
        <v>526</v>
      </c>
      <c r="I3" s="26"/>
      <c r="J3" s="26" t="s">
        <v>401</v>
      </c>
      <c r="K3" s="26" t="s">
        <v>40</v>
      </c>
      <c r="L3" s="26">
        <v>30</v>
      </c>
      <c r="M3" s="47" t="s">
        <v>58</v>
      </c>
      <c r="N3" s="47" t="s">
        <v>406</v>
      </c>
      <c r="O3" s="34"/>
      <c r="P3" s="27"/>
      <c r="Q3" s="26"/>
      <c r="R3" s="26"/>
      <c r="S3" s="26"/>
      <c r="T3" s="28"/>
      <c r="U3" s="26"/>
      <c r="V3" s="26"/>
      <c r="W3" s="26"/>
      <c r="X3" s="29"/>
      <c r="Y3" s="30"/>
    </row>
    <row r="4" spans="1:25" ht="63.75" x14ac:dyDescent="0.25">
      <c r="A4" s="25" t="s">
        <v>24</v>
      </c>
      <c r="B4" s="26" t="s">
        <v>565</v>
      </c>
      <c r="C4" s="26"/>
      <c r="D4" s="26" t="s">
        <v>294</v>
      </c>
      <c r="E4" s="26"/>
      <c r="F4" s="26"/>
      <c r="G4" s="35" t="s">
        <v>179</v>
      </c>
      <c r="H4" s="51" t="s">
        <v>527</v>
      </c>
      <c r="I4" s="26"/>
      <c r="J4" s="26"/>
      <c r="K4" s="26" t="s">
        <v>41</v>
      </c>
      <c r="L4" s="26">
        <v>30</v>
      </c>
      <c r="M4" s="47" t="s">
        <v>59</v>
      </c>
      <c r="N4" s="47" t="s">
        <v>407</v>
      </c>
      <c r="O4" s="34"/>
      <c r="P4" s="27"/>
      <c r="Q4" s="26"/>
      <c r="R4" s="26"/>
      <c r="S4" s="26"/>
      <c r="T4" s="28"/>
      <c r="U4" s="26"/>
      <c r="V4" s="26"/>
      <c r="W4" s="26"/>
      <c r="X4" s="29"/>
      <c r="Y4" s="30"/>
    </row>
    <row r="5" spans="1:25" ht="51" x14ac:dyDescent="0.25">
      <c r="A5" s="25" t="s">
        <v>24</v>
      </c>
      <c r="B5" s="26" t="s">
        <v>563</v>
      </c>
      <c r="C5" s="26"/>
      <c r="D5" s="26" t="s">
        <v>557</v>
      </c>
      <c r="E5" s="26"/>
      <c r="F5" s="26"/>
      <c r="G5" s="35" t="s">
        <v>180</v>
      </c>
      <c r="H5" s="51" t="s">
        <v>561</v>
      </c>
      <c r="I5" s="26" t="s">
        <v>400</v>
      </c>
      <c r="J5" s="26"/>
      <c r="K5" s="26" t="s">
        <v>40</v>
      </c>
      <c r="L5" s="26">
        <v>30</v>
      </c>
      <c r="M5" s="47" t="s">
        <v>60</v>
      </c>
      <c r="N5" s="47" t="s">
        <v>408</v>
      </c>
      <c r="O5" s="34"/>
      <c r="P5" s="32"/>
      <c r="Q5" s="26"/>
      <c r="R5" s="26"/>
      <c r="S5" s="26"/>
      <c r="T5" s="33"/>
      <c r="U5" s="26"/>
      <c r="V5" s="26"/>
      <c r="W5" s="26"/>
      <c r="X5" s="29"/>
      <c r="Y5" s="30"/>
    </row>
    <row r="6" spans="1:25" ht="63.75" x14ac:dyDescent="0.25">
      <c r="A6" s="25" t="s">
        <v>24</v>
      </c>
      <c r="B6" s="26" t="s">
        <v>565</v>
      </c>
      <c r="C6" s="26"/>
      <c r="D6" s="26" t="s">
        <v>556</v>
      </c>
      <c r="E6" s="26"/>
      <c r="F6" s="26"/>
      <c r="G6" s="35" t="s">
        <v>181</v>
      </c>
      <c r="H6" s="51" t="s">
        <v>528</v>
      </c>
      <c r="I6" s="26" t="s">
        <v>400</v>
      </c>
      <c r="J6" s="26" t="s">
        <v>401</v>
      </c>
      <c r="K6" s="26" t="s">
        <v>40</v>
      </c>
      <c r="L6" s="26">
        <v>30</v>
      </c>
      <c r="M6" s="47" t="s">
        <v>61</v>
      </c>
      <c r="N6" s="47" t="s">
        <v>409</v>
      </c>
      <c r="O6" s="34"/>
      <c r="P6" s="32"/>
      <c r="Q6" s="26"/>
      <c r="R6" s="26"/>
      <c r="S6" s="26"/>
      <c r="T6" s="28"/>
      <c r="U6" s="26"/>
      <c r="V6" s="26"/>
      <c r="W6" s="26"/>
      <c r="X6" s="29"/>
      <c r="Y6" s="30"/>
    </row>
    <row r="7" spans="1:25" ht="51" x14ac:dyDescent="0.25">
      <c r="A7" s="25" t="s">
        <v>24</v>
      </c>
      <c r="B7" s="26" t="s">
        <v>565</v>
      </c>
      <c r="C7" s="26"/>
      <c r="D7" s="26" t="s">
        <v>295</v>
      </c>
      <c r="E7" s="26"/>
      <c r="F7" s="26"/>
      <c r="G7" s="35" t="s">
        <v>182</v>
      </c>
      <c r="H7" s="51" t="s">
        <v>526</v>
      </c>
      <c r="I7" s="26" t="s">
        <v>560</v>
      </c>
      <c r="J7" s="26" t="s">
        <v>401</v>
      </c>
      <c r="K7" s="26" t="s">
        <v>40</v>
      </c>
      <c r="L7" s="26">
        <v>30</v>
      </c>
      <c r="M7" s="47" t="s">
        <v>62</v>
      </c>
      <c r="N7" s="47" t="s">
        <v>410</v>
      </c>
      <c r="O7" s="34"/>
      <c r="P7" s="27"/>
      <c r="Q7" s="26"/>
      <c r="R7" s="26"/>
      <c r="S7" s="26"/>
      <c r="T7" s="28"/>
      <c r="U7" s="26"/>
      <c r="V7" s="26"/>
      <c r="W7" s="26"/>
      <c r="X7" s="29"/>
      <c r="Y7" s="30"/>
    </row>
    <row r="8" spans="1:25" ht="63.75" x14ac:dyDescent="0.25">
      <c r="A8" s="25" t="s">
        <v>24</v>
      </c>
      <c r="B8" s="26" t="s">
        <v>565</v>
      </c>
      <c r="C8" s="26"/>
      <c r="D8" s="26" t="s">
        <v>296</v>
      </c>
      <c r="E8" s="26"/>
      <c r="F8" s="26"/>
      <c r="G8" s="35" t="s">
        <v>183</v>
      </c>
      <c r="H8" s="51" t="s">
        <v>561</v>
      </c>
      <c r="I8" s="26" t="s">
        <v>400</v>
      </c>
      <c r="J8" s="26"/>
      <c r="K8" s="26" t="s">
        <v>41</v>
      </c>
      <c r="L8" s="26">
        <v>30</v>
      </c>
      <c r="M8" s="47" t="s">
        <v>63</v>
      </c>
      <c r="N8" s="47" t="s">
        <v>411</v>
      </c>
      <c r="O8" s="34"/>
      <c r="P8" s="32"/>
      <c r="Q8" s="26"/>
      <c r="R8" s="26"/>
      <c r="S8" s="26"/>
      <c r="T8" s="28"/>
      <c r="U8" s="26"/>
      <c r="V8" s="26"/>
      <c r="W8" s="26"/>
      <c r="X8" s="29"/>
      <c r="Y8" s="30"/>
    </row>
    <row r="9" spans="1:25" ht="51" x14ac:dyDescent="0.25">
      <c r="A9" s="25" t="s">
        <v>24</v>
      </c>
      <c r="B9" s="26" t="s">
        <v>565</v>
      </c>
      <c r="C9" s="26"/>
      <c r="D9" s="26" t="s">
        <v>297</v>
      </c>
      <c r="E9" s="26"/>
      <c r="F9" s="26"/>
      <c r="G9" s="35" t="s">
        <v>184</v>
      </c>
      <c r="H9" s="51" t="s">
        <v>529</v>
      </c>
      <c r="I9" s="26" t="s">
        <v>404</v>
      </c>
      <c r="J9" s="26"/>
      <c r="K9" s="26" t="s">
        <v>38</v>
      </c>
      <c r="L9" s="26">
        <v>35</v>
      </c>
      <c r="M9" s="47" t="s">
        <v>64</v>
      </c>
      <c r="N9" s="47" t="s">
        <v>412</v>
      </c>
      <c r="O9" s="34"/>
      <c r="P9" s="27"/>
      <c r="Q9" s="26"/>
      <c r="R9" s="26"/>
      <c r="S9" s="26"/>
      <c r="T9" s="28"/>
      <c r="U9" s="26"/>
      <c r="V9" s="26"/>
      <c r="W9" s="26"/>
      <c r="X9" s="29"/>
      <c r="Y9" s="30"/>
    </row>
    <row r="10" spans="1:25" ht="51" x14ac:dyDescent="0.25">
      <c r="A10" s="25" t="s">
        <v>24</v>
      </c>
      <c r="B10" s="26" t="s">
        <v>565</v>
      </c>
      <c r="C10" s="26"/>
      <c r="D10" s="26" t="s">
        <v>298</v>
      </c>
      <c r="E10" s="26"/>
      <c r="F10" s="26"/>
      <c r="G10" s="35" t="s">
        <v>185</v>
      </c>
      <c r="H10" s="51" t="s">
        <v>561</v>
      </c>
      <c r="I10" s="26" t="s">
        <v>400</v>
      </c>
      <c r="J10" s="26"/>
      <c r="K10" s="26" t="s">
        <v>41</v>
      </c>
      <c r="L10" s="26">
        <v>30</v>
      </c>
      <c r="M10" s="47" t="s">
        <v>65</v>
      </c>
      <c r="N10" s="47" t="s">
        <v>413</v>
      </c>
      <c r="O10" s="34"/>
      <c r="P10" s="27"/>
      <c r="Q10" s="26"/>
      <c r="R10" s="26"/>
      <c r="S10" s="26"/>
      <c r="T10" s="28"/>
      <c r="U10" s="26"/>
      <c r="V10" s="26"/>
      <c r="W10" s="26"/>
      <c r="X10" s="29"/>
      <c r="Y10" s="30"/>
    </row>
    <row r="11" spans="1:25" ht="51" x14ac:dyDescent="0.25">
      <c r="A11" s="25" t="s">
        <v>24</v>
      </c>
      <c r="B11" s="26" t="s">
        <v>565</v>
      </c>
      <c r="C11" s="26"/>
      <c r="D11" s="26" t="s">
        <v>299</v>
      </c>
      <c r="E11" s="26"/>
      <c r="F11" s="26"/>
      <c r="G11" s="35" t="s">
        <v>186</v>
      </c>
      <c r="H11" s="51" t="s">
        <v>526</v>
      </c>
      <c r="I11" s="26" t="s">
        <v>400</v>
      </c>
      <c r="J11" s="26"/>
      <c r="K11" s="26" t="s">
        <v>40</v>
      </c>
      <c r="L11" s="26">
        <v>30</v>
      </c>
      <c r="M11" s="47" t="s">
        <v>66</v>
      </c>
      <c r="N11" s="47" t="s">
        <v>414</v>
      </c>
      <c r="O11" s="34"/>
      <c r="P11" s="27"/>
      <c r="Q11" s="26"/>
      <c r="R11" s="26"/>
      <c r="S11" s="26"/>
      <c r="T11" s="28"/>
      <c r="U11" s="26"/>
      <c r="V11" s="26"/>
      <c r="W11" s="26"/>
      <c r="X11" s="29"/>
      <c r="Y11" s="30"/>
    </row>
    <row r="12" spans="1:25" ht="63.75" x14ac:dyDescent="0.25">
      <c r="A12" s="25" t="s">
        <v>24</v>
      </c>
      <c r="B12" s="26" t="s">
        <v>565</v>
      </c>
      <c r="C12" s="26"/>
      <c r="D12" s="26" t="s">
        <v>300</v>
      </c>
      <c r="E12" s="26"/>
      <c r="F12" s="26"/>
      <c r="G12" s="35" t="s">
        <v>187</v>
      </c>
      <c r="H12" s="51" t="s">
        <v>526</v>
      </c>
      <c r="I12" s="26" t="s">
        <v>400</v>
      </c>
      <c r="J12" s="26"/>
      <c r="K12" s="26" t="s">
        <v>40</v>
      </c>
      <c r="L12" s="26">
        <v>30</v>
      </c>
      <c r="M12" s="47" t="s">
        <v>67</v>
      </c>
      <c r="N12" s="47" t="s">
        <v>415</v>
      </c>
      <c r="O12" s="34"/>
      <c r="P12" s="27"/>
      <c r="Q12" s="26"/>
      <c r="R12" s="26"/>
      <c r="S12" s="26"/>
      <c r="T12" s="28"/>
      <c r="U12" s="26"/>
      <c r="V12" s="26"/>
      <c r="W12" s="26"/>
      <c r="X12" s="29"/>
      <c r="Y12" s="30"/>
    </row>
    <row r="13" spans="1:25" ht="87" customHeight="1" x14ac:dyDescent="0.25">
      <c r="A13" s="25" t="s">
        <v>24</v>
      </c>
      <c r="B13" s="26" t="s">
        <v>565</v>
      </c>
      <c r="C13" s="26"/>
      <c r="D13" s="26" t="s">
        <v>301</v>
      </c>
      <c r="E13" s="26"/>
      <c r="F13" s="26"/>
      <c r="G13" s="35" t="s">
        <v>188</v>
      </c>
      <c r="H13" s="51" t="s">
        <v>528</v>
      </c>
      <c r="I13" s="26" t="s">
        <v>400</v>
      </c>
      <c r="J13" s="26" t="s">
        <v>401</v>
      </c>
      <c r="K13" s="26" t="s">
        <v>40</v>
      </c>
      <c r="L13" s="26">
        <v>30</v>
      </c>
      <c r="M13" s="47" t="s">
        <v>68</v>
      </c>
      <c r="N13" s="47" t="s">
        <v>416</v>
      </c>
      <c r="O13" s="34"/>
      <c r="P13" s="27"/>
      <c r="Q13" s="26"/>
      <c r="R13" s="26"/>
      <c r="S13" s="26"/>
      <c r="T13" s="28"/>
      <c r="U13" s="26"/>
      <c r="V13" s="26"/>
      <c r="W13" s="26"/>
      <c r="X13" s="29"/>
      <c r="Y13" s="30"/>
    </row>
    <row r="14" spans="1:25" ht="51" x14ac:dyDescent="0.25">
      <c r="A14" s="25" t="s">
        <v>24</v>
      </c>
      <c r="B14" s="26" t="s">
        <v>565</v>
      </c>
      <c r="C14" s="26"/>
      <c r="D14" s="26" t="s">
        <v>302</v>
      </c>
      <c r="E14" s="26"/>
      <c r="F14" s="26"/>
      <c r="G14" s="35" t="s">
        <v>189</v>
      </c>
      <c r="H14" s="51"/>
      <c r="I14" s="26"/>
      <c r="J14" s="26" t="s">
        <v>402</v>
      </c>
      <c r="K14" s="26" t="s">
        <v>42</v>
      </c>
      <c r="L14" s="26">
        <v>10</v>
      </c>
      <c r="M14" s="47" t="s">
        <v>69</v>
      </c>
      <c r="N14" s="47" t="s">
        <v>417</v>
      </c>
      <c r="O14" s="34"/>
      <c r="P14" s="27"/>
      <c r="Q14" s="26"/>
      <c r="R14" s="26"/>
      <c r="S14" s="26"/>
      <c r="T14" s="28"/>
      <c r="U14" s="26"/>
      <c r="V14" s="26"/>
      <c r="W14" s="26"/>
      <c r="X14" s="29"/>
      <c r="Y14" s="30"/>
    </row>
    <row r="15" spans="1:25" ht="51" x14ac:dyDescent="0.25">
      <c r="A15" s="25" t="s">
        <v>24</v>
      </c>
      <c r="B15" s="26" t="s">
        <v>565</v>
      </c>
      <c r="C15" s="26"/>
      <c r="D15" s="26" t="s">
        <v>303</v>
      </c>
      <c r="E15" s="26"/>
      <c r="F15" s="26"/>
      <c r="G15" s="35" t="s">
        <v>190</v>
      </c>
      <c r="H15" s="51" t="s">
        <v>526</v>
      </c>
      <c r="I15" s="26" t="s">
        <v>400</v>
      </c>
      <c r="J15" s="26"/>
      <c r="K15" s="26" t="s">
        <v>40</v>
      </c>
      <c r="L15" s="26">
        <v>30</v>
      </c>
      <c r="M15" s="47" t="s">
        <v>70</v>
      </c>
      <c r="N15" s="47" t="s">
        <v>418</v>
      </c>
      <c r="O15" s="34"/>
      <c r="P15" s="27"/>
      <c r="Q15" s="26"/>
      <c r="R15" s="26"/>
      <c r="S15" s="26"/>
      <c r="T15" s="28"/>
      <c r="U15" s="26"/>
      <c r="V15" s="26"/>
      <c r="W15" s="26"/>
      <c r="X15" s="29"/>
      <c r="Y15" s="30"/>
    </row>
    <row r="16" spans="1:25" ht="51" x14ac:dyDescent="0.25">
      <c r="A16" s="25" t="s">
        <v>24</v>
      </c>
      <c r="B16" s="26" t="s">
        <v>565</v>
      </c>
      <c r="C16" s="26"/>
      <c r="D16" s="26" t="s">
        <v>304</v>
      </c>
      <c r="E16" s="26"/>
      <c r="F16" s="26"/>
      <c r="G16" s="35" t="s">
        <v>191</v>
      </c>
      <c r="H16" s="51" t="s">
        <v>528</v>
      </c>
      <c r="I16" s="26" t="s">
        <v>400</v>
      </c>
      <c r="J16" s="26" t="s">
        <v>401</v>
      </c>
      <c r="K16" s="26" t="s">
        <v>39</v>
      </c>
      <c r="L16" s="26">
        <v>20</v>
      </c>
      <c r="M16" s="47" t="s">
        <v>71</v>
      </c>
      <c r="N16" s="47" t="s">
        <v>419</v>
      </c>
      <c r="O16" s="34"/>
      <c r="P16" s="27"/>
      <c r="Q16" s="26"/>
      <c r="R16" s="26"/>
      <c r="S16" s="26"/>
      <c r="T16" s="28"/>
      <c r="U16" s="26"/>
      <c r="V16" s="26"/>
      <c r="W16" s="26"/>
      <c r="X16" s="29"/>
      <c r="Y16" s="30"/>
    </row>
    <row r="17" spans="1:25" ht="51" x14ac:dyDescent="0.25">
      <c r="A17" s="25" t="s">
        <v>24</v>
      </c>
      <c r="B17" s="26" t="s">
        <v>565</v>
      </c>
      <c r="C17" s="26"/>
      <c r="D17" s="26" t="s">
        <v>305</v>
      </c>
      <c r="E17" s="26"/>
      <c r="F17" s="26"/>
      <c r="G17" s="35" t="s">
        <v>192</v>
      </c>
      <c r="H17" s="51" t="s">
        <v>561</v>
      </c>
      <c r="I17" s="26" t="s">
        <v>400</v>
      </c>
      <c r="J17" s="26"/>
      <c r="K17" s="26" t="s">
        <v>41</v>
      </c>
      <c r="L17" s="26">
        <v>30</v>
      </c>
      <c r="M17" s="47" t="s">
        <v>72</v>
      </c>
      <c r="N17" s="47" t="s">
        <v>420</v>
      </c>
      <c r="O17" s="34"/>
      <c r="P17" s="27"/>
      <c r="Q17" s="26"/>
      <c r="R17" s="26"/>
      <c r="S17" s="26"/>
      <c r="T17" s="28"/>
      <c r="U17" s="26"/>
      <c r="V17" s="26"/>
      <c r="W17" s="26"/>
      <c r="X17" s="29"/>
      <c r="Y17" s="30"/>
    </row>
    <row r="18" spans="1:25" ht="63.75" x14ac:dyDescent="0.25">
      <c r="A18" s="25" t="s">
        <v>24</v>
      </c>
      <c r="B18" s="26" t="s">
        <v>565</v>
      </c>
      <c r="C18" s="26"/>
      <c r="D18" s="26" t="s">
        <v>306</v>
      </c>
      <c r="E18" s="26"/>
      <c r="F18" s="26"/>
      <c r="G18" s="35" t="s">
        <v>193</v>
      </c>
      <c r="H18" s="51" t="s">
        <v>561</v>
      </c>
      <c r="I18" s="26" t="s">
        <v>400</v>
      </c>
      <c r="J18" s="26"/>
      <c r="K18" s="26" t="s">
        <v>40</v>
      </c>
      <c r="L18" s="26">
        <v>30</v>
      </c>
      <c r="M18" s="47" t="s">
        <v>73</v>
      </c>
      <c r="N18" s="47" t="s">
        <v>421</v>
      </c>
      <c r="O18" s="34"/>
      <c r="P18" s="27"/>
      <c r="Q18" s="26"/>
      <c r="R18" s="26"/>
      <c r="S18" s="26"/>
      <c r="T18" s="28"/>
      <c r="U18" s="26"/>
      <c r="V18" s="26"/>
      <c r="W18" s="26"/>
      <c r="X18" s="29"/>
      <c r="Y18" s="30"/>
    </row>
    <row r="19" spans="1:25" ht="51" x14ac:dyDescent="0.25">
      <c r="A19" s="25" t="s">
        <v>24</v>
      </c>
      <c r="B19" s="26" t="s">
        <v>565</v>
      </c>
      <c r="C19" s="26"/>
      <c r="D19" s="26" t="s">
        <v>307</v>
      </c>
      <c r="E19" s="26"/>
      <c r="F19" s="26"/>
      <c r="G19" s="35" t="s">
        <v>194</v>
      </c>
      <c r="H19" s="51" t="s">
        <v>561</v>
      </c>
      <c r="I19" s="26" t="s">
        <v>400</v>
      </c>
      <c r="J19" s="26"/>
      <c r="K19" s="26" t="s">
        <v>39</v>
      </c>
      <c r="L19" s="26">
        <v>20</v>
      </c>
      <c r="M19" s="47" t="s">
        <v>74</v>
      </c>
      <c r="N19" s="47" t="s">
        <v>422</v>
      </c>
      <c r="O19" s="34"/>
      <c r="P19" s="27"/>
      <c r="Q19" s="26"/>
      <c r="R19" s="26"/>
      <c r="S19" s="26"/>
      <c r="T19" s="28"/>
      <c r="U19" s="26"/>
      <c r="V19" s="26"/>
      <c r="W19" s="26"/>
      <c r="X19" s="29"/>
      <c r="Y19" s="30"/>
    </row>
    <row r="20" spans="1:25" ht="51" x14ac:dyDescent="0.25">
      <c r="A20" s="25" t="s">
        <v>24</v>
      </c>
      <c r="B20" s="26" t="s">
        <v>565</v>
      </c>
      <c r="C20" s="26"/>
      <c r="D20" s="26" t="s">
        <v>308</v>
      </c>
      <c r="E20" s="26"/>
      <c r="F20" s="26"/>
      <c r="G20" s="35" t="s">
        <v>195</v>
      </c>
      <c r="H20" s="51" t="s">
        <v>526</v>
      </c>
      <c r="I20" s="26"/>
      <c r="J20" s="26" t="s">
        <v>401</v>
      </c>
      <c r="K20" s="26" t="s">
        <v>40</v>
      </c>
      <c r="L20" s="26">
        <v>30</v>
      </c>
      <c r="M20" s="47" t="s">
        <v>75</v>
      </c>
      <c r="N20" s="47" t="s">
        <v>423</v>
      </c>
      <c r="O20" s="34"/>
      <c r="P20" s="27"/>
      <c r="Q20" s="26"/>
      <c r="R20" s="26"/>
      <c r="S20" s="26"/>
      <c r="T20" s="28"/>
      <c r="U20" s="26"/>
      <c r="V20" s="26"/>
      <c r="W20" s="26"/>
      <c r="X20" s="29"/>
      <c r="Y20" s="30"/>
    </row>
    <row r="21" spans="1:25" ht="63.75" x14ac:dyDescent="0.25">
      <c r="A21" s="25" t="s">
        <v>24</v>
      </c>
      <c r="B21" s="26" t="s">
        <v>565</v>
      </c>
      <c r="C21" s="26"/>
      <c r="D21" s="26" t="s">
        <v>309</v>
      </c>
      <c r="E21" s="26"/>
      <c r="F21" s="26"/>
      <c r="G21" s="35" t="s">
        <v>196</v>
      </c>
      <c r="H21" s="51" t="s">
        <v>531</v>
      </c>
      <c r="I21" s="26" t="s">
        <v>400</v>
      </c>
      <c r="J21" s="26" t="s">
        <v>401</v>
      </c>
      <c r="K21" s="26" t="s">
        <v>40</v>
      </c>
      <c r="L21" s="26">
        <v>30</v>
      </c>
      <c r="M21" s="47" t="s">
        <v>76</v>
      </c>
      <c r="N21" s="47" t="s">
        <v>424</v>
      </c>
      <c r="O21" s="34"/>
      <c r="P21" s="27"/>
      <c r="Q21" s="26"/>
      <c r="R21" s="26"/>
      <c r="S21" s="26"/>
      <c r="T21" s="28"/>
      <c r="U21" s="26"/>
      <c r="V21" s="26"/>
      <c r="W21" s="26"/>
      <c r="X21" s="29"/>
      <c r="Y21" s="30"/>
    </row>
    <row r="22" spans="1:25" ht="38.25" x14ac:dyDescent="0.25">
      <c r="A22" s="25" t="s">
        <v>24</v>
      </c>
      <c r="B22" s="26" t="s">
        <v>565</v>
      </c>
      <c r="C22" s="26"/>
      <c r="D22" s="26" t="s">
        <v>310</v>
      </c>
      <c r="E22" s="26"/>
      <c r="F22" s="26"/>
      <c r="G22" s="35" t="s">
        <v>197</v>
      </c>
      <c r="H22" s="51"/>
      <c r="I22" s="26" t="s">
        <v>403</v>
      </c>
      <c r="J22" s="26"/>
      <c r="K22" s="26" t="s">
        <v>40</v>
      </c>
      <c r="L22" s="26">
        <v>30</v>
      </c>
      <c r="M22" s="47" t="s">
        <v>77</v>
      </c>
      <c r="N22" s="47" t="s">
        <v>425</v>
      </c>
      <c r="O22" s="34"/>
      <c r="P22" s="27"/>
      <c r="Q22" s="26"/>
      <c r="R22" s="26"/>
      <c r="S22" s="26"/>
      <c r="T22" s="28"/>
      <c r="U22" s="26"/>
      <c r="V22" s="26"/>
      <c r="W22" s="26"/>
      <c r="X22" s="29"/>
      <c r="Y22" s="30"/>
    </row>
    <row r="23" spans="1:25" ht="38.25" x14ac:dyDescent="0.25">
      <c r="A23" s="25" t="s">
        <v>24</v>
      </c>
      <c r="B23" s="26" t="s">
        <v>565</v>
      </c>
      <c r="C23" s="26"/>
      <c r="D23" s="26" t="s">
        <v>310</v>
      </c>
      <c r="E23" s="26"/>
      <c r="F23" s="26"/>
      <c r="G23" s="35" t="s">
        <v>198</v>
      </c>
      <c r="H23" s="51"/>
      <c r="I23" s="26" t="s">
        <v>403</v>
      </c>
      <c r="J23" s="26"/>
      <c r="K23" s="26" t="s">
        <v>41</v>
      </c>
      <c r="L23" s="26">
        <v>30</v>
      </c>
      <c r="M23" s="47" t="s">
        <v>78</v>
      </c>
      <c r="N23" s="47" t="s">
        <v>426</v>
      </c>
      <c r="O23" s="34"/>
      <c r="P23" s="27"/>
      <c r="Q23" s="26"/>
      <c r="R23" s="26"/>
      <c r="S23" s="26"/>
      <c r="T23" s="28"/>
      <c r="U23" s="26"/>
      <c r="V23" s="26"/>
      <c r="W23" s="26"/>
      <c r="X23" s="29"/>
      <c r="Y23" s="30"/>
    </row>
    <row r="24" spans="1:25" ht="63.75" x14ac:dyDescent="0.25">
      <c r="A24" s="25" t="s">
        <v>24</v>
      </c>
      <c r="B24" s="26" t="s">
        <v>565</v>
      </c>
      <c r="C24" s="26"/>
      <c r="D24" s="26" t="s">
        <v>311</v>
      </c>
      <c r="E24" s="26"/>
      <c r="F24" s="26"/>
      <c r="G24" s="35" t="s">
        <v>199</v>
      </c>
      <c r="H24" s="51" t="s">
        <v>533</v>
      </c>
      <c r="I24" s="26" t="s">
        <v>403</v>
      </c>
      <c r="J24" s="26"/>
      <c r="K24" s="26" t="s">
        <v>42</v>
      </c>
      <c r="L24" s="26">
        <v>10</v>
      </c>
      <c r="M24" s="47" t="s">
        <v>79</v>
      </c>
      <c r="N24" s="47" t="s">
        <v>427</v>
      </c>
      <c r="O24" s="34"/>
      <c r="P24" s="27"/>
      <c r="Q24" s="26"/>
      <c r="R24" s="26"/>
      <c r="S24" s="26"/>
      <c r="T24" s="28"/>
      <c r="U24" s="26"/>
      <c r="V24" s="26"/>
      <c r="W24" s="26"/>
      <c r="X24" s="29"/>
      <c r="Y24" s="30"/>
    </row>
    <row r="25" spans="1:25" ht="51" x14ac:dyDescent="0.25">
      <c r="A25" s="25" t="s">
        <v>24</v>
      </c>
      <c r="B25" s="26" t="s">
        <v>565</v>
      </c>
      <c r="C25" s="26"/>
      <c r="D25" s="26" t="s">
        <v>312</v>
      </c>
      <c r="E25" s="26"/>
      <c r="F25" s="26"/>
      <c r="G25" s="35" t="s">
        <v>200</v>
      </c>
      <c r="H25" s="51" t="s">
        <v>531</v>
      </c>
      <c r="I25" s="26" t="s">
        <v>400</v>
      </c>
      <c r="J25" s="26"/>
      <c r="K25" s="26" t="s">
        <v>38</v>
      </c>
      <c r="L25" s="26">
        <v>35</v>
      </c>
      <c r="M25" s="47" t="s">
        <v>80</v>
      </c>
      <c r="N25" s="47" t="s">
        <v>428</v>
      </c>
      <c r="O25" s="34"/>
      <c r="P25" s="27"/>
      <c r="Q25" s="26"/>
      <c r="R25" s="26"/>
      <c r="S25" s="26"/>
      <c r="T25" s="28"/>
      <c r="U25" s="26"/>
      <c r="V25" s="26"/>
      <c r="W25" s="26"/>
      <c r="X25" s="29"/>
      <c r="Y25" s="30"/>
    </row>
    <row r="26" spans="1:25" ht="51" x14ac:dyDescent="0.25">
      <c r="A26" s="25" t="s">
        <v>24</v>
      </c>
      <c r="B26" s="26" t="s">
        <v>543</v>
      </c>
      <c r="C26" s="26"/>
      <c r="D26" s="26" t="s">
        <v>313</v>
      </c>
      <c r="E26" s="26"/>
      <c r="F26" s="26"/>
      <c r="G26" s="35" t="s">
        <v>201</v>
      </c>
      <c r="H26" s="51" t="s">
        <v>561</v>
      </c>
      <c r="I26" s="26" t="s">
        <v>400</v>
      </c>
      <c r="J26" s="26"/>
      <c r="K26" s="26" t="s">
        <v>39</v>
      </c>
      <c r="L26" s="26">
        <v>20</v>
      </c>
      <c r="M26" s="47" t="s">
        <v>81</v>
      </c>
      <c r="N26" s="47" t="s">
        <v>429</v>
      </c>
      <c r="O26" s="34"/>
      <c r="P26" s="27"/>
      <c r="Q26" s="26"/>
      <c r="R26" s="26"/>
      <c r="S26" s="26"/>
      <c r="T26" s="28"/>
      <c r="U26" s="26"/>
      <c r="V26" s="26"/>
      <c r="W26" s="26"/>
      <c r="X26" s="29"/>
      <c r="Y26" s="30"/>
    </row>
    <row r="27" spans="1:25" ht="25.5" x14ac:dyDescent="0.25">
      <c r="A27" s="25" t="s">
        <v>24</v>
      </c>
      <c r="B27" s="26" t="s">
        <v>565</v>
      </c>
      <c r="C27" s="26"/>
      <c r="D27" s="26" t="s">
        <v>314</v>
      </c>
      <c r="E27" s="26"/>
      <c r="F27" s="26"/>
      <c r="G27" s="35" t="s">
        <v>558</v>
      </c>
      <c r="H27" s="51" t="s">
        <v>534</v>
      </c>
      <c r="I27" s="26"/>
      <c r="J27" s="26"/>
      <c r="K27" s="26" t="s">
        <v>40</v>
      </c>
      <c r="L27" s="26">
        <v>30</v>
      </c>
      <c r="M27" s="47" t="s">
        <v>82</v>
      </c>
      <c r="N27" s="47" t="s">
        <v>430</v>
      </c>
      <c r="O27" s="34"/>
      <c r="P27" s="27"/>
      <c r="Q27" s="26"/>
      <c r="R27" s="26"/>
      <c r="S27" s="26"/>
      <c r="T27" s="28"/>
      <c r="U27" s="26"/>
      <c r="V27" s="26"/>
      <c r="W27" s="26"/>
      <c r="X27" s="29"/>
      <c r="Y27" s="30"/>
    </row>
    <row r="28" spans="1:25" ht="38.25" x14ac:dyDescent="0.25">
      <c r="A28" s="25" t="s">
        <v>24</v>
      </c>
      <c r="B28" s="26" t="s">
        <v>565</v>
      </c>
      <c r="C28" s="26"/>
      <c r="D28" s="26" t="s">
        <v>315</v>
      </c>
      <c r="E28" s="26"/>
      <c r="F28" s="26"/>
      <c r="G28" s="35" t="s">
        <v>202</v>
      </c>
      <c r="H28" s="51"/>
      <c r="I28" s="26" t="s">
        <v>403</v>
      </c>
      <c r="J28" s="26"/>
      <c r="K28" s="26" t="s">
        <v>40</v>
      </c>
      <c r="L28" s="26">
        <v>30</v>
      </c>
      <c r="M28" s="47" t="s">
        <v>83</v>
      </c>
      <c r="N28" s="47" t="s">
        <v>431</v>
      </c>
      <c r="O28" s="34"/>
      <c r="P28" s="27"/>
      <c r="Q28" s="26"/>
      <c r="R28" s="26"/>
      <c r="S28" s="26"/>
      <c r="T28" s="28"/>
      <c r="U28" s="26"/>
      <c r="V28" s="26"/>
      <c r="W28" s="26"/>
      <c r="X28" s="29"/>
      <c r="Y28" s="30"/>
    </row>
    <row r="29" spans="1:25" ht="51" x14ac:dyDescent="0.25">
      <c r="A29" s="25" t="s">
        <v>24</v>
      </c>
      <c r="B29" s="26" t="s">
        <v>565</v>
      </c>
      <c r="C29" s="26"/>
      <c r="D29" s="26" t="s">
        <v>562</v>
      </c>
      <c r="E29" s="26"/>
      <c r="F29" s="26"/>
      <c r="G29" s="35" t="s">
        <v>203</v>
      </c>
      <c r="H29" s="51" t="s">
        <v>528</v>
      </c>
      <c r="I29" s="26" t="s">
        <v>400</v>
      </c>
      <c r="J29" s="26" t="s">
        <v>401</v>
      </c>
      <c r="K29" s="26" t="s">
        <v>40</v>
      </c>
      <c r="L29" s="26">
        <v>30</v>
      </c>
      <c r="M29" s="47" t="s">
        <v>84</v>
      </c>
      <c r="N29" s="47" t="s">
        <v>432</v>
      </c>
      <c r="O29" s="34"/>
      <c r="P29" s="27"/>
      <c r="Q29" s="26"/>
      <c r="R29" s="26"/>
      <c r="S29" s="26"/>
      <c r="T29" s="28"/>
      <c r="U29" s="26"/>
      <c r="V29" s="26"/>
      <c r="W29" s="26"/>
      <c r="X29" s="29"/>
      <c r="Y29" s="30"/>
    </row>
    <row r="30" spans="1:25" ht="51" x14ac:dyDescent="0.25">
      <c r="A30" s="25" t="s">
        <v>24</v>
      </c>
      <c r="B30" s="26" t="s">
        <v>565</v>
      </c>
      <c r="C30" s="26"/>
      <c r="D30" s="26" t="s">
        <v>316</v>
      </c>
      <c r="E30" s="26"/>
      <c r="F30" s="26"/>
      <c r="G30" s="35" t="s">
        <v>204</v>
      </c>
      <c r="H30" s="51" t="s">
        <v>561</v>
      </c>
      <c r="I30" s="26" t="s">
        <v>400</v>
      </c>
      <c r="J30" s="26"/>
      <c r="K30" s="26" t="s">
        <v>40</v>
      </c>
      <c r="L30" s="26">
        <v>30</v>
      </c>
      <c r="M30" s="47" t="s">
        <v>85</v>
      </c>
      <c r="N30" s="47" t="s">
        <v>433</v>
      </c>
      <c r="O30" s="34"/>
      <c r="P30" s="27"/>
      <c r="Q30" s="26"/>
      <c r="R30" s="26"/>
      <c r="S30" s="26"/>
      <c r="T30" s="28"/>
      <c r="U30" s="26"/>
      <c r="V30" s="26"/>
      <c r="W30" s="26"/>
      <c r="X30" s="29"/>
      <c r="Y30" s="30"/>
    </row>
    <row r="31" spans="1:25" ht="38.25" x14ac:dyDescent="0.25">
      <c r="A31" s="25" t="s">
        <v>24</v>
      </c>
      <c r="B31" s="26" t="s">
        <v>565</v>
      </c>
      <c r="C31" s="26"/>
      <c r="D31" s="26" t="s">
        <v>317</v>
      </c>
      <c r="E31" s="26"/>
      <c r="F31" s="26"/>
      <c r="G31" s="35" t="s">
        <v>205</v>
      </c>
      <c r="H31" s="51" t="s">
        <v>535</v>
      </c>
      <c r="I31" s="26"/>
      <c r="J31" s="26"/>
      <c r="K31" s="26" t="s">
        <v>39</v>
      </c>
      <c r="L31" s="26">
        <v>20</v>
      </c>
      <c r="M31" s="47" t="s">
        <v>86</v>
      </c>
      <c r="N31" s="47" t="s">
        <v>434</v>
      </c>
      <c r="O31" s="34"/>
      <c r="P31" s="27"/>
      <c r="Q31" s="26"/>
      <c r="R31" s="26"/>
      <c r="S31" s="26"/>
      <c r="T31" s="28"/>
      <c r="U31" s="26"/>
      <c r="V31" s="26"/>
      <c r="W31" s="26"/>
      <c r="X31" s="29"/>
      <c r="Y31" s="30"/>
    </row>
    <row r="32" spans="1:25" ht="63.75" x14ac:dyDescent="0.25">
      <c r="A32" s="25" t="s">
        <v>24</v>
      </c>
      <c r="B32" s="26" t="s">
        <v>544</v>
      </c>
      <c r="C32" s="26"/>
      <c r="D32" s="26" t="s">
        <v>318</v>
      </c>
      <c r="E32" s="26"/>
      <c r="F32" s="26"/>
      <c r="G32" s="35" t="s">
        <v>206</v>
      </c>
      <c r="H32" s="51" t="s">
        <v>561</v>
      </c>
      <c r="I32" s="26" t="s">
        <v>400</v>
      </c>
      <c r="J32" s="26"/>
      <c r="K32" s="26" t="s">
        <v>40</v>
      </c>
      <c r="L32" s="26">
        <v>30</v>
      </c>
      <c r="M32" s="47" t="s">
        <v>87</v>
      </c>
      <c r="N32" s="47" t="s">
        <v>435</v>
      </c>
      <c r="O32" s="34"/>
      <c r="P32" s="27"/>
      <c r="Q32" s="26"/>
      <c r="R32" s="26"/>
      <c r="S32" s="26"/>
      <c r="T32" s="28"/>
      <c r="U32" s="26"/>
      <c r="V32" s="26"/>
      <c r="W32" s="26"/>
      <c r="X32" s="29"/>
      <c r="Y32" s="30"/>
    </row>
    <row r="33" spans="1:25" ht="76.5" x14ac:dyDescent="0.25">
      <c r="A33" s="25" t="s">
        <v>24</v>
      </c>
      <c r="B33" s="26" t="s">
        <v>545</v>
      </c>
      <c r="C33" s="26"/>
      <c r="D33" s="26" t="s">
        <v>319</v>
      </c>
      <c r="E33" s="26"/>
      <c r="F33" s="26"/>
      <c r="G33" s="35" t="s">
        <v>207</v>
      </c>
      <c r="H33" s="51" t="s">
        <v>561</v>
      </c>
      <c r="I33" s="26" t="s">
        <v>400</v>
      </c>
      <c r="J33" s="26"/>
      <c r="K33" s="26" t="s">
        <v>40</v>
      </c>
      <c r="L33" s="26">
        <v>30</v>
      </c>
      <c r="M33" s="47" t="s">
        <v>88</v>
      </c>
      <c r="N33" s="47" t="s">
        <v>436</v>
      </c>
      <c r="O33" s="34"/>
      <c r="P33" s="27"/>
      <c r="Q33" s="26"/>
      <c r="R33" s="26"/>
      <c r="S33" s="26"/>
      <c r="T33" s="28"/>
      <c r="U33" s="26"/>
      <c r="V33" s="26"/>
      <c r="W33" s="26"/>
      <c r="X33" s="29"/>
      <c r="Y33" s="30"/>
    </row>
    <row r="34" spans="1:25" ht="51" x14ac:dyDescent="0.25">
      <c r="A34" s="25" t="s">
        <v>24</v>
      </c>
      <c r="B34" s="26" t="s">
        <v>565</v>
      </c>
      <c r="C34" s="26"/>
      <c r="D34" s="26" t="s">
        <v>320</v>
      </c>
      <c r="E34" s="26"/>
      <c r="F34" s="26"/>
      <c r="G34" s="35" t="s">
        <v>208</v>
      </c>
      <c r="H34" s="51" t="s">
        <v>561</v>
      </c>
      <c r="I34" s="26" t="s">
        <v>400</v>
      </c>
      <c r="J34" s="26"/>
      <c r="K34" s="26" t="s">
        <v>40</v>
      </c>
      <c r="L34" s="26">
        <v>30</v>
      </c>
      <c r="M34" s="47" t="s">
        <v>89</v>
      </c>
      <c r="N34" s="47" t="s">
        <v>437</v>
      </c>
      <c r="O34" s="34"/>
      <c r="P34" s="27"/>
      <c r="Q34" s="26"/>
      <c r="R34" s="26"/>
      <c r="S34" s="26"/>
      <c r="T34" s="28"/>
      <c r="U34" s="26"/>
      <c r="V34" s="26"/>
      <c r="W34" s="26"/>
      <c r="X34" s="29"/>
      <c r="Y34" s="30"/>
    </row>
    <row r="35" spans="1:25" ht="51" x14ac:dyDescent="0.25">
      <c r="A35" s="25" t="s">
        <v>24</v>
      </c>
      <c r="B35" s="26" t="s">
        <v>565</v>
      </c>
      <c r="C35" s="26"/>
      <c r="D35" s="26" t="s">
        <v>321</v>
      </c>
      <c r="E35" s="26"/>
      <c r="F35" s="26"/>
      <c r="G35" s="35" t="s">
        <v>209</v>
      </c>
      <c r="H35" s="51" t="s">
        <v>532</v>
      </c>
      <c r="I35" s="26"/>
      <c r="J35" s="26"/>
      <c r="K35" s="26" t="s">
        <v>39</v>
      </c>
      <c r="L35" s="26">
        <v>20</v>
      </c>
      <c r="M35" s="47" t="s">
        <v>90</v>
      </c>
      <c r="N35" s="47" t="s">
        <v>438</v>
      </c>
      <c r="O35" s="34"/>
      <c r="P35" s="27"/>
      <c r="Q35" s="26"/>
      <c r="R35" s="26"/>
      <c r="S35" s="26"/>
      <c r="T35" s="28"/>
      <c r="U35" s="26"/>
      <c r="V35" s="26"/>
      <c r="W35" s="26"/>
      <c r="X35" s="29"/>
      <c r="Y35" s="30"/>
    </row>
    <row r="36" spans="1:25" ht="102" x14ac:dyDescent="0.25">
      <c r="A36" s="25" t="s">
        <v>24</v>
      </c>
      <c r="B36" s="26" t="s">
        <v>565</v>
      </c>
      <c r="C36" s="26"/>
      <c r="D36" s="26" t="s">
        <v>322</v>
      </c>
      <c r="E36" s="26"/>
      <c r="F36" s="26"/>
      <c r="G36" s="35" t="s">
        <v>210</v>
      </c>
      <c r="H36" s="51" t="s">
        <v>526</v>
      </c>
      <c r="I36" s="26"/>
      <c r="J36" s="26"/>
      <c r="K36" s="26" t="s">
        <v>40</v>
      </c>
      <c r="L36" s="26">
        <v>30</v>
      </c>
      <c r="M36" s="47" t="s">
        <v>91</v>
      </c>
      <c r="N36" s="47" t="s">
        <v>439</v>
      </c>
      <c r="O36" s="34"/>
      <c r="P36" s="27"/>
      <c r="Q36" s="26"/>
      <c r="R36" s="26"/>
      <c r="S36" s="26"/>
      <c r="T36" s="28"/>
      <c r="U36" s="26"/>
      <c r="V36" s="26"/>
      <c r="W36" s="26"/>
      <c r="X36" s="29"/>
      <c r="Y36" s="30"/>
    </row>
    <row r="37" spans="1:25" ht="102" x14ac:dyDescent="0.25">
      <c r="A37" s="25" t="s">
        <v>24</v>
      </c>
      <c r="B37" s="26" t="s">
        <v>565</v>
      </c>
      <c r="C37" s="26"/>
      <c r="D37" s="26" t="s">
        <v>323</v>
      </c>
      <c r="E37" s="26"/>
      <c r="F37" s="26"/>
      <c r="G37" s="35" t="s">
        <v>211</v>
      </c>
      <c r="H37" s="51"/>
      <c r="I37" s="26"/>
      <c r="J37" s="26" t="s">
        <v>402</v>
      </c>
      <c r="K37" s="26" t="s">
        <v>40</v>
      </c>
      <c r="L37" s="26">
        <v>30</v>
      </c>
      <c r="M37" s="47" t="s">
        <v>92</v>
      </c>
      <c r="N37" s="47" t="s">
        <v>440</v>
      </c>
      <c r="O37" s="34"/>
      <c r="P37" s="27"/>
      <c r="Q37" s="26"/>
      <c r="R37" s="26"/>
      <c r="S37" s="26"/>
      <c r="T37" s="28"/>
      <c r="U37" s="26"/>
      <c r="V37" s="26"/>
      <c r="W37" s="26"/>
      <c r="X37" s="29"/>
      <c r="Y37" s="30"/>
    </row>
    <row r="38" spans="1:25" ht="51" x14ac:dyDescent="0.25">
      <c r="A38" s="25" t="s">
        <v>24</v>
      </c>
      <c r="B38" s="26" t="s">
        <v>565</v>
      </c>
      <c r="C38" s="26"/>
      <c r="D38" s="26" t="s">
        <v>324</v>
      </c>
      <c r="E38" s="26"/>
      <c r="F38" s="26"/>
      <c r="G38" s="35" t="s">
        <v>212</v>
      </c>
      <c r="H38" s="51"/>
      <c r="I38" s="26"/>
      <c r="J38" s="26" t="s">
        <v>402</v>
      </c>
      <c r="K38" s="26" t="s">
        <v>40</v>
      </c>
      <c r="L38" s="26">
        <v>30</v>
      </c>
      <c r="M38" s="47" t="s">
        <v>93</v>
      </c>
      <c r="N38" s="47" t="s">
        <v>441</v>
      </c>
      <c r="O38" s="34"/>
      <c r="P38" s="27"/>
      <c r="Q38" s="26"/>
      <c r="R38" s="26"/>
      <c r="S38" s="26"/>
      <c r="T38" s="28"/>
      <c r="U38" s="26"/>
      <c r="V38" s="26"/>
      <c r="W38" s="26"/>
      <c r="X38" s="29"/>
      <c r="Y38" s="30"/>
    </row>
    <row r="39" spans="1:25" ht="39.75" customHeight="1" x14ac:dyDescent="0.25">
      <c r="A39" s="25" t="s">
        <v>24</v>
      </c>
      <c r="B39" s="26" t="s">
        <v>565</v>
      </c>
      <c r="C39" s="26"/>
      <c r="D39" s="26" t="s">
        <v>325</v>
      </c>
      <c r="E39" s="26"/>
      <c r="F39" s="26"/>
      <c r="G39" s="35" t="s">
        <v>213</v>
      </c>
      <c r="H39" s="51" t="s">
        <v>536</v>
      </c>
      <c r="I39" s="26"/>
      <c r="J39" s="26"/>
      <c r="K39" s="26" t="s">
        <v>40</v>
      </c>
      <c r="L39" s="26">
        <v>30</v>
      </c>
      <c r="M39" s="47" t="s">
        <v>94</v>
      </c>
      <c r="N39" s="47" t="s">
        <v>442</v>
      </c>
      <c r="O39" s="34"/>
      <c r="P39" s="27"/>
      <c r="Q39" s="26"/>
      <c r="R39" s="26"/>
      <c r="S39" s="26"/>
      <c r="T39" s="28"/>
      <c r="U39" s="26"/>
      <c r="V39" s="26"/>
      <c r="W39" s="26"/>
      <c r="X39" s="29"/>
      <c r="Y39" s="30"/>
    </row>
    <row r="40" spans="1:25" ht="51" x14ac:dyDescent="0.25">
      <c r="A40" s="25" t="s">
        <v>24</v>
      </c>
      <c r="B40" s="26" t="s">
        <v>565</v>
      </c>
      <c r="C40" s="26"/>
      <c r="D40" s="26" t="s">
        <v>326</v>
      </c>
      <c r="E40" s="26"/>
      <c r="F40" s="26"/>
      <c r="G40" s="35" t="s">
        <v>214</v>
      </c>
      <c r="H40" s="51"/>
      <c r="I40" s="26" t="s">
        <v>404</v>
      </c>
      <c r="J40" s="26"/>
      <c r="K40" s="26" t="s">
        <v>38</v>
      </c>
      <c r="L40" s="26">
        <v>35</v>
      </c>
      <c r="M40" s="47" t="s">
        <v>95</v>
      </c>
      <c r="N40" s="47" t="s">
        <v>443</v>
      </c>
      <c r="O40" s="34"/>
      <c r="P40" s="27"/>
      <c r="Q40" s="26"/>
      <c r="R40" s="26"/>
      <c r="S40" s="26"/>
      <c r="T40" s="28"/>
      <c r="U40" s="26"/>
      <c r="V40" s="26"/>
      <c r="W40" s="26"/>
      <c r="X40" s="29"/>
      <c r="Y40" s="30"/>
    </row>
    <row r="41" spans="1:25" ht="51" x14ac:dyDescent="0.25">
      <c r="A41" s="25" t="s">
        <v>24</v>
      </c>
      <c r="B41" s="26" t="s">
        <v>565</v>
      </c>
      <c r="C41" s="26"/>
      <c r="D41" s="26" t="s">
        <v>327</v>
      </c>
      <c r="E41" s="26"/>
      <c r="F41" s="26"/>
      <c r="G41" s="35" t="s">
        <v>215</v>
      </c>
      <c r="H41" s="51" t="s">
        <v>561</v>
      </c>
      <c r="I41" s="26" t="s">
        <v>400</v>
      </c>
      <c r="J41" s="26"/>
      <c r="K41" s="26" t="s">
        <v>40</v>
      </c>
      <c r="L41" s="26">
        <v>30</v>
      </c>
      <c r="M41" s="47" t="s">
        <v>96</v>
      </c>
      <c r="N41" s="47" t="s">
        <v>444</v>
      </c>
      <c r="O41" s="34"/>
      <c r="P41" s="27"/>
      <c r="Q41" s="26"/>
      <c r="R41" s="26"/>
      <c r="S41" s="26"/>
      <c r="T41" s="28"/>
      <c r="U41" s="26"/>
      <c r="V41" s="26"/>
      <c r="W41" s="26"/>
      <c r="X41" s="29"/>
      <c r="Y41" s="30"/>
    </row>
    <row r="42" spans="1:25" ht="51" x14ac:dyDescent="0.25">
      <c r="A42" s="25" t="s">
        <v>24</v>
      </c>
      <c r="B42" s="26" t="s">
        <v>565</v>
      </c>
      <c r="C42" s="26"/>
      <c r="D42" s="26" t="s">
        <v>328</v>
      </c>
      <c r="E42" s="26"/>
      <c r="F42" s="26"/>
      <c r="G42" s="35" t="s">
        <v>216</v>
      </c>
      <c r="H42" s="51" t="s">
        <v>561</v>
      </c>
      <c r="I42" s="26" t="s">
        <v>400</v>
      </c>
      <c r="J42" s="26"/>
      <c r="K42" s="26" t="s">
        <v>39</v>
      </c>
      <c r="L42" s="26">
        <v>20</v>
      </c>
      <c r="M42" s="47" t="s">
        <v>97</v>
      </c>
      <c r="N42" s="47" t="s">
        <v>445</v>
      </c>
      <c r="O42" s="34"/>
      <c r="P42" s="27"/>
      <c r="Q42" s="26"/>
      <c r="R42" s="26"/>
      <c r="S42" s="26"/>
      <c r="T42" s="28"/>
      <c r="U42" s="26"/>
      <c r="V42" s="26"/>
      <c r="W42" s="26"/>
      <c r="X42" s="29"/>
      <c r="Y42" s="30"/>
    </row>
    <row r="43" spans="1:25" ht="63.75" x14ac:dyDescent="0.25">
      <c r="A43" s="25" t="s">
        <v>24</v>
      </c>
      <c r="B43" s="26" t="s">
        <v>565</v>
      </c>
      <c r="C43" s="26"/>
      <c r="D43" s="26" t="s">
        <v>329</v>
      </c>
      <c r="E43" s="26"/>
      <c r="F43" s="26"/>
      <c r="G43" s="35" t="s">
        <v>217</v>
      </c>
      <c r="H43" s="51" t="s">
        <v>561</v>
      </c>
      <c r="I43" s="26" t="s">
        <v>400</v>
      </c>
      <c r="J43" s="26"/>
      <c r="K43" s="26" t="s">
        <v>40</v>
      </c>
      <c r="L43" s="26">
        <v>30</v>
      </c>
      <c r="M43" s="47" t="s">
        <v>98</v>
      </c>
      <c r="N43" s="47" t="s">
        <v>446</v>
      </c>
      <c r="O43" s="34"/>
      <c r="P43" s="27"/>
      <c r="Q43" s="26"/>
      <c r="R43" s="26"/>
      <c r="S43" s="26"/>
      <c r="T43" s="28"/>
      <c r="U43" s="26"/>
      <c r="V43" s="26"/>
      <c r="W43" s="26"/>
      <c r="X43" s="29"/>
      <c r="Y43" s="30"/>
    </row>
    <row r="44" spans="1:25" ht="76.5" x14ac:dyDescent="0.25">
      <c r="A44" s="25" t="s">
        <v>24</v>
      </c>
      <c r="B44" s="26" t="s">
        <v>565</v>
      </c>
      <c r="C44" s="26"/>
      <c r="D44" s="26" t="s">
        <v>331</v>
      </c>
      <c r="E44" s="26"/>
      <c r="F44" s="26"/>
      <c r="G44" s="35" t="s">
        <v>218</v>
      </c>
      <c r="H44" s="51" t="s">
        <v>561</v>
      </c>
      <c r="I44" s="26" t="s">
        <v>403</v>
      </c>
      <c r="J44" s="26"/>
      <c r="K44" s="26" t="s">
        <v>41</v>
      </c>
      <c r="L44" s="26">
        <v>30</v>
      </c>
      <c r="M44" s="47" t="s">
        <v>99</v>
      </c>
      <c r="N44" s="47" t="s">
        <v>447</v>
      </c>
      <c r="O44" s="34"/>
      <c r="P44" s="27"/>
      <c r="Q44" s="26"/>
      <c r="R44" s="26"/>
      <c r="S44" s="26"/>
      <c r="T44" s="28"/>
      <c r="U44" s="26"/>
      <c r="V44" s="26"/>
      <c r="W44" s="26"/>
      <c r="X44" s="29"/>
      <c r="Y44" s="30"/>
    </row>
    <row r="45" spans="1:25" ht="38.25" x14ac:dyDescent="0.25">
      <c r="A45" s="25" t="s">
        <v>24</v>
      </c>
      <c r="B45" s="26" t="s">
        <v>565</v>
      </c>
      <c r="C45" s="26"/>
      <c r="D45" s="26" t="s">
        <v>332</v>
      </c>
      <c r="E45" s="26"/>
      <c r="F45" s="26"/>
      <c r="G45" s="35" t="s">
        <v>219</v>
      </c>
      <c r="H45" s="51" t="s">
        <v>537</v>
      </c>
      <c r="I45" s="26"/>
      <c r="J45" s="26"/>
      <c r="K45" s="26" t="s">
        <v>39</v>
      </c>
      <c r="L45" s="26">
        <v>20</v>
      </c>
      <c r="M45" s="47" t="s">
        <v>100</v>
      </c>
      <c r="N45" s="47" t="s">
        <v>448</v>
      </c>
      <c r="O45" s="34"/>
      <c r="P45" s="27"/>
      <c r="Q45" s="26"/>
      <c r="R45" s="26"/>
      <c r="S45" s="26"/>
      <c r="T45" s="28"/>
      <c r="U45" s="26"/>
      <c r="V45" s="26"/>
      <c r="W45" s="26"/>
      <c r="X45" s="29"/>
      <c r="Y45" s="30"/>
    </row>
    <row r="46" spans="1:25" ht="76.5" x14ac:dyDescent="0.25">
      <c r="A46" s="25" t="s">
        <v>24</v>
      </c>
      <c r="B46" s="26" t="s">
        <v>565</v>
      </c>
      <c r="C46" s="26"/>
      <c r="D46" s="26" t="s">
        <v>333</v>
      </c>
      <c r="E46" s="26"/>
      <c r="F46" s="26"/>
      <c r="G46" s="35" t="s">
        <v>220</v>
      </c>
      <c r="H46" s="51" t="s">
        <v>525</v>
      </c>
      <c r="I46" s="26"/>
      <c r="J46" s="26"/>
      <c r="K46" s="26" t="s">
        <v>39</v>
      </c>
      <c r="L46" s="26">
        <v>20</v>
      </c>
      <c r="M46" s="47" t="s">
        <v>101</v>
      </c>
      <c r="N46" s="47" t="s">
        <v>449</v>
      </c>
      <c r="O46" s="34"/>
      <c r="P46" s="27"/>
      <c r="Q46" s="26"/>
      <c r="R46" s="26"/>
      <c r="S46" s="26"/>
      <c r="T46" s="28"/>
      <c r="U46" s="26"/>
      <c r="V46" s="26"/>
      <c r="W46" s="26"/>
      <c r="X46" s="29"/>
      <c r="Y46" s="30"/>
    </row>
    <row r="47" spans="1:25" ht="25.5" x14ac:dyDescent="0.25">
      <c r="A47" s="25" t="s">
        <v>24</v>
      </c>
      <c r="B47" s="26" t="s">
        <v>565</v>
      </c>
      <c r="C47" s="26"/>
      <c r="D47" s="26" t="s">
        <v>303</v>
      </c>
      <c r="E47" s="26"/>
      <c r="F47" s="26"/>
      <c r="G47" s="35" t="s">
        <v>221</v>
      </c>
      <c r="H47" s="51" t="s">
        <v>538</v>
      </c>
      <c r="I47" s="26"/>
      <c r="J47" s="26"/>
      <c r="K47" s="26" t="s">
        <v>40</v>
      </c>
      <c r="L47" s="26">
        <v>30</v>
      </c>
      <c r="M47" s="47" t="s">
        <v>102</v>
      </c>
      <c r="N47" s="47" t="s">
        <v>450</v>
      </c>
      <c r="O47" s="34"/>
      <c r="P47" s="27"/>
      <c r="Q47" s="26"/>
      <c r="R47" s="26"/>
      <c r="S47" s="26"/>
      <c r="T47" s="28"/>
      <c r="U47" s="26"/>
      <c r="V47" s="26"/>
      <c r="W47" s="26"/>
      <c r="X47" s="29"/>
      <c r="Y47" s="30"/>
    </row>
    <row r="48" spans="1:25" ht="63.75" x14ac:dyDescent="0.25">
      <c r="A48" s="25" t="s">
        <v>24</v>
      </c>
      <c r="B48" s="26" t="s">
        <v>565</v>
      </c>
      <c r="C48" s="26"/>
      <c r="D48" s="26" t="s">
        <v>330</v>
      </c>
      <c r="E48" s="26"/>
      <c r="F48" s="26"/>
      <c r="G48" s="35" t="s">
        <v>222</v>
      </c>
      <c r="H48" s="51" t="s">
        <v>561</v>
      </c>
      <c r="I48" s="26" t="s">
        <v>400</v>
      </c>
      <c r="J48" s="26"/>
      <c r="K48" s="26" t="s">
        <v>40</v>
      </c>
      <c r="L48" s="26">
        <v>30</v>
      </c>
      <c r="M48" s="47" t="s">
        <v>103</v>
      </c>
      <c r="N48" s="47" t="s">
        <v>451</v>
      </c>
      <c r="O48" s="34"/>
      <c r="P48" s="27"/>
      <c r="Q48" s="26"/>
      <c r="R48" s="26"/>
      <c r="S48" s="26"/>
      <c r="T48" s="28"/>
      <c r="U48" s="26"/>
      <c r="V48" s="26"/>
      <c r="W48" s="26"/>
      <c r="X48" s="29"/>
      <c r="Y48" s="30"/>
    </row>
    <row r="49" spans="1:25" ht="63.75" x14ac:dyDescent="0.25">
      <c r="A49" s="25" t="s">
        <v>24</v>
      </c>
      <c r="B49" s="26" t="s">
        <v>565</v>
      </c>
      <c r="C49" s="26"/>
      <c r="D49" s="26" t="s">
        <v>334</v>
      </c>
      <c r="E49" s="26"/>
      <c r="F49" s="26"/>
      <c r="G49" s="35" t="s">
        <v>223</v>
      </c>
      <c r="H49" s="51" t="s">
        <v>532</v>
      </c>
      <c r="I49" s="26"/>
      <c r="J49" s="26"/>
      <c r="K49" s="26" t="s">
        <v>39</v>
      </c>
      <c r="L49" s="26">
        <v>20</v>
      </c>
      <c r="M49" s="47" t="s">
        <v>104</v>
      </c>
      <c r="N49" s="47" t="s">
        <v>452</v>
      </c>
      <c r="O49" s="34"/>
      <c r="P49" s="27"/>
      <c r="Q49" s="26"/>
      <c r="R49" s="26"/>
      <c r="S49" s="26"/>
      <c r="T49" s="28"/>
      <c r="U49" s="26"/>
      <c r="V49" s="26"/>
      <c r="W49" s="26"/>
      <c r="X49" s="29"/>
      <c r="Y49" s="30"/>
    </row>
    <row r="50" spans="1:25" ht="51" x14ac:dyDescent="0.25">
      <c r="A50" s="25" t="s">
        <v>24</v>
      </c>
      <c r="B50" s="26" t="s">
        <v>565</v>
      </c>
      <c r="C50" s="26"/>
      <c r="D50" s="26" t="s">
        <v>335</v>
      </c>
      <c r="E50" s="26"/>
      <c r="F50" s="26"/>
      <c r="G50" s="35" t="s">
        <v>224</v>
      </c>
      <c r="H50" s="51" t="s">
        <v>561</v>
      </c>
      <c r="I50" s="26" t="s">
        <v>400</v>
      </c>
      <c r="J50" s="26"/>
      <c r="K50" s="26" t="s">
        <v>39</v>
      </c>
      <c r="L50" s="26">
        <v>20</v>
      </c>
      <c r="M50" s="47" t="s">
        <v>105</v>
      </c>
      <c r="N50" s="47" t="s">
        <v>453</v>
      </c>
      <c r="O50" s="34"/>
      <c r="P50" s="27"/>
      <c r="Q50" s="26"/>
      <c r="R50" s="26"/>
      <c r="S50" s="26"/>
      <c r="T50" s="28"/>
      <c r="U50" s="26"/>
      <c r="V50" s="26"/>
      <c r="W50" s="26"/>
      <c r="X50" s="29"/>
      <c r="Y50" s="30"/>
    </row>
    <row r="51" spans="1:25" ht="25.5" x14ac:dyDescent="0.25">
      <c r="A51" s="25" t="s">
        <v>24</v>
      </c>
      <c r="B51" s="26" t="s">
        <v>565</v>
      </c>
      <c r="C51" s="26"/>
      <c r="D51" s="26" t="s">
        <v>336</v>
      </c>
      <c r="E51" s="26"/>
      <c r="F51" s="26"/>
      <c r="G51" s="35" t="s">
        <v>225</v>
      </c>
      <c r="H51" s="51" t="s">
        <v>561</v>
      </c>
      <c r="I51" s="26" t="s">
        <v>403</v>
      </c>
      <c r="J51" s="26"/>
      <c r="K51" s="26" t="s">
        <v>40</v>
      </c>
      <c r="L51" s="26">
        <v>30</v>
      </c>
      <c r="M51" s="47" t="s">
        <v>106</v>
      </c>
      <c r="N51" s="47" t="s">
        <v>454</v>
      </c>
      <c r="O51" s="34"/>
      <c r="P51" s="27"/>
      <c r="Q51" s="26"/>
      <c r="R51" s="26"/>
      <c r="S51" s="26"/>
      <c r="T51" s="28"/>
      <c r="U51" s="26"/>
      <c r="V51" s="26"/>
      <c r="W51" s="26"/>
      <c r="X51" s="29"/>
      <c r="Y51" s="30"/>
    </row>
    <row r="52" spans="1:25" ht="51" x14ac:dyDescent="0.25">
      <c r="A52" s="25" t="s">
        <v>24</v>
      </c>
      <c r="B52" s="26" t="s">
        <v>565</v>
      </c>
      <c r="C52" s="26"/>
      <c r="D52" s="26" t="s">
        <v>337</v>
      </c>
      <c r="E52" s="26"/>
      <c r="F52" s="26"/>
      <c r="G52" s="35" t="s">
        <v>226</v>
      </c>
      <c r="H52" s="51"/>
      <c r="I52" s="26" t="s">
        <v>403</v>
      </c>
      <c r="J52" s="26"/>
      <c r="K52" s="26" t="s">
        <v>40</v>
      </c>
      <c r="L52" s="26">
        <v>30</v>
      </c>
      <c r="M52" s="47" t="s">
        <v>107</v>
      </c>
      <c r="N52" s="47" t="s">
        <v>455</v>
      </c>
      <c r="O52" s="34"/>
      <c r="P52" s="27"/>
      <c r="Q52" s="26"/>
      <c r="R52" s="26"/>
      <c r="S52" s="26"/>
      <c r="T52" s="28"/>
      <c r="U52" s="26"/>
      <c r="V52" s="26"/>
      <c r="W52" s="26"/>
      <c r="X52" s="29"/>
      <c r="Y52" s="30"/>
    </row>
    <row r="53" spans="1:25" ht="51" x14ac:dyDescent="0.25">
      <c r="A53" s="25" t="s">
        <v>24</v>
      </c>
      <c r="B53" s="26" t="s">
        <v>565</v>
      </c>
      <c r="C53" s="26"/>
      <c r="D53" s="26" t="s">
        <v>338</v>
      </c>
      <c r="E53" s="26"/>
      <c r="F53" s="26"/>
      <c r="G53" s="35" t="s">
        <v>227</v>
      </c>
      <c r="H53" s="51" t="s">
        <v>561</v>
      </c>
      <c r="I53" s="26" t="s">
        <v>400</v>
      </c>
      <c r="J53" s="26"/>
      <c r="K53" s="26" t="s">
        <v>41</v>
      </c>
      <c r="L53" s="26">
        <v>30</v>
      </c>
      <c r="M53" s="47" t="s">
        <v>108</v>
      </c>
      <c r="N53" s="47" t="s">
        <v>456</v>
      </c>
      <c r="O53" s="34"/>
      <c r="P53" s="27"/>
      <c r="Q53" s="26"/>
      <c r="R53" s="26"/>
      <c r="S53" s="26"/>
      <c r="T53" s="28"/>
      <c r="U53" s="26"/>
      <c r="V53" s="26"/>
      <c r="W53" s="26"/>
      <c r="X53" s="29"/>
      <c r="Y53" s="30"/>
    </row>
    <row r="54" spans="1:25" ht="63.75" x14ac:dyDescent="0.25">
      <c r="A54" s="25" t="s">
        <v>24</v>
      </c>
      <c r="B54" s="26" t="s">
        <v>565</v>
      </c>
      <c r="C54" s="26"/>
      <c r="D54" s="26" t="s">
        <v>339</v>
      </c>
      <c r="E54" s="26"/>
      <c r="F54" s="26"/>
      <c r="G54" s="35" t="s">
        <v>228</v>
      </c>
      <c r="H54" s="51" t="s">
        <v>527</v>
      </c>
      <c r="I54" s="26"/>
      <c r="J54" s="26"/>
      <c r="K54" s="26" t="s">
        <v>42</v>
      </c>
      <c r="L54" s="26">
        <v>10</v>
      </c>
      <c r="M54" s="47" t="s">
        <v>109</v>
      </c>
      <c r="N54" s="47" t="s">
        <v>457</v>
      </c>
      <c r="O54" s="34"/>
      <c r="P54" s="27"/>
      <c r="Q54" s="26"/>
      <c r="R54" s="26"/>
      <c r="S54" s="26"/>
      <c r="T54" s="28"/>
      <c r="U54" s="26"/>
      <c r="V54" s="26"/>
      <c r="W54" s="26"/>
      <c r="X54" s="29"/>
      <c r="Y54" s="30"/>
    </row>
    <row r="55" spans="1:25" ht="63.75" x14ac:dyDescent="0.25">
      <c r="A55" s="25" t="s">
        <v>24</v>
      </c>
      <c r="B55" s="26" t="s">
        <v>565</v>
      </c>
      <c r="C55" s="26"/>
      <c r="D55" s="26" t="s">
        <v>340</v>
      </c>
      <c r="E55" s="26"/>
      <c r="F55" s="26"/>
      <c r="G55" s="35" t="s">
        <v>229</v>
      </c>
      <c r="H55" s="51"/>
      <c r="I55" s="26" t="s">
        <v>403</v>
      </c>
      <c r="J55" s="26"/>
      <c r="K55" s="26" t="s">
        <v>40</v>
      </c>
      <c r="L55" s="26">
        <v>30</v>
      </c>
      <c r="M55" s="47" t="s">
        <v>110</v>
      </c>
      <c r="N55" s="47" t="s">
        <v>458</v>
      </c>
      <c r="O55" s="34"/>
      <c r="P55" s="27"/>
      <c r="Q55" s="26"/>
      <c r="R55" s="26"/>
      <c r="S55" s="26"/>
      <c r="T55" s="28"/>
      <c r="U55" s="26"/>
      <c r="V55" s="26"/>
      <c r="W55" s="26"/>
      <c r="X55" s="29"/>
      <c r="Y55" s="30"/>
    </row>
    <row r="56" spans="1:25" ht="63.75" x14ac:dyDescent="0.25">
      <c r="A56" s="25" t="s">
        <v>24</v>
      </c>
      <c r="B56" s="26" t="s">
        <v>565</v>
      </c>
      <c r="C56" s="26"/>
      <c r="D56" s="26" t="s">
        <v>341</v>
      </c>
      <c r="E56" s="26"/>
      <c r="F56" s="26"/>
      <c r="G56" s="35" t="s">
        <v>230</v>
      </c>
      <c r="H56" s="51" t="s">
        <v>530</v>
      </c>
      <c r="I56" s="26"/>
      <c r="J56" s="26" t="s">
        <v>401</v>
      </c>
      <c r="K56" s="26" t="s">
        <v>40</v>
      </c>
      <c r="L56" s="26">
        <v>30</v>
      </c>
      <c r="M56" s="47" t="s">
        <v>111</v>
      </c>
      <c r="N56" s="47" t="s">
        <v>459</v>
      </c>
      <c r="O56" s="34"/>
      <c r="P56" s="27"/>
      <c r="Q56" s="26"/>
      <c r="R56" s="26"/>
      <c r="S56" s="26"/>
      <c r="T56" s="28"/>
      <c r="U56" s="26"/>
      <c r="V56" s="26"/>
      <c r="W56" s="26"/>
      <c r="X56" s="29"/>
      <c r="Y56" s="30"/>
    </row>
    <row r="57" spans="1:25" ht="63.75" x14ac:dyDescent="0.25">
      <c r="A57" s="25" t="s">
        <v>24</v>
      </c>
      <c r="B57" s="26" t="s">
        <v>565</v>
      </c>
      <c r="C57" s="26"/>
      <c r="D57" s="26" t="s">
        <v>341</v>
      </c>
      <c r="E57" s="26"/>
      <c r="F57" s="26"/>
      <c r="G57" s="35" t="s">
        <v>231</v>
      </c>
      <c r="H57" s="51"/>
      <c r="I57" s="26" t="s">
        <v>403</v>
      </c>
      <c r="J57" s="26"/>
      <c r="K57" s="26" t="s">
        <v>40</v>
      </c>
      <c r="L57" s="26">
        <v>30</v>
      </c>
      <c r="M57" s="47" t="s">
        <v>112</v>
      </c>
      <c r="N57" s="47" t="s">
        <v>460</v>
      </c>
      <c r="O57" s="34"/>
      <c r="P57" s="27"/>
      <c r="Q57" s="26"/>
      <c r="R57" s="26"/>
      <c r="S57" s="26"/>
      <c r="T57" s="28"/>
      <c r="U57" s="26"/>
      <c r="V57" s="26"/>
      <c r="W57" s="26"/>
      <c r="X57" s="29"/>
      <c r="Y57" s="30"/>
    </row>
    <row r="58" spans="1:25" ht="38.25" x14ac:dyDescent="0.25">
      <c r="A58" s="25" t="s">
        <v>24</v>
      </c>
      <c r="B58" s="26" t="s">
        <v>565</v>
      </c>
      <c r="C58" s="26"/>
      <c r="D58" s="26" t="s">
        <v>342</v>
      </c>
      <c r="E58" s="26"/>
      <c r="F58" s="26"/>
      <c r="G58" s="35" t="s">
        <v>232</v>
      </c>
      <c r="H58" s="51" t="s">
        <v>539</v>
      </c>
      <c r="I58" s="26"/>
      <c r="J58" s="26"/>
      <c r="K58" s="26" t="s">
        <v>41</v>
      </c>
      <c r="L58" s="26">
        <v>30</v>
      </c>
      <c r="M58" s="47" t="s">
        <v>113</v>
      </c>
      <c r="N58" s="47" t="s">
        <v>461</v>
      </c>
      <c r="O58" s="34"/>
      <c r="P58" s="27"/>
      <c r="Q58" s="26"/>
      <c r="R58" s="26"/>
      <c r="S58" s="26"/>
      <c r="T58" s="28"/>
      <c r="U58" s="26"/>
      <c r="V58" s="26"/>
      <c r="W58" s="26"/>
      <c r="X58" s="29"/>
      <c r="Y58" s="30"/>
    </row>
    <row r="59" spans="1:25" ht="51" x14ac:dyDescent="0.25">
      <c r="A59" s="25" t="s">
        <v>24</v>
      </c>
      <c r="B59" s="26" t="s">
        <v>565</v>
      </c>
      <c r="C59" s="26"/>
      <c r="D59" s="26" t="s">
        <v>343</v>
      </c>
      <c r="E59" s="26"/>
      <c r="F59" s="26"/>
      <c r="G59" s="35" t="s">
        <v>233</v>
      </c>
      <c r="H59" s="51" t="s">
        <v>561</v>
      </c>
      <c r="I59" s="26" t="s">
        <v>400</v>
      </c>
      <c r="J59" s="26"/>
      <c r="K59" s="26" t="s">
        <v>40</v>
      </c>
      <c r="L59" s="26">
        <v>30</v>
      </c>
      <c r="M59" s="47" t="s">
        <v>114</v>
      </c>
      <c r="N59" s="47" t="s">
        <v>462</v>
      </c>
      <c r="O59" s="34"/>
      <c r="P59" s="27"/>
      <c r="Q59" s="26"/>
      <c r="R59" s="26"/>
      <c r="S59" s="26"/>
      <c r="T59" s="28"/>
      <c r="U59" s="26"/>
      <c r="V59" s="26"/>
      <c r="W59" s="26"/>
      <c r="X59" s="29"/>
      <c r="Y59" s="30"/>
    </row>
    <row r="60" spans="1:25" ht="51" x14ac:dyDescent="0.25">
      <c r="A60" s="25" t="s">
        <v>24</v>
      </c>
      <c r="B60" s="26" t="s">
        <v>565</v>
      </c>
      <c r="C60" s="26"/>
      <c r="D60" s="26" t="s">
        <v>344</v>
      </c>
      <c r="E60" s="26"/>
      <c r="F60" s="26"/>
      <c r="G60" s="35" t="s">
        <v>234</v>
      </c>
      <c r="H60" s="51" t="s">
        <v>531</v>
      </c>
      <c r="I60" s="26" t="s">
        <v>400</v>
      </c>
      <c r="J60" s="26" t="s">
        <v>401</v>
      </c>
      <c r="K60" s="26" t="s">
        <v>42</v>
      </c>
      <c r="L60" s="26">
        <v>10</v>
      </c>
      <c r="M60" s="47" t="s">
        <v>115</v>
      </c>
      <c r="N60" s="47" t="s">
        <v>463</v>
      </c>
      <c r="O60" s="34"/>
      <c r="P60" s="27"/>
      <c r="Q60" s="26"/>
      <c r="R60" s="26"/>
      <c r="S60" s="26"/>
      <c r="T60" s="28"/>
      <c r="U60" s="26"/>
      <c r="V60" s="26"/>
      <c r="W60" s="26"/>
      <c r="X60" s="29"/>
      <c r="Y60" s="30"/>
    </row>
    <row r="61" spans="1:25" ht="51" x14ac:dyDescent="0.25">
      <c r="A61" s="25" t="s">
        <v>24</v>
      </c>
      <c r="B61" s="26" t="s">
        <v>565</v>
      </c>
      <c r="C61" s="26"/>
      <c r="D61" s="26" t="s">
        <v>345</v>
      </c>
      <c r="E61" s="26"/>
      <c r="F61" s="26"/>
      <c r="G61" s="35" t="s">
        <v>235</v>
      </c>
      <c r="H61" s="51" t="s">
        <v>526</v>
      </c>
      <c r="I61" s="26" t="s">
        <v>400</v>
      </c>
      <c r="J61" s="26"/>
      <c r="K61" s="26" t="s">
        <v>40</v>
      </c>
      <c r="L61" s="26">
        <v>30</v>
      </c>
      <c r="M61" s="47" t="s">
        <v>116</v>
      </c>
      <c r="N61" s="47" t="s">
        <v>464</v>
      </c>
      <c r="O61" s="34"/>
      <c r="P61" s="27"/>
      <c r="Q61" s="26"/>
      <c r="R61" s="26"/>
      <c r="S61" s="26"/>
      <c r="T61" s="28"/>
      <c r="U61" s="26"/>
      <c r="V61" s="26"/>
      <c r="W61" s="26"/>
      <c r="X61" s="29"/>
      <c r="Y61" s="30"/>
    </row>
    <row r="62" spans="1:25" ht="51" x14ac:dyDescent="0.25">
      <c r="A62" s="25" t="s">
        <v>24</v>
      </c>
      <c r="B62" s="26" t="s">
        <v>565</v>
      </c>
      <c r="C62" s="26"/>
      <c r="D62" s="26" t="s">
        <v>346</v>
      </c>
      <c r="E62" s="26"/>
      <c r="F62" s="26"/>
      <c r="G62" s="35" t="s">
        <v>236</v>
      </c>
      <c r="H62" s="51" t="s">
        <v>561</v>
      </c>
      <c r="I62" s="26" t="s">
        <v>400</v>
      </c>
      <c r="J62" s="26"/>
      <c r="K62" s="26" t="s">
        <v>40</v>
      </c>
      <c r="L62" s="26">
        <v>30</v>
      </c>
      <c r="M62" s="47" t="s">
        <v>117</v>
      </c>
      <c r="N62" s="47" t="s">
        <v>465</v>
      </c>
      <c r="O62" s="34"/>
      <c r="P62" s="27"/>
      <c r="Q62" s="26"/>
      <c r="R62" s="26"/>
      <c r="S62" s="26"/>
      <c r="T62" s="28"/>
      <c r="U62" s="26"/>
      <c r="V62" s="26"/>
      <c r="W62" s="26"/>
      <c r="X62" s="29"/>
      <c r="Y62" s="30"/>
    </row>
    <row r="63" spans="1:25" ht="25.5" x14ac:dyDescent="0.25">
      <c r="A63" s="25" t="s">
        <v>24</v>
      </c>
      <c r="B63" s="26" t="s">
        <v>565</v>
      </c>
      <c r="C63" s="26"/>
      <c r="D63" s="26" t="s">
        <v>347</v>
      </c>
      <c r="E63" s="26"/>
      <c r="F63" s="26"/>
      <c r="G63" s="35" t="s">
        <v>237</v>
      </c>
      <c r="H63" s="51" t="s">
        <v>540</v>
      </c>
      <c r="I63" s="26"/>
      <c r="J63" s="26"/>
      <c r="K63" s="26" t="s">
        <v>40</v>
      </c>
      <c r="L63" s="26">
        <v>30</v>
      </c>
      <c r="M63" s="47" t="s">
        <v>118</v>
      </c>
      <c r="N63" s="47" t="s">
        <v>466</v>
      </c>
      <c r="O63" s="34"/>
      <c r="P63" s="27"/>
      <c r="Q63" s="26"/>
      <c r="R63" s="26"/>
      <c r="S63" s="26"/>
      <c r="T63" s="28"/>
      <c r="U63" s="26"/>
      <c r="V63" s="26"/>
      <c r="W63" s="26"/>
      <c r="X63" s="29"/>
      <c r="Y63" s="30"/>
    </row>
    <row r="64" spans="1:25" ht="63.75" x14ac:dyDescent="0.25">
      <c r="A64" s="25" t="s">
        <v>24</v>
      </c>
      <c r="B64" s="26" t="s">
        <v>565</v>
      </c>
      <c r="C64" s="26"/>
      <c r="D64" s="26" t="s">
        <v>341</v>
      </c>
      <c r="E64" s="26"/>
      <c r="F64" s="26"/>
      <c r="G64" s="35" t="s">
        <v>238</v>
      </c>
      <c r="H64" s="51"/>
      <c r="I64" s="26" t="s">
        <v>403</v>
      </c>
      <c r="J64" s="26"/>
      <c r="K64" s="26" t="s">
        <v>40</v>
      </c>
      <c r="L64" s="26">
        <v>30</v>
      </c>
      <c r="M64" s="47" t="s">
        <v>119</v>
      </c>
      <c r="N64" s="47" t="s">
        <v>467</v>
      </c>
      <c r="O64" s="34"/>
      <c r="P64" s="27"/>
      <c r="Q64" s="26"/>
      <c r="R64" s="26"/>
      <c r="S64" s="26"/>
      <c r="T64" s="28"/>
      <c r="U64" s="26"/>
      <c r="V64" s="26"/>
      <c r="W64" s="26"/>
      <c r="X64" s="29"/>
      <c r="Y64" s="30"/>
    </row>
    <row r="65" spans="1:25" ht="88.5" customHeight="1" x14ac:dyDescent="0.25">
      <c r="A65" s="25" t="s">
        <v>24</v>
      </c>
      <c r="B65" s="26" t="s">
        <v>565</v>
      </c>
      <c r="C65" s="26"/>
      <c r="D65" s="26" t="s">
        <v>349</v>
      </c>
      <c r="E65" s="26"/>
      <c r="F65" s="26"/>
      <c r="G65" s="35" t="s">
        <v>559</v>
      </c>
      <c r="H65" s="51" t="s">
        <v>561</v>
      </c>
      <c r="I65" s="26" t="s">
        <v>400</v>
      </c>
      <c r="J65" s="26"/>
      <c r="K65" s="26" t="s">
        <v>40</v>
      </c>
      <c r="L65" s="26">
        <v>30</v>
      </c>
      <c r="M65" s="47" t="s">
        <v>120</v>
      </c>
      <c r="N65" s="47" t="s">
        <v>468</v>
      </c>
      <c r="O65" s="34"/>
      <c r="P65" s="27"/>
      <c r="Q65" s="26"/>
      <c r="R65" s="26"/>
      <c r="S65" s="26"/>
      <c r="T65" s="28"/>
      <c r="U65" s="26"/>
      <c r="V65" s="26"/>
      <c r="W65" s="26"/>
      <c r="X65" s="29"/>
      <c r="Y65" s="30"/>
    </row>
    <row r="66" spans="1:25" ht="51" x14ac:dyDescent="0.25">
      <c r="A66" s="25" t="s">
        <v>24</v>
      </c>
      <c r="B66" s="26" t="s">
        <v>565</v>
      </c>
      <c r="C66" s="26"/>
      <c r="D66" s="26" t="s">
        <v>350</v>
      </c>
      <c r="E66" s="26"/>
      <c r="F66" s="26"/>
      <c r="G66" s="35" t="s">
        <v>239</v>
      </c>
      <c r="H66" s="51" t="s">
        <v>561</v>
      </c>
      <c r="I66" s="26" t="s">
        <v>400</v>
      </c>
      <c r="J66" s="26"/>
      <c r="K66" s="26" t="s">
        <v>40</v>
      </c>
      <c r="L66" s="26">
        <v>30</v>
      </c>
      <c r="M66" s="47" t="s">
        <v>121</v>
      </c>
      <c r="N66" s="47" t="s">
        <v>469</v>
      </c>
      <c r="O66" s="34"/>
      <c r="P66" s="27"/>
      <c r="Q66" s="26"/>
      <c r="R66" s="26"/>
      <c r="S66" s="26"/>
      <c r="T66" s="28"/>
      <c r="U66" s="26"/>
      <c r="V66" s="26"/>
      <c r="W66" s="26"/>
      <c r="X66" s="29"/>
      <c r="Y66" s="30"/>
    </row>
    <row r="67" spans="1:25" ht="51" x14ac:dyDescent="0.25">
      <c r="A67" s="25" t="s">
        <v>24</v>
      </c>
      <c r="B67" s="26" t="s">
        <v>565</v>
      </c>
      <c r="C67" s="26"/>
      <c r="D67" s="26" t="s">
        <v>351</v>
      </c>
      <c r="E67" s="26"/>
      <c r="F67" s="26"/>
      <c r="G67" s="35" t="s">
        <v>240</v>
      </c>
      <c r="H67" s="51" t="s">
        <v>561</v>
      </c>
      <c r="I67" s="26" t="s">
        <v>400</v>
      </c>
      <c r="J67" s="26"/>
      <c r="K67" s="26" t="s">
        <v>41</v>
      </c>
      <c r="L67" s="26">
        <v>30</v>
      </c>
      <c r="M67" s="47" t="s">
        <v>122</v>
      </c>
      <c r="N67" s="47" t="s">
        <v>470</v>
      </c>
      <c r="O67" s="34"/>
      <c r="P67" s="27"/>
      <c r="Q67" s="26"/>
      <c r="R67" s="26"/>
      <c r="S67" s="26"/>
      <c r="T67" s="28"/>
      <c r="U67" s="26"/>
      <c r="V67" s="26"/>
      <c r="W67" s="26"/>
      <c r="X67" s="29"/>
      <c r="Y67" s="30"/>
    </row>
    <row r="68" spans="1:25" ht="51" x14ac:dyDescent="0.25">
      <c r="A68" s="25" t="s">
        <v>24</v>
      </c>
      <c r="B68" s="26" t="s">
        <v>565</v>
      </c>
      <c r="C68" s="26"/>
      <c r="D68" s="26" t="s">
        <v>352</v>
      </c>
      <c r="E68" s="26"/>
      <c r="F68" s="26"/>
      <c r="G68" s="35" t="s">
        <v>241</v>
      </c>
      <c r="H68" s="51" t="s">
        <v>526</v>
      </c>
      <c r="I68" s="26" t="s">
        <v>400</v>
      </c>
      <c r="J68" s="26"/>
      <c r="K68" s="26" t="s">
        <v>40</v>
      </c>
      <c r="L68" s="26">
        <v>30</v>
      </c>
      <c r="M68" s="47" t="s">
        <v>123</v>
      </c>
      <c r="N68" s="47" t="s">
        <v>471</v>
      </c>
      <c r="O68" s="34"/>
      <c r="P68" s="27"/>
      <c r="Q68" s="26"/>
      <c r="R68" s="26"/>
      <c r="S68" s="26"/>
      <c r="T68" s="28"/>
      <c r="U68" s="26"/>
      <c r="V68" s="26"/>
      <c r="W68" s="26"/>
      <c r="X68" s="29"/>
      <c r="Y68" s="30"/>
    </row>
    <row r="69" spans="1:25" ht="63.75" x14ac:dyDescent="0.25">
      <c r="A69" s="25" t="s">
        <v>24</v>
      </c>
      <c r="B69" s="26" t="s">
        <v>565</v>
      </c>
      <c r="C69" s="26"/>
      <c r="D69" s="26" t="s">
        <v>355</v>
      </c>
      <c r="E69" s="26"/>
      <c r="F69" s="26"/>
      <c r="G69" s="35" t="s">
        <v>242</v>
      </c>
      <c r="H69" s="51"/>
      <c r="I69" s="26"/>
      <c r="J69" s="26" t="s">
        <v>402</v>
      </c>
      <c r="K69" s="26" t="s">
        <v>39</v>
      </c>
      <c r="L69" s="26">
        <v>20</v>
      </c>
      <c r="M69" s="47" t="s">
        <v>124</v>
      </c>
      <c r="N69" s="47" t="s">
        <v>472</v>
      </c>
      <c r="O69" s="34"/>
      <c r="P69" s="27"/>
      <c r="Q69" s="26"/>
      <c r="R69" s="26"/>
      <c r="S69" s="26"/>
      <c r="T69" s="28"/>
      <c r="U69" s="26"/>
      <c r="V69" s="26"/>
      <c r="W69" s="26"/>
      <c r="X69" s="29"/>
      <c r="Y69" s="30"/>
    </row>
    <row r="70" spans="1:25" ht="38.25" x14ac:dyDescent="0.25">
      <c r="A70" s="25" t="s">
        <v>24</v>
      </c>
      <c r="B70" s="26" t="s">
        <v>565</v>
      </c>
      <c r="C70" s="26"/>
      <c r="D70" s="26" t="s">
        <v>356</v>
      </c>
      <c r="E70" s="26"/>
      <c r="F70" s="26"/>
      <c r="G70" s="35" t="s">
        <v>243</v>
      </c>
      <c r="H70" s="51" t="s">
        <v>535</v>
      </c>
      <c r="I70" s="26"/>
      <c r="J70" s="26"/>
      <c r="K70" s="26" t="s">
        <v>39</v>
      </c>
      <c r="L70" s="26">
        <v>20</v>
      </c>
      <c r="M70" s="47" t="s">
        <v>125</v>
      </c>
      <c r="N70" s="47" t="s">
        <v>473</v>
      </c>
      <c r="O70" s="34"/>
      <c r="P70" s="27"/>
      <c r="Q70" s="26"/>
      <c r="R70" s="26"/>
      <c r="S70" s="26"/>
      <c r="T70" s="28"/>
      <c r="U70" s="26"/>
      <c r="V70" s="26"/>
      <c r="W70" s="26"/>
      <c r="X70" s="29"/>
      <c r="Y70" s="30"/>
    </row>
    <row r="71" spans="1:25" ht="51" x14ac:dyDescent="0.25">
      <c r="A71" s="25" t="s">
        <v>24</v>
      </c>
      <c r="B71" s="26" t="s">
        <v>565</v>
      </c>
      <c r="C71" s="26"/>
      <c r="D71" s="26" t="s">
        <v>357</v>
      </c>
      <c r="E71" s="26"/>
      <c r="F71" s="26"/>
      <c r="G71" s="35" t="s">
        <v>244</v>
      </c>
      <c r="H71" s="51" t="s">
        <v>526</v>
      </c>
      <c r="I71" s="26"/>
      <c r="J71" s="26" t="s">
        <v>401</v>
      </c>
      <c r="K71" s="26" t="s">
        <v>40</v>
      </c>
      <c r="L71" s="26">
        <v>30</v>
      </c>
      <c r="M71" s="47" t="s">
        <v>126</v>
      </c>
      <c r="N71" s="47" t="s">
        <v>474</v>
      </c>
      <c r="O71" s="34"/>
      <c r="P71" s="27"/>
      <c r="Q71" s="26"/>
      <c r="R71" s="26"/>
      <c r="S71" s="26"/>
      <c r="T71" s="28"/>
      <c r="U71" s="26"/>
      <c r="V71" s="26"/>
      <c r="W71" s="26"/>
      <c r="X71" s="29"/>
      <c r="Y71" s="30"/>
    </row>
    <row r="72" spans="1:25" ht="51" x14ac:dyDescent="0.25">
      <c r="A72" s="25" t="s">
        <v>24</v>
      </c>
      <c r="B72" s="26" t="s">
        <v>565</v>
      </c>
      <c r="C72" s="26"/>
      <c r="D72" s="26" t="s">
        <v>358</v>
      </c>
      <c r="E72" s="26"/>
      <c r="F72" s="26"/>
      <c r="G72" s="35" t="s">
        <v>245</v>
      </c>
      <c r="H72" s="51" t="s">
        <v>537</v>
      </c>
      <c r="I72" s="26"/>
      <c r="J72" s="26"/>
      <c r="K72" s="26" t="s">
        <v>39</v>
      </c>
      <c r="L72" s="26">
        <v>20</v>
      </c>
      <c r="M72" s="47" t="s">
        <v>127</v>
      </c>
      <c r="N72" s="47" t="s">
        <v>475</v>
      </c>
      <c r="O72" s="34"/>
      <c r="P72" s="27"/>
      <c r="Q72" s="26"/>
      <c r="R72" s="26"/>
      <c r="S72" s="26"/>
      <c r="T72" s="28"/>
      <c r="U72" s="26"/>
      <c r="V72" s="26"/>
      <c r="W72" s="26"/>
      <c r="X72" s="29"/>
      <c r="Y72" s="30"/>
    </row>
    <row r="73" spans="1:25" ht="51" x14ac:dyDescent="0.25">
      <c r="A73" s="25" t="s">
        <v>24</v>
      </c>
      <c r="B73" s="26" t="s">
        <v>565</v>
      </c>
      <c r="C73" s="26"/>
      <c r="D73" s="26" t="s">
        <v>359</v>
      </c>
      <c r="E73" s="26"/>
      <c r="F73" s="26"/>
      <c r="G73" s="35" t="s">
        <v>246</v>
      </c>
      <c r="H73" s="51"/>
      <c r="I73" s="26" t="s">
        <v>403</v>
      </c>
      <c r="J73" s="26"/>
      <c r="K73" s="26" t="s">
        <v>41</v>
      </c>
      <c r="L73" s="26">
        <v>30</v>
      </c>
      <c r="M73" s="47" t="s">
        <v>128</v>
      </c>
      <c r="N73" s="47" t="s">
        <v>476</v>
      </c>
      <c r="O73" s="34"/>
      <c r="P73" s="27"/>
      <c r="Q73" s="26"/>
      <c r="R73" s="26"/>
      <c r="S73" s="26"/>
      <c r="T73" s="28"/>
      <c r="U73" s="26"/>
      <c r="V73" s="26"/>
      <c r="W73" s="26"/>
      <c r="X73" s="29"/>
      <c r="Y73" s="30"/>
    </row>
    <row r="74" spans="1:25" ht="38.25" x14ac:dyDescent="0.25">
      <c r="A74" s="25" t="s">
        <v>24</v>
      </c>
      <c r="B74" s="26" t="s">
        <v>565</v>
      </c>
      <c r="C74" s="26"/>
      <c r="D74" s="26" t="s">
        <v>360</v>
      </c>
      <c r="E74" s="26"/>
      <c r="F74" s="26"/>
      <c r="G74" s="35" t="s">
        <v>247</v>
      </c>
      <c r="H74" s="51"/>
      <c r="I74" s="26"/>
      <c r="J74" s="26" t="s">
        <v>402</v>
      </c>
      <c r="K74" s="26" t="s">
        <v>39</v>
      </c>
      <c r="L74" s="26">
        <v>20</v>
      </c>
      <c r="M74" s="47" t="s">
        <v>129</v>
      </c>
      <c r="N74" s="47" t="s">
        <v>477</v>
      </c>
      <c r="O74" s="34"/>
      <c r="P74" s="27"/>
      <c r="Q74" s="26"/>
      <c r="R74" s="26"/>
      <c r="S74" s="26"/>
      <c r="T74" s="28"/>
      <c r="U74" s="26"/>
      <c r="V74" s="26"/>
      <c r="W74" s="26"/>
      <c r="X74" s="29"/>
      <c r="Y74" s="30"/>
    </row>
    <row r="75" spans="1:25" ht="38.25" x14ac:dyDescent="0.25">
      <c r="A75" s="25" t="s">
        <v>24</v>
      </c>
      <c r="B75" s="26" t="s">
        <v>565</v>
      </c>
      <c r="C75" s="26"/>
      <c r="D75" s="26" t="s">
        <v>356</v>
      </c>
      <c r="E75" s="26"/>
      <c r="F75" s="26"/>
      <c r="G75" s="35" t="s">
        <v>248</v>
      </c>
      <c r="H75" s="51" t="s">
        <v>535</v>
      </c>
      <c r="I75" s="26"/>
      <c r="J75" s="26"/>
      <c r="K75" s="26" t="s">
        <v>39</v>
      </c>
      <c r="L75" s="26">
        <v>20</v>
      </c>
      <c r="M75" s="47" t="s">
        <v>130</v>
      </c>
      <c r="N75" s="47" t="s">
        <v>478</v>
      </c>
      <c r="O75" s="34"/>
      <c r="P75" s="27"/>
      <c r="Q75" s="26"/>
      <c r="R75" s="26"/>
      <c r="S75" s="26"/>
      <c r="T75" s="28"/>
      <c r="U75" s="26"/>
      <c r="V75" s="26"/>
      <c r="W75" s="26"/>
      <c r="X75" s="29"/>
      <c r="Y75" s="30"/>
    </row>
    <row r="76" spans="1:25" ht="51" x14ac:dyDescent="0.25">
      <c r="A76" s="25" t="s">
        <v>24</v>
      </c>
      <c r="B76" s="26" t="s">
        <v>565</v>
      </c>
      <c r="C76" s="26"/>
      <c r="D76" s="26" t="s">
        <v>361</v>
      </c>
      <c r="E76" s="26"/>
      <c r="F76" s="26"/>
      <c r="G76" s="35" t="s">
        <v>249</v>
      </c>
      <c r="H76" s="51" t="s">
        <v>531</v>
      </c>
      <c r="I76" s="26" t="s">
        <v>400</v>
      </c>
      <c r="J76" s="26"/>
      <c r="K76" s="26" t="s">
        <v>40</v>
      </c>
      <c r="L76" s="26">
        <v>30</v>
      </c>
      <c r="M76" s="47" t="s">
        <v>131</v>
      </c>
      <c r="N76" s="47" t="s">
        <v>479</v>
      </c>
      <c r="O76" s="34"/>
      <c r="P76" s="27"/>
      <c r="Q76" s="26"/>
      <c r="R76" s="26"/>
      <c r="S76" s="26"/>
      <c r="T76" s="28"/>
      <c r="U76" s="26"/>
      <c r="V76" s="26"/>
      <c r="W76" s="26"/>
      <c r="X76" s="29"/>
      <c r="Y76" s="30"/>
    </row>
    <row r="77" spans="1:25" ht="51" x14ac:dyDescent="0.25">
      <c r="A77" s="25" t="s">
        <v>24</v>
      </c>
      <c r="B77" s="26" t="s">
        <v>565</v>
      </c>
      <c r="C77" s="26"/>
      <c r="D77" s="26" t="s">
        <v>362</v>
      </c>
      <c r="E77" s="26"/>
      <c r="F77" s="26"/>
      <c r="G77" s="35" t="s">
        <v>250</v>
      </c>
      <c r="H77" s="51" t="s">
        <v>561</v>
      </c>
      <c r="I77" s="26" t="s">
        <v>400</v>
      </c>
      <c r="J77" s="26"/>
      <c r="K77" s="26" t="s">
        <v>41</v>
      </c>
      <c r="L77" s="26">
        <v>30</v>
      </c>
      <c r="M77" s="47" t="s">
        <v>132</v>
      </c>
      <c r="N77" s="47" t="s">
        <v>480</v>
      </c>
      <c r="O77" s="34"/>
      <c r="P77" s="27"/>
      <c r="Q77" s="26"/>
      <c r="R77" s="26"/>
      <c r="S77" s="26"/>
      <c r="T77" s="28"/>
      <c r="U77" s="26"/>
      <c r="V77" s="26"/>
      <c r="W77" s="26"/>
      <c r="X77" s="29"/>
      <c r="Y77" s="30"/>
    </row>
    <row r="78" spans="1:25" ht="51" x14ac:dyDescent="0.25">
      <c r="A78" s="25" t="s">
        <v>24</v>
      </c>
      <c r="B78" s="26" t="s">
        <v>565</v>
      </c>
      <c r="C78" s="26"/>
      <c r="D78" s="26" t="s">
        <v>303</v>
      </c>
      <c r="E78" s="26"/>
      <c r="F78" s="26"/>
      <c r="G78" s="35" t="s">
        <v>251</v>
      </c>
      <c r="H78" s="51" t="s">
        <v>531</v>
      </c>
      <c r="I78" s="26" t="s">
        <v>400</v>
      </c>
      <c r="J78" s="26"/>
      <c r="K78" s="26" t="s">
        <v>40</v>
      </c>
      <c r="L78" s="26">
        <v>30</v>
      </c>
      <c r="M78" s="47" t="s">
        <v>133</v>
      </c>
      <c r="N78" s="47" t="s">
        <v>481</v>
      </c>
      <c r="O78" s="34"/>
      <c r="P78" s="27"/>
      <c r="Q78" s="26"/>
      <c r="R78" s="26"/>
      <c r="S78" s="26"/>
      <c r="T78" s="28"/>
      <c r="U78" s="26"/>
      <c r="V78" s="26"/>
      <c r="W78" s="26"/>
      <c r="X78" s="29"/>
      <c r="Y78" s="30"/>
    </row>
    <row r="79" spans="1:25" ht="51" x14ac:dyDescent="0.25">
      <c r="A79" s="25" t="s">
        <v>24</v>
      </c>
      <c r="B79" s="26" t="s">
        <v>565</v>
      </c>
      <c r="C79" s="26"/>
      <c r="D79" s="26" t="s">
        <v>363</v>
      </c>
      <c r="E79" s="26"/>
      <c r="F79" s="26"/>
      <c r="G79" s="35" t="s">
        <v>252</v>
      </c>
      <c r="H79" s="51" t="s">
        <v>561</v>
      </c>
      <c r="I79" s="26" t="s">
        <v>400</v>
      </c>
      <c r="J79" s="26"/>
      <c r="K79" s="26" t="s">
        <v>40</v>
      </c>
      <c r="L79" s="26">
        <v>30</v>
      </c>
      <c r="M79" s="47" t="s">
        <v>134</v>
      </c>
      <c r="N79" s="47" t="s">
        <v>482</v>
      </c>
      <c r="O79" s="34"/>
      <c r="P79" s="27"/>
      <c r="Q79" s="26"/>
      <c r="R79" s="26"/>
      <c r="S79" s="26"/>
      <c r="T79" s="28"/>
      <c r="U79" s="26"/>
      <c r="V79" s="26"/>
      <c r="W79" s="26"/>
      <c r="X79" s="29"/>
      <c r="Y79" s="30"/>
    </row>
    <row r="80" spans="1:25" ht="102" x14ac:dyDescent="0.25">
      <c r="A80" s="25" t="s">
        <v>24</v>
      </c>
      <c r="B80" s="26" t="s">
        <v>565</v>
      </c>
      <c r="C80" s="26"/>
      <c r="D80" s="26" t="s">
        <v>364</v>
      </c>
      <c r="E80" s="26"/>
      <c r="F80" s="26"/>
      <c r="G80" s="35" t="s">
        <v>253</v>
      </c>
      <c r="H80" s="51" t="s">
        <v>531</v>
      </c>
      <c r="I80" s="26" t="s">
        <v>400</v>
      </c>
      <c r="J80" s="26" t="s">
        <v>401</v>
      </c>
      <c r="K80" s="26" t="s">
        <v>42</v>
      </c>
      <c r="L80" s="26">
        <v>10</v>
      </c>
      <c r="M80" s="47" t="s">
        <v>135</v>
      </c>
      <c r="N80" s="47" t="s">
        <v>483</v>
      </c>
      <c r="O80" s="34"/>
      <c r="P80" s="27"/>
      <c r="Q80" s="26"/>
      <c r="R80" s="26"/>
      <c r="S80" s="26"/>
      <c r="T80" s="28"/>
      <c r="U80" s="26"/>
      <c r="V80" s="26"/>
      <c r="W80" s="26"/>
      <c r="X80" s="29"/>
      <c r="Y80" s="30"/>
    </row>
    <row r="81" spans="1:25" ht="38.25" x14ac:dyDescent="0.25">
      <c r="A81" s="25" t="s">
        <v>24</v>
      </c>
      <c r="B81" s="26" t="s">
        <v>565</v>
      </c>
      <c r="C81" s="26"/>
      <c r="D81" s="26" t="s">
        <v>365</v>
      </c>
      <c r="E81" s="26"/>
      <c r="F81" s="26"/>
      <c r="G81" s="35" t="s">
        <v>564</v>
      </c>
      <c r="H81" s="51"/>
      <c r="I81" s="26" t="s">
        <v>404</v>
      </c>
      <c r="J81" s="26"/>
      <c r="K81" s="26" t="s">
        <v>42</v>
      </c>
      <c r="L81" s="26">
        <v>10</v>
      </c>
      <c r="M81" s="47" t="s">
        <v>136</v>
      </c>
      <c r="N81" s="47" t="s">
        <v>484</v>
      </c>
      <c r="O81" s="34"/>
      <c r="P81" s="27"/>
      <c r="Q81" s="26"/>
      <c r="R81" s="26"/>
      <c r="S81" s="26"/>
      <c r="T81" s="28"/>
      <c r="U81" s="26"/>
      <c r="V81" s="26"/>
      <c r="W81" s="26"/>
      <c r="X81" s="29"/>
      <c r="Y81" s="30"/>
    </row>
    <row r="82" spans="1:25" ht="38.25" x14ac:dyDescent="0.25">
      <c r="A82" s="25" t="s">
        <v>24</v>
      </c>
      <c r="B82" s="26" t="s">
        <v>565</v>
      </c>
      <c r="C82" s="26"/>
      <c r="D82" s="26" t="s">
        <v>366</v>
      </c>
      <c r="E82" s="26"/>
      <c r="F82" s="26"/>
      <c r="G82" s="35" t="s">
        <v>254</v>
      </c>
      <c r="H82" s="51"/>
      <c r="I82" s="26" t="s">
        <v>403</v>
      </c>
      <c r="J82" s="26"/>
      <c r="K82" s="26" t="s">
        <v>41</v>
      </c>
      <c r="L82" s="26">
        <v>30</v>
      </c>
      <c r="M82" s="47" t="s">
        <v>137</v>
      </c>
      <c r="N82" s="47" t="s">
        <v>485</v>
      </c>
      <c r="O82" s="34"/>
      <c r="P82" s="27"/>
      <c r="Q82" s="26"/>
      <c r="R82" s="26"/>
      <c r="S82" s="26"/>
      <c r="T82" s="28"/>
      <c r="U82" s="26"/>
      <c r="V82" s="26"/>
      <c r="W82" s="26"/>
      <c r="X82" s="29"/>
      <c r="Y82" s="30"/>
    </row>
    <row r="83" spans="1:25" ht="51" x14ac:dyDescent="0.25">
      <c r="A83" s="25" t="s">
        <v>24</v>
      </c>
      <c r="B83" s="26" t="s">
        <v>565</v>
      </c>
      <c r="C83" s="26"/>
      <c r="D83" s="26" t="s">
        <v>367</v>
      </c>
      <c r="E83" s="26"/>
      <c r="F83" s="26"/>
      <c r="G83" s="35" t="s">
        <v>255</v>
      </c>
      <c r="H83" s="51"/>
      <c r="I83" s="26"/>
      <c r="J83" s="26" t="s">
        <v>402</v>
      </c>
      <c r="K83" s="26" t="s">
        <v>39</v>
      </c>
      <c r="L83" s="26">
        <v>20</v>
      </c>
      <c r="M83" s="47" t="s">
        <v>138</v>
      </c>
      <c r="N83" s="47" t="s">
        <v>486</v>
      </c>
      <c r="O83" s="34"/>
      <c r="P83" s="27"/>
      <c r="Q83" s="26"/>
      <c r="R83" s="26"/>
      <c r="S83" s="26"/>
      <c r="T83" s="28"/>
      <c r="U83" s="26"/>
      <c r="V83" s="26"/>
      <c r="W83" s="26"/>
      <c r="X83" s="29"/>
      <c r="Y83" s="30"/>
    </row>
    <row r="84" spans="1:25" ht="38.25" x14ac:dyDescent="0.25">
      <c r="A84" s="25" t="s">
        <v>24</v>
      </c>
      <c r="B84" s="26" t="s">
        <v>565</v>
      </c>
      <c r="C84" s="26"/>
      <c r="D84" s="26" t="s">
        <v>368</v>
      </c>
      <c r="E84" s="26"/>
      <c r="F84" s="26"/>
      <c r="G84" s="35" t="s">
        <v>256</v>
      </c>
      <c r="H84" s="51"/>
      <c r="I84" s="26" t="s">
        <v>403</v>
      </c>
      <c r="J84" s="26"/>
      <c r="K84" s="26" t="s">
        <v>39</v>
      </c>
      <c r="L84" s="26">
        <v>20</v>
      </c>
      <c r="M84" s="47" t="s">
        <v>139</v>
      </c>
      <c r="N84" s="47" t="s">
        <v>487</v>
      </c>
      <c r="O84" s="34"/>
      <c r="P84" s="27"/>
      <c r="Q84" s="26"/>
      <c r="R84" s="26"/>
      <c r="S84" s="26"/>
      <c r="T84" s="28"/>
      <c r="U84" s="26"/>
      <c r="V84" s="26"/>
      <c r="W84" s="26"/>
      <c r="X84" s="29"/>
      <c r="Y84" s="30"/>
    </row>
    <row r="85" spans="1:25" ht="51" x14ac:dyDescent="0.25">
      <c r="A85" s="25" t="s">
        <v>24</v>
      </c>
      <c r="B85" s="26" t="s">
        <v>565</v>
      </c>
      <c r="C85" s="26"/>
      <c r="D85" s="26" t="s">
        <v>369</v>
      </c>
      <c r="E85" s="26"/>
      <c r="F85" s="26"/>
      <c r="G85" s="35" t="s">
        <v>257</v>
      </c>
      <c r="H85" s="51" t="s">
        <v>526</v>
      </c>
      <c r="I85" s="26"/>
      <c r="J85" s="26" t="s">
        <v>401</v>
      </c>
      <c r="K85" s="26" t="s">
        <v>40</v>
      </c>
      <c r="L85" s="26">
        <v>30</v>
      </c>
      <c r="M85" s="48" t="s">
        <v>140</v>
      </c>
      <c r="N85" s="49" t="s">
        <v>488</v>
      </c>
      <c r="O85" s="34"/>
      <c r="P85" s="27"/>
      <c r="Q85" s="26"/>
      <c r="R85" s="26"/>
      <c r="S85" s="26"/>
      <c r="T85" s="28"/>
      <c r="U85" s="26"/>
      <c r="V85" s="26"/>
      <c r="W85" s="26"/>
      <c r="X85" s="29"/>
      <c r="Y85" s="30"/>
    </row>
    <row r="86" spans="1:25" ht="51" x14ac:dyDescent="0.25">
      <c r="A86" s="25" t="s">
        <v>24</v>
      </c>
      <c r="B86" s="26" t="s">
        <v>565</v>
      </c>
      <c r="C86" s="26"/>
      <c r="D86" s="26" t="s">
        <v>370</v>
      </c>
      <c r="E86" s="26"/>
      <c r="F86" s="26"/>
      <c r="G86" s="35" t="s">
        <v>258</v>
      </c>
      <c r="H86" s="51" t="s">
        <v>526</v>
      </c>
      <c r="I86" s="26"/>
      <c r="J86" s="26" t="s">
        <v>401</v>
      </c>
      <c r="K86" s="26" t="s">
        <v>40</v>
      </c>
      <c r="L86" s="26">
        <v>30</v>
      </c>
      <c r="M86" s="48" t="s">
        <v>141</v>
      </c>
      <c r="N86" s="49" t="s">
        <v>489</v>
      </c>
      <c r="O86" s="34"/>
      <c r="P86" s="27"/>
      <c r="Q86" s="26"/>
      <c r="R86" s="26"/>
      <c r="S86" s="26"/>
      <c r="T86" s="28"/>
      <c r="U86" s="26"/>
      <c r="V86" s="26"/>
      <c r="W86" s="26"/>
      <c r="X86" s="29"/>
      <c r="Y86" s="30"/>
    </row>
    <row r="87" spans="1:25" ht="76.5" x14ac:dyDescent="0.25">
      <c r="A87" s="25" t="s">
        <v>542</v>
      </c>
      <c r="B87" s="26" t="s">
        <v>542</v>
      </c>
      <c r="C87" s="26"/>
      <c r="D87" s="26" t="s">
        <v>371</v>
      </c>
      <c r="E87" s="26"/>
      <c r="F87" s="26"/>
      <c r="G87" s="35" t="s">
        <v>259</v>
      </c>
      <c r="H87" s="51" t="s">
        <v>561</v>
      </c>
      <c r="I87" s="26" t="s">
        <v>400</v>
      </c>
      <c r="J87" s="26"/>
      <c r="K87" s="26" t="s">
        <v>40</v>
      </c>
      <c r="L87" s="26">
        <v>30</v>
      </c>
      <c r="M87" s="48" t="s">
        <v>142</v>
      </c>
      <c r="N87" s="49" t="s">
        <v>490</v>
      </c>
      <c r="O87" s="34"/>
      <c r="P87" s="27"/>
      <c r="Q87" s="26"/>
      <c r="R87" s="26"/>
      <c r="S87" s="26"/>
      <c r="T87" s="28"/>
      <c r="U87" s="26"/>
      <c r="V87" s="26"/>
      <c r="W87" s="26"/>
      <c r="X87" s="29"/>
      <c r="Y87" s="30"/>
    </row>
    <row r="88" spans="1:25" ht="51" x14ac:dyDescent="0.25">
      <c r="A88" s="25" t="s">
        <v>24</v>
      </c>
      <c r="B88" s="26" t="s">
        <v>565</v>
      </c>
      <c r="C88" s="26"/>
      <c r="D88" s="26" t="s">
        <v>372</v>
      </c>
      <c r="E88" s="26"/>
      <c r="F88" s="26"/>
      <c r="G88" s="35" t="s">
        <v>260</v>
      </c>
      <c r="H88" s="51" t="s">
        <v>531</v>
      </c>
      <c r="I88" s="26" t="s">
        <v>400</v>
      </c>
      <c r="J88" s="26"/>
      <c r="K88" s="26" t="s">
        <v>41</v>
      </c>
      <c r="L88" s="26">
        <v>30</v>
      </c>
      <c r="M88" s="48" t="s">
        <v>143</v>
      </c>
      <c r="N88" s="49" t="s">
        <v>491</v>
      </c>
      <c r="O88" s="34"/>
      <c r="P88" s="27"/>
      <c r="Q88" s="26"/>
      <c r="R88" s="26"/>
      <c r="S88" s="26"/>
      <c r="T88" s="28"/>
      <c r="U88" s="26"/>
      <c r="V88" s="26"/>
      <c r="W88" s="26"/>
      <c r="X88" s="29"/>
      <c r="Y88" s="30"/>
    </row>
    <row r="89" spans="1:25" ht="38.25" x14ac:dyDescent="0.25">
      <c r="A89" s="25" t="s">
        <v>24</v>
      </c>
      <c r="B89" s="26" t="s">
        <v>565</v>
      </c>
      <c r="C89" s="26"/>
      <c r="D89" s="26" t="s">
        <v>373</v>
      </c>
      <c r="E89" s="26"/>
      <c r="F89" s="26"/>
      <c r="G89" s="35" t="s">
        <v>261</v>
      </c>
      <c r="H89" s="51" t="s">
        <v>539</v>
      </c>
      <c r="I89" s="26"/>
      <c r="J89" s="26"/>
      <c r="K89" s="26" t="s">
        <v>39</v>
      </c>
      <c r="L89" s="26">
        <v>20</v>
      </c>
      <c r="M89" s="47" t="s">
        <v>144</v>
      </c>
      <c r="N89" s="47" t="s">
        <v>492</v>
      </c>
      <c r="O89" s="34"/>
      <c r="P89" s="27"/>
      <c r="Q89" s="26"/>
      <c r="R89" s="26"/>
      <c r="S89" s="26"/>
      <c r="T89" s="28"/>
      <c r="U89" s="26"/>
      <c r="V89" s="26"/>
      <c r="W89" s="26"/>
      <c r="X89" s="29"/>
      <c r="Y89" s="30"/>
    </row>
    <row r="90" spans="1:25" ht="51" x14ac:dyDescent="0.25">
      <c r="A90" s="25" t="s">
        <v>24</v>
      </c>
      <c r="B90" s="26" t="s">
        <v>565</v>
      </c>
      <c r="C90" s="26"/>
      <c r="D90" s="26" t="s">
        <v>374</v>
      </c>
      <c r="E90" s="26"/>
      <c r="F90" s="26"/>
      <c r="G90" s="35" t="s">
        <v>262</v>
      </c>
      <c r="H90" s="51" t="s">
        <v>526</v>
      </c>
      <c r="I90" s="26" t="s">
        <v>400</v>
      </c>
      <c r="J90" s="26"/>
      <c r="K90" s="26" t="s">
        <v>40</v>
      </c>
      <c r="L90" s="26">
        <v>30</v>
      </c>
      <c r="M90" s="48" t="s">
        <v>145</v>
      </c>
      <c r="N90" s="49" t="s">
        <v>493</v>
      </c>
      <c r="O90" s="34"/>
      <c r="P90" s="27"/>
      <c r="Q90" s="26"/>
      <c r="R90" s="26"/>
      <c r="S90" s="26"/>
      <c r="T90" s="28"/>
      <c r="U90" s="26"/>
      <c r="V90" s="26"/>
      <c r="W90" s="26"/>
      <c r="X90" s="29"/>
      <c r="Y90" s="30"/>
    </row>
    <row r="91" spans="1:25" ht="38.25" x14ac:dyDescent="0.25">
      <c r="A91" s="25" t="s">
        <v>24</v>
      </c>
      <c r="B91" s="26" t="s">
        <v>545</v>
      </c>
      <c r="C91" s="26"/>
      <c r="D91" s="26" t="s">
        <v>375</v>
      </c>
      <c r="E91" s="26"/>
      <c r="F91" s="26"/>
      <c r="G91" s="35" t="s">
        <v>263</v>
      </c>
      <c r="H91" s="51" t="s">
        <v>537</v>
      </c>
      <c r="I91" s="26"/>
      <c r="J91" s="26"/>
      <c r="K91" s="26" t="s">
        <v>39</v>
      </c>
      <c r="L91" s="26">
        <v>20</v>
      </c>
      <c r="M91" s="47" t="s">
        <v>146</v>
      </c>
      <c r="N91" s="47" t="s">
        <v>494</v>
      </c>
      <c r="O91" s="34"/>
      <c r="P91" s="27"/>
      <c r="Q91" s="26"/>
      <c r="R91" s="26"/>
      <c r="S91" s="26"/>
      <c r="T91" s="28"/>
      <c r="U91" s="26"/>
      <c r="V91" s="26"/>
      <c r="W91" s="26"/>
      <c r="X91" s="29"/>
      <c r="Y91" s="30"/>
    </row>
    <row r="92" spans="1:25" ht="51" x14ac:dyDescent="0.25">
      <c r="A92" s="25" t="s">
        <v>24</v>
      </c>
      <c r="B92" s="26" t="s">
        <v>565</v>
      </c>
      <c r="C92" s="26"/>
      <c r="D92" s="26" t="s">
        <v>376</v>
      </c>
      <c r="E92" s="26"/>
      <c r="F92" s="26"/>
      <c r="G92" s="35" t="s">
        <v>264</v>
      </c>
      <c r="H92" s="51" t="s">
        <v>541</v>
      </c>
      <c r="I92" s="26" t="s">
        <v>400</v>
      </c>
      <c r="J92" s="26"/>
      <c r="K92" s="26" t="s">
        <v>39</v>
      </c>
      <c r="L92" s="26">
        <v>20</v>
      </c>
      <c r="M92" s="47" t="s">
        <v>147</v>
      </c>
      <c r="N92" s="47" t="s">
        <v>495</v>
      </c>
      <c r="O92" s="34"/>
      <c r="P92" s="27"/>
      <c r="Q92" s="26"/>
      <c r="R92" s="26"/>
      <c r="S92" s="26"/>
      <c r="T92" s="28"/>
      <c r="U92" s="26"/>
      <c r="V92" s="26"/>
      <c r="W92" s="26"/>
      <c r="X92" s="29"/>
      <c r="Y92" s="30"/>
    </row>
    <row r="93" spans="1:25" ht="51" x14ac:dyDescent="0.25">
      <c r="A93" s="25" t="s">
        <v>24</v>
      </c>
      <c r="B93" s="26" t="s">
        <v>565</v>
      </c>
      <c r="C93" s="26"/>
      <c r="D93" s="26" t="s">
        <v>377</v>
      </c>
      <c r="E93" s="26"/>
      <c r="F93" s="26"/>
      <c r="G93" s="35" t="s">
        <v>265</v>
      </c>
      <c r="H93" s="51" t="s">
        <v>526</v>
      </c>
      <c r="I93" s="26" t="s">
        <v>400</v>
      </c>
      <c r="J93" s="26"/>
      <c r="K93" s="26" t="s">
        <v>40</v>
      </c>
      <c r="L93" s="26">
        <v>30</v>
      </c>
      <c r="M93" s="48" t="s">
        <v>148</v>
      </c>
      <c r="N93" s="49" t="s">
        <v>496</v>
      </c>
      <c r="O93" s="34"/>
      <c r="P93" s="27"/>
      <c r="Q93" s="26"/>
      <c r="R93" s="26"/>
      <c r="S93" s="26"/>
      <c r="T93" s="28"/>
      <c r="U93" s="26"/>
      <c r="V93" s="26"/>
      <c r="W93" s="26"/>
      <c r="X93" s="29"/>
      <c r="Y93" s="30"/>
    </row>
    <row r="94" spans="1:25" ht="38.25" x14ac:dyDescent="0.25">
      <c r="A94" s="25" t="s">
        <v>24</v>
      </c>
      <c r="B94" s="26" t="s">
        <v>565</v>
      </c>
      <c r="C94" s="26"/>
      <c r="D94" s="26" t="s">
        <v>378</v>
      </c>
      <c r="E94" s="26"/>
      <c r="F94" s="26"/>
      <c r="G94" s="35" t="s">
        <v>266</v>
      </c>
      <c r="H94" s="51"/>
      <c r="I94" s="26"/>
      <c r="J94" s="26"/>
      <c r="K94" s="26" t="s">
        <v>39</v>
      </c>
      <c r="L94" s="26">
        <v>20</v>
      </c>
      <c r="M94" s="48" t="s">
        <v>149</v>
      </c>
      <c r="N94" s="49" t="s">
        <v>497</v>
      </c>
      <c r="O94" s="34"/>
      <c r="P94" s="27"/>
      <c r="Q94" s="26"/>
      <c r="R94" s="26"/>
      <c r="S94" s="26"/>
      <c r="T94" s="28"/>
      <c r="U94" s="26"/>
      <c r="V94" s="26"/>
      <c r="W94" s="26"/>
      <c r="X94" s="29"/>
      <c r="Y94" s="30"/>
    </row>
    <row r="95" spans="1:25" ht="51" x14ac:dyDescent="0.25">
      <c r="A95" s="25" t="s">
        <v>24</v>
      </c>
      <c r="B95" s="26" t="s">
        <v>565</v>
      </c>
      <c r="C95" s="26"/>
      <c r="D95" s="26" t="s">
        <v>379</v>
      </c>
      <c r="E95" s="26"/>
      <c r="F95" s="26"/>
      <c r="G95" s="35" t="s">
        <v>267</v>
      </c>
      <c r="H95" s="51" t="s">
        <v>561</v>
      </c>
      <c r="I95" s="26" t="s">
        <v>400</v>
      </c>
      <c r="J95" s="26"/>
      <c r="K95" s="26" t="s">
        <v>40</v>
      </c>
      <c r="L95" s="26">
        <v>30</v>
      </c>
      <c r="M95" s="47" t="s">
        <v>150</v>
      </c>
      <c r="N95" s="47" t="s">
        <v>498</v>
      </c>
      <c r="O95" s="34"/>
      <c r="P95" s="27"/>
      <c r="Q95" s="26"/>
      <c r="R95" s="26"/>
      <c r="S95" s="26"/>
      <c r="T95" s="28"/>
      <c r="U95" s="26"/>
      <c r="V95" s="26"/>
      <c r="W95" s="26"/>
      <c r="X95" s="29"/>
      <c r="Y95" s="30"/>
    </row>
    <row r="96" spans="1:25" ht="51" x14ac:dyDescent="0.25">
      <c r="A96" s="25" t="s">
        <v>24</v>
      </c>
      <c r="B96" s="26" t="s">
        <v>565</v>
      </c>
      <c r="C96" s="26"/>
      <c r="D96" s="26" t="s">
        <v>380</v>
      </c>
      <c r="E96" s="26"/>
      <c r="F96" s="26"/>
      <c r="G96" s="35" t="s">
        <v>268</v>
      </c>
      <c r="H96" s="51" t="s">
        <v>526</v>
      </c>
      <c r="I96" s="26" t="s">
        <v>400</v>
      </c>
      <c r="J96" s="26"/>
      <c r="K96" s="26" t="s">
        <v>40</v>
      </c>
      <c r="L96" s="26">
        <v>30</v>
      </c>
      <c r="M96" s="48" t="s">
        <v>151</v>
      </c>
      <c r="N96" s="49" t="s">
        <v>499</v>
      </c>
      <c r="O96" s="34"/>
      <c r="P96" s="27"/>
      <c r="Q96" s="26"/>
      <c r="R96" s="26"/>
      <c r="S96" s="26"/>
      <c r="T96" s="28"/>
      <c r="U96" s="26"/>
      <c r="V96" s="26"/>
      <c r="W96" s="26"/>
      <c r="X96" s="29"/>
      <c r="Y96" s="30"/>
    </row>
    <row r="97" spans="1:25" ht="51" x14ac:dyDescent="0.25">
      <c r="A97" s="25" t="s">
        <v>24</v>
      </c>
      <c r="B97" s="26" t="s">
        <v>565</v>
      </c>
      <c r="C97" s="26"/>
      <c r="D97" s="26" t="s">
        <v>353</v>
      </c>
      <c r="E97" s="26"/>
      <c r="F97" s="26"/>
      <c r="G97" s="35" t="s">
        <v>269</v>
      </c>
      <c r="H97" s="51" t="s">
        <v>528</v>
      </c>
      <c r="I97" s="26" t="s">
        <v>400</v>
      </c>
      <c r="J97" s="26" t="s">
        <v>401</v>
      </c>
      <c r="K97" s="26" t="s">
        <v>42</v>
      </c>
      <c r="L97" s="26">
        <v>10</v>
      </c>
      <c r="M97" s="48" t="s">
        <v>152</v>
      </c>
      <c r="N97" s="49" t="s">
        <v>500</v>
      </c>
      <c r="O97" s="34"/>
      <c r="P97" s="27"/>
      <c r="Q97" s="26"/>
      <c r="R97" s="26"/>
      <c r="S97" s="26"/>
      <c r="T97" s="28"/>
      <c r="U97" s="26"/>
      <c r="V97" s="26"/>
      <c r="W97" s="26"/>
      <c r="X97" s="29"/>
      <c r="Y97" s="30"/>
    </row>
    <row r="98" spans="1:25" ht="76.5" x14ac:dyDescent="0.25">
      <c r="A98" s="25" t="s">
        <v>24</v>
      </c>
      <c r="B98" s="26" t="s">
        <v>565</v>
      </c>
      <c r="C98" s="26"/>
      <c r="D98" s="26" t="s">
        <v>381</v>
      </c>
      <c r="E98" s="26"/>
      <c r="F98" s="26"/>
      <c r="G98" s="35" t="s">
        <v>270</v>
      </c>
      <c r="H98" s="51"/>
      <c r="I98" s="26" t="s">
        <v>403</v>
      </c>
      <c r="J98" s="26"/>
      <c r="K98" s="26" t="s">
        <v>39</v>
      </c>
      <c r="L98" s="26">
        <v>20</v>
      </c>
      <c r="M98" s="48" t="s">
        <v>153</v>
      </c>
      <c r="N98" s="49" t="s">
        <v>501</v>
      </c>
      <c r="O98" s="34"/>
      <c r="P98" s="27"/>
      <c r="Q98" s="26"/>
      <c r="R98" s="26"/>
      <c r="S98" s="26"/>
      <c r="T98" s="28"/>
      <c r="U98" s="26"/>
      <c r="V98" s="26"/>
      <c r="W98" s="26"/>
      <c r="X98" s="29"/>
      <c r="Y98" s="30"/>
    </row>
    <row r="99" spans="1:25" ht="38.25" x14ac:dyDescent="0.25">
      <c r="A99" s="25" t="s">
        <v>24</v>
      </c>
      <c r="B99" s="26" t="s">
        <v>565</v>
      </c>
      <c r="C99" s="26"/>
      <c r="D99" s="26" t="s">
        <v>382</v>
      </c>
      <c r="E99" s="26"/>
      <c r="F99" s="26"/>
      <c r="G99" s="35" t="s">
        <v>271</v>
      </c>
      <c r="H99" s="51"/>
      <c r="I99" s="26" t="s">
        <v>403</v>
      </c>
      <c r="J99" s="26"/>
      <c r="K99" s="26" t="s">
        <v>39</v>
      </c>
      <c r="L99" s="26">
        <v>20</v>
      </c>
      <c r="M99" s="48" t="s">
        <v>154</v>
      </c>
      <c r="N99" s="49" t="s">
        <v>502</v>
      </c>
      <c r="O99" s="34"/>
      <c r="P99" s="27"/>
      <c r="Q99" s="26"/>
      <c r="R99" s="26"/>
      <c r="S99" s="26"/>
      <c r="T99" s="28"/>
      <c r="U99" s="26"/>
      <c r="V99" s="26"/>
      <c r="W99" s="26"/>
      <c r="X99" s="29"/>
      <c r="Y99" s="30"/>
    </row>
    <row r="100" spans="1:25" ht="51" x14ac:dyDescent="0.25">
      <c r="A100" s="25" t="s">
        <v>24</v>
      </c>
      <c r="B100" s="26" t="s">
        <v>565</v>
      </c>
      <c r="C100" s="26"/>
      <c r="D100" s="26" t="s">
        <v>312</v>
      </c>
      <c r="E100" s="26"/>
      <c r="F100" s="26"/>
      <c r="G100" s="35" t="s">
        <v>272</v>
      </c>
      <c r="H100" s="51" t="s">
        <v>526</v>
      </c>
      <c r="I100" s="26" t="s">
        <v>400</v>
      </c>
      <c r="J100" s="26"/>
      <c r="K100" s="26" t="s">
        <v>41</v>
      </c>
      <c r="L100" s="26">
        <v>30</v>
      </c>
      <c r="M100" s="48" t="s">
        <v>155</v>
      </c>
      <c r="N100" s="49" t="s">
        <v>503</v>
      </c>
      <c r="O100" s="34"/>
      <c r="P100" s="27"/>
      <c r="Q100" s="26"/>
      <c r="R100" s="26"/>
      <c r="S100" s="26"/>
      <c r="T100" s="28"/>
      <c r="U100" s="26"/>
      <c r="V100" s="26"/>
      <c r="W100" s="26"/>
      <c r="X100" s="29"/>
      <c r="Y100" s="30"/>
    </row>
    <row r="101" spans="1:25" ht="51" x14ac:dyDescent="0.25">
      <c r="A101" s="25" t="s">
        <v>24</v>
      </c>
      <c r="B101" s="26" t="s">
        <v>565</v>
      </c>
      <c r="C101" s="26"/>
      <c r="D101" s="26" t="s">
        <v>383</v>
      </c>
      <c r="E101" s="26"/>
      <c r="F101" s="26"/>
      <c r="G101" s="35" t="s">
        <v>273</v>
      </c>
      <c r="H101" s="51" t="s">
        <v>561</v>
      </c>
      <c r="I101" s="26" t="s">
        <v>400</v>
      </c>
      <c r="J101" s="26"/>
      <c r="K101" s="26" t="s">
        <v>40</v>
      </c>
      <c r="L101" s="26">
        <v>30</v>
      </c>
      <c r="M101" s="48" t="s">
        <v>156</v>
      </c>
      <c r="N101" s="49" t="s">
        <v>504</v>
      </c>
      <c r="O101" s="34"/>
      <c r="P101" s="27"/>
      <c r="Q101" s="26"/>
      <c r="R101" s="26"/>
      <c r="S101" s="26"/>
      <c r="T101" s="28"/>
      <c r="U101" s="26"/>
      <c r="V101" s="26"/>
      <c r="W101" s="26"/>
      <c r="X101" s="29"/>
      <c r="Y101" s="30"/>
    </row>
    <row r="102" spans="1:25" ht="51" x14ac:dyDescent="0.25">
      <c r="A102" s="25" t="s">
        <v>24</v>
      </c>
      <c r="B102" s="26" t="s">
        <v>565</v>
      </c>
      <c r="C102" s="26"/>
      <c r="D102" s="26" t="s">
        <v>384</v>
      </c>
      <c r="E102" s="26"/>
      <c r="F102" s="26"/>
      <c r="G102" s="35" t="s">
        <v>274</v>
      </c>
      <c r="H102" s="51"/>
      <c r="I102" s="26" t="s">
        <v>403</v>
      </c>
      <c r="J102" s="26"/>
      <c r="K102" s="26" t="s">
        <v>40</v>
      </c>
      <c r="L102" s="26">
        <v>30</v>
      </c>
      <c r="M102" s="48" t="s">
        <v>157</v>
      </c>
      <c r="N102" s="49" t="s">
        <v>505</v>
      </c>
      <c r="O102" s="34"/>
      <c r="P102" s="27"/>
      <c r="Q102" s="26"/>
      <c r="R102" s="26"/>
      <c r="S102" s="26"/>
      <c r="T102" s="28"/>
      <c r="U102" s="26"/>
      <c r="V102" s="26"/>
      <c r="W102" s="26"/>
      <c r="X102" s="29"/>
      <c r="Y102" s="30"/>
    </row>
    <row r="103" spans="1:25" ht="51" x14ac:dyDescent="0.25">
      <c r="A103" s="25" t="s">
        <v>24</v>
      </c>
      <c r="B103" s="26" t="s">
        <v>565</v>
      </c>
      <c r="C103" s="26"/>
      <c r="D103" s="26" t="s">
        <v>385</v>
      </c>
      <c r="E103" s="26"/>
      <c r="F103" s="26"/>
      <c r="G103" s="35" t="s">
        <v>275</v>
      </c>
      <c r="H103" s="51" t="s">
        <v>561</v>
      </c>
      <c r="I103" s="26" t="s">
        <v>400</v>
      </c>
      <c r="J103" s="26"/>
      <c r="K103" s="26" t="s">
        <v>40</v>
      </c>
      <c r="L103" s="26">
        <v>30</v>
      </c>
      <c r="M103" s="47" t="s">
        <v>158</v>
      </c>
      <c r="N103" s="47" t="s">
        <v>506</v>
      </c>
      <c r="O103" s="34"/>
      <c r="P103" s="27"/>
      <c r="Q103" s="26"/>
      <c r="R103" s="26"/>
      <c r="S103" s="26"/>
      <c r="T103" s="28"/>
      <c r="U103" s="26"/>
      <c r="V103" s="26"/>
      <c r="W103" s="26"/>
      <c r="X103" s="29"/>
      <c r="Y103" s="30"/>
    </row>
    <row r="104" spans="1:25" ht="51" x14ac:dyDescent="0.25">
      <c r="A104" s="25" t="s">
        <v>24</v>
      </c>
      <c r="B104" s="26" t="s">
        <v>565</v>
      </c>
      <c r="C104" s="26"/>
      <c r="D104" s="26" t="s">
        <v>386</v>
      </c>
      <c r="E104" s="26"/>
      <c r="F104" s="26"/>
      <c r="G104" s="35" t="s">
        <v>276</v>
      </c>
      <c r="H104" s="51"/>
      <c r="I104" s="26"/>
      <c r="J104" s="26" t="s">
        <v>401</v>
      </c>
      <c r="K104" s="26" t="s">
        <v>40</v>
      </c>
      <c r="L104" s="26">
        <v>30</v>
      </c>
      <c r="M104" s="48" t="s">
        <v>159</v>
      </c>
      <c r="N104" s="49" t="s">
        <v>507</v>
      </c>
      <c r="O104" s="34"/>
      <c r="P104" s="27"/>
      <c r="Q104" s="26"/>
      <c r="R104" s="26"/>
      <c r="S104" s="26"/>
      <c r="T104" s="28"/>
      <c r="U104" s="26"/>
      <c r="V104" s="26"/>
      <c r="W104" s="26"/>
      <c r="X104" s="29"/>
      <c r="Y104" s="30"/>
    </row>
    <row r="105" spans="1:25" ht="51" x14ac:dyDescent="0.25">
      <c r="A105" s="25" t="s">
        <v>24</v>
      </c>
      <c r="B105" s="26" t="s">
        <v>565</v>
      </c>
      <c r="C105" s="26"/>
      <c r="D105" s="26" t="s">
        <v>387</v>
      </c>
      <c r="E105" s="26"/>
      <c r="F105" s="26"/>
      <c r="G105" s="35" t="s">
        <v>275</v>
      </c>
      <c r="H105" s="51" t="s">
        <v>561</v>
      </c>
      <c r="I105" s="26" t="s">
        <v>400</v>
      </c>
      <c r="J105" s="26"/>
      <c r="K105" s="26" t="s">
        <v>40</v>
      </c>
      <c r="L105" s="26">
        <v>30</v>
      </c>
      <c r="M105" s="47" t="s">
        <v>160</v>
      </c>
      <c r="N105" s="47" t="s">
        <v>508</v>
      </c>
      <c r="O105" s="34"/>
      <c r="P105" s="27"/>
      <c r="Q105" s="26"/>
      <c r="R105" s="26"/>
      <c r="S105" s="26"/>
      <c r="T105" s="28"/>
      <c r="U105" s="26"/>
      <c r="V105" s="26"/>
      <c r="W105" s="26"/>
      <c r="X105" s="29"/>
      <c r="Y105" s="30"/>
    </row>
    <row r="106" spans="1:25" ht="63.75" x14ac:dyDescent="0.25">
      <c r="A106" s="25" t="s">
        <v>24</v>
      </c>
      <c r="B106" s="26" t="s">
        <v>565</v>
      </c>
      <c r="C106" s="26"/>
      <c r="D106" s="26" t="s">
        <v>354</v>
      </c>
      <c r="E106" s="26"/>
      <c r="F106" s="26"/>
      <c r="G106" s="35" t="s">
        <v>277</v>
      </c>
      <c r="H106" s="51" t="s">
        <v>561</v>
      </c>
      <c r="I106" s="26" t="s">
        <v>400</v>
      </c>
      <c r="J106" s="26" t="s">
        <v>401</v>
      </c>
      <c r="K106" s="26" t="s">
        <v>40</v>
      </c>
      <c r="L106" s="26">
        <v>30</v>
      </c>
      <c r="M106" s="48" t="s">
        <v>161</v>
      </c>
      <c r="N106" s="49" t="s">
        <v>509</v>
      </c>
      <c r="O106" s="34"/>
      <c r="P106" s="27"/>
      <c r="Q106" s="26"/>
      <c r="R106" s="26"/>
      <c r="S106" s="26"/>
      <c r="T106" s="28"/>
      <c r="U106" s="26"/>
      <c r="V106" s="26"/>
      <c r="W106" s="26"/>
      <c r="X106" s="29"/>
      <c r="Y106" s="30"/>
    </row>
    <row r="107" spans="1:25" ht="51" x14ac:dyDescent="0.25">
      <c r="A107" s="25" t="s">
        <v>24</v>
      </c>
      <c r="B107" s="26" t="s">
        <v>565</v>
      </c>
      <c r="C107" s="26"/>
      <c r="D107" s="26" t="s">
        <v>388</v>
      </c>
      <c r="E107" s="26"/>
      <c r="F107" s="26"/>
      <c r="G107" s="35" t="s">
        <v>278</v>
      </c>
      <c r="H107" s="51" t="s">
        <v>561</v>
      </c>
      <c r="I107" s="26" t="s">
        <v>400</v>
      </c>
      <c r="J107" s="26"/>
      <c r="K107" s="26" t="s">
        <v>41</v>
      </c>
      <c r="L107" s="26">
        <v>30</v>
      </c>
      <c r="M107" s="47" t="s">
        <v>162</v>
      </c>
      <c r="N107" s="47" t="s">
        <v>510</v>
      </c>
      <c r="O107" s="34"/>
      <c r="P107" s="27"/>
      <c r="Q107" s="26"/>
      <c r="R107" s="26"/>
      <c r="S107" s="26"/>
      <c r="T107" s="28"/>
      <c r="U107" s="26"/>
      <c r="V107" s="26"/>
      <c r="W107" s="26"/>
      <c r="X107" s="29"/>
      <c r="Y107" s="30"/>
    </row>
    <row r="108" spans="1:25" ht="63.75" x14ac:dyDescent="0.25">
      <c r="A108" s="25" t="s">
        <v>24</v>
      </c>
      <c r="B108" s="26" t="s">
        <v>565</v>
      </c>
      <c r="C108" s="26"/>
      <c r="D108" s="26" t="s">
        <v>339</v>
      </c>
      <c r="E108" s="26"/>
      <c r="F108" s="26"/>
      <c r="G108" s="35" t="s">
        <v>279</v>
      </c>
      <c r="H108" s="51" t="s">
        <v>528</v>
      </c>
      <c r="I108" s="26" t="s">
        <v>400</v>
      </c>
      <c r="J108" s="26" t="s">
        <v>401</v>
      </c>
      <c r="K108" s="26" t="s">
        <v>42</v>
      </c>
      <c r="L108" s="26">
        <v>10</v>
      </c>
      <c r="M108" s="47" t="s">
        <v>163</v>
      </c>
      <c r="N108" s="47" t="s">
        <v>511</v>
      </c>
      <c r="O108" s="34"/>
      <c r="P108" s="27"/>
      <c r="Q108" s="26"/>
      <c r="R108" s="26"/>
      <c r="S108" s="26"/>
      <c r="T108" s="28"/>
      <c r="U108" s="26"/>
      <c r="V108" s="26"/>
      <c r="W108" s="26"/>
      <c r="X108" s="29"/>
      <c r="Y108" s="30"/>
    </row>
    <row r="109" spans="1:25" ht="25.5" x14ac:dyDescent="0.25">
      <c r="A109" s="25" t="s">
        <v>542</v>
      </c>
      <c r="B109" s="26" t="s">
        <v>542</v>
      </c>
      <c r="C109" s="26"/>
      <c r="D109" s="26" t="s">
        <v>389</v>
      </c>
      <c r="E109" s="26"/>
      <c r="F109" s="26"/>
      <c r="G109" s="35" t="s">
        <v>280</v>
      </c>
      <c r="H109" s="51" t="s">
        <v>561</v>
      </c>
      <c r="I109" s="26" t="s">
        <v>403</v>
      </c>
      <c r="J109" s="26"/>
      <c r="K109" s="26" t="s">
        <v>40</v>
      </c>
      <c r="L109" s="26">
        <v>30</v>
      </c>
      <c r="M109" s="47" t="s">
        <v>164</v>
      </c>
      <c r="N109" s="47" t="s">
        <v>512</v>
      </c>
      <c r="O109" s="34"/>
      <c r="P109" s="27"/>
      <c r="Q109" s="26"/>
      <c r="R109" s="26"/>
      <c r="S109" s="26"/>
      <c r="T109" s="28"/>
      <c r="U109" s="26"/>
      <c r="V109" s="26"/>
      <c r="W109" s="26"/>
      <c r="X109" s="29"/>
      <c r="Y109" s="30"/>
    </row>
    <row r="110" spans="1:25" ht="102" x14ac:dyDescent="0.25">
      <c r="A110" s="25" t="s">
        <v>24</v>
      </c>
      <c r="B110" s="26" t="s">
        <v>565</v>
      </c>
      <c r="C110" s="26"/>
      <c r="D110" s="26" t="s">
        <v>390</v>
      </c>
      <c r="E110" s="26"/>
      <c r="F110" s="26"/>
      <c r="G110" s="35" t="s">
        <v>281</v>
      </c>
      <c r="H110" s="51"/>
      <c r="I110" s="26"/>
      <c r="J110" s="26" t="s">
        <v>402</v>
      </c>
      <c r="K110" s="26" t="s">
        <v>39</v>
      </c>
      <c r="L110" s="26">
        <v>20</v>
      </c>
      <c r="M110" s="48" t="s">
        <v>165</v>
      </c>
      <c r="N110" s="49" t="s">
        <v>513</v>
      </c>
      <c r="O110" s="34"/>
      <c r="P110" s="27"/>
      <c r="Q110" s="26"/>
      <c r="R110" s="26"/>
      <c r="S110" s="26"/>
      <c r="T110" s="28"/>
      <c r="U110" s="26"/>
      <c r="V110" s="26"/>
      <c r="W110" s="26"/>
      <c r="X110" s="29"/>
      <c r="Y110" s="30"/>
    </row>
    <row r="111" spans="1:25" ht="51" x14ac:dyDescent="0.25">
      <c r="A111" s="25" t="s">
        <v>24</v>
      </c>
      <c r="B111" s="26" t="s">
        <v>565</v>
      </c>
      <c r="C111" s="26"/>
      <c r="D111" s="26" t="s">
        <v>391</v>
      </c>
      <c r="E111" s="26"/>
      <c r="F111" s="26"/>
      <c r="G111" s="35" t="s">
        <v>282</v>
      </c>
      <c r="H111" s="51" t="s">
        <v>561</v>
      </c>
      <c r="I111" s="26" t="s">
        <v>400</v>
      </c>
      <c r="J111" s="26"/>
      <c r="K111" s="26" t="s">
        <v>40</v>
      </c>
      <c r="L111" s="26">
        <v>30</v>
      </c>
      <c r="M111" s="48" t="s">
        <v>166</v>
      </c>
      <c r="N111" s="49" t="s">
        <v>514</v>
      </c>
      <c r="O111" s="34"/>
      <c r="P111" s="27"/>
      <c r="Q111" s="26"/>
      <c r="R111" s="26"/>
      <c r="S111" s="26"/>
      <c r="T111" s="28"/>
      <c r="U111" s="26"/>
      <c r="V111" s="26"/>
      <c r="W111" s="26"/>
      <c r="X111" s="29"/>
      <c r="Y111" s="30"/>
    </row>
    <row r="112" spans="1:25" ht="51" x14ac:dyDescent="0.25">
      <c r="A112" s="25" t="s">
        <v>24</v>
      </c>
      <c r="B112" s="26" t="s">
        <v>565</v>
      </c>
      <c r="C112" s="26"/>
      <c r="D112" s="26" t="s">
        <v>392</v>
      </c>
      <c r="E112" s="26"/>
      <c r="F112" s="26"/>
      <c r="G112" s="35" t="s">
        <v>283</v>
      </c>
      <c r="H112" s="51"/>
      <c r="I112" s="26" t="s">
        <v>403</v>
      </c>
      <c r="J112" s="26"/>
      <c r="K112" s="26" t="s">
        <v>39</v>
      </c>
      <c r="L112" s="26">
        <v>20</v>
      </c>
      <c r="M112" s="47" t="s">
        <v>167</v>
      </c>
      <c r="N112" s="47" t="s">
        <v>515</v>
      </c>
      <c r="O112" s="34"/>
      <c r="P112" s="27"/>
      <c r="Q112" s="26"/>
      <c r="R112" s="26"/>
      <c r="S112" s="26"/>
      <c r="T112" s="28"/>
      <c r="U112" s="26"/>
      <c r="V112" s="26"/>
      <c r="W112" s="26"/>
      <c r="X112" s="29"/>
      <c r="Y112" s="30"/>
    </row>
    <row r="113" spans="1:25" ht="51" x14ac:dyDescent="0.25">
      <c r="A113" s="25" t="s">
        <v>24</v>
      </c>
      <c r="B113" s="26" t="s">
        <v>565</v>
      </c>
      <c r="C113" s="26"/>
      <c r="D113" s="26" t="s">
        <v>393</v>
      </c>
      <c r="E113" s="26"/>
      <c r="F113" s="26"/>
      <c r="G113" s="35" t="s">
        <v>284</v>
      </c>
      <c r="H113" s="51"/>
      <c r="I113" s="26"/>
      <c r="J113" s="26"/>
      <c r="K113" s="26" t="s">
        <v>39</v>
      </c>
      <c r="L113" s="26"/>
      <c r="M113" s="48" t="s">
        <v>168</v>
      </c>
      <c r="N113" s="49" t="s">
        <v>516</v>
      </c>
      <c r="O113" s="34"/>
      <c r="P113" s="27"/>
      <c r="Q113" s="26"/>
      <c r="R113" s="26"/>
      <c r="S113" s="26"/>
      <c r="T113" s="28"/>
      <c r="U113" s="26"/>
      <c r="V113" s="26"/>
      <c r="W113" s="26"/>
      <c r="X113" s="29"/>
      <c r="Y113" s="30"/>
    </row>
    <row r="114" spans="1:25" ht="38.25" x14ac:dyDescent="0.25">
      <c r="A114" s="25" t="s">
        <v>24</v>
      </c>
      <c r="B114" s="26" t="s">
        <v>565</v>
      </c>
      <c r="C114" s="26"/>
      <c r="D114" s="26" t="s">
        <v>394</v>
      </c>
      <c r="E114" s="26"/>
      <c r="F114" s="26"/>
      <c r="G114" s="35" t="s">
        <v>285</v>
      </c>
      <c r="H114" s="51"/>
      <c r="I114" s="26"/>
      <c r="J114" s="26" t="s">
        <v>402</v>
      </c>
      <c r="K114" s="26" t="s">
        <v>39</v>
      </c>
      <c r="L114" s="26">
        <v>20</v>
      </c>
      <c r="M114" s="48" t="s">
        <v>169</v>
      </c>
      <c r="N114" s="49" t="s">
        <v>517</v>
      </c>
      <c r="O114" s="34"/>
      <c r="P114" s="27"/>
      <c r="Q114" s="26"/>
      <c r="R114" s="26"/>
      <c r="S114" s="26"/>
      <c r="T114" s="28"/>
      <c r="U114" s="26"/>
      <c r="V114" s="26"/>
      <c r="W114" s="26"/>
      <c r="X114" s="29"/>
      <c r="Y114" s="30"/>
    </row>
    <row r="115" spans="1:25" ht="63.75" x14ac:dyDescent="0.25">
      <c r="A115" s="25" t="s">
        <v>24</v>
      </c>
      <c r="B115" s="26" t="s">
        <v>565</v>
      </c>
      <c r="C115" s="26"/>
      <c r="D115" s="26" t="s">
        <v>348</v>
      </c>
      <c r="E115" s="26"/>
      <c r="F115" s="26"/>
      <c r="G115" s="35" t="s">
        <v>286</v>
      </c>
      <c r="H115" s="51" t="s">
        <v>561</v>
      </c>
      <c r="I115" s="26" t="s">
        <v>400</v>
      </c>
      <c r="J115" s="26"/>
      <c r="K115" s="26" t="s">
        <v>40</v>
      </c>
      <c r="L115" s="26">
        <v>30</v>
      </c>
      <c r="M115" s="48" t="s">
        <v>170</v>
      </c>
      <c r="N115" s="49" t="s">
        <v>518</v>
      </c>
      <c r="O115" s="34"/>
      <c r="P115" s="27"/>
      <c r="Q115" s="26"/>
      <c r="R115" s="26"/>
      <c r="S115" s="26"/>
      <c r="T115" s="28"/>
      <c r="U115" s="26"/>
      <c r="V115" s="26"/>
      <c r="W115" s="26"/>
      <c r="X115" s="29"/>
      <c r="Y115" s="30"/>
    </row>
    <row r="116" spans="1:25" ht="51" x14ac:dyDescent="0.25">
      <c r="A116" s="25" t="s">
        <v>24</v>
      </c>
      <c r="B116" s="26" t="s">
        <v>565</v>
      </c>
      <c r="C116" s="26"/>
      <c r="D116" s="26" t="s">
        <v>395</v>
      </c>
      <c r="E116" s="26"/>
      <c r="F116" s="26"/>
      <c r="G116" s="35" t="s">
        <v>287</v>
      </c>
      <c r="H116" s="51" t="s">
        <v>561</v>
      </c>
      <c r="I116" s="26" t="s">
        <v>400</v>
      </c>
      <c r="J116" s="26" t="s">
        <v>401</v>
      </c>
      <c r="K116" s="26" t="s">
        <v>40</v>
      </c>
      <c r="L116" s="26">
        <v>30</v>
      </c>
      <c r="M116" s="47" t="s">
        <v>171</v>
      </c>
      <c r="N116" s="47" t="s">
        <v>519</v>
      </c>
      <c r="O116" s="34"/>
      <c r="P116" s="27"/>
      <c r="Q116" s="26"/>
      <c r="R116" s="26"/>
      <c r="S116" s="26"/>
      <c r="T116" s="28"/>
      <c r="U116" s="26"/>
      <c r="V116" s="26"/>
      <c r="W116" s="26"/>
      <c r="X116" s="29"/>
      <c r="Y116" s="30"/>
    </row>
    <row r="117" spans="1:25" ht="51" x14ac:dyDescent="0.25">
      <c r="A117" s="25" t="s">
        <v>24</v>
      </c>
      <c r="B117" s="26" t="s">
        <v>565</v>
      </c>
      <c r="C117" s="26"/>
      <c r="D117" s="26" t="s">
        <v>396</v>
      </c>
      <c r="E117" s="26"/>
      <c r="F117" s="26"/>
      <c r="G117" s="35" t="s">
        <v>288</v>
      </c>
      <c r="H117" s="51"/>
      <c r="I117" s="26" t="s">
        <v>403</v>
      </c>
      <c r="J117" s="26"/>
      <c r="K117" s="26" t="s">
        <v>40</v>
      </c>
      <c r="L117" s="26">
        <v>30</v>
      </c>
      <c r="M117" s="48" t="s">
        <v>172</v>
      </c>
      <c r="N117" s="49" t="s">
        <v>520</v>
      </c>
      <c r="O117" s="34"/>
      <c r="P117" s="27"/>
      <c r="Q117" s="26"/>
      <c r="R117" s="26"/>
      <c r="S117" s="26"/>
      <c r="T117" s="28"/>
      <c r="U117" s="26"/>
      <c r="V117" s="26"/>
      <c r="W117" s="26"/>
      <c r="X117" s="29"/>
      <c r="Y117" s="30"/>
    </row>
    <row r="118" spans="1:25" ht="102" x14ac:dyDescent="0.25">
      <c r="A118" s="25" t="s">
        <v>24</v>
      </c>
      <c r="B118" s="26" t="s">
        <v>565</v>
      </c>
      <c r="C118" s="26"/>
      <c r="D118" s="26" t="s">
        <v>397</v>
      </c>
      <c r="E118" s="26"/>
      <c r="F118" s="26"/>
      <c r="G118" s="35" t="s">
        <v>289</v>
      </c>
      <c r="H118" s="51" t="s">
        <v>561</v>
      </c>
      <c r="I118" s="26" t="s">
        <v>400</v>
      </c>
      <c r="J118" s="26" t="s">
        <v>401</v>
      </c>
      <c r="K118" s="26" t="s">
        <v>41</v>
      </c>
      <c r="L118" s="26">
        <v>30</v>
      </c>
      <c r="M118" s="48" t="s">
        <v>173</v>
      </c>
      <c r="N118" s="49" t="s">
        <v>521</v>
      </c>
      <c r="O118" s="34"/>
      <c r="P118" s="27"/>
      <c r="Q118" s="26"/>
      <c r="R118" s="26"/>
      <c r="S118" s="26"/>
      <c r="T118" s="28"/>
      <c r="U118" s="26"/>
      <c r="V118" s="26"/>
      <c r="W118" s="26"/>
      <c r="X118" s="29"/>
      <c r="Y118" s="30"/>
    </row>
    <row r="119" spans="1:25" ht="51" x14ac:dyDescent="0.25">
      <c r="A119" s="25" t="s">
        <v>24</v>
      </c>
      <c r="B119" s="26" t="s">
        <v>565</v>
      </c>
      <c r="C119" s="26"/>
      <c r="D119" s="26" t="s">
        <v>345</v>
      </c>
      <c r="E119" s="26"/>
      <c r="F119" s="26"/>
      <c r="G119" s="35" t="s">
        <v>290</v>
      </c>
      <c r="H119" s="51" t="s">
        <v>561</v>
      </c>
      <c r="I119" s="26" t="s">
        <v>400</v>
      </c>
      <c r="J119" s="26"/>
      <c r="K119" s="26" t="s">
        <v>40</v>
      </c>
      <c r="L119" s="26">
        <v>30</v>
      </c>
      <c r="M119" s="47" t="s">
        <v>174</v>
      </c>
      <c r="N119" s="47" t="s">
        <v>522</v>
      </c>
      <c r="O119" s="34"/>
      <c r="P119" s="27"/>
      <c r="Q119" s="26"/>
      <c r="R119" s="26"/>
      <c r="S119" s="26"/>
      <c r="T119" s="28"/>
      <c r="U119" s="26"/>
      <c r="V119" s="26"/>
      <c r="W119" s="26"/>
      <c r="X119" s="29"/>
      <c r="Y119" s="30"/>
    </row>
    <row r="120" spans="1:25" ht="51" x14ac:dyDescent="0.25">
      <c r="A120" s="25" t="s">
        <v>24</v>
      </c>
      <c r="B120" s="26" t="s">
        <v>565</v>
      </c>
      <c r="C120" s="26"/>
      <c r="D120" s="26" t="s">
        <v>398</v>
      </c>
      <c r="E120" s="26"/>
      <c r="F120" s="26"/>
      <c r="G120" s="35" t="s">
        <v>291</v>
      </c>
      <c r="H120" s="51"/>
      <c r="I120" s="26"/>
      <c r="J120" s="26" t="s">
        <v>402</v>
      </c>
      <c r="K120" s="26" t="s">
        <v>39</v>
      </c>
      <c r="L120" s="26">
        <v>20</v>
      </c>
      <c r="M120" s="47" t="s">
        <v>175</v>
      </c>
      <c r="N120" s="47" t="s">
        <v>523</v>
      </c>
      <c r="O120" s="34"/>
      <c r="P120" s="27"/>
      <c r="Q120" s="26"/>
      <c r="R120" s="26"/>
      <c r="S120" s="26"/>
      <c r="T120" s="28"/>
      <c r="U120" s="26"/>
      <c r="V120" s="26"/>
      <c r="W120" s="26"/>
      <c r="X120" s="29"/>
      <c r="Y120" s="30"/>
    </row>
    <row r="121" spans="1:25" ht="51" x14ac:dyDescent="0.25">
      <c r="A121" s="25" t="s">
        <v>24</v>
      </c>
      <c r="B121" s="26" t="s">
        <v>565</v>
      </c>
      <c r="C121" s="26"/>
      <c r="D121" s="26" t="s">
        <v>399</v>
      </c>
      <c r="E121" s="26"/>
      <c r="F121" s="26"/>
      <c r="G121" s="35" t="s">
        <v>292</v>
      </c>
      <c r="H121" s="51"/>
      <c r="I121" s="26" t="s">
        <v>403</v>
      </c>
      <c r="J121" s="26"/>
      <c r="K121" s="26" t="s">
        <v>40</v>
      </c>
      <c r="L121" s="26">
        <v>30</v>
      </c>
      <c r="M121" s="47" t="s">
        <v>176</v>
      </c>
      <c r="N121" s="47" t="s">
        <v>524</v>
      </c>
      <c r="O121" s="34"/>
      <c r="P121" s="27"/>
      <c r="Q121" s="26"/>
      <c r="R121" s="26"/>
      <c r="S121" s="26"/>
      <c r="T121" s="28"/>
      <c r="U121" s="26"/>
      <c r="V121" s="26"/>
      <c r="W121" s="26"/>
      <c r="X121" s="29"/>
      <c r="Y121" s="30"/>
    </row>
    <row r="122" spans="1:25" ht="15" x14ac:dyDescent="0.25">
      <c r="A122" s="36"/>
      <c r="B122" s="50"/>
      <c r="C122" s="36"/>
      <c r="D122" s="36"/>
      <c r="E122" s="36"/>
      <c r="F122" s="60"/>
      <c r="G122" s="60"/>
      <c r="H122" s="61"/>
      <c r="I122" s="36"/>
      <c r="J122" s="60"/>
      <c r="K122" s="36"/>
      <c r="L122" s="36"/>
      <c r="M122" s="62"/>
      <c r="N122" s="63"/>
      <c r="O122" s="37"/>
      <c r="P122" s="38"/>
      <c r="Q122" s="36"/>
      <c r="R122" s="36"/>
      <c r="S122" s="36"/>
      <c r="T122" s="39"/>
      <c r="U122" s="36"/>
      <c r="V122" s="36"/>
      <c r="W122" s="36"/>
      <c r="X122" s="36"/>
    </row>
    <row r="123" spans="1:25" x14ac:dyDescent="0.25">
      <c r="A123" s="40"/>
      <c r="B123" s="26"/>
      <c r="C123" s="40"/>
      <c r="D123" s="40"/>
      <c r="E123" s="40"/>
      <c r="F123" s="40"/>
      <c r="G123" s="40"/>
      <c r="H123" s="40"/>
      <c r="I123" s="40"/>
      <c r="J123" s="40"/>
      <c r="K123" s="40"/>
      <c r="L123" s="40"/>
      <c r="M123" s="64"/>
      <c r="N123" s="41"/>
      <c r="O123" s="42"/>
      <c r="P123" s="43"/>
      <c r="Q123" s="40"/>
      <c r="R123" s="40"/>
      <c r="S123" s="40"/>
      <c r="T123" s="41"/>
      <c r="U123" s="40"/>
      <c r="V123" s="40"/>
      <c r="W123" s="40"/>
      <c r="X123" s="40"/>
    </row>
    <row r="124" spans="1:25" x14ac:dyDescent="0.25">
      <c r="A124" s="40"/>
      <c r="B124" s="26"/>
      <c r="C124" s="40"/>
      <c r="D124" s="40"/>
      <c r="E124" s="40"/>
      <c r="F124" s="40"/>
      <c r="G124" s="40"/>
      <c r="H124" s="40"/>
      <c r="I124" s="40"/>
      <c r="J124" s="40"/>
      <c r="K124" s="40"/>
      <c r="L124" s="40"/>
      <c r="M124" s="64"/>
      <c r="N124" s="41"/>
      <c r="O124" s="42"/>
      <c r="P124" s="43"/>
      <c r="Q124" s="40"/>
      <c r="R124" s="40"/>
      <c r="S124" s="40"/>
      <c r="T124" s="41"/>
      <c r="U124" s="40"/>
      <c r="V124" s="40"/>
      <c r="W124" s="40"/>
      <c r="X124" s="40"/>
    </row>
    <row r="125" spans="1:25" x14ac:dyDescent="0.25">
      <c r="A125" s="40"/>
      <c r="B125" s="26"/>
      <c r="C125" s="40"/>
      <c r="D125" s="40"/>
      <c r="E125" s="40"/>
      <c r="F125" s="40"/>
      <c r="G125" s="40"/>
      <c r="H125" s="40"/>
      <c r="I125" s="40"/>
      <c r="J125" s="40"/>
      <c r="K125" s="40"/>
      <c r="L125" s="40"/>
      <c r="M125" s="64"/>
      <c r="N125" s="41"/>
      <c r="O125" s="42"/>
      <c r="P125" s="43"/>
      <c r="Q125" s="40"/>
      <c r="R125" s="40"/>
      <c r="S125" s="40"/>
      <c r="T125" s="41"/>
      <c r="U125" s="40"/>
      <c r="V125" s="40"/>
      <c r="W125" s="40"/>
      <c r="X125" s="40"/>
    </row>
    <row r="126" spans="1:25" x14ac:dyDescent="0.25">
      <c r="A126" s="40"/>
      <c r="B126" s="26"/>
      <c r="C126" s="40"/>
      <c r="D126" s="40"/>
      <c r="E126" s="40"/>
      <c r="F126" s="40"/>
      <c r="G126" s="40"/>
      <c r="H126" s="40"/>
      <c r="I126" s="40"/>
      <c r="J126" s="40"/>
      <c r="K126" s="40"/>
      <c r="L126" s="40"/>
      <c r="M126" s="64"/>
      <c r="N126" s="41"/>
      <c r="O126" s="42"/>
      <c r="P126" s="43"/>
      <c r="Q126" s="40"/>
      <c r="R126" s="40"/>
      <c r="S126" s="40"/>
      <c r="T126" s="41"/>
      <c r="U126" s="40"/>
      <c r="V126" s="40"/>
      <c r="W126" s="40"/>
      <c r="X126" s="40"/>
    </row>
    <row r="127" spans="1:25" x14ac:dyDescent="0.25">
      <c r="A127" s="40"/>
      <c r="B127" s="26"/>
      <c r="C127" s="40"/>
      <c r="D127" s="40"/>
      <c r="E127" s="40"/>
      <c r="F127" s="40"/>
      <c r="G127" s="40"/>
      <c r="H127" s="40"/>
      <c r="I127" s="40"/>
      <c r="J127" s="40"/>
      <c r="K127" s="40"/>
      <c r="L127" s="40"/>
      <c r="M127" s="64"/>
      <c r="N127" s="41"/>
      <c r="O127" s="42"/>
      <c r="P127" s="43"/>
      <c r="Q127" s="40"/>
      <c r="R127" s="40"/>
      <c r="S127" s="40"/>
      <c r="T127" s="41"/>
      <c r="U127" s="40"/>
      <c r="V127" s="40"/>
      <c r="W127" s="40"/>
      <c r="X127" s="40"/>
    </row>
    <row r="128" spans="1:25" x14ac:dyDescent="0.25">
      <c r="A128" s="40"/>
      <c r="B128" s="26"/>
      <c r="C128" s="40"/>
      <c r="D128" s="40"/>
      <c r="E128" s="40"/>
      <c r="F128" s="40"/>
      <c r="G128" s="40"/>
      <c r="H128" s="40"/>
      <c r="I128" s="40"/>
      <c r="J128" s="40"/>
      <c r="K128" s="40"/>
      <c r="L128" s="40"/>
      <c r="M128" s="64"/>
      <c r="N128" s="41"/>
      <c r="O128" s="42"/>
      <c r="P128" s="43"/>
      <c r="Q128" s="40"/>
      <c r="R128" s="40"/>
      <c r="S128" s="40"/>
      <c r="T128" s="41"/>
      <c r="U128" s="40"/>
      <c r="V128" s="40"/>
      <c r="W128" s="40"/>
      <c r="X128" s="40"/>
    </row>
    <row r="129" spans="1:24" x14ac:dyDescent="0.25">
      <c r="A129" s="40"/>
      <c r="B129" s="26"/>
      <c r="C129" s="40"/>
      <c r="D129" s="40"/>
      <c r="E129" s="40"/>
      <c r="F129" s="40"/>
      <c r="G129" s="40"/>
      <c r="H129" s="40"/>
      <c r="I129" s="40"/>
      <c r="J129" s="40"/>
      <c r="K129" s="40"/>
      <c r="L129" s="40"/>
      <c r="M129" s="64"/>
      <c r="N129" s="41"/>
      <c r="O129" s="42"/>
      <c r="P129" s="43"/>
      <c r="Q129" s="40"/>
      <c r="R129" s="40"/>
      <c r="S129" s="40"/>
      <c r="T129" s="41"/>
      <c r="U129" s="40"/>
      <c r="V129" s="40"/>
      <c r="W129" s="40"/>
      <c r="X129" s="40"/>
    </row>
    <row r="130" spans="1:24" x14ac:dyDescent="0.25">
      <c r="A130" s="40"/>
      <c r="B130" s="26"/>
      <c r="C130" s="40"/>
      <c r="D130" s="40"/>
      <c r="E130" s="40"/>
      <c r="F130" s="40"/>
      <c r="G130" s="40"/>
      <c r="H130" s="40"/>
      <c r="I130" s="40"/>
      <c r="J130" s="40"/>
      <c r="K130" s="40"/>
      <c r="L130" s="40"/>
      <c r="M130" s="64"/>
      <c r="N130" s="41"/>
      <c r="O130" s="42"/>
      <c r="P130" s="43"/>
      <c r="Q130" s="40"/>
      <c r="R130" s="40"/>
      <c r="S130" s="40"/>
      <c r="T130" s="41"/>
      <c r="U130" s="40"/>
      <c r="V130" s="40"/>
      <c r="W130" s="40"/>
      <c r="X130" s="40"/>
    </row>
    <row r="131" spans="1:24" x14ac:dyDescent="0.25">
      <c r="A131" s="40"/>
      <c r="B131" s="26"/>
      <c r="C131" s="40"/>
      <c r="D131" s="40"/>
      <c r="E131" s="40"/>
      <c r="F131" s="40"/>
      <c r="G131" s="40"/>
      <c r="H131" s="40"/>
      <c r="I131" s="40"/>
      <c r="J131" s="40"/>
      <c r="K131" s="40"/>
      <c r="L131" s="40"/>
      <c r="M131" s="64"/>
      <c r="N131" s="41"/>
      <c r="O131" s="42"/>
      <c r="P131" s="43"/>
      <c r="Q131" s="40"/>
      <c r="R131" s="40"/>
      <c r="S131" s="40"/>
      <c r="T131" s="41"/>
      <c r="U131" s="40"/>
      <c r="V131" s="40"/>
      <c r="W131" s="40"/>
      <c r="X131" s="40"/>
    </row>
    <row r="132" spans="1:24" x14ac:dyDescent="0.25">
      <c r="A132" s="40"/>
      <c r="B132" s="26"/>
      <c r="C132" s="40"/>
      <c r="D132" s="40"/>
      <c r="E132" s="40"/>
      <c r="F132" s="40"/>
      <c r="G132" s="40"/>
      <c r="H132" s="40"/>
      <c r="I132" s="40"/>
      <c r="J132" s="40"/>
      <c r="K132" s="40"/>
      <c r="L132" s="40"/>
      <c r="M132" s="64"/>
      <c r="N132" s="41"/>
      <c r="O132" s="42"/>
      <c r="P132" s="43"/>
      <c r="Q132" s="40"/>
      <c r="R132" s="40"/>
      <c r="S132" s="40"/>
      <c r="T132" s="41"/>
      <c r="U132" s="40"/>
      <c r="V132" s="40"/>
      <c r="W132" s="40"/>
      <c r="X132" s="40"/>
    </row>
    <row r="133" spans="1:24" x14ac:dyDescent="0.25">
      <c r="A133" s="40"/>
      <c r="B133" s="26"/>
      <c r="C133" s="40"/>
      <c r="D133" s="40"/>
      <c r="E133" s="40"/>
      <c r="F133" s="40"/>
      <c r="G133" s="40"/>
      <c r="H133" s="40"/>
      <c r="I133" s="40"/>
      <c r="J133" s="40"/>
      <c r="K133" s="40"/>
      <c r="L133" s="40"/>
      <c r="M133" s="64"/>
      <c r="N133" s="41"/>
      <c r="O133" s="42"/>
      <c r="P133" s="43"/>
      <c r="Q133" s="40"/>
      <c r="R133" s="40"/>
      <c r="S133" s="40"/>
      <c r="T133" s="41"/>
      <c r="U133" s="40"/>
      <c r="V133" s="40"/>
      <c r="W133" s="40"/>
      <c r="X133" s="40"/>
    </row>
    <row r="134" spans="1:24" x14ac:dyDescent="0.25">
      <c r="A134" s="40"/>
      <c r="B134" s="26"/>
      <c r="C134" s="40"/>
      <c r="D134" s="40"/>
      <c r="E134" s="40"/>
      <c r="F134" s="40"/>
      <c r="G134" s="40"/>
      <c r="H134" s="40"/>
      <c r="I134" s="40"/>
      <c r="J134" s="40"/>
      <c r="K134" s="40"/>
      <c r="L134" s="40"/>
      <c r="M134" s="64"/>
      <c r="N134" s="41"/>
      <c r="O134" s="42"/>
      <c r="P134" s="43"/>
      <c r="Q134" s="40"/>
      <c r="R134" s="40"/>
      <c r="S134" s="40"/>
      <c r="T134" s="41"/>
      <c r="U134" s="40"/>
      <c r="V134" s="40"/>
      <c r="W134" s="40"/>
      <c r="X134" s="40"/>
    </row>
    <row r="135" spans="1:24" x14ac:dyDescent="0.25">
      <c r="A135" s="40"/>
      <c r="B135" s="26"/>
      <c r="C135" s="40"/>
      <c r="D135" s="40"/>
      <c r="E135" s="40"/>
      <c r="F135" s="40"/>
      <c r="G135" s="40"/>
      <c r="H135" s="40"/>
      <c r="I135" s="40"/>
      <c r="J135" s="40"/>
      <c r="K135" s="40"/>
      <c r="L135" s="40"/>
      <c r="M135" s="64"/>
      <c r="N135" s="41"/>
      <c r="O135" s="42"/>
      <c r="P135" s="43"/>
      <c r="Q135" s="40"/>
      <c r="R135" s="40"/>
      <c r="S135" s="40"/>
      <c r="T135" s="41"/>
      <c r="U135" s="40"/>
      <c r="V135" s="40"/>
      <c r="W135" s="40"/>
      <c r="X135" s="40"/>
    </row>
    <row r="136" spans="1:24" x14ac:dyDescent="0.25">
      <c r="A136" s="40"/>
      <c r="B136" s="26"/>
      <c r="C136" s="40"/>
      <c r="D136" s="40"/>
      <c r="E136" s="40"/>
      <c r="F136" s="40"/>
      <c r="G136" s="40"/>
      <c r="H136" s="40"/>
      <c r="I136" s="40"/>
      <c r="J136" s="40"/>
      <c r="K136" s="40"/>
      <c r="L136" s="40"/>
      <c r="M136" s="64"/>
      <c r="N136" s="41"/>
      <c r="O136" s="42"/>
      <c r="P136" s="43"/>
      <c r="Q136" s="40"/>
      <c r="R136" s="40"/>
      <c r="S136" s="40"/>
      <c r="T136" s="41"/>
      <c r="U136" s="40"/>
      <c r="V136" s="40"/>
      <c r="W136" s="40"/>
      <c r="X136" s="40"/>
    </row>
    <row r="137" spans="1:24" x14ac:dyDescent="0.25">
      <c r="A137" s="40"/>
      <c r="B137" s="40"/>
      <c r="C137" s="40"/>
      <c r="D137" s="40"/>
      <c r="E137" s="40"/>
      <c r="F137" s="40"/>
      <c r="G137" s="40"/>
      <c r="H137" s="40"/>
      <c r="I137" s="40"/>
      <c r="J137" s="40"/>
      <c r="K137" s="40"/>
      <c r="L137" s="40"/>
      <c r="M137" s="64"/>
      <c r="N137" s="41"/>
      <c r="O137" s="42"/>
      <c r="P137" s="43"/>
      <c r="Q137" s="40"/>
      <c r="R137" s="40"/>
      <c r="S137" s="40"/>
      <c r="T137" s="41"/>
      <c r="U137" s="40"/>
      <c r="V137" s="40"/>
      <c r="W137" s="40"/>
      <c r="X137" s="40"/>
    </row>
    <row r="138" spans="1:24" x14ac:dyDescent="0.25">
      <c r="A138" s="40"/>
      <c r="B138" s="40"/>
      <c r="C138" s="40"/>
      <c r="D138" s="40"/>
      <c r="E138" s="40"/>
      <c r="F138" s="40"/>
      <c r="G138" s="40"/>
      <c r="H138" s="40"/>
      <c r="I138" s="40"/>
      <c r="J138" s="40"/>
      <c r="K138" s="40"/>
      <c r="L138" s="40"/>
      <c r="M138" s="64"/>
      <c r="N138" s="41"/>
      <c r="O138" s="42"/>
      <c r="P138" s="43"/>
      <c r="Q138" s="40"/>
      <c r="R138" s="40"/>
      <c r="S138" s="40"/>
      <c r="T138" s="41"/>
      <c r="U138" s="40"/>
      <c r="V138" s="40"/>
      <c r="W138" s="40"/>
      <c r="X138" s="40"/>
    </row>
    <row r="139" spans="1:24" x14ac:dyDescent="0.25">
      <c r="A139" s="40"/>
      <c r="B139" s="40"/>
      <c r="C139" s="40"/>
      <c r="D139" s="40"/>
      <c r="E139" s="40"/>
      <c r="F139" s="40"/>
      <c r="G139" s="40"/>
      <c r="H139" s="40"/>
      <c r="I139" s="40"/>
      <c r="J139" s="40"/>
      <c r="K139" s="40"/>
      <c r="L139" s="40"/>
      <c r="M139" s="64"/>
      <c r="N139" s="41"/>
      <c r="O139" s="42"/>
      <c r="P139" s="43"/>
      <c r="Q139" s="40"/>
      <c r="R139" s="40"/>
      <c r="S139" s="40"/>
      <c r="T139" s="41"/>
      <c r="U139" s="40"/>
      <c r="V139" s="40"/>
      <c r="W139" s="40"/>
      <c r="X139" s="40"/>
    </row>
    <row r="140" spans="1:24" x14ac:dyDescent="0.25">
      <c r="A140" s="40"/>
      <c r="B140" s="40"/>
      <c r="C140" s="40"/>
      <c r="D140" s="40"/>
      <c r="E140" s="40"/>
      <c r="F140" s="40"/>
      <c r="G140" s="40"/>
      <c r="H140" s="40"/>
      <c r="I140" s="40"/>
      <c r="J140" s="40"/>
      <c r="K140" s="40"/>
      <c r="L140" s="40"/>
      <c r="M140" s="64"/>
      <c r="N140" s="41"/>
      <c r="O140" s="42"/>
      <c r="P140" s="43"/>
      <c r="Q140" s="40"/>
      <c r="R140" s="40"/>
      <c r="S140" s="40"/>
      <c r="T140" s="41"/>
      <c r="U140" s="40"/>
      <c r="V140" s="40"/>
      <c r="W140" s="40"/>
      <c r="X140" s="40"/>
    </row>
    <row r="141" spans="1:24" x14ac:dyDescent="0.25">
      <c r="A141" s="40"/>
      <c r="B141" s="40"/>
      <c r="C141" s="40"/>
      <c r="D141" s="40"/>
      <c r="E141" s="40"/>
      <c r="F141" s="40"/>
      <c r="G141" s="40"/>
      <c r="H141" s="40"/>
      <c r="I141" s="40"/>
      <c r="J141" s="40"/>
      <c r="K141" s="40"/>
      <c r="L141" s="40"/>
      <c r="M141" s="64"/>
      <c r="N141" s="41"/>
      <c r="O141" s="42"/>
      <c r="P141" s="43"/>
      <c r="Q141" s="40"/>
      <c r="R141" s="40"/>
      <c r="S141" s="40"/>
      <c r="T141" s="41"/>
      <c r="U141" s="40"/>
      <c r="V141" s="40"/>
      <c r="W141" s="40"/>
      <c r="X141" s="40"/>
    </row>
    <row r="142" spans="1:24" x14ac:dyDescent="0.25">
      <c r="A142" s="40"/>
      <c r="B142" s="40"/>
      <c r="C142" s="40"/>
      <c r="D142" s="40"/>
      <c r="E142" s="40"/>
      <c r="F142" s="40"/>
      <c r="G142" s="40"/>
      <c r="H142" s="40"/>
      <c r="I142" s="40"/>
      <c r="J142" s="40"/>
      <c r="K142" s="40"/>
      <c r="L142" s="40"/>
      <c r="M142" s="64"/>
      <c r="N142" s="41"/>
      <c r="O142" s="42"/>
      <c r="P142" s="43"/>
      <c r="Q142" s="40"/>
      <c r="R142" s="40"/>
      <c r="S142" s="40"/>
      <c r="T142" s="41"/>
      <c r="U142" s="40"/>
      <c r="V142" s="40"/>
      <c r="W142" s="40"/>
      <c r="X142" s="40"/>
    </row>
    <row r="143" spans="1:24" x14ac:dyDescent="0.25">
      <c r="A143" s="40"/>
      <c r="B143" s="40"/>
      <c r="C143" s="40"/>
      <c r="D143" s="40"/>
      <c r="E143" s="40"/>
      <c r="F143" s="40"/>
      <c r="G143" s="40"/>
      <c r="H143" s="40"/>
      <c r="I143" s="40"/>
      <c r="J143" s="40"/>
      <c r="K143" s="40"/>
      <c r="L143" s="40"/>
      <c r="M143" s="64"/>
      <c r="N143" s="41"/>
      <c r="O143" s="42"/>
      <c r="P143" s="43"/>
      <c r="Q143" s="40"/>
      <c r="R143" s="40"/>
      <c r="S143" s="40"/>
      <c r="T143" s="41"/>
      <c r="U143" s="40"/>
      <c r="V143" s="40"/>
      <c r="W143" s="40"/>
      <c r="X143" s="40"/>
    </row>
    <row r="144" spans="1:24" x14ac:dyDescent="0.25">
      <c r="A144" s="40"/>
      <c r="B144" s="40"/>
      <c r="C144" s="40"/>
      <c r="D144" s="40"/>
      <c r="E144" s="40"/>
      <c r="F144" s="40"/>
      <c r="G144" s="40"/>
      <c r="H144" s="40"/>
      <c r="I144" s="40"/>
      <c r="J144" s="40"/>
      <c r="K144" s="40"/>
      <c r="L144" s="40"/>
      <c r="M144" s="64"/>
      <c r="N144" s="41"/>
      <c r="O144" s="42"/>
      <c r="P144" s="43"/>
      <c r="Q144" s="40"/>
      <c r="R144" s="40"/>
      <c r="S144" s="40"/>
      <c r="T144" s="41"/>
      <c r="U144" s="40"/>
      <c r="V144" s="40"/>
      <c r="W144" s="40"/>
      <c r="X144" s="40"/>
    </row>
    <row r="145" spans="1:24" x14ac:dyDescent="0.25">
      <c r="A145" s="40"/>
      <c r="B145" s="40"/>
      <c r="C145" s="40"/>
      <c r="D145" s="40"/>
      <c r="E145" s="40"/>
      <c r="F145" s="40"/>
      <c r="G145" s="40"/>
      <c r="H145" s="40"/>
      <c r="I145" s="40"/>
      <c r="J145" s="40"/>
      <c r="K145" s="40"/>
      <c r="L145" s="40"/>
      <c r="M145" s="64"/>
      <c r="N145" s="41"/>
      <c r="O145" s="42"/>
      <c r="P145" s="43"/>
      <c r="Q145" s="40"/>
      <c r="R145" s="40"/>
      <c r="S145" s="40"/>
      <c r="T145" s="41"/>
      <c r="U145" s="40"/>
      <c r="V145" s="40"/>
      <c r="W145" s="40"/>
      <c r="X145" s="40"/>
    </row>
    <row r="146" spans="1:24" x14ac:dyDescent="0.25">
      <c r="A146" s="40"/>
      <c r="B146" s="40"/>
      <c r="C146" s="40"/>
      <c r="D146" s="40"/>
      <c r="E146" s="40"/>
      <c r="F146" s="40"/>
      <c r="G146" s="40"/>
      <c r="H146" s="40"/>
      <c r="I146" s="40"/>
      <c r="J146" s="40"/>
      <c r="K146" s="40"/>
      <c r="L146" s="40"/>
      <c r="M146" s="64"/>
      <c r="N146" s="41"/>
      <c r="O146" s="42"/>
      <c r="P146" s="43"/>
      <c r="Q146" s="40"/>
      <c r="R146" s="40"/>
      <c r="S146" s="40"/>
      <c r="T146" s="41"/>
      <c r="U146" s="40"/>
      <c r="V146" s="40"/>
      <c r="W146" s="40"/>
      <c r="X146" s="40"/>
    </row>
    <row r="147" spans="1:24" x14ac:dyDescent="0.25">
      <c r="A147" s="40"/>
      <c r="B147" s="40"/>
      <c r="C147" s="40"/>
      <c r="D147" s="40"/>
      <c r="E147" s="40"/>
      <c r="F147" s="40"/>
      <c r="G147" s="40"/>
      <c r="H147" s="40"/>
      <c r="I147" s="40"/>
      <c r="J147" s="40"/>
      <c r="K147" s="40"/>
      <c r="L147" s="40"/>
      <c r="M147" s="64"/>
      <c r="N147" s="41"/>
      <c r="O147" s="42"/>
      <c r="P147" s="43"/>
      <c r="Q147" s="40"/>
      <c r="R147" s="40"/>
      <c r="S147" s="40"/>
      <c r="T147" s="41"/>
      <c r="U147" s="40"/>
      <c r="V147" s="40"/>
      <c r="W147" s="40"/>
      <c r="X147" s="40"/>
    </row>
    <row r="148" spans="1:24" x14ac:dyDescent="0.25">
      <c r="A148" s="40"/>
      <c r="B148" s="40"/>
      <c r="C148" s="40"/>
      <c r="D148" s="40"/>
      <c r="E148" s="40"/>
      <c r="F148" s="40"/>
      <c r="G148" s="40"/>
      <c r="H148" s="40"/>
      <c r="I148" s="40"/>
      <c r="J148" s="40"/>
      <c r="K148" s="40"/>
      <c r="L148" s="40"/>
      <c r="M148" s="64"/>
      <c r="N148" s="41"/>
      <c r="O148" s="42"/>
      <c r="P148" s="43"/>
      <c r="Q148" s="40"/>
      <c r="R148" s="40"/>
      <c r="S148" s="40"/>
      <c r="T148" s="41"/>
      <c r="U148" s="40"/>
      <c r="V148" s="40"/>
      <c r="W148" s="40"/>
      <c r="X148" s="40"/>
    </row>
    <row r="149" spans="1:24" x14ac:dyDescent="0.25">
      <c r="A149" s="40"/>
      <c r="B149" s="40"/>
      <c r="C149" s="40"/>
      <c r="D149" s="40"/>
      <c r="E149" s="40"/>
      <c r="F149" s="40"/>
      <c r="G149" s="40"/>
      <c r="H149" s="40"/>
      <c r="I149" s="40"/>
      <c r="J149" s="40"/>
      <c r="K149" s="40"/>
      <c r="L149" s="40"/>
      <c r="M149" s="64"/>
      <c r="N149" s="41"/>
      <c r="O149" s="42"/>
      <c r="P149" s="43"/>
      <c r="Q149" s="40"/>
      <c r="R149" s="40"/>
      <c r="S149" s="40"/>
      <c r="T149" s="41"/>
      <c r="U149" s="40"/>
      <c r="V149" s="40"/>
      <c r="W149" s="40"/>
      <c r="X149" s="40"/>
    </row>
    <row r="150" spans="1:24" x14ac:dyDescent="0.25">
      <c r="A150" s="40"/>
      <c r="B150" s="40"/>
      <c r="C150" s="40"/>
      <c r="D150" s="40"/>
      <c r="E150" s="40"/>
      <c r="F150" s="40"/>
      <c r="G150" s="40"/>
      <c r="H150" s="40"/>
      <c r="I150" s="40"/>
      <c r="J150" s="40"/>
      <c r="K150" s="40"/>
      <c r="L150" s="40"/>
      <c r="M150" s="64"/>
      <c r="N150" s="41"/>
      <c r="O150" s="42"/>
      <c r="P150" s="43"/>
      <c r="Q150" s="40"/>
      <c r="R150" s="40"/>
      <c r="S150" s="40"/>
      <c r="T150" s="41"/>
      <c r="U150" s="40"/>
      <c r="V150" s="40"/>
      <c r="W150" s="40"/>
      <c r="X150" s="40"/>
    </row>
    <row r="151" spans="1:24" x14ac:dyDescent="0.25">
      <c r="A151" s="40"/>
      <c r="B151" s="40"/>
      <c r="C151" s="40"/>
      <c r="D151" s="40"/>
      <c r="E151" s="40"/>
      <c r="F151" s="40"/>
      <c r="G151" s="40"/>
      <c r="H151" s="40"/>
      <c r="I151" s="40"/>
      <c r="J151" s="40"/>
      <c r="K151" s="40"/>
      <c r="L151" s="40"/>
      <c r="M151" s="64"/>
      <c r="N151" s="41"/>
      <c r="O151" s="42"/>
      <c r="P151" s="43"/>
      <c r="Q151" s="40"/>
      <c r="R151" s="40"/>
      <c r="S151" s="40"/>
      <c r="T151" s="41"/>
      <c r="U151" s="40"/>
      <c r="V151" s="40"/>
      <c r="W151" s="40"/>
      <c r="X151" s="40"/>
    </row>
    <row r="152" spans="1:24" x14ac:dyDescent="0.25">
      <c r="A152" s="40"/>
      <c r="B152" s="40"/>
      <c r="C152" s="40"/>
      <c r="D152" s="40"/>
      <c r="E152" s="40"/>
      <c r="F152" s="40"/>
      <c r="G152" s="40"/>
      <c r="H152" s="40"/>
      <c r="I152" s="40"/>
      <c r="J152" s="40"/>
      <c r="K152" s="40"/>
      <c r="L152" s="40"/>
      <c r="M152" s="64"/>
      <c r="N152" s="41"/>
      <c r="O152" s="42"/>
      <c r="P152" s="43"/>
      <c r="Q152" s="40"/>
      <c r="R152" s="40"/>
      <c r="S152" s="40"/>
      <c r="T152" s="41"/>
      <c r="U152" s="40"/>
      <c r="V152" s="40"/>
      <c r="W152" s="40"/>
      <c r="X152" s="40"/>
    </row>
    <row r="153" spans="1:24" x14ac:dyDescent="0.25">
      <c r="A153" s="40"/>
      <c r="B153" s="40"/>
      <c r="C153" s="40"/>
      <c r="D153" s="40"/>
      <c r="E153" s="40"/>
      <c r="F153" s="40"/>
      <c r="G153" s="40"/>
      <c r="H153" s="40"/>
      <c r="I153" s="40"/>
      <c r="J153" s="40"/>
      <c r="K153" s="40"/>
      <c r="L153" s="40"/>
      <c r="M153" s="64"/>
      <c r="N153" s="41"/>
      <c r="O153" s="42"/>
      <c r="P153" s="43"/>
      <c r="Q153" s="40"/>
      <c r="R153" s="40"/>
      <c r="S153" s="40"/>
      <c r="T153" s="41"/>
      <c r="U153" s="40"/>
      <c r="V153" s="40"/>
      <c r="W153" s="40"/>
      <c r="X153" s="40"/>
    </row>
    <row r="154" spans="1:24" x14ac:dyDescent="0.25">
      <c r="A154" s="40"/>
      <c r="B154" s="40"/>
      <c r="C154" s="40"/>
      <c r="D154" s="40"/>
      <c r="E154" s="40"/>
      <c r="F154" s="40"/>
      <c r="G154" s="40"/>
      <c r="H154" s="40"/>
      <c r="I154" s="40"/>
      <c r="J154" s="40"/>
      <c r="K154" s="40"/>
      <c r="L154" s="40"/>
      <c r="M154" s="64"/>
      <c r="N154" s="41"/>
      <c r="O154" s="42"/>
      <c r="P154" s="43"/>
      <c r="Q154" s="40"/>
      <c r="R154" s="40"/>
      <c r="S154" s="40"/>
      <c r="T154" s="41"/>
      <c r="U154" s="40"/>
      <c r="V154" s="40"/>
      <c r="W154" s="40"/>
      <c r="X154" s="40"/>
    </row>
    <row r="155" spans="1:24" x14ac:dyDescent="0.25">
      <c r="A155" s="40"/>
      <c r="B155" s="40"/>
      <c r="C155" s="40"/>
      <c r="D155" s="40"/>
      <c r="E155" s="40"/>
      <c r="F155" s="40"/>
      <c r="G155" s="40"/>
      <c r="H155" s="40"/>
      <c r="I155" s="40"/>
      <c r="J155" s="40"/>
      <c r="K155" s="40"/>
      <c r="L155" s="40"/>
      <c r="M155" s="64"/>
      <c r="N155" s="41"/>
      <c r="O155" s="42"/>
      <c r="P155" s="43"/>
      <c r="Q155" s="40"/>
      <c r="R155" s="40"/>
      <c r="S155" s="40"/>
      <c r="T155" s="41"/>
      <c r="U155" s="40"/>
      <c r="V155" s="40"/>
      <c r="W155" s="40"/>
      <c r="X155" s="40"/>
    </row>
    <row r="156" spans="1:24" x14ac:dyDescent="0.25">
      <c r="A156" s="40"/>
      <c r="B156" s="40"/>
      <c r="C156" s="40"/>
      <c r="D156" s="40"/>
      <c r="E156" s="40"/>
      <c r="F156" s="40"/>
      <c r="G156" s="40"/>
      <c r="H156" s="40"/>
      <c r="I156" s="40"/>
      <c r="J156" s="40"/>
      <c r="K156" s="40"/>
      <c r="L156" s="40"/>
      <c r="M156" s="64"/>
      <c r="N156" s="41"/>
      <c r="O156" s="42"/>
      <c r="P156" s="43"/>
      <c r="Q156" s="40"/>
      <c r="R156" s="40"/>
      <c r="S156" s="40"/>
      <c r="T156" s="41"/>
      <c r="U156" s="40"/>
      <c r="V156" s="40"/>
      <c r="W156" s="40"/>
      <c r="X156" s="40"/>
    </row>
    <row r="157" spans="1:24" x14ac:dyDescent="0.25">
      <c r="A157" s="40"/>
      <c r="B157" s="40"/>
      <c r="C157" s="40"/>
      <c r="D157" s="40"/>
      <c r="E157" s="40"/>
      <c r="F157" s="40"/>
      <c r="G157" s="40"/>
      <c r="H157" s="40"/>
      <c r="I157" s="40"/>
      <c r="J157" s="40"/>
      <c r="K157" s="40"/>
      <c r="L157" s="40"/>
      <c r="M157" s="64"/>
      <c r="N157" s="41"/>
      <c r="O157" s="42"/>
      <c r="P157" s="43"/>
      <c r="Q157" s="40"/>
      <c r="R157" s="40"/>
      <c r="S157" s="40"/>
      <c r="T157" s="41"/>
      <c r="U157" s="40"/>
      <c r="V157" s="40"/>
      <c r="W157" s="40"/>
      <c r="X157" s="40"/>
    </row>
    <row r="158" spans="1:24" x14ac:dyDescent="0.25">
      <c r="A158" s="40"/>
      <c r="B158" s="40"/>
      <c r="C158" s="40"/>
      <c r="D158" s="40"/>
      <c r="E158" s="40"/>
      <c r="F158" s="40"/>
      <c r="G158" s="40"/>
      <c r="H158" s="40"/>
      <c r="I158" s="40"/>
      <c r="J158" s="40"/>
      <c r="K158" s="40"/>
      <c r="L158" s="40"/>
      <c r="M158" s="64"/>
      <c r="N158" s="41"/>
      <c r="O158" s="42"/>
      <c r="P158" s="43"/>
      <c r="Q158" s="40"/>
      <c r="R158" s="40"/>
      <c r="S158" s="40"/>
      <c r="T158" s="41"/>
      <c r="U158" s="40"/>
      <c r="V158" s="40"/>
      <c r="W158" s="40"/>
      <c r="X158" s="40"/>
    </row>
    <row r="159" spans="1:24" x14ac:dyDescent="0.25">
      <c r="A159" s="40"/>
      <c r="B159" s="40"/>
      <c r="C159" s="40"/>
      <c r="D159" s="40"/>
      <c r="E159" s="40"/>
      <c r="F159" s="40"/>
      <c r="G159" s="40"/>
      <c r="H159" s="40"/>
      <c r="I159" s="40"/>
      <c r="J159" s="40"/>
      <c r="K159" s="40"/>
      <c r="L159" s="40"/>
      <c r="M159" s="64"/>
      <c r="N159" s="41"/>
      <c r="O159" s="42"/>
      <c r="P159" s="43"/>
      <c r="Q159" s="40"/>
      <c r="R159" s="40"/>
      <c r="S159" s="40"/>
      <c r="T159" s="41"/>
      <c r="U159" s="40"/>
      <c r="V159" s="40"/>
      <c r="W159" s="40"/>
      <c r="X159" s="40"/>
    </row>
    <row r="160" spans="1:24" x14ac:dyDescent="0.25">
      <c r="A160" s="40"/>
      <c r="B160" s="40"/>
      <c r="C160" s="40"/>
      <c r="D160" s="40"/>
      <c r="E160" s="40"/>
      <c r="F160" s="40"/>
      <c r="G160" s="40"/>
      <c r="H160" s="40"/>
      <c r="I160" s="40"/>
      <c r="J160" s="40"/>
      <c r="K160" s="40"/>
      <c r="L160" s="40"/>
      <c r="M160" s="64"/>
      <c r="N160" s="41"/>
      <c r="O160" s="42"/>
      <c r="P160" s="43"/>
      <c r="Q160" s="40"/>
      <c r="R160" s="40"/>
      <c r="S160" s="40"/>
      <c r="T160" s="41"/>
      <c r="U160" s="40"/>
      <c r="V160" s="40"/>
      <c r="W160" s="40"/>
      <c r="X160" s="40"/>
    </row>
    <row r="161" spans="1:24" x14ac:dyDescent="0.25">
      <c r="A161" s="40"/>
      <c r="B161" s="40"/>
      <c r="C161" s="40"/>
      <c r="D161" s="40"/>
      <c r="E161" s="40"/>
      <c r="F161" s="40"/>
      <c r="G161" s="40"/>
      <c r="H161" s="40"/>
      <c r="I161" s="40"/>
      <c r="J161" s="40"/>
      <c r="K161" s="40"/>
      <c r="L161" s="40"/>
      <c r="M161" s="64"/>
      <c r="N161" s="41"/>
      <c r="O161" s="42"/>
      <c r="P161" s="43"/>
      <c r="Q161" s="40"/>
      <c r="R161" s="40"/>
      <c r="S161" s="40"/>
      <c r="T161" s="41"/>
      <c r="U161" s="40"/>
      <c r="V161" s="40"/>
      <c r="W161" s="40"/>
      <c r="X161" s="40"/>
    </row>
    <row r="162" spans="1:24" x14ac:dyDescent="0.25">
      <c r="A162" s="40"/>
      <c r="B162" s="40"/>
      <c r="C162" s="40"/>
      <c r="D162" s="40"/>
      <c r="E162" s="40"/>
      <c r="F162" s="40"/>
      <c r="G162" s="40"/>
      <c r="H162" s="40"/>
      <c r="I162" s="40"/>
      <c r="J162" s="40"/>
      <c r="K162" s="40"/>
      <c r="L162" s="40"/>
      <c r="M162" s="64"/>
      <c r="N162" s="41"/>
      <c r="O162" s="42"/>
      <c r="P162" s="43"/>
      <c r="Q162" s="40"/>
      <c r="R162" s="40"/>
      <c r="S162" s="40"/>
      <c r="T162" s="41"/>
      <c r="U162" s="40"/>
      <c r="V162" s="40"/>
      <c r="W162" s="40"/>
      <c r="X162" s="40"/>
    </row>
    <row r="163" spans="1:24" x14ac:dyDescent="0.25">
      <c r="A163" s="40"/>
      <c r="B163" s="40"/>
      <c r="C163" s="40"/>
      <c r="D163" s="40"/>
      <c r="E163" s="40"/>
      <c r="F163" s="40"/>
      <c r="G163" s="40"/>
      <c r="H163" s="40"/>
      <c r="I163" s="40"/>
      <c r="J163" s="40"/>
      <c r="K163" s="40"/>
      <c r="L163" s="40"/>
      <c r="M163" s="64"/>
      <c r="N163" s="41"/>
      <c r="O163" s="42"/>
      <c r="P163" s="43"/>
      <c r="Q163" s="40"/>
      <c r="R163" s="40"/>
      <c r="S163" s="40"/>
      <c r="T163" s="41"/>
      <c r="U163" s="40"/>
      <c r="V163" s="40"/>
      <c r="W163" s="40"/>
      <c r="X163" s="40"/>
    </row>
    <row r="164" spans="1:24" x14ac:dyDescent="0.25">
      <c r="A164" s="40"/>
      <c r="B164" s="40"/>
      <c r="C164" s="40"/>
      <c r="D164" s="40"/>
      <c r="E164" s="40"/>
      <c r="F164" s="40"/>
      <c r="G164" s="40"/>
      <c r="H164" s="40"/>
      <c r="I164" s="40"/>
      <c r="J164" s="40"/>
      <c r="K164" s="40"/>
      <c r="L164" s="40"/>
      <c r="M164" s="64"/>
      <c r="N164" s="41"/>
      <c r="O164" s="42"/>
      <c r="P164" s="43"/>
      <c r="Q164" s="40"/>
      <c r="R164" s="40"/>
      <c r="S164" s="40"/>
      <c r="T164" s="41"/>
      <c r="U164" s="40"/>
      <c r="V164" s="40"/>
      <c r="W164" s="40"/>
      <c r="X164" s="40"/>
    </row>
    <row r="165" spans="1:24" x14ac:dyDescent="0.25">
      <c r="A165" s="40"/>
      <c r="B165" s="40"/>
      <c r="C165" s="40"/>
      <c r="D165" s="40"/>
      <c r="E165" s="40"/>
      <c r="F165" s="40"/>
      <c r="G165" s="40"/>
      <c r="H165" s="40"/>
      <c r="I165" s="40"/>
      <c r="J165" s="40"/>
      <c r="K165" s="40"/>
      <c r="L165" s="40"/>
      <c r="M165" s="64"/>
      <c r="N165" s="41"/>
      <c r="O165" s="42"/>
      <c r="P165" s="43"/>
      <c r="Q165" s="40"/>
      <c r="R165" s="40"/>
      <c r="S165" s="40"/>
      <c r="T165" s="41"/>
      <c r="U165" s="40"/>
      <c r="V165" s="40"/>
      <c r="W165" s="40"/>
      <c r="X165" s="40"/>
    </row>
    <row r="166" spans="1:24" x14ac:dyDescent="0.25">
      <c r="A166" s="40"/>
      <c r="B166" s="40"/>
      <c r="C166" s="40"/>
      <c r="D166" s="40"/>
      <c r="E166" s="40"/>
      <c r="F166" s="40"/>
      <c r="G166" s="40"/>
      <c r="H166" s="40"/>
      <c r="I166" s="40"/>
      <c r="J166" s="40"/>
      <c r="K166" s="40"/>
      <c r="L166" s="40"/>
      <c r="M166" s="64"/>
      <c r="N166" s="41"/>
      <c r="O166" s="42"/>
      <c r="P166" s="43"/>
      <c r="Q166" s="40"/>
      <c r="R166" s="40"/>
      <c r="S166" s="40"/>
      <c r="T166" s="41"/>
      <c r="U166" s="40"/>
      <c r="V166" s="40"/>
      <c r="W166" s="40"/>
      <c r="X166" s="40"/>
    </row>
    <row r="167" spans="1:24" x14ac:dyDescent="0.25">
      <c r="A167" s="40"/>
      <c r="B167" s="40"/>
      <c r="C167" s="40"/>
      <c r="D167" s="40"/>
      <c r="E167" s="40"/>
      <c r="F167" s="40"/>
      <c r="G167" s="40"/>
      <c r="H167" s="40"/>
      <c r="I167" s="40"/>
      <c r="J167" s="40"/>
      <c r="K167" s="40"/>
      <c r="L167" s="40"/>
      <c r="M167" s="64"/>
      <c r="N167" s="41"/>
      <c r="O167" s="42"/>
      <c r="P167" s="43"/>
      <c r="Q167" s="40"/>
      <c r="R167" s="40"/>
      <c r="S167" s="40"/>
      <c r="T167" s="41"/>
      <c r="U167" s="40"/>
      <c r="V167" s="40"/>
      <c r="W167" s="40"/>
      <c r="X167" s="40"/>
    </row>
    <row r="168" spans="1:24" x14ac:dyDescent="0.25">
      <c r="A168" s="40"/>
      <c r="B168" s="40"/>
      <c r="C168" s="40"/>
      <c r="D168" s="40"/>
      <c r="E168" s="40"/>
      <c r="F168" s="40"/>
      <c r="G168" s="40"/>
      <c r="H168" s="40"/>
      <c r="I168" s="40"/>
      <c r="J168" s="40"/>
      <c r="K168" s="40"/>
      <c r="L168" s="40"/>
      <c r="M168" s="64"/>
      <c r="N168" s="41"/>
      <c r="O168" s="42"/>
      <c r="P168" s="43"/>
      <c r="Q168" s="40"/>
      <c r="R168" s="40"/>
      <c r="S168" s="40"/>
      <c r="T168" s="41"/>
      <c r="U168" s="40"/>
      <c r="V168" s="40"/>
      <c r="W168" s="40"/>
      <c r="X168" s="40"/>
    </row>
    <row r="169" spans="1:24" x14ac:dyDescent="0.25">
      <c r="A169" s="40"/>
      <c r="B169" s="40"/>
      <c r="C169" s="40"/>
      <c r="D169" s="40"/>
      <c r="E169" s="40"/>
      <c r="F169" s="40"/>
      <c r="G169" s="40"/>
      <c r="H169" s="40"/>
      <c r="I169" s="40"/>
      <c r="J169" s="40"/>
      <c r="K169" s="40"/>
      <c r="L169" s="40"/>
      <c r="M169" s="64"/>
      <c r="N169" s="41"/>
      <c r="O169" s="42"/>
      <c r="P169" s="43"/>
      <c r="Q169" s="40"/>
      <c r="R169" s="40"/>
      <c r="S169" s="40"/>
      <c r="T169" s="41"/>
      <c r="U169" s="40"/>
      <c r="V169" s="40"/>
      <c r="W169" s="40"/>
      <c r="X169" s="40"/>
    </row>
    <row r="170" spans="1:24" x14ac:dyDescent="0.25">
      <c r="A170" s="40"/>
      <c r="B170" s="40"/>
      <c r="C170" s="40"/>
      <c r="D170" s="40"/>
      <c r="E170" s="40"/>
      <c r="F170" s="40"/>
      <c r="G170" s="40"/>
      <c r="H170" s="40"/>
      <c r="I170" s="40"/>
      <c r="J170" s="40"/>
      <c r="K170" s="40"/>
      <c r="L170" s="40"/>
      <c r="M170" s="64"/>
      <c r="N170" s="41"/>
      <c r="O170" s="42"/>
      <c r="P170" s="43"/>
      <c r="Q170" s="40"/>
      <c r="R170" s="40"/>
      <c r="S170" s="40"/>
      <c r="T170" s="41"/>
      <c r="U170" s="40"/>
      <c r="V170" s="40"/>
      <c r="W170" s="40"/>
      <c r="X170" s="40"/>
    </row>
    <row r="171" spans="1:24" x14ac:dyDescent="0.25">
      <c r="A171" s="40"/>
      <c r="B171" s="40"/>
      <c r="C171" s="40"/>
      <c r="D171" s="40"/>
      <c r="E171" s="40"/>
      <c r="F171" s="40"/>
      <c r="G171" s="40"/>
      <c r="H171" s="40"/>
      <c r="I171" s="40"/>
      <c r="J171" s="40"/>
      <c r="K171" s="40"/>
      <c r="L171" s="40"/>
      <c r="M171" s="64"/>
      <c r="N171" s="41"/>
      <c r="O171" s="42"/>
      <c r="P171" s="43"/>
      <c r="Q171" s="40"/>
      <c r="R171" s="40"/>
      <c r="S171" s="40"/>
      <c r="T171" s="41"/>
      <c r="U171" s="40"/>
      <c r="V171" s="40"/>
      <c r="W171" s="40"/>
      <c r="X171" s="40"/>
    </row>
    <row r="172" spans="1:24" x14ac:dyDescent="0.25">
      <c r="A172" s="40"/>
      <c r="B172" s="40"/>
      <c r="C172" s="40"/>
      <c r="D172" s="40"/>
      <c r="E172" s="40"/>
      <c r="F172" s="40"/>
      <c r="G172" s="40"/>
      <c r="H172" s="40"/>
      <c r="I172" s="40"/>
      <c r="J172" s="40"/>
      <c r="K172" s="40"/>
      <c r="L172" s="40"/>
      <c r="M172" s="64"/>
      <c r="N172" s="41"/>
      <c r="O172" s="42"/>
      <c r="P172" s="43"/>
      <c r="Q172" s="40"/>
      <c r="R172" s="40"/>
      <c r="S172" s="40"/>
      <c r="T172" s="41"/>
      <c r="U172" s="40"/>
      <c r="V172" s="40"/>
      <c r="W172" s="40"/>
      <c r="X172" s="40"/>
    </row>
    <row r="173" spans="1:24" x14ac:dyDescent="0.25">
      <c r="A173" s="40"/>
      <c r="B173" s="40"/>
      <c r="C173" s="40"/>
      <c r="D173" s="40"/>
      <c r="E173" s="40"/>
      <c r="F173" s="40"/>
      <c r="G173" s="40"/>
      <c r="H173" s="40"/>
      <c r="I173" s="40"/>
      <c r="J173" s="40"/>
      <c r="K173" s="40"/>
      <c r="L173" s="40"/>
      <c r="M173" s="64"/>
      <c r="N173" s="41"/>
      <c r="O173" s="42"/>
      <c r="P173" s="43"/>
      <c r="Q173" s="40"/>
      <c r="R173" s="40"/>
      <c r="S173" s="40"/>
      <c r="T173" s="41"/>
      <c r="U173" s="40"/>
      <c r="V173" s="40"/>
      <c r="W173" s="40"/>
      <c r="X173" s="40"/>
    </row>
    <row r="174" spans="1:24" x14ac:dyDescent="0.25">
      <c r="A174" s="40"/>
      <c r="B174" s="40"/>
      <c r="C174" s="40"/>
      <c r="D174" s="40"/>
      <c r="E174" s="40"/>
      <c r="F174" s="40"/>
      <c r="G174" s="40"/>
      <c r="H174" s="40"/>
      <c r="I174" s="40"/>
      <c r="J174" s="40"/>
      <c r="K174" s="40"/>
      <c r="L174" s="40"/>
      <c r="M174" s="64"/>
      <c r="N174" s="41"/>
      <c r="O174" s="42"/>
      <c r="P174" s="43"/>
      <c r="Q174" s="40"/>
      <c r="R174" s="40"/>
      <c r="S174" s="40"/>
      <c r="T174" s="41"/>
      <c r="U174" s="40"/>
      <c r="V174" s="40"/>
      <c r="W174" s="40"/>
      <c r="X174" s="40"/>
    </row>
    <row r="175" spans="1:24" x14ac:dyDescent="0.25">
      <c r="A175" s="40"/>
      <c r="B175" s="40"/>
      <c r="C175" s="40"/>
      <c r="D175" s="40"/>
      <c r="E175" s="40"/>
      <c r="F175" s="40"/>
      <c r="G175" s="40"/>
      <c r="H175" s="40"/>
      <c r="I175" s="40"/>
      <c r="J175" s="40"/>
      <c r="K175" s="40"/>
      <c r="L175" s="40"/>
      <c r="M175" s="64"/>
      <c r="N175" s="41"/>
      <c r="O175" s="42"/>
      <c r="P175" s="43"/>
      <c r="Q175" s="40"/>
      <c r="R175" s="40"/>
      <c r="S175" s="40"/>
      <c r="T175" s="41"/>
      <c r="U175" s="40"/>
      <c r="V175" s="40"/>
      <c r="W175" s="40"/>
      <c r="X175" s="40"/>
    </row>
    <row r="176" spans="1:24" x14ac:dyDescent="0.25">
      <c r="A176" s="40"/>
      <c r="B176" s="40"/>
      <c r="C176" s="40"/>
      <c r="D176" s="40"/>
      <c r="E176" s="40"/>
      <c r="F176" s="40"/>
      <c r="G176" s="40"/>
      <c r="H176" s="40"/>
      <c r="I176" s="40"/>
      <c r="J176" s="40"/>
      <c r="K176" s="40"/>
      <c r="L176" s="40"/>
      <c r="M176" s="64"/>
      <c r="N176" s="41"/>
      <c r="O176" s="42"/>
      <c r="P176" s="43"/>
      <c r="Q176" s="40"/>
      <c r="R176" s="40"/>
      <c r="S176" s="40"/>
      <c r="T176" s="41"/>
      <c r="U176" s="40"/>
      <c r="V176" s="40"/>
      <c r="W176" s="40"/>
      <c r="X176" s="40"/>
    </row>
    <row r="177" spans="1:24" x14ac:dyDescent="0.25">
      <c r="A177" s="40"/>
      <c r="B177" s="40"/>
      <c r="C177" s="40"/>
      <c r="D177" s="40"/>
      <c r="E177" s="40"/>
      <c r="F177" s="40"/>
      <c r="G177" s="40"/>
      <c r="H177" s="40"/>
      <c r="I177" s="40"/>
      <c r="J177" s="40"/>
      <c r="K177" s="40"/>
      <c r="L177" s="40"/>
      <c r="M177" s="64"/>
      <c r="N177" s="41"/>
      <c r="O177" s="42"/>
      <c r="P177" s="43"/>
      <c r="Q177" s="40"/>
      <c r="R177" s="40"/>
      <c r="S177" s="40"/>
      <c r="T177" s="41"/>
      <c r="U177" s="40"/>
      <c r="V177" s="40"/>
      <c r="W177" s="40"/>
      <c r="X177" s="40"/>
    </row>
    <row r="178" spans="1:24" x14ac:dyDescent="0.25">
      <c r="A178" s="40"/>
      <c r="B178" s="40"/>
      <c r="C178" s="40"/>
      <c r="D178" s="40"/>
      <c r="E178" s="40"/>
      <c r="F178" s="40"/>
      <c r="G178" s="40"/>
      <c r="H178" s="40"/>
      <c r="I178" s="40"/>
      <c r="J178" s="40"/>
      <c r="K178" s="40"/>
      <c r="L178" s="40"/>
      <c r="M178" s="64"/>
      <c r="N178" s="41"/>
      <c r="O178" s="42"/>
      <c r="P178" s="43"/>
      <c r="Q178" s="40"/>
      <c r="R178" s="40"/>
      <c r="S178" s="40"/>
      <c r="T178" s="41"/>
      <c r="U178" s="40"/>
      <c r="V178" s="40"/>
      <c r="W178" s="40"/>
      <c r="X178" s="40"/>
    </row>
    <row r="179" spans="1:24" x14ac:dyDescent="0.25">
      <c r="A179" s="40"/>
      <c r="B179" s="40"/>
      <c r="C179" s="40"/>
      <c r="D179" s="40"/>
      <c r="E179" s="40"/>
      <c r="F179" s="40"/>
      <c r="G179" s="40"/>
      <c r="H179" s="40"/>
      <c r="I179" s="40"/>
      <c r="J179" s="40"/>
      <c r="K179" s="40"/>
      <c r="L179" s="40"/>
      <c r="M179" s="64"/>
      <c r="N179" s="41"/>
      <c r="O179" s="42"/>
      <c r="P179" s="43"/>
      <c r="Q179" s="40"/>
      <c r="R179" s="40"/>
      <c r="S179" s="40"/>
      <c r="T179" s="41"/>
      <c r="U179" s="40"/>
      <c r="V179" s="40"/>
      <c r="W179" s="40"/>
      <c r="X179" s="40"/>
    </row>
    <row r="180" spans="1:24" x14ac:dyDescent="0.25">
      <c r="A180" s="40"/>
      <c r="B180" s="40"/>
      <c r="C180" s="40"/>
      <c r="D180" s="40"/>
      <c r="E180" s="40"/>
      <c r="F180" s="40"/>
      <c r="G180" s="40"/>
      <c r="H180" s="40"/>
      <c r="I180" s="40"/>
      <c r="J180" s="40"/>
      <c r="K180" s="40"/>
      <c r="L180" s="40"/>
      <c r="M180" s="64"/>
      <c r="N180" s="41"/>
      <c r="O180" s="42"/>
      <c r="P180" s="43"/>
      <c r="Q180" s="40"/>
      <c r="R180" s="40"/>
      <c r="S180" s="40"/>
      <c r="T180" s="41"/>
      <c r="U180" s="40"/>
      <c r="V180" s="40"/>
      <c r="W180" s="40"/>
      <c r="X180" s="40"/>
    </row>
    <row r="181" spans="1:24" x14ac:dyDescent="0.25">
      <c r="A181" s="40"/>
      <c r="B181" s="40"/>
      <c r="C181" s="40"/>
      <c r="D181" s="40"/>
      <c r="E181" s="40"/>
      <c r="F181" s="40"/>
      <c r="G181" s="40"/>
      <c r="H181" s="40"/>
      <c r="I181" s="40"/>
      <c r="J181" s="40"/>
      <c r="K181" s="40"/>
      <c r="L181" s="40"/>
      <c r="M181" s="64"/>
      <c r="N181" s="41"/>
      <c r="O181" s="42"/>
      <c r="P181" s="43"/>
      <c r="Q181" s="40"/>
      <c r="R181" s="40"/>
      <c r="S181" s="40"/>
      <c r="T181" s="41"/>
      <c r="U181" s="40"/>
      <c r="V181" s="40"/>
      <c r="W181" s="40"/>
      <c r="X181" s="40"/>
    </row>
    <row r="182" spans="1:24" x14ac:dyDescent="0.25">
      <c r="A182" s="40"/>
      <c r="B182" s="40"/>
      <c r="C182" s="40"/>
      <c r="D182" s="40"/>
      <c r="E182" s="40"/>
      <c r="F182" s="40"/>
      <c r="G182" s="40"/>
      <c r="H182" s="40"/>
      <c r="I182" s="40"/>
      <c r="J182" s="40"/>
      <c r="K182" s="40"/>
      <c r="L182" s="40"/>
      <c r="M182" s="64"/>
      <c r="N182" s="41"/>
      <c r="O182" s="42"/>
      <c r="P182" s="43"/>
      <c r="Q182" s="40"/>
      <c r="R182" s="40"/>
      <c r="S182" s="40"/>
      <c r="T182" s="41"/>
      <c r="U182" s="40"/>
      <c r="V182" s="40"/>
      <c r="W182" s="40"/>
      <c r="X182" s="40"/>
    </row>
    <row r="183" spans="1:24" x14ac:dyDescent="0.25">
      <c r="A183" s="40"/>
      <c r="B183" s="40"/>
      <c r="C183" s="40"/>
      <c r="D183" s="40"/>
      <c r="E183" s="40"/>
      <c r="F183" s="40"/>
      <c r="G183" s="40"/>
      <c r="H183" s="40"/>
      <c r="I183" s="40"/>
      <c r="J183" s="40"/>
      <c r="K183" s="40"/>
      <c r="L183" s="40"/>
      <c r="M183" s="64"/>
      <c r="N183" s="41"/>
      <c r="O183" s="42"/>
      <c r="P183" s="43"/>
      <c r="Q183" s="40"/>
      <c r="R183" s="40"/>
      <c r="S183" s="40"/>
      <c r="T183" s="41"/>
      <c r="U183" s="40"/>
      <c r="V183" s="40"/>
      <c r="W183" s="40"/>
      <c r="X183" s="40"/>
    </row>
    <row r="184" spans="1:24" x14ac:dyDescent="0.25">
      <c r="A184" s="40"/>
      <c r="B184" s="40"/>
      <c r="C184" s="40"/>
      <c r="D184" s="40"/>
      <c r="E184" s="40"/>
      <c r="F184" s="40"/>
      <c r="G184" s="40"/>
      <c r="H184" s="40"/>
      <c r="I184" s="40"/>
      <c r="J184" s="40"/>
      <c r="K184" s="40"/>
      <c r="L184" s="40"/>
      <c r="M184" s="64"/>
      <c r="N184" s="41"/>
      <c r="O184" s="42"/>
      <c r="P184" s="43"/>
      <c r="Q184" s="40"/>
      <c r="R184" s="40"/>
      <c r="S184" s="40"/>
      <c r="T184" s="41"/>
      <c r="U184" s="40"/>
      <c r="V184" s="40"/>
      <c r="W184" s="40"/>
      <c r="X184" s="40"/>
    </row>
    <row r="185" spans="1:24" x14ac:dyDescent="0.25">
      <c r="A185" s="40"/>
      <c r="B185" s="40"/>
      <c r="C185" s="40"/>
      <c r="D185" s="40"/>
      <c r="E185" s="40"/>
      <c r="F185" s="40"/>
      <c r="G185" s="40"/>
      <c r="H185" s="40"/>
      <c r="I185" s="40"/>
      <c r="J185" s="40"/>
      <c r="K185" s="40"/>
      <c r="L185" s="40"/>
      <c r="M185" s="64"/>
      <c r="N185" s="41"/>
      <c r="O185" s="42"/>
      <c r="P185" s="43"/>
      <c r="Q185" s="40"/>
      <c r="R185" s="40"/>
      <c r="S185" s="40"/>
      <c r="T185" s="41"/>
      <c r="U185" s="40"/>
      <c r="V185" s="40"/>
      <c r="W185" s="40"/>
      <c r="X185" s="40"/>
    </row>
    <row r="186" spans="1:24" x14ac:dyDescent="0.25">
      <c r="A186" s="40"/>
      <c r="B186" s="40"/>
      <c r="C186" s="40"/>
      <c r="D186" s="40"/>
      <c r="E186" s="40"/>
      <c r="F186" s="40"/>
      <c r="G186" s="40"/>
      <c r="H186" s="40"/>
      <c r="I186" s="40"/>
      <c r="J186" s="40"/>
      <c r="K186" s="40"/>
      <c r="L186" s="40"/>
      <c r="M186" s="64"/>
      <c r="N186" s="41"/>
      <c r="O186" s="42"/>
      <c r="P186" s="43"/>
      <c r="Q186" s="40"/>
      <c r="R186" s="40"/>
      <c r="S186" s="40"/>
      <c r="T186" s="41"/>
      <c r="U186" s="40"/>
      <c r="V186" s="40"/>
      <c r="W186" s="40"/>
      <c r="X186" s="40"/>
    </row>
    <row r="187" spans="1:24" x14ac:dyDescent="0.25">
      <c r="A187" s="40"/>
      <c r="B187" s="40"/>
      <c r="C187" s="40"/>
      <c r="D187" s="40"/>
      <c r="E187" s="40"/>
      <c r="F187" s="40"/>
      <c r="G187" s="40"/>
      <c r="H187" s="40"/>
      <c r="I187" s="40"/>
      <c r="J187" s="40"/>
      <c r="K187" s="40"/>
      <c r="L187" s="40"/>
      <c r="M187" s="64"/>
      <c r="N187" s="41"/>
      <c r="O187" s="42"/>
      <c r="P187" s="43"/>
      <c r="Q187" s="40"/>
      <c r="R187" s="40"/>
      <c r="S187" s="40"/>
      <c r="T187" s="41"/>
      <c r="U187" s="40"/>
      <c r="V187" s="40"/>
      <c r="W187" s="40"/>
      <c r="X187" s="40"/>
    </row>
    <row r="188" spans="1:24" x14ac:dyDescent="0.25">
      <c r="A188" s="40"/>
      <c r="B188" s="40"/>
      <c r="C188" s="40"/>
      <c r="D188" s="40"/>
      <c r="E188" s="40"/>
      <c r="F188" s="40"/>
      <c r="G188" s="40"/>
      <c r="H188" s="40"/>
      <c r="I188" s="40"/>
      <c r="J188" s="40"/>
      <c r="K188" s="40"/>
      <c r="L188" s="40"/>
      <c r="M188" s="64"/>
      <c r="N188" s="41"/>
      <c r="O188" s="42"/>
      <c r="P188" s="43"/>
      <c r="Q188" s="40"/>
      <c r="R188" s="40"/>
      <c r="S188" s="40"/>
      <c r="T188" s="41"/>
      <c r="U188" s="40"/>
      <c r="V188" s="40"/>
      <c r="W188" s="40"/>
      <c r="X188" s="40"/>
    </row>
    <row r="189" spans="1:24" x14ac:dyDescent="0.25">
      <c r="A189" s="40"/>
      <c r="B189" s="40"/>
      <c r="C189" s="40"/>
      <c r="D189" s="40"/>
      <c r="E189" s="40"/>
      <c r="F189" s="40"/>
      <c r="G189" s="40"/>
      <c r="H189" s="40"/>
      <c r="I189" s="40"/>
      <c r="J189" s="40"/>
      <c r="K189" s="40"/>
      <c r="L189" s="40"/>
      <c r="M189" s="64"/>
      <c r="N189" s="41"/>
      <c r="O189" s="42"/>
      <c r="P189" s="43"/>
      <c r="Q189" s="40"/>
      <c r="R189" s="40"/>
      <c r="S189" s="40"/>
      <c r="T189" s="41"/>
      <c r="U189" s="40"/>
      <c r="V189" s="40"/>
      <c r="W189" s="40"/>
      <c r="X189" s="40"/>
    </row>
    <row r="190" spans="1:24" x14ac:dyDescent="0.25">
      <c r="A190" s="40"/>
      <c r="B190" s="40"/>
      <c r="C190" s="40"/>
      <c r="D190" s="40"/>
      <c r="E190" s="40"/>
      <c r="F190" s="40"/>
      <c r="G190" s="40"/>
      <c r="H190" s="40"/>
      <c r="I190" s="40"/>
      <c r="J190" s="40"/>
      <c r="K190" s="40"/>
      <c r="L190" s="40"/>
      <c r="M190" s="64"/>
      <c r="N190" s="41"/>
      <c r="O190" s="42"/>
      <c r="P190" s="43"/>
      <c r="Q190" s="40"/>
      <c r="R190" s="40"/>
      <c r="S190" s="40"/>
      <c r="T190" s="41"/>
      <c r="U190" s="40"/>
      <c r="V190" s="40"/>
      <c r="W190" s="40"/>
      <c r="X190" s="40"/>
    </row>
    <row r="191" spans="1:24" x14ac:dyDescent="0.25">
      <c r="A191" s="40"/>
      <c r="B191" s="40"/>
      <c r="C191" s="40"/>
      <c r="D191" s="40"/>
      <c r="E191" s="40"/>
      <c r="F191" s="40"/>
      <c r="G191" s="40"/>
      <c r="H191" s="40"/>
      <c r="I191" s="40"/>
      <c r="J191" s="40"/>
      <c r="K191" s="40"/>
      <c r="L191" s="40"/>
      <c r="M191" s="64"/>
      <c r="N191" s="41"/>
      <c r="O191" s="42"/>
      <c r="P191" s="43"/>
      <c r="Q191" s="40"/>
      <c r="R191" s="40"/>
      <c r="S191" s="40"/>
      <c r="T191" s="41"/>
      <c r="U191" s="40"/>
      <c r="V191" s="40"/>
      <c r="W191" s="40"/>
      <c r="X191" s="40"/>
    </row>
    <row r="192" spans="1:24" x14ac:dyDescent="0.25">
      <c r="A192" s="40"/>
      <c r="B192" s="40"/>
      <c r="C192" s="40"/>
      <c r="D192" s="40"/>
      <c r="E192" s="40"/>
      <c r="F192" s="40"/>
      <c r="G192" s="40"/>
      <c r="H192" s="40"/>
      <c r="I192" s="40"/>
      <c r="J192" s="40"/>
      <c r="K192" s="40"/>
      <c r="L192" s="40"/>
      <c r="M192" s="64"/>
      <c r="N192" s="41"/>
      <c r="O192" s="42"/>
      <c r="P192" s="43"/>
      <c r="Q192" s="40"/>
      <c r="R192" s="40"/>
      <c r="S192" s="40"/>
      <c r="T192" s="41"/>
      <c r="U192" s="40"/>
      <c r="V192" s="40"/>
      <c r="W192" s="40"/>
      <c r="X192" s="40"/>
    </row>
    <row r="193" spans="1:24" x14ac:dyDescent="0.25">
      <c r="A193" s="40"/>
      <c r="B193" s="40"/>
      <c r="C193" s="40"/>
      <c r="D193" s="40"/>
      <c r="E193" s="40"/>
      <c r="F193" s="40"/>
      <c r="G193" s="40"/>
      <c r="H193" s="40"/>
      <c r="I193" s="40"/>
      <c r="J193" s="40"/>
      <c r="K193" s="40"/>
      <c r="L193" s="40"/>
      <c r="M193" s="64"/>
      <c r="N193" s="41"/>
      <c r="O193" s="42"/>
      <c r="P193" s="43"/>
      <c r="Q193" s="40"/>
      <c r="R193" s="40"/>
      <c r="S193" s="40"/>
      <c r="T193" s="41"/>
      <c r="U193" s="40"/>
      <c r="V193" s="40"/>
      <c r="W193" s="40"/>
      <c r="X193" s="40"/>
    </row>
    <row r="194" spans="1:24" x14ac:dyDescent="0.25">
      <c r="A194" s="40"/>
      <c r="B194" s="40"/>
      <c r="C194" s="40"/>
      <c r="D194" s="40"/>
      <c r="E194" s="40"/>
      <c r="F194" s="40"/>
      <c r="G194" s="40"/>
      <c r="H194" s="40"/>
      <c r="I194" s="40"/>
      <c r="J194" s="40"/>
      <c r="K194" s="40"/>
      <c r="L194" s="40"/>
      <c r="M194" s="64"/>
      <c r="N194" s="41"/>
      <c r="O194" s="42"/>
      <c r="P194" s="43"/>
      <c r="Q194" s="40"/>
      <c r="R194" s="40"/>
      <c r="S194" s="40"/>
      <c r="T194" s="41"/>
      <c r="U194" s="40"/>
      <c r="V194" s="40"/>
      <c r="W194" s="40"/>
      <c r="X194" s="40"/>
    </row>
    <row r="195" spans="1:24" x14ac:dyDescent="0.25">
      <c r="A195" s="40"/>
      <c r="B195" s="40"/>
      <c r="C195" s="40"/>
      <c r="D195" s="40"/>
      <c r="E195" s="40"/>
      <c r="F195" s="40"/>
      <c r="G195" s="40"/>
      <c r="H195" s="40"/>
      <c r="I195" s="40"/>
      <c r="J195" s="40"/>
      <c r="K195" s="40"/>
      <c r="L195" s="40"/>
      <c r="M195" s="64"/>
      <c r="N195" s="41"/>
      <c r="O195" s="42"/>
      <c r="P195" s="43"/>
      <c r="Q195" s="40"/>
      <c r="R195" s="40"/>
      <c r="S195" s="40"/>
      <c r="T195" s="41"/>
      <c r="U195" s="40"/>
      <c r="V195" s="40"/>
      <c r="W195" s="40"/>
      <c r="X195" s="40"/>
    </row>
    <row r="196" spans="1:24" x14ac:dyDescent="0.25">
      <c r="A196" s="40"/>
      <c r="B196" s="40"/>
      <c r="C196" s="40"/>
      <c r="D196" s="40"/>
      <c r="E196" s="40"/>
      <c r="F196" s="40"/>
      <c r="G196" s="40"/>
      <c r="H196" s="40"/>
      <c r="I196" s="40"/>
      <c r="J196" s="40"/>
      <c r="K196" s="40"/>
      <c r="L196" s="40"/>
      <c r="M196" s="64"/>
      <c r="N196" s="41"/>
      <c r="O196" s="42"/>
      <c r="P196" s="43"/>
      <c r="Q196" s="40"/>
      <c r="R196" s="40"/>
      <c r="S196" s="40"/>
      <c r="T196" s="41"/>
      <c r="U196" s="40"/>
      <c r="V196" s="40"/>
      <c r="W196" s="40"/>
      <c r="X196" s="40"/>
    </row>
    <row r="197" spans="1:24" x14ac:dyDescent="0.25">
      <c r="A197" s="40"/>
      <c r="B197" s="40"/>
      <c r="C197" s="40"/>
      <c r="D197" s="40"/>
      <c r="E197" s="40"/>
      <c r="F197" s="40"/>
      <c r="G197" s="40"/>
      <c r="H197" s="40"/>
      <c r="I197" s="40"/>
      <c r="J197" s="40"/>
      <c r="K197" s="40"/>
      <c r="L197" s="40"/>
      <c r="M197" s="64"/>
      <c r="N197" s="41"/>
      <c r="O197" s="42"/>
      <c r="P197" s="43"/>
      <c r="Q197" s="40"/>
      <c r="R197" s="40"/>
      <c r="S197" s="40"/>
      <c r="T197" s="41"/>
      <c r="U197" s="40"/>
      <c r="V197" s="40"/>
      <c r="W197" s="40"/>
      <c r="X197" s="40"/>
    </row>
    <row r="1047050" spans="22:23" x14ac:dyDescent="0.25">
      <c r="V1047050" s="31" t="s">
        <v>26</v>
      </c>
      <c r="W1047050" s="31" t="s">
        <v>25</v>
      </c>
    </row>
  </sheetData>
  <autoFilter ref="A1:Y121">
    <sortState ref="A2:Y121">
      <sortCondition ref="N1:N121"/>
    </sortState>
  </autoFilter>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x14:formula1>
            <xm:f>Hoja1!$C$3:$C$7</xm:f>
          </x14:formula1>
          <xm:sqref>E2:E121</xm:sqref>
        </x14:dataValidation>
        <x14:dataValidation type="list" allowBlank="1" showInputMessage="1" showErrorMessage="1">
          <x14:formula1>
            <xm:f>Hoja1!$D$3:$D$8</xm:f>
          </x14:formula1>
          <xm:sqref>F2:F121</xm:sqref>
        </x14:dataValidation>
        <x14:dataValidation type="list" allowBlank="1" showInputMessage="1" showErrorMessage="1">
          <x14:formula1>
            <xm:f>Hoja1!$E$3:$E$6</xm:f>
          </x14:formula1>
          <xm:sqref>R2:R121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2:E8"/>
  <sheetViews>
    <sheetView workbookViewId="0">
      <selection activeCell="F7" sqref="F7"/>
    </sheetView>
  </sheetViews>
  <sheetFormatPr baseColWidth="10" defaultRowHeight="15" x14ac:dyDescent="0.25"/>
  <cols>
    <col min="3" max="3" width="17.140625" bestFit="1" customWidth="1"/>
    <col min="4" max="4" width="16.7109375" customWidth="1"/>
    <col min="5" max="5" width="14" bestFit="1" customWidth="1"/>
  </cols>
  <sheetData>
    <row r="2" spans="3:5" ht="30" x14ac:dyDescent="0.25">
      <c r="C2" s="53" t="s">
        <v>548</v>
      </c>
      <c r="D2" s="54" t="s">
        <v>550</v>
      </c>
      <c r="E2" s="55" t="s">
        <v>17</v>
      </c>
    </row>
    <row r="3" spans="3:5" ht="30" x14ac:dyDescent="0.25">
      <c r="C3" s="10" t="s">
        <v>46</v>
      </c>
      <c r="D3" s="10" t="s">
        <v>552</v>
      </c>
      <c r="E3" s="56" t="s">
        <v>33</v>
      </c>
    </row>
    <row r="4" spans="3:5" ht="30" x14ac:dyDescent="0.25">
      <c r="C4" s="10" t="s">
        <v>546</v>
      </c>
      <c r="D4" s="10" t="s">
        <v>49</v>
      </c>
      <c r="E4" s="58" t="s">
        <v>32</v>
      </c>
    </row>
    <row r="5" spans="3:5" ht="30" x14ac:dyDescent="0.25">
      <c r="C5" s="10" t="s">
        <v>45</v>
      </c>
      <c r="D5" s="10" t="s">
        <v>50</v>
      </c>
      <c r="E5" s="59" t="s">
        <v>553</v>
      </c>
    </row>
    <row r="6" spans="3:5" ht="30" x14ac:dyDescent="0.25">
      <c r="C6" s="10" t="s">
        <v>547</v>
      </c>
      <c r="D6" s="10" t="s">
        <v>551</v>
      </c>
      <c r="E6" s="57" t="s">
        <v>554</v>
      </c>
    </row>
    <row r="7" spans="3:5" ht="45" x14ac:dyDescent="0.25">
      <c r="C7" s="52" t="s">
        <v>549</v>
      </c>
      <c r="D7" s="10" t="s">
        <v>52</v>
      </c>
    </row>
    <row r="8" spans="3:5" x14ac:dyDescent="0.25">
      <c r="D8" s="52" t="s">
        <v>51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46968"/>
  <sheetViews>
    <sheetView tabSelected="1" zoomScale="92" zoomScaleNormal="92" workbookViewId="0">
      <pane ySplit="1" topLeftCell="A2" activePane="bottomLeft" state="frozen"/>
      <selection activeCell="C1" sqref="C1"/>
      <selection pane="bottomLeft" activeCell="D6" sqref="D6"/>
    </sheetView>
  </sheetViews>
  <sheetFormatPr baseColWidth="10" defaultColWidth="11.42578125" defaultRowHeight="12.75" x14ac:dyDescent="0.25"/>
  <cols>
    <col min="1" max="1" width="11.42578125" style="31"/>
    <col min="2" max="2" width="15.140625" style="31" customWidth="1"/>
    <col min="3" max="3" width="26.28515625" style="31" customWidth="1"/>
    <col min="4" max="4" width="17.85546875" style="31" customWidth="1"/>
    <col min="5" max="5" width="19.7109375" style="31" bestFit="1" customWidth="1"/>
    <col min="6" max="6" width="22.85546875" style="31" bestFit="1" customWidth="1"/>
    <col min="7" max="7" width="29.7109375" style="31" customWidth="1"/>
    <col min="8" max="8" width="22" style="31" customWidth="1"/>
    <col min="9" max="9" width="18.85546875" style="31" customWidth="1"/>
    <col min="10" max="10" width="18.5703125" style="31" customWidth="1"/>
    <col min="11" max="11" width="16.5703125" style="31" customWidth="1"/>
    <col min="12" max="12" width="11.42578125" style="31"/>
    <col min="13" max="13" width="20" style="65" bestFit="1" customWidth="1"/>
    <col min="14" max="14" width="11.42578125" style="44"/>
    <col min="15" max="15" width="21.85546875" style="45" bestFit="1" customWidth="1"/>
    <col min="16" max="16" width="11.42578125" style="46"/>
    <col min="17" max="17" width="11.42578125" style="31"/>
    <col min="18" max="18" width="15.28515625" style="31" customWidth="1"/>
    <col min="19" max="19" width="31.28515625" style="31" customWidth="1"/>
    <col min="20" max="20" width="25.140625" style="44" customWidth="1"/>
    <col min="21" max="21" width="19" style="31" customWidth="1"/>
    <col min="22" max="22" width="15.140625" style="31" customWidth="1"/>
    <col min="23" max="23" width="14.7109375" style="31" customWidth="1"/>
    <col min="24" max="24" width="27.7109375" style="31" customWidth="1"/>
    <col min="25" max="25" width="25.85546875" style="31" bestFit="1" customWidth="1"/>
    <col min="26" max="16384" width="11.42578125" style="31"/>
  </cols>
  <sheetData>
    <row r="1" spans="1:25" s="24" customFormat="1" ht="51" x14ac:dyDescent="0.25">
      <c r="A1" s="14" t="s">
        <v>0</v>
      </c>
      <c r="B1" s="15" t="s">
        <v>1</v>
      </c>
      <c r="C1" s="15" t="s">
        <v>2</v>
      </c>
      <c r="D1" s="15" t="s">
        <v>3</v>
      </c>
      <c r="E1" s="15" t="s">
        <v>4</v>
      </c>
      <c r="F1" s="15" t="s">
        <v>5</v>
      </c>
      <c r="G1" s="15" t="s">
        <v>6</v>
      </c>
      <c r="H1" s="15" t="s">
        <v>7</v>
      </c>
      <c r="I1" s="15" t="s">
        <v>8</v>
      </c>
      <c r="J1" s="15" t="s">
        <v>9</v>
      </c>
      <c r="K1" s="15" t="s">
        <v>10</v>
      </c>
      <c r="L1" s="16" t="s">
        <v>11</v>
      </c>
      <c r="M1" s="17" t="s">
        <v>12</v>
      </c>
      <c r="N1" s="18" t="s">
        <v>13</v>
      </c>
      <c r="O1" s="19" t="s">
        <v>14</v>
      </c>
      <c r="P1" s="20" t="s">
        <v>15</v>
      </c>
      <c r="Q1" s="15" t="s">
        <v>16</v>
      </c>
      <c r="R1" s="15" t="s">
        <v>17</v>
      </c>
      <c r="S1" s="15" t="s">
        <v>18</v>
      </c>
      <c r="T1" s="21" t="s">
        <v>19</v>
      </c>
      <c r="U1" s="15" t="s">
        <v>20</v>
      </c>
      <c r="V1" s="15" t="s">
        <v>21</v>
      </c>
      <c r="W1" s="15" t="s">
        <v>22</v>
      </c>
      <c r="X1" s="22" t="s">
        <v>23</v>
      </c>
      <c r="Y1" s="23"/>
    </row>
    <row r="2" spans="1:25" ht="51" x14ac:dyDescent="0.25">
      <c r="A2" s="84" t="s">
        <v>542</v>
      </c>
      <c r="B2" s="85" t="s">
        <v>542</v>
      </c>
      <c r="C2" s="85" t="s">
        <v>572</v>
      </c>
      <c r="D2" s="85" t="s">
        <v>293</v>
      </c>
      <c r="E2" s="85" t="s">
        <v>46</v>
      </c>
      <c r="F2" s="85" t="s">
        <v>551</v>
      </c>
      <c r="G2" s="86" t="s">
        <v>177</v>
      </c>
      <c r="H2" s="87" t="s">
        <v>561</v>
      </c>
      <c r="I2" s="85" t="s">
        <v>400</v>
      </c>
      <c r="J2" s="85" t="s">
        <v>401</v>
      </c>
      <c r="K2" s="85" t="s">
        <v>40</v>
      </c>
      <c r="L2" s="85">
        <v>30</v>
      </c>
      <c r="M2" s="85" t="s">
        <v>57</v>
      </c>
      <c r="N2" s="85" t="s">
        <v>405</v>
      </c>
      <c r="O2" s="88"/>
      <c r="P2" s="89"/>
      <c r="Q2" s="85">
        <v>25</v>
      </c>
      <c r="R2" s="85" t="s">
        <v>554</v>
      </c>
      <c r="S2" s="85"/>
      <c r="T2" s="90"/>
      <c r="U2" s="85"/>
      <c r="V2" s="85"/>
      <c r="W2" s="85"/>
      <c r="X2" s="91"/>
      <c r="Y2" s="30"/>
    </row>
    <row r="3" spans="1:25" ht="63.75" x14ac:dyDescent="0.25">
      <c r="A3" s="67" t="s">
        <v>24</v>
      </c>
      <c r="B3" s="68" t="s">
        <v>565</v>
      </c>
      <c r="C3" s="68" t="s">
        <v>568</v>
      </c>
      <c r="D3" s="68" t="s">
        <v>294</v>
      </c>
      <c r="E3" s="68" t="s">
        <v>549</v>
      </c>
      <c r="F3" s="68" t="s">
        <v>551</v>
      </c>
      <c r="G3" s="69" t="s">
        <v>179</v>
      </c>
      <c r="H3" s="70" t="s">
        <v>527</v>
      </c>
      <c r="I3" s="68" t="s">
        <v>400</v>
      </c>
      <c r="J3" s="68" t="s">
        <v>401</v>
      </c>
      <c r="K3" s="68" t="s">
        <v>41</v>
      </c>
      <c r="L3" s="68">
        <v>30</v>
      </c>
      <c r="M3" s="68" t="s">
        <v>59</v>
      </c>
      <c r="N3" s="68" t="s">
        <v>407</v>
      </c>
      <c r="O3" s="71"/>
      <c r="P3" s="73">
        <v>44371</v>
      </c>
      <c r="Q3" s="68">
        <v>15</v>
      </c>
      <c r="R3" s="68" t="s">
        <v>32</v>
      </c>
      <c r="S3" s="78" t="s">
        <v>608</v>
      </c>
      <c r="T3" s="73"/>
      <c r="U3" s="68"/>
      <c r="V3" s="68" t="s">
        <v>609</v>
      </c>
      <c r="W3" s="68"/>
      <c r="X3" s="74"/>
      <c r="Y3" s="30"/>
    </row>
    <row r="4" spans="1:25" ht="51" x14ac:dyDescent="0.2">
      <c r="A4" s="84" t="s">
        <v>24</v>
      </c>
      <c r="B4" s="85" t="s">
        <v>563</v>
      </c>
      <c r="C4" s="85" t="s">
        <v>572</v>
      </c>
      <c r="D4" s="85" t="s">
        <v>557</v>
      </c>
      <c r="E4" s="85" t="s">
        <v>547</v>
      </c>
      <c r="F4" s="85" t="s">
        <v>551</v>
      </c>
      <c r="G4" s="86" t="s">
        <v>180</v>
      </c>
      <c r="H4" s="87" t="s">
        <v>561</v>
      </c>
      <c r="I4" s="85" t="s">
        <v>400</v>
      </c>
      <c r="J4" s="85" t="s">
        <v>401</v>
      </c>
      <c r="K4" s="85" t="s">
        <v>40</v>
      </c>
      <c r="L4" s="85">
        <v>30</v>
      </c>
      <c r="M4" s="85" t="s">
        <v>60</v>
      </c>
      <c r="N4" s="85" t="s">
        <v>408</v>
      </c>
      <c r="O4" s="88"/>
      <c r="P4" s="95"/>
      <c r="Q4" s="85">
        <v>25</v>
      </c>
      <c r="R4" s="85" t="s">
        <v>554</v>
      </c>
      <c r="S4" s="96"/>
      <c r="T4" s="97"/>
      <c r="U4" s="85"/>
      <c r="V4" s="85"/>
      <c r="W4" s="85"/>
      <c r="X4" s="91"/>
      <c r="Y4" s="30"/>
    </row>
    <row r="5" spans="1:25" ht="63.75" x14ac:dyDescent="0.25">
      <c r="A5" s="67" t="s">
        <v>24</v>
      </c>
      <c r="B5" s="68" t="s">
        <v>565</v>
      </c>
      <c r="C5" s="68" t="s">
        <v>569</v>
      </c>
      <c r="D5" s="68" t="s">
        <v>556</v>
      </c>
      <c r="E5" s="68" t="s">
        <v>547</v>
      </c>
      <c r="F5" s="68" t="s">
        <v>551</v>
      </c>
      <c r="G5" s="69" t="s">
        <v>181</v>
      </c>
      <c r="H5" s="70" t="s">
        <v>528</v>
      </c>
      <c r="I5" s="68" t="s">
        <v>400</v>
      </c>
      <c r="J5" s="68" t="s">
        <v>401</v>
      </c>
      <c r="K5" s="68" t="s">
        <v>40</v>
      </c>
      <c r="L5" s="68">
        <v>30</v>
      </c>
      <c r="M5" s="79" t="s">
        <v>61</v>
      </c>
      <c r="N5" s="68" t="s">
        <v>409</v>
      </c>
      <c r="O5" s="71">
        <v>20212050092251</v>
      </c>
      <c r="P5" s="73">
        <v>44364</v>
      </c>
      <c r="Q5" s="68">
        <v>10</v>
      </c>
      <c r="R5" s="68" t="s">
        <v>32</v>
      </c>
      <c r="S5" s="68"/>
      <c r="T5" s="73">
        <v>44370</v>
      </c>
      <c r="U5" s="68" t="s">
        <v>576</v>
      </c>
      <c r="V5" s="68" t="s">
        <v>609</v>
      </c>
      <c r="W5" s="68"/>
      <c r="X5" s="74"/>
      <c r="Y5" s="30"/>
    </row>
    <row r="6" spans="1:25" ht="51" x14ac:dyDescent="0.25">
      <c r="A6" s="84" t="s">
        <v>24</v>
      </c>
      <c r="B6" s="85" t="s">
        <v>565</v>
      </c>
      <c r="C6" s="85" t="s">
        <v>571</v>
      </c>
      <c r="D6" s="85" t="s">
        <v>295</v>
      </c>
      <c r="E6" s="85" t="s">
        <v>549</v>
      </c>
      <c r="F6" s="85" t="s">
        <v>552</v>
      </c>
      <c r="G6" s="86" t="s">
        <v>182</v>
      </c>
      <c r="H6" s="87" t="s">
        <v>526</v>
      </c>
      <c r="I6" s="85" t="s">
        <v>630</v>
      </c>
      <c r="J6" s="85" t="s">
        <v>401</v>
      </c>
      <c r="K6" s="85" t="s">
        <v>40</v>
      </c>
      <c r="L6" s="85">
        <v>30</v>
      </c>
      <c r="M6" s="85" t="s">
        <v>62</v>
      </c>
      <c r="N6" s="85" t="s">
        <v>410</v>
      </c>
      <c r="O6" s="88"/>
      <c r="P6" s="89"/>
      <c r="Q6" s="85">
        <v>25</v>
      </c>
      <c r="R6" s="85" t="s">
        <v>554</v>
      </c>
      <c r="S6" s="85"/>
      <c r="T6" s="90"/>
      <c r="U6" s="85"/>
      <c r="V6" s="85"/>
      <c r="W6" s="85"/>
      <c r="X6" s="91"/>
      <c r="Y6" s="30"/>
    </row>
    <row r="7" spans="1:25" ht="63.75" x14ac:dyDescent="0.25">
      <c r="A7" s="84" t="s">
        <v>24</v>
      </c>
      <c r="B7" s="85" t="s">
        <v>565</v>
      </c>
      <c r="C7" s="85" t="s">
        <v>568</v>
      </c>
      <c r="D7" s="85" t="s">
        <v>296</v>
      </c>
      <c r="E7" s="85" t="s">
        <v>549</v>
      </c>
      <c r="F7" s="85" t="s">
        <v>50</v>
      </c>
      <c r="G7" s="86" t="s">
        <v>183</v>
      </c>
      <c r="H7" s="87" t="s">
        <v>561</v>
      </c>
      <c r="I7" s="85" t="s">
        <v>400</v>
      </c>
      <c r="J7" s="85" t="s">
        <v>401</v>
      </c>
      <c r="K7" s="85" t="s">
        <v>41</v>
      </c>
      <c r="L7" s="85">
        <v>30</v>
      </c>
      <c r="M7" s="85" t="s">
        <v>63</v>
      </c>
      <c r="N7" s="85" t="s">
        <v>411</v>
      </c>
      <c r="O7" s="88"/>
      <c r="P7" s="95"/>
      <c r="Q7" s="85">
        <v>25</v>
      </c>
      <c r="R7" s="85" t="s">
        <v>554</v>
      </c>
      <c r="S7" s="85"/>
      <c r="T7" s="90"/>
      <c r="U7" s="85"/>
      <c r="V7" s="85"/>
      <c r="W7" s="85"/>
      <c r="X7" s="91"/>
      <c r="Y7" s="30"/>
    </row>
    <row r="8" spans="1:25" ht="51" x14ac:dyDescent="0.25">
      <c r="A8" s="67" t="s">
        <v>24</v>
      </c>
      <c r="B8" s="68" t="s">
        <v>565</v>
      </c>
      <c r="C8" s="68" t="s">
        <v>574</v>
      </c>
      <c r="D8" s="68" t="s">
        <v>297</v>
      </c>
      <c r="E8" s="68" t="s">
        <v>547</v>
      </c>
      <c r="F8" s="68" t="s">
        <v>49</v>
      </c>
      <c r="G8" s="69" t="s">
        <v>184</v>
      </c>
      <c r="H8" s="70" t="s">
        <v>642</v>
      </c>
      <c r="I8" s="68" t="s">
        <v>404</v>
      </c>
      <c r="J8" s="68" t="s">
        <v>578</v>
      </c>
      <c r="K8" s="68" t="s">
        <v>38</v>
      </c>
      <c r="L8" s="68">
        <v>35</v>
      </c>
      <c r="M8" s="68" t="s">
        <v>64</v>
      </c>
      <c r="N8" s="68" t="s">
        <v>412</v>
      </c>
      <c r="O8" s="71">
        <v>20211200000843</v>
      </c>
      <c r="P8" s="73">
        <v>44355</v>
      </c>
      <c r="Q8" s="68">
        <v>3</v>
      </c>
      <c r="R8" s="68" t="s">
        <v>32</v>
      </c>
      <c r="S8" s="70"/>
      <c r="T8" s="73">
        <v>44364</v>
      </c>
      <c r="U8" s="68" t="s">
        <v>576</v>
      </c>
      <c r="V8" s="68" t="s">
        <v>609</v>
      </c>
      <c r="W8" s="68"/>
      <c r="X8" s="74"/>
      <c r="Y8" s="30"/>
    </row>
    <row r="9" spans="1:25" ht="51" x14ac:dyDescent="0.25">
      <c r="A9" s="84" t="s">
        <v>24</v>
      </c>
      <c r="B9" s="85" t="s">
        <v>565</v>
      </c>
      <c r="C9" s="85" t="s">
        <v>610</v>
      </c>
      <c r="D9" s="85" t="s">
        <v>298</v>
      </c>
      <c r="E9" s="85" t="s">
        <v>46</v>
      </c>
      <c r="F9" s="85" t="s">
        <v>551</v>
      </c>
      <c r="G9" s="86" t="s">
        <v>185</v>
      </c>
      <c r="H9" s="87" t="s">
        <v>561</v>
      </c>
      <c r="I9" s="85" t="s">
        <v>400</v>
      </c>
      <c r="J9" s="85" t="s">
        <v>401</v>
      </c>
      <c r="K9" s="85" t="s">
        <v>41</v>
      </c>
      <c r="L9" s="85">
        <v>30</v>
      </c>
      <c r="M9" s="85" t="s">
        <v>65</v>
      </c>
      <c r="N9" s="85" t="s">
        <v>413</v>
      </c>
      <c r="O9" s="108"/>
      <c r="P9" s="89"/>
      <c r="Q9" s="85">
        <v>23</v>
      </c>
      <c r="R9" s="85" t="s">
        <v>554</v>
      </c>
      <c r="S9" s="85"/>
      <c r="T9" s="90"/>
      <c r="U9" s="85"/>
      <c r="V9" s="85"/>
      <c r="W9" s="85"/>
      <c r="X9" s="91"/>
      <c r="Y9" s="30"/>
    </row>
    <row r="10" spans="1:25" ht="51" x14ac:dyDescent="0.25">
      <c r="A10" s="84" t="s">
        <v>24</v>
      </c>
      <c r="B10" s="85" t="s">
        <v>565</v>
      </c>
      <c r="C10" s="85" t="s">
        <v>571</v>
      </c>
      <c r="D10" s="85" t="s">
        <v>611</v>
      </c>
      <c r="E10" s="85" t="s">
        <v>549</v>
      </c>
      <c r="F10" s="85" t="s">
        <v>50</v>
      </c>
      <c r="G10" s="86" t="s">
        <v>186</v>
      </c>
      <c r="H10" s="87" t="s">
        <v>526</v>
      </c>
      <c r="I10" s="85" t="s">
        <v>630</v>
      </c>
      <c r="J10" s="85" t="s">
        <v>401</v>
      </c>
      <c r="K10" s="85" t="s">
        <v>40</v>
      </c>
      <c r="L10" s="85">
        <v>30</v>
      </c>
      <c r="M10" s="85" t="s">
        <v>66</v>
      </c>
      <c r="N10" s="85" t="s">
        <v>414</v>
      </c>
      <c r="O10" s="88"/>
      <c r="P10" s="89"/>
      <c r="Q10" s="85">
        <v>23</v>
      </c>
      <c r="R10" s="85" t="s">
        <v>554</v>
      </c>
      <c r="S10" s="85"/>
      <c r="T10" s="90"/>
      <c r="U10" s="85"/>
      <c r="V10" s="85"/>
      <c r="W10" s="85"/>
      <c r="X10" s="91"/>
      <c r="Y10" s="30"/>
    </row>
    <row r="11" spans="1:25" s="40" customFormat="1" ht="63.75" x14ac:dyDescent="0.25">
      <c r="A11" s="84" t="s">
        <v>24</v>
      </c>
      <c r="B11" s="85" t="s">
        <v>565</v>
      </c>
      <c r="C11" s="85" t="s">
        <v>569</v>
      </c>
      <c r="D11" s="85" t="s">
        <v>300</v>
      </c>
      <c r="E11" s="85" t="s">
        <v>549</v>
      </c>
      <c r="F11" s="85" t="s">
        <v>552</v>
      </c>
      <c r="G11" s="86" t="s">
        <v>187</v>
      </c>
      <c r="H11" s="87" t="s">
        <v>526</v>
      </c>
      <c r="I11" s="85" t="s">
        <v>630</v>
      </c>
      <c r="J11" s="85" t="s">
        <v>401</v>
      </c>
      <c r="K11" s="85" t="s">
        <v>40</v>
      </c>
      <c r="L11" s="85">
        <v>30</v>
      </c>
      <c r="M11" s="85" t="s">
        <v>67</v>
      </c>
      <c r="N11" s="85" t="s">
        <v>415</v>
      </c>
      <c r="O11" s="88"/>
      <c r="P11" s="90"/>
      <c r="Q11" s="85">
        <v>23</v>
      </c>
      <c r="R11" s="85" t="s">
        <v>554</v>
      </c>
      <c r="S11" s="85"/>
      <c r="T11" s="90"/>
      <c r="U11" s="85"/>
      <c r="V11" s="85"/>
      <c r="W11" s="85"/>
      <c r="X11" s="91"/>
      <c r="Y11" s="66"/>
    </row>
    <row r="12" spans="1:25" ht="76.5" x14ac:dyDescent="0.25">
      <c r="A12" s="67" t="s">
        <v>24</v>
      </c>
      <c r="B12" s="68" t="s">
        <v>565</v>
      </c>
      <c r="C12" s="68" t="s">
        <v>571</v>
      </c>
      <c r="D12" s="68" t="s">
        <v>301</v>
      </c>
      <c r="E12" s="68" t="s">
        <v>547</v>
      </c>
      <c r="F12" s="68" t="s">
        <v>51</v>
      </c>
      <c r="G12" s="69" t="s">
        <v>188</v>
      </c>
      <c r="H12" s="70" t="s">
        <v>528</v>
      </c>
      <c r="I12" s="68" t="s">
        <v>400</v>
      </c>
      <c r="J12" s="68" t="s">
        <v>401</v>
      </c>
      <c r="K12" s="68" t="s">
        <v>40</v>
      </c>
      <c r="L12" s="68">
        <v>30</v>
      </c>
      <c r="M12" s="68" t="s">
        <v>68</v>
      </c>
      <c r="N12" s="68" t="s">
        <v>416</v>
      </c>
      <c r="O12" s="71">
        <v>20212050092261</v>
      </c>
      <c r="P12" s="73">
        <v>44364</v>
      </c>
      <c r="Q12" s="68">
        <v>9</v>
      </c>
      <c r="R12" s="68" t="s">
        <v>32</v>
      </c>
      <c r="S12" s="68"/>
      <c r="T12" s="73">
        <v>44364</v>
      </c>
      <c r="U12" s="68" t="s">
        <v>576</v>
      </c>
      <c r="V12" s="68" t="s">
        <v>609</v>
      </c>
      <c r="W12" s="68"/>
      <c r="X12" s="74"/>
      <c r="Y12" s="30"/>
    </row>
    <row r="13" spans="1:25" ht="51" x14ac:dyDescent="0.25">
      <c r="A13" s="100" t="s">
        <v>24</v>
      </c>
      <c r="B13" s="101" t="s">
        <v>565</v>
      </c>
      <c r="C13" s="101" t="s">
        <v>568</v>
      </c>
      <c r="D13" s="101" t="s">
        <v>302</v>
      </c>
      <c r="E13" s="101" t="s">
        <v>549</v>
      </c>
      <c r="F13" s="101" t="s">
        <v>552</v>
      </c>
      <c r="G13" s="102" t="s">
        <v>189</v>
      </c>
      <c r="H13" s="103" t="s">
        <v>641</v>
      </c>
      <c r="I13" s="101" t="s">
        <v>606</v>
      </c>
      <c r="J13" s="101" t="s">
        <v>402</v>
      </c>
      <c r="K13" s="101" t="s">
        <v>42</v>
      </c>
      <c r="L13" s="101">
        <v>10</v>
      </c>
      <c r="M13" s="101" t="s">
        <v>69</v>
      </c>
      <c r="N13" s="101" t="s">
        <v>417</v>
      </c>
      <c r="O13" s="112">
        <v>20211000020921</v>
      </c>
      <c r="P13" s="104" t="s">
        <v>612</v>
      </c>
      <c r="Q13" s="101">
        <v>20</v>
      </c>
      <c r="R13" s="101" t="s">
        <v>553</v>
      </c>
      <c r="S13" s="101"/>
      <c r="T13" s="105">
        <v>44379</v>
      </c>
      <c r="U13" s="101" t="s">
        <v>576</v>
      </c>
      <c r="V13" s="101" t="s">
        <v>609</v>
      </c>
      <c r="W13" s="101"/>
      <c r="X13" s="106"/>
      <c r="Y13" s="30"/>
    </row>
    <row r="14" spans="1:25" ht="51" x14ac:dyDescent="0.25">
      <c r="A14" s="84" t="s">
        <v>24</v>
      </c>
      <c r="B14" s="85" t="s">
        <v>565</v>
      </c>
      <c r="C14" s="85" t="s">
        <v>583</v>
      </c>
      <c r="D14" s="85" t="s">
        <v>303</v>
      </c>
      <c r="E14" s="85" t="s">
        <v>46</v>
      </c>
      <c r="F14" s="85" t="s">
        <v>552</v>
      </c>
      <c r="G14" s="86" t="s">
        <v>190</v>
      </c>
      <c r="H14" s="87" t="s">
        <v>526</v>
      </c>
      <c r="I14" s="85" t="s">
        <v>630</v>
      </c>
      <c r="J14" s="85" t="s">
        <v>401</v>
      </c>
      <c r="K14" s="85" t="s">
        <v>40</v>
      </c>
      <c r="L14" s="85">
        <v>30</v>
      </c>
      <c r="M14" s="85" t="s">
        <v>70</v>
      </c>
      <c r="N14" s="85" t="s">
        <v>418</v>
      </c>
      <c r="O14" s="108"/>
      <c r="P14" s="89"/>
      <c r="Q14" s="85">
        <v>23</v>
      </c>
      <c r="R14" s="85" t="s">
        <v>554</v>
      </c>
      <c r="S14" s="85"/>
      <c r="T14" s="90"/>
      <c r="U14" s="85"/>
      <c r="V14" s="85"/>
      <c r="W14" s="85"/>
      <c r="X14" s="91"/>
      <c r="Y14" s="30"/>
    </row>
    <row r="15" spans="1:25" ht="51" x14ac:dyDescent="0.25">
      <c r="A15" s="67" t="s">
        <v>24</v>
      </c>
      <c r="B15" s="68" t="s">
        <v>631</v>
      </c>
      <c r="C15" s="68" t="s">
        <v>568</v>
      </c>
      <c r="D15" s="68" t="s">
        <v>304</v>
      </c>
      <c r="E15" s="68" t="s">
        <v>46</v>
      </c>
      <c r="F15" s="68" t="s">
        <v>551</v>
      </c>
      <c r="G15" s="69" t="s">
        <v>191</v>
      </c>
      <c r="H15" s="70" t="s">
        <v>528</v>
      </c>
      <c r="I15" s="68" t="s">
        <v>400</v>
      </c>
      <c r="J15" s="68" t="s">
        <v>401</v>
      </c>
      <c r="K15" s="68" t="s">
        <v>39</v>
      </c>
      <c r="L15" s="68">
        <v>20</v>
      </c>
      <c r="M15" s="68" t="s">
        <v>71</v>
      </c>
      <c r="N15" s="68" t="s">
        <v>419</v>
      </c>
      <c r="O15" s="71">
        <v>20212050092291</v>
      </c>
      <c r="P15" s="73">
        <v>44364</v>
      </c>
      <c r="Q15" s="68">
        <v>9</v>
      </c>
      <c r="R15" s="68" t="s">
        <v>32</v>
      </c>
      <c r="S15" s="68"/>
      <c r="T15" s="73">
        <v>44364</v>
      </c>
      <c r="U15" s="68" t="s">
        <v>576</v>
      </c>
      <c r="V15" s="68" t="s">
        <v>609</v>
      </c>
      <c r="W15" s="68"/>
      <c r="X15" s="74"/>
      <c r="Y15" s="30"/>
    </row>
    <row r="16" spans="1:25" ht="51" x14ac:dyDescent="0.25">
      <c r="A16" s="67" t="s">
        <v>24</v>
      </c>
      <c r="B16" s="68" t="s">
        <v>565</v>
      </c>
      <c r="C16" s="68" t="s">
        <v>583</v>
      </c>
      <c r="D16" s="68" t="s">
        <v>305</v>
      </c>
      <c r="E16" s="68" t="s">
        <v>46</v>
      </c>
      <c r="F16" s="68" t="s">
        <v>551</v>
      </c>
      <c r="G16" s="69" t="s">
        <v>192</v>
      </c>
      <c r="H16" s="70" t="s">
        <v>561</v>
      </c>
      <c r="I16" s="68" t="s">
        <v>400</v>
      </c>
      <c r="J16" s="68" t="s">
        <v>401</v>
      </c>
      <c r="K16" s="68" t="s">
        <v>41</v>
      </c>
      <c r="L16" s="68">
        <v>30</v>
      </c>
      <c r="M16" s="68" t="s">
        <v>72</v>
      </c>
      <c r="N16" s="68" t="s">
        <v>420</v>
      </c>
      <c r="O16" s="111" t="s">
        <v>613</v>
      </c>
      <c r="P16" s="73">
        <v>44383</v>
      </c>
      <c r="Q16" s="68">
        <v>20</v>
      </c>
      <c r="R16" s="68" t="s">
        <v>32</v>
      </c>
      <c r="S16" s="68"/>
      <c r="T16" s="73">
        <v>44383</v>
      </c>
      <c r="U16" s="68" t="s">
        <v>576</v>
      </c>
      <c r="V16" s="68" t="s">
        <v>609</v>
      </c>
      <c r="W16" s="68"/>
      <c r="X16" s="74"/>
      <c r="Y16" s="30"/>
    </row>
    <row r="17" spans="1:25" ht="63.75" x14ac:dyDescent="0.25">
      <c r="A17" s="84" t="s">
        <v>24</v>
      </c>
      <c r="B17" s="85" t="s">
        <v>565</v>
      </c>
      <c r="C17" s="85" t="s">
        <v>614</v>
      </c>
      <c r="D17" s="85" t="s">
        <v>306</v>
      </c>
      <c r="E17" s="85" t="s">
        <v>549</v>
      </c>
      <c r="F17" s="85" t="s">
        <v>49</v>
      </c>
      <c r="G17" s="86" t="s">
        <v>193</v>
      </c>
      <c r="H17" s="87" t="s">
        <v>561</v>
      </c>
      <c r="I17" s="85" t="s">
        <v>400</v>
      </c>
      <c r="J17" s="85" t="s">
        <v>401</v>
      </c>
      <c r="K17" s="85" t="s">
        <v>40</v>
      </c>
      <c r="L17" s="85">
        <v>30</v>
      </c>
      <c r="M17" s="85" t="s">
        <v>73</v>
      </c>
      <c r="N17" s="85" t="s">
        <v>421</v>
      </c>
      <c r="O17" s="88"/>
      <c r="P17" s="89"/>
      <c r="Q17" s="85">
        <v>24</v>
      </c>
      <c r="R17" s="85" t="s">
        <v>554</v>
      </c>
      <c r="S17" s="85"/>
      <c r="T17" s="90"/>
      <c r="U17" s="85"/>
      <c r="V17" s="85"/>
      <c r="W17" s="85"/>
      <c r="X17" s="91"/>
      <c r="Y17" s="30"/>
    </row>
    <row r="18" spans="1:25" ht="51" x14ac:dyDescent="0.25">
      <c r="A18" s="84" t="s">
        <v>24</v>
      </c>
      <c r="B18" s="85" t="s">
        <v>565</v>
      </c>
      <c r="C18" s="85" t="s">
        <v>615</v>
      </c>
      <c r="D18" s="85" t="s">
        <v>307</v>
      </c>
      <c r="E18" s="85" t="s">
        <v>46</v>
      </c>
      <c r="F18" s="85" t="s">
        <v>552</v>
      </c>
      <c r="G18" s="86" t="s">
        <v>194</v>
      </c>
      <c r="H18" s="87" t="s">
        <v>561</v>
      </c>
      <c r="I18" s="85" t="s">
        <v>400</v>
      </c>
      <c r="J18" s="85" t="s">
        <v>401</v>
      </c>
      <c r="K18" s="85" t="s">
        <v>39</v>
      </c>
      <c r="L18" s="85">
        <v>20</v>
      </c>
      <c r="M18" s="85" t="s">
        <v>74</v>
      </c>
      <c r="N18" s="85" t="s">
        <v>422</v>
      </c>
      <c r="O18" s="88"/>
      <c r="P18" s="89"/>
      <c r="Q18" s="85">
        <v>25</v>
      </c>
      <c r="R18" s="85" t="s">
        <v>554</v>
      </c>
      <c r="S18" s="85"/>
      <c r="T18" s="90"/>
      <c r="U18" s="85"/>
      <c r="V18" s="85"/>
      <c r="W18" s="85"/>
      <c r="X18" s="91"/>
      <c r="Y18" s="30"/>
    </row>
    <row r="19" spans="1:25" ht="51" x14ac:dyDescent="0.25">
      <c r="A19" s="84" t="s">
        <v>24</v>
      </c>
      <c r="B19" s="85" t="s">
        <v>565</v>
      </c>
      <c r="C19" s="85" t="s">
        <v>599</v>
      </c>
      <c r="D19" s="85" t="s">
        <v>308</v>
      </c>
      <c r="E19" s="85" t="s">
        <v>549</v>
      </c>
      <c r="F19" s="85" t="s">
        <v>51</v>
      </c>
      <c r="G19" s="86" t="s">
        <v>195</v>
      </c>
      <c r="H19" s="87" t="s">
        <v>526</v>
      </c>
      <c r="I19" s="85" t="s">
        <v>630</v>
      </c>
      <c r="J19" s="85" t="s">
        <v>401</v>
      </c>
      <c r="K19" s="85" t="s">
        <v>40</v>
      </c>
      <c r="L19" s="85">
        <v>30</v>
      </c>
      <c r="M19" s="85" t="s">
        <v>75</v>
      </c>
      <c r="N19" s="85" t="s">
        <v>423</v>
      </c>
      <c r="O19" s="88"/>
      <c r="P19" s="89"/>
      <c r="Q19" s="85">
        <v>25</v>
      </c>
      <c r="R19" s="85" t="s">
        <v>554</v>
      </c>
      <c r="S19" s="85"/>
      <c r="T19" s="90"/>
      <c r="U19" s="85"/>
      <c r="V19" s="85"/>
      <c r="W19" s="85"/>
      <c r="X19" s="91"/>
      <c r="Y19" s="30"/>
    </row>
    <row r="20" spans="1:25" ht="127.5" x14ac:dyDescent="0.25">
      <c r="A20" s="67" t="s">
        <v>24</v>
      </c>
      <c r="B20" s="68" t="s">
        <v>565</v>
      </c>
      <c r="C20" s="68" t="s">
        <v>616</v>
      </c>
      <c r="D20" s="68" t="s">
        <v>309</v>
      </c>
      <c r="E20" s="68" t="s">
        <v>547</v>
      </c>
      <c r="F20" s="68" t="s">
        <v>49</v>
      </c>
      <c r="G20" s="69" t="s">
        <v>196</v>
      </c>
      <c r="H20" s="70" t="s">
        <v>531</v>
      </c>
      <c r="I20" s="68" t="s">
        <v>400</v>
      </c>
      <c r="J20" s="68" t="s">
        <v>401</v>
      </c>
      <c r="K20" s="68" t="s">
        <v>40</v>
      </c>
      <c r="L20" s="68">
        <v>30</v>
      </c>
      <c r="M20" s="68" t="s">
        <v>76</v>
      </c>
      <c r="N20" s="68" t="s">
        <v>424</v>
      </c>
      <c r="O20" s="111"/>
      <c r="P20" s="73">
        <v>44356</v>
      </c>
      <c r="Q20" s="68">
        <v>1</v>
      </c>
      <c r="R20" s="68" t="s">
        <v>32</v>
      </c>
      <c r="S20" s="81" t="s">
        <v>617</v>
      </c>
      <c r="T20" s="73"/>
      <c r="U20" s="68"/>
      <c r="V20" s="68"/>
      <c r="W20" s="68"/>
      <c r="X20" s="74"/>
      <c r="Y20" s="30"/>
    </row>
    <row r="21" spans="1:25" ht="51" x14ac:dyDescent="0.2">
      <c r="A21" s="84" t="s">
        <v>24</v>
      </c>
      <c r="B21" s="85" t="s">
        <v>565</v>
      </c>
      <c r="C21" s="85" t="s">
        <v>610</v>
      </c>
      <c r="D21" s="85" t="s">
        <v>310</v>
      </c>
      <c r="E21" s="85" t="s">
        <v>547</v>
      </c>
      <c r="F21" s="85" t="s">
        <v>49</v>
      </c>
      <c r="G21" s="86" t="s">
        <v>197</v>
      </c>
      <c r="H21" s="87" t="s">
        <v>618</v>
      </c>
      <c r="I21" s="85" t="s">
        <v>403</v>
      </c>
      <c r="J21" s="85" t="s">
        <v>401</v>
      </c>
      <c r="K21" s="85" t="s">
        <v>40</v>
      </c>
      <c r="L21" s="85">
        <v>30</v>
      </c>
      <c r="M21" s="85" t="s">
        <v>77</v>
      </c>
      <c r="N21" s="85" t="s">
        <v>425</v>
      </c>
      <c r="O21" s="88"/>
      <c r="P21" s="99"/>
      <c r="Q21" s="87">
        <v>20</v>
      </c>
      <c r="R21" s="85" t="s">
        <v>554</v>
      </c>
      <c r="S21" s="96"/>
      <c r="T21" s="90"/>
      <c r="U21" s="85"/>
      <c r="V21" s="85"/>
      <c r="W21" s="85"/>
      <c r="X21" s="91"/>
      <c r="Y21" s="30"/>
    </row>
    <row r="22" spans="1:25" ht="51" x14ac:dyDescent="0.25">
      <c r="A22" s="84" t="s">
        <v>24</v>
      </c>
      <c r="B22" s="85" t="s">
        <v>565</v>
      </c>
      <c r="C22" s="85" t="s">
        <v>610</v>
      </c>
      <c r="D22" s="85" t="s">
        <v>310</v>
      </c>
      <c r="E22" s="85" t="s">
        <v>547</v>
      </c>
      <c r="F22" s="85" t="s">
        <v>49</v>
      </c>
      <c r="G22" s="86" t="s">
        <v>198</v>
      </c>
      <c r="H22" s="87" t="s">
        <v>618</v>
      </c>
      <c r="I22" s="85" t="s">
        <v>403</v>
      </c>
      <c r="J22" s="85" t="s">
        <v>401</v>
      </c>
      <c r="K22" s="85" t="s">
        <v>41</v>
      </c>
      <c r="L22" s="85">
        <v>30</v>
      </c>
      <c r="M22" s="85" t="s">
        <v>78</v>
      </c>
      <c r="N22" s="85" t="s">
        <v>426</v>
      </c>
      <c r="O22" s="88"/>
      <c r="P22" s="89"/>
      <c r="Q22" s="87">
        <v>20</v>
      </c>
      <c r="R22" s="85" t="s">
        <v>554</v>
      </c>
      <c r="S22" s="85"/>
      <c r="T22" s="90"/>
      <c r="U22" s="85"/>
      <c r="V22" s="85"/>
      <c r="W22" s="85"/>
      <c r="X22" s="91"/>
      <c r="Y22" s="30"/>
    </row>
    <row r="23" spans="1:25" ht="63.75" x14ac:dyDescent="0.25">
      <c r="A23" s="84" t="s">
        <v>24</v>
      </c>
      <c r="B23" s="85" t="s">
        <v>565</v>
      </c>
      <c r="C23" s="85" t="s">
        <v>568</v>
      </c>
      <c r="D23" s="85" t="s">
        <v>311</v>
      </c>
      <c r="E23" s="85" t="s">
        <v>549</v>
      </c>
      <c r="F23" s="85" t="s">
        <v>552</v>
      </c>
      <c r="G23" s="86" t="s">
        <v>199</v>
      </c>
      <c r="H23" s="87" t="s">
        <v>533</v>
      </c>
      <c r="I23" s="85" t="s">
        <v>403</v>
      </c>
      <c r="J23" s="85" t="s">
        <v>401</v>
      </c>
      <c r="K23" s="85" t="s">
        <v>42</v>
      </c>
      <c r="L23" s="85">
        <v>10</v>
      </c>
      <c r="M23" s="85" t="s">
        <v>79</v>
      </c>
      <c r="N23" s="85" t="s">
        <v>427</v>
      </c>
      <c r="O23" s="88"/>
      <c r="P23" s="89"/>
      <c r="Q23" s="87">
        <v>20</v>
      </c>
      <c r="R23" s="85" t="s">
        <v>554</v>
      </c>
      <c r="S23" s="85"/>
      <c r="T23" s="90"/>
      <c r="U23" s="85"/>
      <c r="V23" s="85"/>
      <c r="W23" s="85"/>
      <c r="X23" s="91"/>
      <c r="Y23" s="30"/>
    </row>
    <row r="24" spans="1:25" ht="51" x14ac:dyDescent="0.25">
      <c r="A24" s="84" t="s">
        <v>24</v>
      </c>
      <c r="B24" s="85" t="s">
        <v>565</v>
      </c>
      <c r="C24" s="85" t="s">
        <v>607</v>
      </c>
      <c r="D24" s="85" t="s">
        <v>312</v>
      </c>
      <c r="E24" s="85" t="s">
        <v>46</v>
      </c>
      <c r="F24" s="85" t="s">
        <v>51</v>
      </c>
      <c r="G24" s="86" t="s">
        <v>200</v>
      </c>
      <c r="H24" s="87" t="s">
        <v>531</v>
      </c>
      <c r="I24" s="85" t="s">
        <v>400</v>
      </c>
      <c r="J24" s="85" t="s">
        <v>401</v>
      </c>
      <c r="K24" s="85" t="s">
        <v>38</v>
      </c>
      <c r="L24" s="85">
        <v>35</v>
      </c>
      <c r="M24" s="85" t="s">
        <v>80</v>
      </c>
      <c r="N24" s="85" t="s">
        <v>428</v>
      </c>
      <c r="O24" s="108"/>
      <c r="P24" s="89"/>
      <c r="Q24" s="87">
        <v>20</v>
      </c>
      <c r="R24" s="85" t="s">
        <v>554</v>
      </c>
      <c r="S24" s="85"/>
      <c r="T24" s="90"/>
      <c r="U24" s="85"/>
      <c r="V24" s="85"/>
      <c r="W24" s="85"/>
      <c r="X24" s="91"/>
      <c r="Y24" s="30"/>
    </row>
    <row r="25" spans="1:25" ht="25.5" x14ac:dyDescent="0.25">
      <c r="A25" s="67" t="s">
        <v>24</v>
      </c>
      <c r="B25" s="68" t="s">
        <v>565</v>
      </c>
      <c r="C25" s="68" t="s">
        <v>568</v>
      </c>
      <c r="D25" s="68" t="s">
        <v>314</v>
      </c>
      <c r="E25" s="68" t="s">
        <v>546</v>
      </c>
      <c r="F25" s="68" t="s">
        <v>51</v>
      </c>
      <c r="G25" s="69" t="s">
        <v>558</v>
      </c>
      <c r="H25" s="70" t="s">
        <v>534</v>
      </c>
      <c r="I25" s="68" t="s">
        <v>578</v>
      </c>
      <c r="J25" s="68" t="s">
        <v>578</v>
      </c>
      <c r="K25" s="68" t="s">
        <v>40</v>
      </c>
      <c r="L25" s="68">
        <v>30</v>
      </c>
      <c r="M25" s="68" t="s">
        <v>82</v>
      </c>
      <c r="N25" s="68" t="s">
        <v>430</v>
      </c>
      <c r="O25" s="71">
        <v>20211000020221</v>
      </c>
      <c r="P25" s="73">
        <v>44368</v>
      </c>
      <c r="Q25" s="68">
        <v>8</v>
      </c>
      <c r="R25" s="68" t="s">
        <v>32</v>
      </c>
      <c r="S25" s="68"/>
      <c r="T25" s="73">
        <v>44369</v>
      </c>
      <c r="U25" s="68" t="s">
        <v>576</v>
      </c>
      <c r="V25" s="68" t="s">
        <v>619</v>
      </c>
      <c r="W25" s="68"/>
      <c r="X25" s="74"/>
      <c r="Y25" s="30"/>
    </row>
    <row r="26" spans="1:25" ht="51" x14ac:dyDescent="0.25">
      <c r="A26" s="84" t="s">
        <v>24</v>
      </c>
      <c r="B26" s="85" t="s">
        <v>565</v>
      </c>
      <c r="C26" s="85" t="s">
        <v>568</v>
      </c>
      <c r="D26" s="85" t="s">
        <v>315</v>
      </c>
      <c r="E26" s="85" t="s">
        <v>549</v>
      </c>
      <c r="F26" s="85" t="s">
        <v>50</v>
      </c>
      <c r="G26" s="86" t="s">
        <v>202</v>
      </c>
      <c r="H26" s="87" t="s">
        <v>618</v>
      </c>
      <c r="I26" s="85" t="s">
        <v>403</v>
      </c>
      <c r="J26" s="85" t="s">
        <v>401</v>
      </c>
      <c r="K26" s="85" t="s">
        <v>40</v>
      </c>
      <c r="L26" s="85">
        <v>30</v>
      </c>
      <c r="M26" s="85" t="s">
        <v>83</v>
      </c>
      <c r="N26" s="85" t="s">
        <v>431</v>
      </c>
      <c r="O26" s="108"/>
      <c r="P26" s="89"/>
      <c r="Q26" s="87">
        <v>20</v>
      </c>
      <c r="R26" s="85" t="s">
        <v>554</v>
      </c>
      <c r="S26" s="85"/>
      <c r="T26" s="90"/>
      <c r="U26" s="85"/>
      <c r="V26" s="85"/>
      <c r="W26" s="85"/>
      <c r="X26" s="91"/>
      <c r="Y26" s="30"/>
    </row>
    <row r="27" spans="1:25" ht="51" x14ac:dyDescent="0.25">
      <c r="A27" s="67" t="s">
        <v>24</v>
      </c>
      <c r="B27" s="68" t="s">
        <v>565</v>
      </c>
      <c r="C27" s="68" t="s">
        <v>569</v>
      </c>
      <c r="D27" s="68" t="s">
        <v>562</v>
      </c>
      <c r="E27" s="68" t="s">
        <v>547</v>
      </c>
      <c r="F27" s="68" t="s">
        <v>49</v>
      </c>
      <c r="G27" s="69" t="s">
        <v>203</v>
      </c>
      <c r="H27" s="70" t="s">
        <v>528</v>
      </c>
      <c r="I27" s="68" t="s">
        <v>400</v>
      </c>
      <c r="J27" s="68" t="s">
        <v>401</v>
      </c>
      <c r="K27" s="68" t="s">
        <v>40</v>
      </c>
      <c r="L27" s="68">
        <v>30</v>
      </c>
      <c r="M27" s="68" t="s">
        <v>84</v>
      </c>
      <c r="N27" s="68" t="s">
        <v>432</v>
      </c>
      <c r="O27" s="71"/>
      <c r="P27" s="73">
        <v>44368</v>
      </c>
      <c r="Q27" s="68">
        <v>8</v>
      </c>
      <c r="R27" s="68" t="s">
        <v>32</v>
      </c>
      <c r="S27" s="81" t="s">
        <v>620</v>
      </c>
      <c r="T27" s="73"/>
      <c r="U27" s="68"/>
      <c r="V27" s="68"/>
      <c r="W27" s="68"/>
      <c r="X27" s="74"/>
      <c r="Y27" s="30"/>
    </row>
    <row r="28" spans="1:25" ht="102" x14ac:dyDescent="0.25">
      <c r="A28" s="67" t="s">
        <v>24</v>
      </c>
      <c r="B28" s="68" t="s">
        <v>565</v>
      </c>
      <c r="C28" s="68" t="s">
        <v>571</v>
      </c>
      <c r="D28" s="68" t="s">
        <v>316</v>
      </c>
      <c r="E28" s="68" t="s">
        <v>549</v>
      </c>
      <c r="F28" s="68" t="s">
        <v>49</v>
      </c>
      <c r="G28" s="69" t="s">
        <v>204</v>
      </c>
      <c r="H28" s="70" t="s">
        <v>561</v>
      </c>
      <c r="I28" s="68" t="s">
        <v>400</v>
      </c>
      <c r="J28" s="68" t="s">
        <v>401</v>
      </c>
      <c r="K28" s="68" t="s">
        <v>40</v>
      </c>
      <c r="L28" s="68">
        <v>30</v>
      </c>
      <c r="M28" s="68" t="s">
        <v>85</v>
      </c>
      <c r="N28" s="68" t="s">
        <v>433</v>
      </c>
      <c r="O28" s="71"/>
      <c r="P28" s="73">
        <v>44378</v>
      </c>
      <c r="Q28" s="68">
        <v>16</v>
      </c>
      <c r="R28" s="68" t="s">
        <v>32</v>
      </c>
      <c r="S28" s="81" t="s">
        <v>621</v>
      </c>
      <c r="T28" s="73"/>
      <c r="U28" s="68"/>
      <c r="V28" s="68"/>
      <c r="W28" s="68"/>
      <c r="X28" s="74"/>
      <c r="Y28" s="30"/>
    </row>
    <row r="29" spans="1:25" ht="204" x14ac:dyDescent="0.25">
      <c r="A29" s="67" t="s">
        <v>24</v>
      </c>
      <c r="B29" s="68" t="s">
        <v>565</v>
      </c>
      <c r="C29" s="68" t="s">
        <v>568</v>
      </c>
      <c r="D29" s="68" t="s">
        <v>317</v>
      </c>
      <c r="E29" s="68" t="s">
        <v>546</v>
      </c>
      <c r="F29" s="68" t="s">
        <v>552</v>
      </c>
      <c r="G29" s="69" t="s">
        <v>205</v>
      </c>
      <c r="H29" s="70" t="s">
        <v>535</v>
      </c>
      <c r="I29" s="68" t="s">
        <v>635</v>
      </c>
      <c r="J29" s="68" t="s">
        <v>402</v>
      </c>
      <c r="K29" s="68" t="s">
        <v>39</v>
      </c>
      <c r="L29" s="68">
        <v>20</v>
      </c>
      <c r="M29" s="68" t="s">
        <v>86</v>
      </c>
      <c r="N29" s="68" t="s">
        <v>434</v>
      </c>
      <c r="O29" s="111"/>
      <c r="P29" s="73">
        <v>44357</v>
      </c>
      <c r="Q29" s="68">
        <v>2</v>
      </c>
      <c r="R29" s="68" t="s">
        <v>32</v>
      </c>
      <c r="S29" s="82" t="s">
        <v>622</v>
      </c>
      <c r="T29" s="73"/>
      <c r="U29" s="68"/>
      <c r="V29" s="68"/>
      <c r="W29" s="68"/>
      <c r="X29" s="74"/>
      <c r="Y29" s="30"/>
    </row>
    <row r="30" spans="1:25" ht="76.5" x14ac:dyDescent="0.25">
      <c r="A30" s="84" t="s">
        <v>24</v>
      </c>
      <c r="B30" s="85" t="s">
        <v>563</v>
      </c>
      <c r="C30" s="85" t="s">
        <v>571</v>
      </c>
      <c r="D30" s="85" t="s">
        <v>319</v>
      </c>
      <c r="E30" s="85" t="s">
        <v>546</v>
      </c>
      <c r="F30" s="85" t="s">
        <v>49</v>
      </c>
      <c r="G30" s="86" t="s">
        <v>207</v>
      </c>
      <c r="H30" s="87" t="s">
        <v>561</v>
      </c>
      <c r="I30" s="85" t="s">
        <v>400</v>
      </c>
      <c r="J30" s="85" t="s">
        <v>401</v>
      </c>
      <c r="K30" s="85" t="s">
        <v>40</v>
      </c>
      <c r="L30" s="85">
        <v>30</v>
      </c>
      <c r="M30" s="85" t="s">
        <v>88</v>
      </c>
      <c r="N30" s="85" t="s">
        <v>436</v>
      </c>
      <c r="O30" s="88"/>
      <c r="P30" s="89"/>
      <c r="Q30" s="87">
        <v>20</v>
      </c>
      <c r="R30" s="85" t="s">
        <v>554</v>
      </c>
      <c r="S30" s="85"/>
      <c r="T30" s="90"/>
      <c r="U30" s="85"/>
      <c r="V30" s="85"/>
      <c r="W30" s="85"/>
      <c r="X30" s="91"/>
      <c r="Y30" s="30"/>
    </row>
    <row r="31" spans="1:25" ht="51" x14ac:dyDescent="0.25">
      <c r="A31" s="84" t="s">
        <v>24</v>
      </c>
      <c r="B31" s="85" t="s">
        <v>565</v>
      </c>
      <c r="C31" s="85" t="s">
        <v>575</v>
      </c>
      <c r="D31" s="85" t="s">
        <v>320</v>
      </c>
      <c r="E31" s="85" t="s">
        <v>549</v>
      </c>
      <c r="F31" s="85" t="s">
        <v>551</v>
      </c>
      <c r="G31" s="86" t="s">
        <v>208</v>
      </c>
      <c r="H31" s="87" t="s">
        <v>561</v>
      </c>
      <c r="I31" s="85" t="s">
        <v>400</v>
      </c>
      <c r="J31" s="85" t="s">
        <v>401</v>
      </c>
      <c r="K31" s="85" t="s">
        <v>40</v>
      </c>
      <c r="L31" s="85">
        <v>30</v>
      </c>
      <c r="M31" s="85" t="s">
        <v>89</v>
      </c>
      <c r="N31" s="85" t="s">
        <v>437</v>
      </c>
      <c r="O31" s="88"/>
      <c r="P31" s="89"/>
      <c r="Q31" s="87">
        <v>20</v>
      </c>
      <c r="R31" s="85" t="s">
        <v>554</v>
      </c>
      <c r="S31" s="85"/>
      <c r="T31" s="90"/>
      <c r="U31" s="85"/>
      <c r="V31" s="85"/>
      <c r="W31" s="85"/>
      <c r="X31" s="91"/>
      <c r="Y31" s="30"/>
    </row>
    <row r="32" spans="1:25" ht="51" x14ac:dyDescent="0.25">
      <c r="A32" s="67" t="s">
        <v>24</v>
      </c>
      <c r="B32" s="68" t="s">
        <v>565</v>
      </c>
      <c r="C32" s="68" t="s">
        <v>583</v>
      </c>
      <c r="D32" s="68" t="s">
        <v>321</v>
      </c>
      <c r="E32" s="68" t="s">
        <v>547</v>
      </c>
      <c r="F32" s="68" t="s">
        <v>552</v>
      </c>
      <c r="G32" s="69" t="s">
        <v>209</v>
      </c>
      <c r="H32" s="70" t="s">
        <v>532</v>
      </c>
      <c r="I32" s="68" t="s">
        <v>623</v>
      </c>
      <c r="J32" s="68" t="s">
        <v>401</v>
      </c>
      <c r="K32" s="68" t="s">
        <v>39</v>
      </c>
      <c r="L32" s="68">
        <v>20</v>
      </c>
      <c r="M32" s="68" t="s">
        <v>90</v>
      </c>
      <c r="N32" s="68" t="s">
        <v>438</v>
      </c>
      <c r="O32" s="71">
        <v>20212000020631</v>
      </c>
      <c r="P32" s="73">
        <v>44375</v>
      </c>
      <c r="Q32" s="68">
        <v>12</v>
      </c>
      <c r="R32" s="68" t="s">
        <v>32</v>
      </c>
      <c r="S32" s="68"/>
      <c r="T32" s="73">
        <v>44376</v>
      </c>
      <c r="U32" s="68" t="s">
        <v>576</v>
      </c>
      <c r="V32" s="68" t="s">
        <v>609</v>
      </c>
      <c r="W32" s="68"/>
      <c r="X32" s="74"/>
      <c r="Y32" s="30"/>
    </row>
    <row r="33" spans="1:25" ht="102" x14ac:dyDescent="0.25">
      <c r="A33" s="67" t="s">
        <v>24</v>
      </c>
      <c r="B33" s="68" t="s">
        <v>565</v>
      </c>
      <c r="C33" s="68" t="s">
        <v>572</v>
      </c>
      <c r="D33" s="68" t="s">
        <v>322</v>
      </c>
      <c r="E33" s="68" t="s">
        <v>547</v>
      </c>
      <c r="F33" s="68" t="s">
        <v>50</v>
      </c>
      <c r="G33" s="69" t="s">
        <v>210</v>
      </c>
      <c r="H33" s="70" t="s">
        <v>526</v>
      </c>
      <c r="I33" s="68" t="s">
        <v>630</v>
      </c>
      <c r="J33" s="68" t="s">
        <v>401</v>
      </c>
      <c r="K33" s="68" t="s">
        <v>40</v>
      </c>
      <c r="L33" s="68">
        <v>30</v>
      </c>
      <c r="M33" s="68" t="s">
        <v>91</v>
      </c>
      <c r="N33" s="68" t="s">
        <v>439</v>
      </c>
      <c r="O33" s="71"/>
      <c r="P33" s="73">
        <v>44358</v>
      </c>
      <c r="Q33" s="68">
        <v>2</v>
      </c>
      <c r="R33" s="68" t="s">
        <v>32</v>
      </c>
      <c r="S33" s="81" t="s">
        <v>624</v>
      </c>
      <c r="T33" s="73"/>
      <c r="U33" s="68"/>
      <c r="V33" s="68"/>
      <c r="W33" s="68"/>
      <c r="X33" s="83" t="s">
        <v>625</v>
      </c>
      <c r="Y33" s="30"/>
    </row>
    <row r="34" spans="1:25" ht="102" x14ac:dyDescent="0.25">
      <c r="A34" s="84" t="s">
        <v>24</v>
      </c>
      <c r="B34" s="85" t="s">
        <v>565</v>
      </c>
      <c r="C34" s="85" t="s">
        <v>575</v>
      </c>
      <c r="D34" s="85" t="s">
        <v>323</v>
      </c>
      <c r="E34" s="85" t="s">
        <v>46</v>
      </c>
      <c r="F34" s="85" t="s">
        <v>49</v>
      </c>
      <c r="G34" s="86" t="s">
        <v>211</v>
      </c>
      <c r="H34" s="87" t="s">
        <v>626</v>
      </c>
      <c r="I34" s="85" t="s">
        <v>589</v>
      </c>
      <c r="J34" s="85" t="s">
        <v>402</v>
      </c>
      <c r="K34" s="85" t="s">
        <v>40</v>
      </c>
      <c r="L34" s="85">
        <v>30</v>
      </c>
      <c r="M34" s="85" t="s">
        <v>92</v>
      </c>
      <c r="N34" s="85" t="s">
        <v>440</v>
      </c>
      <c r="O34" s="88"/>
      <c r="P34" s="89"/>
      <c r="Q34" s="85">
        <v>18</v>
      </c>
      <c r="R34" s="85" t="s">
        <v>554</v>
      </c>
      <c r="S34" s="85"/>
      <c r="T34" s="90"/>
      <c r="U34" s="85"/>
      <c r="V34" s="85"/>
      <c r="W34" s="85"/>
      <c r="X34" s="91"/>
      <c r="Y34" s="30"/>
    </row>
    <row r="35" spans="1:25" ht="51" x14ac:dyDescent="0.25">
      <c r="A35" s="84" t="s">
        <v>24</v>
      </c>
      <c r="B35" s="85" t="s">
        <v>565</v>
      </c>
      <c r="C35" s="85" t="s">
        <v>615</v>
      </c>
      <c r="D35" s="85" t="s">
        <v>324</v>
      </c>
      <c r="E35" s="85" t="s">
        <v>547</v>
      </c>
      <c r="F35" s="85" t="s">
        <v>49</v>
      </c>
      <c r="G35" s="86" t="s">
        <v>212</v>
      </c>
      <c r="H35" s="87" t="s">
        <v>626</v>
      </c>
      <c r="I35" s="85" t="s">
        <v>589</v>
      </c>
      <c r="J35" s="85" t="s">
        <v>402</v>
      </c>
      <c r="K35" s="85" t="s">
        <v>40</v>
      </c>
      <c r="L35" s="85">
        <v>30</v>
      </c>
      <c r="M35" s="85" t="s">
        <v>93</v>
      </c>
      <c r="N35" s="85" t="s">
        <v>441</v>
      </c>
      <c r="O35" s="88"/>
      <c r="P35" s="89"/>
      <c r="Q35" s="85">
        <v>18</v>
      </c>
      <c r="R35" s="85" t="s">
        <v>554</v>
      </c>
      <c r="S35" s="85"/>
      <c r="T35" s="90"/>
      <c r="U35" s="85"/>
      <c r="V35" s="85"/>
      <c r="W35" s="85"/>
      <c r="X35" s="91"/>
      <c r="Y35" s="30"/>
    </row>
    <row r="36" spans="1:25" ht="51" x14ac:dyDescent="0.25">
      <c r="A36" s="84" t="s">
        <v>24</v>
      </c>
      <c r="B36" s="85" t="s">
        <v>565</v>
      </c>
      <c r="C36" s="85" t="s">
        <v>568</v>
      </c>
      <c r="D36" s="85" t="s">
        <v>326</v>
      </c>
      <c r="E36" s="85" t="s">
        <v>549</v>
      </c>
      <c r="F36" s="85" t="s">
        <v>552</v>
      </c>
      <c r="G36" s="86" t="s">
        <v>214</v>
      </c>
      <c r="H36" s="87" t="s">
        <v>627</v>
      </c>
      <c r="I36" s="85" t="s">
        <v>404</v>
      </c>
      <c r="J36" s="85" t="s">
        <v>578</v>
      </c>
      <c r="K36" s="85" t="s">
        <v>38</v>
      </c>
      <c r="L36" s="85">
        <v>35</v>
      </c>
      <c r="M36" s="85" t="s">
        <v>95</v>
      </c>
      <c r="N36" s="85" t="s">
        <v>443</v>
      </c>
      <c r="O36" s="88"/>
      <c r="P36" s="89"/>
      <c r="Q36" s="85">
        <v>18</v>
      </c>
      <c r="R36" s="85" t="s">
        <v>554</v>
      </c>
      <c r="S36" s="85"/>
      <c r="T36" s="90"/>
      <c r="U36" s="85"/>
      <c r="V36" s="85"/>
      <c r="W36" s="85"/>
      <c r="X36" s="91"/>
      <c r="Y36" s="30"/>
    </row>
    <row r="37" spans="1:25" ht="51" x14ac:dyDescent="0.25">
      <c r="A37" s="84" t="s">
        <v>24</v>
      </c>
      <c r="B37" s="85" t="s">
        <v>565</v>
      </c>
      <c r="C37" s="85" t="s">
        <v>571</v>
      </c>
      <c r="D37" s="85" t="s">
        <v>628</v>
      </c>
      <c r="E37" s="85" t="s">
        <v>546</v>
      </c>
      <c r="F37" s="85" t="s">
        <v>552</v>
      </c>
      <c r="G37" s="86" t="s">
        <v>215</v>
      </c>
      <c r="H37" s="87" t="s">
        <v>561</v>
      </c>
      <c r="I37" s="85" t="s">
        <v>400</v>
      </c>
      <c r="J37" s="85" t="s">
        <v>401</v>
      </c>
      <c r="K37" s="85" t="s">
        <v>40</v>
      </c>
      <c r="L37" s="85">
        <v>30</v>
      </c>
      <c r="M37" s="85" t="s">
        <v>96</v>
      </c>
      <c r="N37" s="85" t="s">
        <v>444</v>
      </c>
      <c r="O37" s="88"/>
      <c r="P37" s="89"/>
      <c r="Q37" s="85">
        <v>18</v>
      </c>
      <c r="R37" s="85" t="s">
        <v>554</v>
      </c>
      <c r="S37" s="85"/>
      <c r="T37" s="90"/>
      <c r="U37" s="85"/>
      <c r="V37" s="85"/>
      <c r="W37" s="85"/>
      <c r="X37" s="91"/>
      <c r="Y37" s="30"/>
    </row>
    <row r="38" spans="1:25" ht="51" x14ac:dyDescent="0.25">
      <c r="A38" s="84" t="s">
        <v>24</v>
      </c>
      <c r="B38" s="85" t="s">
        <v>565</v>
      </c>
      <c r="C38" s="85" t="s">
        <v>597</v>
      </c>
      <c r="D38" s="85" t="s">
        <v>328</v>
      </c>
      <c r="E38" s="85" t="s">
        <v>45</v>
      </c>
      <c r="F38" s="85" t="s">
        <v>552</v>
      </c>
      <c r="G38" s="86" t="s">
        <v>216</v>
      </c>
      <c r="H38" s="87" t="s">
        <v>561</v>
      </c>
      <c r="I38" s="85" t="s">
        <v>400</v>
      </c>
      <c r="J38" s="85" t="s">
        <v>401</v>
      </c>
      <c r="K38" s="85" t="s">
        <v>39</v>
      </c>
      <c r="L38" s="85">
        <v>20</v>
      </c>
      <c r="M38" s="85" t="s">
        <v>97</v>
      </c>
      <c r="N38" s="85" t="s">
        <v>445</v>
      </c>
      <c r="O38" s="88"/>
      <c r="P38" s="89"/>
      <c r="Q38" s="85"/>
      <c r="R38" s="85" t="s">
        <v>554</v>
      </c>
      <c r="S38" s="85"/>
      <c r="T38" s="90"/>
      <c r="U38" s="85"/>
      <c r="V38" s="85"/>
      <c r="W38" s="85"/>
      <c r="X38" s="91"/>
      <c r="Y38" s="30"/>
    </row>
    <row r="39" spans="1:25" ht="63.75" x14ac:dyDescent="0.25">
      <c r="A39" s="84" t="s">
        <v>24</v>
      </c>
      <c r="B39" s="85" t="s">
        <v>565</v>
      </c>
      <c r="C39" s="85" t="s">
        <v>569</v>
      </c>
      <c r="D39" s="85" t="s">
        <v>329</v>
      </c>
      <c r="E39" s="85" t="s">
        <v>547</v>
      </c>
      <c r="F39" s="85" t="s">
        <v>49</v>
      </c>
      <c r="G39" s="86" t="s">
        <v>217</v>
      </c>
      <c r="H39" s="87" t="s">
        <v>561</v>
      </c>
      <c r="I39" s="85" t="s">
        <v>400</v>
      </c>
      <c r="J39" s="85" t="s">
        <v>401</v>
      </c>
      <c r="K39" s="85" t="s">
        <v>40</v>
      </c>
      <c r="L39" s="85">
        <v>30</v>
      </c>
      <c r="M39" s="85" t="s">
        <v>98</v>
      </c>
      <c r="N39" s="85" t="s">
        <v>446</v>
      </c>
      <c r="O39" s="88"/>
      <c r="P39" s="89"/>
      <c r="Q39" s="85"/>
      <c r="R39" s="85" t="s">
        <v>554</v>
      </c>
      <c r="S39" s="85"/>
      <c r="T39" s="90"/>
      <c r="U39" s="85"/>
      <c r="V39" s="85"/>
      <c r="W39" s="85"/>
      <c r="X39" s="91"/>
      <c r="Y39" s="30"/>
    </row>
    <row r="40" spans="1:25" ht="51" x14ac:dyDescent="0.25">
      <c r="A40" s="84" t="s">
        <v>24</v>
      </c>
      <c r="B40" s="85" t="s">
        <v>565</v>
      </c>
      <c r="C40" s="85" t="s">
        <v>568</v>
      </c>
      <c r="D40" s="85" t="s">
        <v>332</v>
      </c>
      <c r="E40" s="85" t="s">
        <v>546</v>
      </c>
      <c r="F40" s="85" t="s">
        <v>552</v>
      </c>
      <c r="G40" s="86" t="s">
        <v>219</v>
      </c>
      <c r="H40" s="87" t="s">
        <v>537</v>
      </c>
      <c r="I40" s="85" t="s">
        <v>400</v>
      </c>
      <c r="J40" s="85" t="s">
        <v>401</v>
      </c>
      <c r="K40" s="85" t="s">
        <v>39</v>
      </c>
      <c r="L40" s="85">
        <v>20</v>
      </c>
      <c r="M40" s="85" t="s">
        <v>100</v>
      </c>
      <c r="N40" s="85" t="s">
        <v>448</v>
      </c>
      <c r="O40" s="107">
        <v>20212100020121</v>
      </c>
      <c r="P40" s="89">
        <v>44375</v>
      </c>
      <c r="Q40" s="85">
        <v>5</v>
      </c>
      <c r="R40" s="85" t="s">
        <v>554</v>
      </c>
      <c r="S40" s="85"/>
      <c r="T40" s="90"/>
      <c r="U40" s="85"/>
      <c r="V40" s="85"/>
      <c r="W40" s="85"/>
      <c r="X40" s="91" t="s">
        <v>598</v>
      </c>
    </row>
    <row r="41" spans="1:25" ht="76.5" x14ac:dyDescent="0.25">
      <c r="A41" s="67" t="s">
        <v>24</v>
      </c>
      <c r="B41" s="68" t="s">
        <v>565</v>
      </c>
      <c r="C41" s="68" t="s">
        <v>574</v>
      </c>
      <c r="D41" s="68" t="s">
        <v>333</v>
      </c>
      <c r="E41" s="68" t="s">
        <v>45</v>
      </c>
      <c r="F41" s="68" t="s">
        <v>552</v>
      </c>
      <c r="G41" s="69" t="s">
        <v>220</v>
      </c>
      <c r="H41" s="70" t="s">
        <v>641</v>
      </c>
      <c r="I41" s="68" t="s">
        <v>606</v>
      </c>
      <c r="J41" s="68" t="s">
        <v>402</v>
      </c>
      <c r="K41" s="68" t="s">
        <v>39</v>
      </c>
      <c r="L41" s="68">
        <v>20</v>
      </c>
      <c r="M41" s="68" t="s">
        <v>101</v>
      </c>
      <c r="N41" s="68" t="s">
        <v>449</v>
      </c>
      <c r="O41" s="110">
        <v>20213000020891</v>
      </c>
      <c r="P41" s="72">
        <v>44378</v>
      </c>
      <c r="Q41" s="68">
        <v>13</v>
      </c>
      <c r="R41" s="68" t="s">
        <v>32</v>
      </c>
      <c r="S41" s="68"/>
      <c r="T41" s="73">
        <v>44378</v>
      </c>
      <c r="U41" s="68" t="s">
        <v>576</v>
      </c>
      <c r="V41" s="68" t="s">
        <v>26</v>
      </c>
      <c r="W41" s="68"/>
      <c r="X41" s="74"/>
    </row>
    <row r="42" spans="1:25" ht="51" x14ac:dyDescent="0.25">
      <c r="A42" s="67" t="s">
        <v>24</v>
      </c>
      <c r="B42" s="68" t="s">
        <v>565</v>
      </c>
      <c r="C42" s="68" t="s">
        <v>583</v>
      </c>
      <c r="D42" s="68" t="s">
        <v>303</v>
      </c>
      <c r="E42" s="68" t="s">
        <v>547</v>
      </c>
      <c r="F42" s="68" t="s">
        <v>49</v>
      </c>
      <c r="G42" s="69" t="s">
        <v>221</v>
      </c>
      <c r="H42" s="70" t="s">
        <v>538</v>
      </c>
      <c r="I42" s="68" t="s">
        <v>400</v>
      </c>
      <c r="J42" s="68" t="s">
        <v>401</v>
      </c>
      <c r="K42" s="68" t="s">
        <v>40</v>
      </c>
      <c r="L42" s="68">
        <v>30</v>
      </c>
      <c r="M42" s="68" t="s">
        <v>102</v>
      </c>
      <c r="N42" s="68" t="s">
        <v>450</v>
      </c>
      <c r="O42" s="77">
        <v>20212000020261</v>
      </c>
      <c r="P42" s="72">
        <v>44370</v>
      </c>
      <c r="Q42" s="68">
        <v>6</v>
      </c>
      <c r="R42" s="68" t="s">
        <v>32</v>
      </c>
      <c r="S42" s="68"/>
      <c r="T42" s="73">
        <v>44370</v>
      </c>
      <c r="U42" s="68" t="s">
        <v>576</v>
      </c>
      <c r="V42" s="68" t="s">
        <v>26</v>
      </c>
      <c r="W42" s="68"/>
      <c r="X42" s="74"/>
    </row>
    <row r="43" spans="1:25" ht="63.75" x14ac:dyDescent="0.25">
      <c r="A43" s="84" t="s">
        <v>24</v>
      </c>
      <c r="B43" s="85" t="s">
        <v>565</v>
      </c>
      <c r="C43" s="85" t="s">
        <v>599</v>
      </c>
      <c r="D43" s="85" t="s">
        <v>330</v>
      </c>
      <c r="E43" s="85" t="s">
        <v>547</v>
      </c>
      <c r="F43" s="85" t="s">
        <v>552</v>
      </c>
      <c r="G43" s="86" t="s">
        <v>222</v>
      </c>
      <c r="H43" s="87" t="s">
        <v>561</v>
      </c>
      <c r="I43" s="85" t="s">
        <v>400</v>
      </c>
      <c r="J43" s="85" t="s">
        <v>401</v>
      </c>
      <c r="K43" s="85" t="s">
        <v>40</v>
      </c>
      <c r="L43" s="85">
        <v>30</v>
      </c>
      <c r="M43" s="85" t="s">
        <v>103</v>
      </c>
      <c r="N43" s="85" t="s">
        <v>451</v>
      </c>
      <c r="O43" s="98"/>
      <c r="P43" s="89"/>
      <c r="Q43" s="85"/>
      <c r="R43" s="85" t="s">
        <v>554</v>
      </c>
      <c r="S43" s="85"/>
      <c r="T43" s="90"/>
      <c r="U43" s="85"/>
      <c r="V43" s="85"/>
      <c r="W43" s="85"/>
      <c r="X43" s="91"/>
    </row>
    <row r="44" spans="1:25" ht="63.75" x14ac:dyDescent="0.25">
      <c r="A44" s="67" t="s">
        <v>24</v>
      </c>
      <c r="B44" s="68" t="s">
        <v>565</v>
      </c>
      <c r="C44" s="68" t="s">
        <v>586</v>
      </c>
      <c r="D44" s="68" t="s">
        <v>334</v>
      </c>
      <c r="E44" s="68" t="s">
        <v>547</v>
      </c>
      <c r="F44" s="68" t="s">
        <v>552</v>
      </c>
      <c r="G44" s="69" t="s">
        <v>223</v>
      </c>
      <c r="H44" s="70" t="s">
        <v>532</v>
      </c>
      <c r="I44" s="68" t="s">
        <v>601</v>
      </c>
      <c r="J44" s="68" t="s">
        <v>401</v>
      </c>
      <c r="K44" s="68" t="s">
        <v>39</v>
      </c>
      <c r="L44" s="68">
        <v>20</v>
      </c>
      <c r="M44" s="68" t="s">
        <v>104</v>
      </c>
      <c r="N44" s="68" t="s">
        <v>452</v>
      </c>
      <c r="O44" s="116" t="s">
        <v>600</v>
      </c>
      <c r="P44" s="72">
        <v>44375</v>
      </c>
      <c r="Q44" s="68">
        <v>10</v>
      </c>
      <c r="R44" s="68" t="s">
        <v>32</v>
      </c>
      <c r="S44" s="68"/>
      <c r="T44" s="73">
        <v>44375</v>
      </c>
      <c r="U44" s="68" t="s">
        <v>576</v>
      </c>
      <c r="V44" s="68" t="s">
        <v>26</v>
      </c>
      <c r="W44" s="68"/>
      <c r="X44" s="74"/>
    </row>
    <row r="45" spans="1:25" ht="51" x14ac:dyDescent="0.25">
      <c r="A45" s="84" t="s">
        <v>24</v>
      </c>
      <c r="B45" s="85" t="s">
        <v>565</v>
      </c>
      <c r="C45" s="85" t="s">
        <v>569</v>
      </c>
      <c r="D45" s="85" t="s">
        <v>335</v>
      </c>
      <c r="E45" s="85" t="s">
        <v>46</v>
      </c>
      <c r="F45" s="85" t="s">
        <v>552</v>
      </c>
      <c r="G45" s="86" t="s">
        <v>224</v>
      </c>
      <c r="H45" s="87" t="s">
        <v>561</v>
      </c>
      <c r="I45" s="85" t="s">
        <v>400</v>
      </c>
      <c r="J45" s="85" t="s">
        <v>401</v>
      </c>
      <c r="K45" s="85" t="s">
        <v>39</v>
      </c>
      <c r="L45" s="85">
        <v>20</v>
      </c>
      <c r="M45" s="85" t="s">
        <v>105</v>
      </c>
      <c r="N45" s="85" t="s">
        <v>453</v>
      </c>
      <c r="O45" s="88"/>
      <c r="P45" s="89"/>
      <c r="Q45" s="85"/>
      <c r="R45" s="85" t="s">
        <v>554</v>
      </c>
      <c r="S45" s="85"/>
      <c r="T45" s="90"/>
      <c r="U45" s="85"/>
      <c r="V45" s="85"/>
      <c r="W45" s="85"/>
      <c r="X45" s="91"/>
    </row>
    <row r="46" spans="1:25" ht="51" x14ac:dyDescent="0.25">
      <c r="A46" s="84" t="s">
        <v>24</v>
      </c>
      <c r="B46" s="85" t="s">
        <v>565</v>
      </c>
      <c r="C46" s="85" t="s">
        <v>602</v>
      </c>
      <c r="D46" s="85" t="s">
        <v>336</v>
      </c>
      <c r="E46" s="85" t="s">
        <v>547</v>
      </c>
      <c r="F46" s="85" t="s">
        <v>552</v>
      </c>
      <c r="G46" s="86" t="s">
        <v>225</v>
      </c>
      <c r="H46" s="87" t="s">
        <v>561</v>
      </c>
      <c r="I46" s="85" t="s">
        <v>403</v>
      </c>
      <c r="J46" s="85" t="s">
        <v>401</v>
      </c>
      <c r="K46" s="85" t="s">
        <v>40</v>
      </c>
      <c r="L46" s="85">
        <v>30</v>
      </c>
      <c r="M46" s="85" t="s">
        <v>106</v>
      </c>
      <c r="N46" s="85" t="s">
        <v>454</v>
      </c>
      <c r="O46" s="108"/>
      <c r="P46" s="89"/>
      <c r="Q46" s="85"/>
      <c r="R46" s="85" t="s">
        <v>554</v>
      </c>
      <c r="S46" s="85"/>
      <c r="T46" s="90"/>
      <c r="U46" s="85"/>
      <c r="V46" s="85"/>
      <c r="W46" s="85"/>
      <c r="X46" s="91"/>
    </row>
    <row r="47" spans="1:25" ht="51" x14ac:dyDescent="0.25">
      <c r="A47" s="84" t="s">
        <v>24</v>
      </c>
      <c r="B47" s="85" t="s">
        <v>565</v>
      </c>
      <c r="C47" s="85" t="s">
        <v>568</v>
      </c>
      <c r="D47" s="85" t="s">
        <v>337</v>
      </c>
      <c r="E47" s="85" t="s">
        <v>546</v>
      </c>
      <c r="F47" s="85" t="s">
        <v>552</v>
      </c>
      <c r="G47" s="86" t="s">
        <v>226</v>
      </c>
      <c r="H47" s="87" t="s">
        <v>537</v>
      </c>
      <c r="I47" s="85" t="s">
        <v>403</v>
      </c>
      <c r="J47" s="85" t="s">
        <v>401</v>
      </c>
      <c r="K47" s="85" t="s">
        <v>40</v>
      </c>
      <c r="L47" s="85">
        <v>30</v>
      </c>
      <c r="M47" s="85" t="s">
        <v>107</v>
      </c>
      <c r="N47" s="85" t="s">
        <v>455</v>
      </c>
      <c r="O47" s="88"/>
      <c r="P47" s="89"/>
      <c r="Q47" s="85"/>
      <c r="R47" s="85" t="s">
        <v>554</v>
      </c>
      <c r="S47" s="85"/>
      <c r="T47" s="90"/>
      <c r="U47" s="85"/>
      <c r="V47" s="85"/>
      <c r="W47" s="85"/>
      <c r="X47" s="91"/>
    </row>
    <row r="48" spans="1:25" ht="51" x14ac:dyDescent="0.25">
      <c r="A48" s="84" t="s">
        <v>24</v>
      </c>
      <c r="B48" s="85" t="s">
        <v>565</v>
      </c>
      <c r="C48" s="85" t="s">
        <v>607</v>
      </c>
      <c r="D48" s="85" t="s">
        <v>338</v>
      </c>
      <c r="E48" s="85" t="s">
        <v>46</v>
      </c>
      <c r="F48" s="85" t="s">
        <v>49</v>
      </c>
      <c r="G48" s="86" t="s">
        <v>227</v>
      </c>
      <c r="H48" s="87" t="s">
        <v>561</v>
      </c>
      <c r="I48" s="85" t="s">
        <v>400</v>
      </c>
      <c r="J48" s="85" t="s">
        <v>401</v>
      </c>
      <c r="K48" s="85" t="s">
        <v>41</v>
      </c>
      <c r="L48" s="85">
        <v>30</v>
      </c>
      <c r="M48" s="85" t="s">
        <v>108</v>
      </c>
      <c r="N48" s="85" t="s">
        <v>456</v>
      </c>
      <c r="O48" s="88"/>
      <c r="P48" s="89"/>
      <c r="Q48" s="85"/>
      <c r="R48" s="85" t="s">
        <v>554</v>
      </c>
      <c r="S48" s="85"/>
      <c r="T48" s="90"/>
      <c r="U48" s="85"/>
      <c r="V48" s="85"/>
      <c r="W48" s="85"/>
      <c r="X48" s="91"/>
    </row>
    <row r="49" spans="1:24" ht="63.75" x14ac:dyDescent="0.25">
      <c r="A49" s="67" t="s">
        <v>24</v>
      </c>
      <c r="B49" s="68" t="s">
        <v>565</v>
      </c>
      <c r="C49" s="68" t="s">
        <v>574</v>
      </c>
      <c r="D49" s="68" t="s">
        <v>339</v>
      </c>
      <c r="E49" s="68" t="s">
        <v>45</v>
      </c>
      <c r="F49" s="68" t="s">
        <v>51</v>
      </c>
      <c r="G49" s="69" t="s">
        <v>228</v>
      </c>
      <c r="H49" s="70" t="s">
        <v>527</v>
      </c>
      <c r="I49" s="68" t="s">
        <v>400</v>
      </c>
      <c r="J49" s="68" t="s">
        <v>401</v>
      </c>
      <c r="K49" s="68" t="s">
        <v>42</v>
      </c>
      <c r="L49" s="68">
        <v>10</v>
      </c>
      <c r="M49" s="68" t="s">
        <v>109</v>
      </c>
      <c r="N49" s="68" t="s">
        <v>457</v>
      </c>
      <c r="O49" s="109">
        <v>20212050092881</v>
      </c>
      <c r="P49" s="72">
        <v>44365</v>
      </c>
      <c r="Q49" s="68">
        <v>2</v>
      </c>
      <c r="R49" s="68" t="s">
        <v>32</v>
      </c>
      <c r="S49" s="68"/>
      <c r="T49" s="73">
        <v>44365</v>
      </c>
      <c r="U49" s="68" t="s">
        <v>576</v>
      </c>
      <c r="V49" s="68" t="s">
        <v>26</v>
      </c>
      <c r="W49" s="68"/>
      <c r="X49" s="74"/>
    </row>
    <row r="50" spans="1:24" ht="63.75" x14ac:dyDescent="0.25">
      <c r="A50" s="84" t="s">
        <v>24</v>
      </c>
      <c r="B50" s="85" t="s">
        <v>565</v>
      </c>
      <c r="C50" s="85" t="s">
        <v>603</v>
      </c>
      <c r="D50" s="85" t="s">
        <v>340</v>
      </c>
      <c r="E50" s="85" t="s">
        <v>547</v>
      </c>
      <c r="F50" s="85" t="s">
        <v>51</v>
      </c>
      <c r="G50" s="86" t="s">
        <v>229</v>
      </c>
      <c r="H50" s="87" t="s">
        <v>585</v>
      </c>
      <c r="I50" s="85" t="s">
        <v>403</v>
      </c>
      <c r="J50" s="85" t="s">
        <v>401</v>
      </c>
      <c r="K50" s="85" t="s">
        <v>40</v>
      </c>
      <c r="L50" s="85">
        <v>30</v>
      </c>
      <c r="M50" s="85" t="s">
        <v>110</v>
      </c>
      <c r="N50" s="85" t="s">
        <v>458</v>
      </c>
      <c r="O50" s="88"/>
      <c r="P50" s="89"/>
      <c r="Q50" s="85"/>
      <c r="R50" s="85" t="s">
        <v>554</v>
      </c>
      <c r="S50" s="85"/>
      <c r="T50" s="90"/>
      <c r="U50" s="85"/>
      <c r="V50" s="85"/>
      <c r="W50" s="85"/>
      <c r="X50" s="91"/>
    </row>
    <row r="51" spans="1:24" ht="63.75" x14ac:dyDescent="0.25">
      <c r="A51" s="84" t="s">
        <v>24</v>
      </c>
      <c r="B51" s="85" t="s">
        <v>565</v>
      </c>
      <c r="C51" s="85" t="s">
        <v>604</v>
      </c>
      <c r="D51" s="85" t="s">
        <v>341</v>
      </c>
      <c r="E51" s="85" t="s">
        <v>547</v>
      </c>
      <c r="F51" s="85" t="s">
        <v>51</v>
      </c>
      <c r="G51" s="86" t="s">
        <v>230</v>
      </c>
      <c r="H51" s="87" t="s">
        <v>530</v>
      </c>
      <c r="I51" s="85" t="s">
        <v>403</v>
      </c>
      <c r="J51" s="85" t="s">
        <v>401</v>
      </c>
      <c r="K51" s="85" t="s">
        <v>40</v>
      </c>
      <c r="L51" s="85">
        <v>30</v>
      </c>
      <c r="M51" s="85" t="s">
        <v>111</v>
      </c>
      <c r="N51" s="85" t="s">
        <v>459</v>
      </c>
      <c r="O51" s="108"/>
      <c r="P51" s="89"/>
      <c r="Q51" s="85"/>
      <c r="R51" s="85" t="s">
        <v>554</v>
      </c>
      <c r="S51" s="85"/>
      <c r="T51" s="90"/>
      <c r="U51" s="85"/>
      <c r="V51" s="85"/>
      <c r="W51" s="85"/>
      <c r="X51" s="91"/>
    </row>
    <row r="52" spans="1:24" ht="63.75" x14ac:dyDescent="0.25">
      <c r="A52" s="84" t="s">
        <v>24</v>
      </c>
      <c r="B52" s="85" t="s">
        <v>565</v>
      </c>
      <c r="C52" s="85" t="s">
        <v>604</v>
      </c>
      <c r="D52" s="85" t="s">
        <v>341</v>
      </c>
      <c r="E52" s="85" t="s">
        <v>547</v>
      </c>
      <c r="F52" s="85" t="s">
        <v>552</v>
      </c>
      <c r="G52" s="86" t="s">
        <v>231</v>
      </c>
      <c r="H52" s="87" t="s">
        <v>585</v>
      </c>
      <c r="I52" s="85" t="s">
        <v>403</v>
      </c>
      <c r="J52" s="85" t="s">
        <v>401</v>
      </c>
      <c r="K52" s="85" t="s">
        <v>40</v>
      </c>
      <c r="L52" s="85">
        <v>30</v>
      </c>
      <c r="M52" s="85" t="s">
        <v>112</v>
      </c>
      <c r="N52" s="85" t="s">
        <v>460</v>
      </c>
      <c r="O52" s="88"/>
      <c r="P52" s="89"/>
      <c r="Q52" s="85"/>
      <c r="R52" s="85" t="s">
        <v>554</v>
      </c>
      <c r="S52" s="85"/>
      <c r="T52" s="90"/>
      <c r="U52" s="85"/>
      <c r="V52" s="85"/>
      <c r="W52" s="85"/>
      <c r="X52" s="91"/>
    </row>
    <row r="53" spans="1:24" ht="51" x14ac:dyDescent="0.25">
      <c r="A53" s="67" t="s">
        <v>24</v>
      </c>
      <c r="B53" s="68" t="s">
        <v>565</v>
      </c>
      <c r="C53" s="68" t="s">
        <v>567</v>
      </c>
      <c r="D53" s="68" t="s">
        <v>342</v>
      </c>
      <c r="E53" s="68" t="s">
        <v>46</v>
      </c>
      <c r="F53" s="68" t="s">
        <v>552</v>
      </c>
      <c r="G53" s="69" t="s">
        <v>232</v>
      </c>
      <c r="H53" s="70" t="s">
        <v>539</v>
      </c>
      <c r="I53" s="68" t="s">
        <v>601</v>
      </c>
      <c r="J53" s="68" t="s">
        <v>401</v>
      </c>
      <c r="K53" s="68" t="s">
        <v>41</v>
      </c>
      <c r="L53" s="68">
        <v>30</v>
      </c>
      <c r="M53" s="68" t="s">
        <v>113</v>
      </c>
      <c r="N53" s="68" t="s">
        <v>461</v>
      </c>
      <c r="O53" s="109">
        <v>20212000020741</v>
      </c>
      <c r="P53" s="72">
        <v>44376</v>
      </c>
      <c r="Q53" s="68">
        <v>10</v>
      </c>
      <c r="R53" s="68" t="s">
        <v>32</v>
      </c>
      <c r="S53" s="68"/>
      <c r="T53" s="73">
        <v>44376</v>
      </c>
      <c r="U53" s="68" t="s">
        <v>576</v>
      </c>
      <c r="V53" s="68" t="s">
        <v>26</v>
      </c>
      <c r="W53" s="68"/>
      <c r="X53" s="74"/>
    </row>
    <row r="54" spans="1:24" ht="51" x14ac:dyDescent="0.25">
      <c r="A54" s="84" t="s">
        <v>24</v>
      </c>
      <c r="B54" s="85" t="s">
        <v>565</v>
      </c>
      <c r="C54" s="85" t="s">
        <v>569</v>
      </c>
      <c r="D54" s="85" t="s">
        <v>343</v>
      </c>
      <c r="E54" s="85" t="s">
        <v>547</v>
      </c>
      <c r="F54" s="85" t="s">
        <v>49</v>
      </c>
      <c r="G54" s="86" t="s">
        <v>233</v>
      </c>
      <c r="H54" s="87" t="s">
        <v>561</v>
      </c>
      <c r="I54" s="85" t="s">
        <v>400</v>
      </c>
      <c r="J54" s="85" t="s">
        <v>401</v>
      </c>
      <c r="K54" s="85" t="s">
        <v>40</v>
      </c>
      <c r="L54" s="85">
        <v>30</v>
      </c>
      <c r="M54" s="85" t="s">
        <v>114</v>
      </c>
      <c r="N54" s="85" t="s">
        <v>462</v>
      </c>
      <c r="O54" s="107">
        <v>20212050093621</v>
      </c>
      <c r="P54" s="89">
        <v>44378</v>
      </c>
      <c r="Q54" s="85">
        <v>11</v>
      </c>
      <c r="R54" s="85" t="s">
        <v>554</v>
      </c>
      <c r="S54" s="85"/>
      <c r="T54" s="90"/>
      <c r="U54" s="85"/>
      <c r="V54" s="85"/>
      <c r="W54" s="85"/>
      <c r="X54" s="91" t="s">
        <v>605</v>
      </c>
    </row>
    <row r="55" spans="1:24" ht="51" x14ac:dyDescent="0.25">
      <c r="A55" s="67" t="s">
        <v>24</v>
      </c>
      <c r="B55" s="68" t="s">
        <v>565</v>
      </c>
      <c r="C55" s="68" t="s">
        <v>574</v>
      </c>
      <c r="D55" s="68" t="s">
        <v>344</v>
      </c>
      <c r="E55" s="68" t="s">
        <v>45</v>
      </c>
      <c r="F55" s="68" t="s">
        <v>51</v>
      </c>
      <c r="G55" s="69" t="s">
        <v>234</v>
      </c>
      <c r="H55" s="70" t="s">
        <v>531</v>
      </c>
      <c r="I55" s="68" t="s">
        <v>400</v>
      </c>
      <c r="J55" s="68" t="s">
        <v>401</v>
      </c>
      <c r="K55" s="68" t="s">
        <v>42</v>
      </c>
      <c r="L55" s="68">
        <v>10</v>
      </c>
      <c r="M55" s="68" t="s">
        <v>115</v>
      </c>
      <c r="N55" s="68" t="s">
        <v>463</v>
      </c>
      <c r="O55" s="115">
        <v>20212050092821</v>
      </c>
      <c r="P55" s="72">
        <v>44364</v>
      </c>
      <c r="Q55" s="68">
        <v>1</v>
      </c>
      <c r="R55" s="68" t="s">
        <v>32</v>
      </c>
      <c r="S55" s="68"/>
      <c r="T55" s="73">
        <v>44364</v>
      </c>
      <c r="U55" s="68" t="s">
        <v>576</v>
      </c>
      <c r="V55" s="68" t="s">
        <v>26</v>
      </c>
      <c r="W55" s="68"/>
      <c r="X55" s="74" t="s">
        <v>605</v>
      </c>
    </row>
    <row r="56" spans="1:24" ht="51" x14ac:dyDescent="0.25">
      <c r="A56" s="84" t="s">
        <v>24</v>
      </c>
      <c r="B56" s="85" t="s">
        <v>565</v>
      </c>
      <c r="C56" s="85" t="s">
        <v>629</v>
      </c>
      <c r="D56" s="85" t="s">
        <v>345</v>
      </c>
      <c r="E56" s="85" t="s">
        <v>547</v>
      </c>
      <c r="F56" s="85" t="s">
        <v>551</v>
      </c>
      <c r="G56" s="86" t="s">
        <v>235</v>
      </c>
      <c r="H56" s="87" t="s">
        <v>526</v>
      </c>
      <c r="I56" s="85" t="s">
        <v>630</v>
      </c>
      <c r="J56" s="85" t="s">
        <v>401</v>
      </c>
      <c r="K56" s="85" t="s">
        <v>40</v>
      </c>
      <c r="L56" s="85">
        <v>30</v>
      </c>
      <c r="M56" s="85" t="s">
        <v>116</v>
      </c>
      <c r="N56" s="85" t="s">
        <v>464</v>
      </c>
      <c r="O56" s="108"/>
      <c r="P56" s="89"/>
      <c r="Q56" s="85"/>
      <c r="R56" s="85" t="s">
        <v>554</v>
      </c>
      <c r="S56" s="85"/>
      <c r="T56" s="90"/>
      <c r="U56" s="85"/>
      <c r="V56" s="85"/>
      <c r="W56" s="85"/>
      <c r="X56" s="91"/>
    </row>
    <row r="57" spans="1:24" ht="51" x14ac:dyDescent="0.25">
      <c r="A57" s="84" t="s">
        <v>24</v>
      </c>
      <c r="B57" s="85" t="s">
        <v>631</v>
      </c>
      <c r="C57" s="85" t="s">
        <v>599</v>
      </c>
      <c r="D57" s="85" t="s">
        <v>346</v>
      </c>
      <c r="E57" s="85" t="s">
        <v>547</v>
      </c>
      <c r="F57" s="85" t="s">
        <v>552</v>
      </c>
      <c r="G57" s="86" t="s">
        <v>632</v>
      </c>
      <c r="H57" s="87" t="s">
        <v>561</v>
      </c>
      <c r="I57" s="85" t="s">
        <v>400</v>
      </c>
      <c r="J57" s="85" t="s">
        <v>401</v>
      </c>
      <c r="K57" s="85" t="s">
        <v>40</v>
      </c>
      <c r="L57" s="85">
        <v>30</v>
      </c>
      <c r="M57" s="85" t="s">
        <v>117</v>
      </c>
      <c r="N57" s="85" t="s">
        <v>465</v>
      </c>
      <c r="O57" s="108"/>
      <c r="P57" s="89"/>
      <c r="Q57" s="85"/>
      <c r="R57" s="85" t="s">
        <v>554</v>
      </c>
      <c r="S57" s="85"/>
      <c r="T57" s="90"/>
      <c r="U57" s="85"/>
      <c r="V57" s="85"/>
      <c r="W57" s="85"/>
      <c r="X57" s="91"/>
    </row>
    <row r="58" spans="1:24" ht="51" x14ac:dyDescent="0.25">
      <c r="A58" s="67" t="s">
        <v>24</v>
      </c>
      <c r="B58" s="68" t="s">
        <v>565</v>
      </c>
      <c r="C58" s="68" t="s">
        <v>629</v>
      </c>
      <c r="D58" s="68" t="s">
        <v>347</v>
      </c>
      <c r="E58" s="68" t="s">
        <v>547</v>
      </c>
      <c r="F58" s="68" t="s">
        <v>551</v>
      </c>
      <c r="G58" s="69" t="s">
        <v>237</v>
      </c>
      <c r="H58" s="70" t="s">
        <v>540</v>
      </c>
      <c r="I58" s="68" t="s">
        <v>400</v>
      </c>
      <c r="J58" s="68" t="s">
        <v>401</v>
      </c>
      <c r="K58" s="68" t="s">
        <v>40</v>
      </c>
      <c r="L58" s="68">
        <v>30</v>
      </c>
      <c r="M58" s="68" t="s">
        <v>118</v>
      </c>
      <c r="N58" s="68" t="s">
        <v>466</v>
      </c>
      <c r="O58" s="71"/>
      <c r="P58" s="72">
        <v>44371</v>
      </c>
      <c r="Q58" s="68">
        <v>5</v>
      </c>
      <c r="R58" s="68" t="s">
        <v>32</v>
      </c>
      <c r="S58" s="68"/>
      <c r="T58" s="73"/>
      <c r="U58" s="68"/>
      <c r="V58" s="68" t="s">
        <v>633</v>
      </c>
      <c r="W58" s="68"/>
      <c r="X58" s="74" t="s">
        <v>605</v>
      </c>
    </row>
    <row r="59" spans="1:24" ht="63.75" x14ac:dyDescent="0.25">
      <c r="A59" s="84" t="s">
        <v>24</v>
      </c>
      <c r="B59" s="85" t="s">
        <v>565</v>
      </c>
      <c r="C59" s="85" t="s">
        <v>604</v>
      </c>
      <c r="D59" s="85" t="s">
        <v>341</v>
      </c>
      <c r="E59" s="85" t="s">
        <v>547</v>
      </c>
      <c r="F59" s="85" t="s">
        <v>51</v>
      </c>
      <c r="G59" s="86" t="s">
        <v>238</v>
      </c>
      <c r="H59" s="87" t="s">
        <v>585</v>
      </c>
      <c r="I59" s="85" t="s">
        <v>403</v>
      </c>
      <c r="J59" s="85" t="s">
        <v>401</v>
      </c>
      <c r="K59" s="85" t="s">
        <v>40</v>
      </c>
      <c r="L59" s="85">
        <v>30</v>
      </c>
      <c r="M59" s="85" t="s">
        <v>119</v>
      </c>
      <c r="N59" s="85" t="s">
        <v>467</v>
      </c>
      <c r="O59" s="88"/>
      <c r="P59" s="89"/>
      <c r="Q59" s="85"/>
      <c r="R59" s="85" t="s">
        <v>554</v>
      </c>
      <c r="S59" s="85"/>
      <c r="T59" s="90"/>
      <c r="U59" s="85"/>
      <c r="V59" s="85"/>
      <c r="W59" s="85"/>
      <c r="X59" s="91"/>
    </row>
    <row r="60" spans="1:24" ht="76.5" x14ac:dyDescent="0.25">
      <c r="A60" s="84" t="s">
        <v>24</v>
      </c>
      <c r="B60" s="85" t="s">
        <v>565</v>
      </c>
      <c r="C60" s="85" t="s">
        <v>603</v>
      </c>
      <c r="D60" s="85" t="s">
        <v>349</v>
      </c>
      <c r="E60" s="85" t="s">
        <v>549</v>
      </c>
      <c r="F60" s="85" t="s">
        <v>49</v>
      </c>
      <c r="G60" s="86" t="s">
        <v>559</v>
      </c>
      <c r="H60" s="87" t="s">
        <v>561</v>
      </c>
      <c r="I60" s="85" t="s">
        <v>400</v>
      </c>
      <c r="J60" s="85" t="s">
        <v>401</v>
      </c>
      <c r="K60" s="85" t="s">
        <v>40</v>
      </c>
      <c r="L60" s="85">
        <v>30</v>
      </c>
      <c r="M60" s="85" t="s">
        <v>120</v>
      </c>
      <c r="N60" s="85" t="s">
        <v>468</v>
      </c>
      <c r="O60" s="88"/>
      <c r="P60" s="89"/>
      <c r="Q60" s="85"/>
      <c r="R60" s="85" t="s">
        <v>554</v>
      </c>
      <c r="S60" s="85"/>
      <c r="T60" s="90"/>
      <c r="U60" s="85"/>
      <c r="V60" s="85"/>
      <c r="W60" s="85"/>
      <c r="X60" s="91"/>
    </row>
    <row r="61" spans="1:24" ht="51" x14ac:dyDescent="0.25">
      <c r="A61" s="67" t="s">
        <v>24</v>
      </c>
      <c r="B61" s="68" t="s">
        <v>565</v>
      </c>
      <c r="C61" s="68" t="s">
        <v>574</v>
      </c>
      <c r="D61" s="68" t="s">
        <v>350</v>
      </c>
      <c r="E61" s="68" t="s">
        <v>549</v>
      </c>
      <c r="F61" s="68" t="s">
        <v>552</v>
      </c>
      <c r="G61" s="69" t="s">
        <v>239</v>
      </c>
      <c r="H61" s="70" t="s">
        <v>561</v>
      </c>
      <c r="I61" s="68" t="s">
        <v>400</v>
      </c>
      <c r="J61" s="68" t="s">
        <v>401</v>
      </c>
      <c r="K61" s="68" t="s">
        <v>40</v>
      </c>
      <c r="L61" s="68">
        <v>30</v>
      </c>
      <c r="M61" s="68" t="s">
        <v>121</v>
      </c>
      <c r="N61" s="68" t="s">
        <v>469</v>
      </c>
      <c r="O61" s="80">
        <v>20212050093741</v>
      </c>
      <c r="P61" s="72">
        <v>44384</v>
      </c>
      <c r="Q61" s="68">
        <v>20</v>
      </c>
      <c r="R61" s="68" t="s">
        <v>32</v>
      </c>
      <c r="S61" s="68"/>
      <c r="T61" s="73">
        <v>44384</v>
      </c>
      <c r="U61" s="68" t="s">
        <v>576</v>
      </c>
      <c r="V61" s="68" t="s">
        <v>633</v>
      </c>
      <c r="W61" s="68"/>
      <c r="X61" s="74"/>
    </row>
    <row r="62" spans="1:24" ht="51" x14ac:dyDescent="0.25">
      <c r="A62" s="84" t="s">
        <v>24</v>
      </c>
      <c r="B62" s="85" t="s">
        <v>565</v>
      </c>
      <c r="C62" s="85" t="s">
        <v>629</v>
      </c>
      <c r="D62" s="85" t="s">
        <v>351</v>
      </c>
      <c r="E62" s="85" t="s">
        <v>46</v>
      </c>
      <c r="F62" s="85" t="s">
        <v>552</v>
      </c>
      <c r="G62" s="86" t="s">
        <v>240</v>
      </c>
      <c r="H62" s="87" t="s">
        <v>561</v>
      </c>
      <c r="I62" s="85" t="s">
        <v>400</v>
      </c>
      <c r="J62" s="85" t="s">
        <v>401</v>
      </c>
      <c r="K62" s="85" t="s">
        <v>41</v>
      </c>
      <c r="L62" s="85">
        <v>30</v>
      </c>
      <c r="M62" s="85" t="s">
        <v>122</v>
      </c>
      <c r="N62" s="85" t="s">
        <v>470</v>
      </c>
      <c r="O62" s="88"/>
      <c r="P62" s="89"/>
      <c r="Q62" s="85"/>
      <c r="R62" s="85" t="s">
        <v>554</v>
      </c>
      <c r="S62" s="85"/>
      <c r="T62" s="90"/>
      <c r="U62" s="85"/>
      <c r="V62" s="85"/>
      <c r="W62" s="85"/>
      <c r="X62" s="91"/>
    </row>
    <row r="63" spans="1:24" ht="51" x14ac:dyDescent="0.25">
      <c r="A63" s="84" t="s">
        <v>24</v>
      </c>
      <c r="B63" s="85" t="s">
        <v>565</v>
      </c>
      <c r="C63" s="85" t="s">
        <v>634</v>
      </c>
      <c r="D63" s="85" t="s">
        <v>352</v>
      </c>
      <c r="E63" s="85" t="s">
        <v>549</v>
      </c>
      <c r="F63" s="85" t="s">
        <v>552</v>
      </c>
      <c r="G63" s="86" t="s">
        <v>241</v>
      </c>
      <c r="H63" s="87" t="s">
        <v>526</v>
      </c>
      <c r="I63" s="85" t="s">
        <v>400</v>
      </c>
      <c r="J63" s="85" t="s">
        <v>401</v>
      </c>
      <c r="K63" s="85" t="s">
        <v>40</v>
      </c>
      <c r="L63" s="85">
        <v>30</v>
      </c>
      <c r="M63" s="85" t="s">
        <v>123</v>
      </c>
      <c r="N63" s="85" t="s">
        <v>471</v>
      </c>
      <c r="O63" s="88"/>
      <c r="P63" s="89"/>
      <c r="Q63" s="85"/>
      <c r="R63" s="85" t="s">
        <v>554</v>
      </c>
      <c r="S63" s="85"/>
      <c r="T63" s="90"/>
      <c r="U63" s="85"/>
      <c r="V63" s="85"/>
      <c r="W63" s="85"/>
      <c r="X63" s="91"/>
    </row>
    <row r="64" spans="1:24" ht="63.75" x14ac:dyDescent="0.25">
      <c r="A64" s="84" t="s">
        <v>24</v>
      </c>
      <c r="B64" s="85" t="s">
        <v>565</v>
      </c>
      <c r="C64" s="85" t="s">
        <v>568</v>
      </c>
      <c r="D64" s="85" t="s">
        <v>355</v>
      </c>
      <c r="E64" s="85" t="s">
        <v>549</v>
      </c>
      <c r="F64" s="85" t="s">
        <v>49</v>
      </c>
      <c r="G64" s="86" t="s">
        <v>242</v>
      </c>
      <c r="H64" s="87" t="s">
        <v>590</v>
      </c>
      <c r="I64" s="85" t="s">
        <v>589</v>
      </c>
      <c r="J64" s="85" t="s">
        <v>402</v>
      </c>
      <c r="K64" s="85" t="s">
        <v>39</v>
      </c>
      <c r="L64" s="85">
        <v>20</v>
      </c>
      <c r="M64" s="85" t="s">
        <v>124</v>
      </c>
      <c r="N64" s="85" t="s">
        <v>472</v>
      </c>
      <c r="O64" s="98"/>
      <c r="P64" s="89"/>
      <c r="Q64" s="85"/>
      <c r="R64" s="85" t="s">
        <v>554</v>
      </c>
      <c r="S64" s="85"/>
      <c r="T64" s="90"/>
      <c r="U64" s="85"/>
      <c r="V64" s="85"/>
      <c r="W64" s="85"/>
      <c r="X64" s="91"/>
    </row>
    <row r="65" spans="1:24" ht="38.25" x14ac:dyDescent="0.25">
      <c r="A65" s="67" t="s">
        <v>24</v>
      </c>
      <c r="B65" s="68" t="s">
        <v>565</v>
      </c>
      <c r="C65" s="68" t="s">
        <v>568</v>
      </c>
      <c r="D65" s="68" t="s">
        <v>356</v>
      </c>
      <c r="E65" s="68" t="s">
        <v>549</v>
      </c>
      <c r="F65" s="68" t="s">
        <v>49</v>
      </c>
      <c r="G65" s="69" t="s">
        <v>243</v>
      </c>
      <c r="H65" s="70" t="s">
        <v>535</v>
      </c>
      <c r="I65" s="68" t="s">
        <v>635</v>
      </c>
      <c r="J65" s="68" t="s">
        <v>402</v>
      </c>
      <c r="K65" s="68" t="s">
        <v>39</v>
      </c>
      <c r="L65" s="68">
        <v>20</v>
      </c>
      <c r="M65" s="68" t="s">
        <v>125</v>
      </c>
      <c r="N65" s="68" t="s">
        <v>473</v>
      </c>
      <c r="O65" s="71">
        <v>20213630020521</v>
      </c>
      <c r="P65" s="72">
        <v>44375</v>
      </c>
      <c r="Q65" s="68">
        <v>6</v>
      </c>
      <c r="R65" s="68" t="s">
        <v>32</v>
      </c>
      <c r="S65" s="68"/>
      <c r="T65" s="73"/>
      <c r="U65" s="68" t="s">
        <v>576</v>
      </c>
      <c r="V65" s="68" t="s">
        <v>633</v>
      </c>
      <c r="W65" s="68"/>
      <c r="X65" s="74" t="s">
        <v>636</v>
      </c>
    </row>
    <row r="66" spans="1:24" ht="51" x14ac:dyDescent="0.25">
      <c r="A66" s="84" t="s">
        <v>24</v>
      </c>
      <c r="B66" s="85" t="s">
        <v>565</v>
      </c>
      <c r="C66" s="85" t="s">
        <v>571</v>
      </c>
      <c r="D66" s="85" t="s">
        <v>357</v>
      </c>
      <c r="E66" s="85" t="s">
        <v>547</v>
      </c>
      <c r="F66" s="85" t="s">
        <v>50</v>
      </c>
      <c r="G66" s="86" t="s">
        <v>244</v>
      </c>
      <c r="H66" s="87" t="s">
        <v>526</v>
      </c>
      <c r="I66" s="85" t="s">
        <v>630</v>
      </c>
      <c r="J66" s="85" t="s">
        <v>401</v>
      </c>
      <c r="K66" s="85" t="s">
        <v>40</v>
      </c>
      <c r="L66" s="85">
        <v>30</v>
      </c>
      <c r="M66" s="85" t="s">
        <v>126</v>
      </c>
      <c r="N66" s="85" t="s">
        <v>474</v>
      </c>
      <c r="O66" s="88"/>
      <c r="P66" s="89"/>
      <c r="Q66" s="85"/>
      <c r="R66" s="85" t="s">
        <v>554</v>
      </c>
      <c r="S66" s="85"/>
      <c r="T66" s="90"/>
      <c r="U66" s="85"/>
      <c r="V66" s="85"/>
      <c r="W66" s="85"/>
      <c r="X66" s="91"/>
    </row>
    <row r="67" spans="1:24" ht="51" x14ac:dyDescent="0.25">
      <c r="A67" s="67" t="s">
        <v>24</v>
      </c>
      <c r="B67" s="68" t="s">
        <v>565</v>
      </c>
      <c r="C67" s="68" t="s">
        <v>629</v>
      </c>
      <c r="D67" s="68" t="s">
        <v>358</v>
      </c>
      <c r="E67" s="68" t="s">
        <v>547</v>
      </c>
      <c r="F67" s="68" t="s">
        <v>552</v>
      </c>
      <c r="G67" s="69" t="s">
        <v>245</v>
      </c>
      <c r="H67" s="70" t="s">
        <v>537</v>
      </c>
      <c r="I67" s="68" t="s">
        <v>403</v>
      </c>
      <c r="J67" s="68" t="s">
        <v>401</v>
      </c>
      <c r="K67" s="68" t="s">
        <v>39</v>
      </c>
      <c r="L67" s="68">
        <v>20</v>
      </c>
      <c r="M67" s="68" t="s">
        <v>127</v>
      </c>
      <c r="N67" s="68" t="s">
        <v>475</v>
      </c>
      <c r="O67" s="71">
        <v>20212100020211</v>
      </c>
      <c r="P67" s="72">
        <v>44375</v>
      </c>
      <c r="Q67" s="68">
        <v>6</v>
      </c>
      <c r="R67" s="68" t="s">
        <v>32</v>
      </c>
      <c r="S67" s="68"/>
      <c r="T67" s="73">
        <v>44376</v>
      </c>
      <c r="U67" s="68"/>
      <c r="V67" s="68" t="s">
        <v>633</v>
      </c>
      <c r="W67" s="68"/>
      <c r="X67" s="74" t="s">
        <v>637</v>
      </c>
    </row>
    <row r="68" spans="1:24" ht="51" x14ac:dyDescent="0.25">
      <c r="A68" s="84" t="s">
        <v>24</v>
      </c>
      <c r="B68" s="85" t="s">
        <v>565</v>
      </c>
      <c r="C68" s="85" t="s">
        <v>607</v>
      </c>
      <c r="D68" s="85" t="s">
        <v>359</v>
      </c>
      <c r="E68" s="85" t="s">
        <v>547</v>
      </c>
      <c r="F68" s="85" t="s">
        <v>552</v>
      </c>
      <c r="G68" s="86" t="s">
        <v>246</v>
      </c>
      <c r="H68" s="87" t="s">
        <v>537</v>
      </c>
      <c r="I68" s="85" t="s">
        <v>403</v>
      </c>
      <c r="J68" s="85" t="s">
        <v>401</v>
      </c>
      <c r="K68" s="85" t="s">
        <v>41</v>
      </c>
      <c r="L68" s="85">
        <v>30</v>
      </c>
      <c r="M68" s="85" t="s">
        <v>128</v>
      </c>
      <c r="N68" s="85" t="s">
        <v>476</v>
      </c>
      <c r="O68" s="98"/>
      <c r="P68" s="89"/>
      <c r="Q68" s="85"/>
      <c r="R68" s="85" t="s">
        <v>554</v>
      </c>
      <c r="S68" s="85"/>
      <c r="T68" s="90"/>
      <c r="U68" s="85"/>
      <c r="V68" s="85"/>
      <c r="W68" s="85"/>
      <c r="X68" s="91"/>
    </row>
    <row r="69" spans="1:24" ht="38.25" x14ac:dyDescent="0.25">
      <c r="A69" s="67" t="s">
        <v>24</v>
      </c>
      <c r="B69" s="68" t="s">
        <v>565</v>
      </c>
      <c r="C69" s="68" t="s">
        <v>638</v>
      </c>
      <c r="D69" s="68" t="s">
        <v>360</v>
      </c>
      <c r="E69" s="68" t="s">
        <v>46</v>
      </c>
      <c r="F69" s="68" t="s">
        <v>51</v>
      </c>
      <c r="G69" s="69" t="s">
        <v>247</v>
      </c>
      <c r="H69" s="70" t="s">
        <v>641</v>
      </c>
      <c r="I69" s="68" t="s">
        <v>606</v>
      </c>
      <c r="J69" s="68" t="s">
        <v>402</v>
      </c>
      <c r="K69" s="68" t="s">
        <v>39</v>
      </c>
      <c r="L69" s="68">
        <v>20</v>
      </c>
      <c r="M69" s="68" t="s">
        <v>129</v>
      </c>
      <c r="N69" s="68" t="s">
        <v>477</v>
      </c>
      <c r="O69" s="80">
        <v>2021300021001</v>
      </c>
      <c r="P69" s="72">
        <v>44384</v>
      </c>
      <c r="Q69" s="68">
        <v>11</v>
      </c>
      <c r="R69" s="68" t="s">
        <v>32</v>
      </c>
      <c r="S69" s="68"/>
      <c r="T69" s="73"/>
      <c r="U69" s="68"/>
      <c r="V69" s="68" t="s">
        <v>633</v>
      </c>
      <c r="W69" s="68"/>
      <c r="X69" s="74" t="s">
        <v>573</v>
      </c>
    </row>
    <row r="70" spans="1:24" ht="38.25" x14ac:dyDescent="0.25">
      <c r="A70" s="67" t="s">
        <v>24</v>
      </c>
      <c r="B70" s="68" t="s">
        <v>565</v>
      </c>
      <c r="C70" s="68" t="s">
        <v>568</v>
      </c>
      <c r="D70" s="68" t="s">
        <v>356</v>
      </c>
      <c r="E70" s="68" t="s">
        <v>549</v>
      </c>
      <c r="F70" s="68" t="s">
        <v>51</v>
      </c>
      <c r="G70" s="69" t="s">
        <v>248</v>
      </c>
      <c r="H70" s="70" t="s">
        <v>535</v>
      </c>
      <c r="I70" s="68" t="s">
        <v>635</v>
      </c>
      <c r="J70" s="68" t="s">
        <v>402</v>
      </c>
      <c r="K70" s="68" t="s">
        <v>39</v>
      </c>
      <c r="L70" s="68">
        <v>20</v>
      </c>
      <c r="M70" s="68" t="s">
        <v>130</v>
      </c>
      <c r="N70" s="68" t="s">
        <v>478</v>
      </c>
      <c r="O70" s="80">
        <v>20213630020521</v>
      </c>
      <c r="P70" s="72">
        <v>44375</v>
      </c>
      <c r="Q70" s="68">
        <v>5</v>
      </c>
      <c r="R70" s="68" t="s">
        <v>32</v>
      </c>
      <c r="S70" s="68"/>
      <c r="T70" s="73"/>
      <c r="U70" s="68" t="s">
        <v>639</v>
      </c>
      <c r="V70" s="68" t="s">
        <v>633</v>
      </c>
      <c r="W70" s="68"/>
      <c r="X70" s="74" t="s">
        <v>636</v>
      </c>
    </row>
    <row r="71" spans="1:24" ht="51" x14ac:dyDescent="0.25">
      <c r="A71" s="84" t="s">
        <v>24</v>
      </c>
      <c r="B71" s="85" t="s">
        <v>565</v>
      </c>
      <c r="C71" s="85" t="s">
        <v>572</v>
      </c>
      <c r="D71" s="85" t="s">
        <v>361</v>
      </c>
      <c r="E71" s="85" t="s">
        <v>46</v>
      </c>
      <c r="F71" s="85" t="s">
        <v>551</v>
      </c>
      <c r="G71" s="86" t="s">
        <v>249</v>
      </c>
      <c r="H71" s="87" t="s">
        <v>531</v>
      </c>
      <c r="I71" s="85" t="s">
        <v>400</v>
      </c>
      <c r="J71" s="85" t="s">
        <v>401</v>
      </c>
      <c r="K71" s="85" t="s">
        <v>40</v>
      </c>
      <c r="L71" s="85">
        <v>30</v>
      </c>
      <c r="M71" s="85" t="s">
        <v>131</v>
      </c>
      <c r="N71" s="85" t="s">
        <v>479</v>
      </c>
      <c r="O71" s="98"/>
      <c r="P71" s="89"/>
      <c r="Q71" s="85"/>
      <c r="R71" s="85" t="s">
        <v>554</v>
      </c>
      <c r="S71" s="85"/>
      <c r="T71" s="90"/>
      <c r="U71" s="85"/>
      <c r="V71" s="85"/>
      <c r="W71" s="85"/>
      <c r="X71" s="91"/>
    </row>
    <row r="72" spans="1:24" ht="51" x14ac:dyDescent="0.25">
      <c r="A72" s="84" t="s">
        <v>24</v>
      </c>
      <c r="B72" s="85" t="s">
        <v>565</v>
      </c>
      <c r="C72" s="85" t="s">
        <v>604</v>
      </c>
      <c r="D72" s="85" t="s">
        <v>362</v>
      </c>
      <c r="E72" s="85" t="s">
        <v>46</v>
      </c>
      <c r="F72" s="85" t="s">
        <v>49</v>
      </c>
      <c r="G72" s="86" t="s">
        <v>250</v>
      </c>
      <c r="H72" s="87" t="s">
        <v>561</v>
      </c>
      <c r="I72" s="85" t="s">
        <v>400</v>
      </c>
      <c r="J72" s="85" t="s">
        <v>401</v>
      </c>
      <c r="K72" s="85" t="s">
        <v>41</v>
      </c>
      <c r="L72" s="85">
        <v>30</v>
      </c>
      <c r="M72" s="85" t="s">
        <v>132</v>
      </c>
      <c r="N72" s="85" t="s">
        <v>480</v>
      </c>
      <c r="O72" s="98"/>
      <c r="P72" s="89"/>
      <c r="Q72" s="85"/>
      <c r="R72" s="85" t="s">
        <v>554</v>
      </c>
      <c r="S72" s="85"/>
      <c r="T72" s="90"/>
      <c r="U72" s="85"/>
      <c r="V72" s="85"/>
      <c r="W72" s="85"/>
      <c r="X72" s="91"/>
    </row>
    <row r="73" spans="1:24" ht="51" x14ac:dyDescent="0.25">
      <c r="A73" s="84" t="s">
        <v>24</v>
      </c>
      <c r="B73" s="85" t="s">
        <v>565</v>
      </c>
      <c r="C73" s="85" t="s">
        <v>629</v>
      </c>
      <c r="D73" s="85" t="s">
        <v>303</v>
      </c>
      <c r="E73" s="85" t="s">
        <v>46</v>
      </c>
      <c r="F73" s="85" t="s">
        <v>51</v>
      </c>
      <c r="G73" s="86" t="s">
        <v>251</v>
      </c>
      <c r="H73" s="87" t="s">
        <v>531</v>
      </c>
      <c r="I73" s="85" t="s">
        <v>400</v>
      </c>
      <c r="J73" s="85" t="s">
        <v>401</v>
      </c>
      <c r="K73" s="85" t="s">
        <v>40</v>
      </c>
      <c r="L73" s="85">
        <v>30</v>
      </c>
      <c r="M73" s="85" t="s">
        <v>133</v>
      </c>
      <c r="N73" s="85" t="s">
        <v>481</v>
      </c>
      <c r="O73" s="88"/>
      <c r="P73" s="89"/>
      <c r="Q73" s="85"/>
      <c r="R73" s="85" t="s">
        <v>554</v>
      </c>
      <c r="S73" s="85"/>
      <c r="T73" s="90"/>
      <c r="U73" s="85"/>
      <c r="V73" s="85"/>
      <c r="W73" s="85"/>
      <c r="X73" s="91"/>
    </row>
    <row r="74" spans="1:24" ht="102" x14ac:dyDescent="0.25">
      <c r="A74" s="67" t="s">
        <v>24</v>
      </c>
      <c r="B74" s="68" t="s">
        <v>565</v>
      </c>
      <c r="C74" s="68" t="s">
        <v>568</v>
      </c>
      <c r="D74" s="68" t="s">
        <v>364</v>
      </c>
      <c r="E74" s="68" t="s">
        <v>45</v>
      </c>
      <c r="F74" s="68" t="s">
        <v>49</v>
      </c>
      <c r="G74" s="69" t="s">
        <v>253</v>
      </c>
      <c r="H74" s="70" t="s">
        <v>531</v>
      </c>
      <c r="I74" s="68" t="s">
        <v>400</v>
      </c>
      <c r="J74" s="68" t="s">
        <v>401</v>
      </c>
      <c r="K74" s="68" t="s">
        <v>42</v>
      </c>
      <c r="L74" s="68">
        <v>10</v>
      </c>
      <c r="M74" s="68" t="s">
        <v>135</v>
      </c>
      <c r="N74" s="68" t="s">
        <v>483</v>
      </c>
      <c r="O74" s="71">
        <v>20212050093301</v>
      </c>
      <c r="P74" s="72">
        <v>44370</v>
      </c>
      <c r="Q74" s="68">
        <v>1</v>
      </c>
      <c r="R74" s="68" t="s">
        <v>32</v>
      </c>
      <c r="S74" s="68"/>
      <c r="T74" s="73"/>
      <c r="U74" s="68"/>
      <c r="V74" s="68" t="s">
        <v>633</v>
      </c>
      <c r="W74" s="68"/>
      <c r="X74" s="74" t="s">
        <v>640</v>
      </c>
    </row>
    <row r="75" spans="1:24" ht="38.25" x14ac:dyDescent="0.25">
      <c r="A75" s="84" t="s">
        <v>24</v>
      </c>
      <c r="B75" s="85" t="s">
        <v>565</v>
      </c>
      <c r="C75" s="85" t="s">
        <v>568</v>
      </c>
      <c r="D75" s="85" t="s">
        <v>566</v>
      </c>
      <c r="E75" s="85" t="s">
        <v>547</v>
      </c>
      <c r="F75" s="85" t="s">
        <v>552</v>
      </c>
      <c r="G75" s="86" t="s">
        <v>564</v>
      </c>
      <c r="H75" s="87" t="s">
        <v>642</v>
      </c>
      <c r="I75" s="85" t="s">
        <v>404</v>
      </c>
      <c r="J75" s="85" t="s">
        <v>578</v>
      </c>
      <c r="K75" s="85" t="s">
        <v>42</v>
      </c>
      <c r="L75" s="85">
        <v>10</v>
      </c>
      <c r="M75" s="85" t="s">
        <v>136</v>
      </c>
      <c r="N75" s="85" t="s">
        <v>484</v>
      </c>
      <c r="O75" s="88"/>
      <c r="P75" s="89"/>
      <c r="Q75" s="85"/>
      <c r="R75" s="85" t="s">
        <v>554</v>
      </c>
      <c r="S75" s="85"/>
      <c r="T75" s="90"/>
      <c r="U75" s="85"/>
      <c r="V75" s="85"/>
      <c r="W75" s="85"/>
      <c r="X75" s="91"/>
    </row>
    <row r="76" spans="1:24" ht="51" x14ac:dyDescent="0.25">
      <c r="A76" s="84" t="s">
        <v>24</v>
      </c>
      <c r="B76" s="85" t="s">
        <v>565</v>
      </c>
      <c r="C76" s="85" t="s">
        <v>567</v>
      </c>
      <c r="D76" s="85" t="s">
        <v>366</v>
      </c>
      <c r="E76" s="85" t="s">
        <v>46</v>
      </c>
      <c r="F76" s="85" t="s">
        <v>552</v>
      </c>
      <c r="G76" s="86" t="s">
        <v>254</v>
      </c>
      <c r="H76" s="87" t="s">
        <v>561</v>
      </c>
      <c r="I76" s="85" t="s">
        <v>403</v>
      </c>
      <c r="J76" s="85" t="s">
        <v>401</v>
      </c>
      <c r="K76" s="85" t="s">
        <v>41</v>
      </c>
      <c r="L76" s="85">
        <v>30</v>
      </c>
      <c r="M76" s="85" t="s">
        <v>137</v>
      </c>
      <c r="N76" s="85" t="s">
        <v>485</v>
      </c>
      <c r="O76" s="88"/>
      <c r="P76" s="89"/>
      <c r="Q76" s="85"/>
      <c r="R76" s="85" t="s">
        <v>554</v>
      </c>
      <c r="S76" s="85"/>
      <c r="T76" s="90"/>
      <c r="U76" s="85"/>
      <c r="V76" s="85"/>
      <c r="W76" s="85"/>
      <c r="X76" s="91"/>
    </row>
    <row r="77" spans="1:24" ht="51" x14ac:dyDescent="0.25">
      <c r="A77" s="84" t="s">
        <v>24</v>
      </c>
      <c r="B77" s="85" t="s">
        <v>565</v>
      </c>
      <c r="C77" s="85" t="s">
        <v>568</v>
      </c>
      <c r="D77" s="85" t="s">
        <v>367</v>
      </c>
      <c r="E77" s="85" t="s">
        <v>546</v>
      </c>
      <c r="F77" s="85" t="s">
        <v>552</v>
      </c>
      <c r="G77" s="86" t="s">
        <v>255</v>
      </c>
      <c r="H77" s="87" t="s">
        <v>641</v>
      </c>
      <c r="I77" s="85" t="s">
        <v>606</v>
      </c>
      <c r="J77" s="85" t="s">
        <v>402</v>
      </c>
      <c r="K77" s="85" t="s">
        <v>39</v>
      </c>
      <c r="L77" s="85">
        <v>20</v>
      </c>
      <c r="M77" s="85" t="s">
        <v>138</v>
      </c>
      <c r="N77" s="85" t="s">
        <v>486</v>
      </c>
      <c r="O77" s="88"/>
      <c r="P77" s="89"/>
      <c r="Q77" s="85"/>
      <c r="R77" s="85" t="s">
        <v>554</v>
      </c>
      <c r="S77" s="114"/>
      <c r="T77" s="90"/>
      <c r="U77" s="85"/>
      <c r="V77" s="85"/>
      <c r="W77" s="85"/>
      <c r="X77" s="91"/>
    </row>
    <row r="78" spans="1:24" ht="51" x14ac:dyDescent="0.25">
      <c r="A78" s="84" t="s">
        <v>24</v>
      </c>
      <c r="B78" s="85" t="s">
        <v>565</v>
      </c>
      <c r="C78" s="85" t="s">
        <v>569</v>
      </c>
      <c r="D78" s="85" t="s">
        <v>368</v>
      </c>
      <c r="E78" s="85" t="s">
        <v>46</v>
      </c>
      <c r="F78" s="85" t="s">
        <v>552</v>
      </c>
      <c r="G78" s="86" t="s">
        <v>256</v>
      </c>
      <c r="H78" s="87" t="s">
        <v>537</v>
      </c>
      <c r="I78" s="85" t="s">
        <v>403</v>
      </c>
      <c r="J78" s="85" t="s">
        <v>401</v>
      </c>
      <c r="K78" s="85" t="s">
        <v>39</v>
      </c>
      <c r="L78" s="85">
        <v>20</v>
      </c>
      <c r="M78" s="85" t="s">
        <v>139</v>
      </c>
      <c r="N78" s="85" t="s">
        <v>487</v>
      </c>
      <c r="O78" s="88"/>
      <c r="P78" s="89"/>
      <c r="Q78" s="85"/>
      <c r="R78" s="85" t="s">
        <v>554</v>
      </c>
      <c r="S78" s="85"/>
      <c r="T78" s="90"/>
      <c r="U78" s="85"/>
      <c r="V78" s="85"/>
      <c r="W78" s="85"/>
      <c r="X78" s="91"/>
    </row>
    <row r="79" spans="1:24" ht="51" x14ac:dyDescent="0.25">
      <c r="A79" s="84" t="s">
        <v>24</v>
      </c>
      <c r="B79" s="85" t="s">
        <v>565</v>
      </c>
      <c r="C79" s="85" t="s">
        <v>570</v>
      </c>
      <c r="D79" s="85" t="s">
        <v>369</v>
      </c>
      <c r="E79" s="85" t="s">
        <v>547</v>
      </c>
      <c r="F79" s="85" t="s">
        <v>49</v>
      </c>
      <c r="G79" s="86" t="s">
        <v>257</v>
      </c>
      <c r="H79" s="87" t="s">
        <v>526</v>
      </c>
      <c r="I79" s="85" t="s">
        <v>400</v>
      </c>
      <c r="J79" s="85" t="s">
        <v>401</v>
      </c>
      <c r="K79" s="85" t="s">
        <v>40</v>
      </c>
      <c r="L79" s="85">
        <v>30</v>
      </c>
      <c r="M79" s="92" t="s">
        <v>140</v>
      </c>
      <c r="N79" s="93" t="s">
        <v>488</v>
      </c>
      <c r="O79" s="88"/>
      <c r="P79" s="89"/>
      <c r="Q79" s="85"/>
      <c r="R79" s="85" t="s">
        <v>554</v>
      </c>
      <c r="S79" s="85"/>
      <c r="T79" s="90"/>
      <c r="U79" s="85"/>
      <c r="V79" s="85"/>
      <c r="W79" s="85"/>
      <c r="X79" s="91"/>
    </row>
    <row r="80" spans="1:24" ht="51" x14ac:dyDescent="0.25">
      <c r="A80" s="84" t="s">
        <v>24</v>
      </c>
      <c r="B80" s="85" t="s">
        <v>565</v>
      </c>
      <c r="C80" s="85" t="s">
        <v>569</v>
      </c>
      <c r="D80" s="85" t="s">
        <v>370</v>
      </c>
      <c r="E80" s="85" t="s">
        <v>45</v>
      </c>
      <c r="F80" s="85" t="s">
        <v>552</v>
      </c>
      <c r="G80" s="86" t="s">
        <v>258</v>
      </c>
      <c r="H80" s="87" t="s">
        <v>526</v>
      </c>
      <c r="I80" s="85" t="s">
        <v>400</v>
      </c>
      <c r="J80" s="85" t="s">
        <v>401</v>
      </c>
      <c r="K80" s="85" t="s">
        <v>40</v>
      </c>
      <c r="L80" s="85">
        <v>30</v>
      </c>
      <c r="M80" s="92" t="s">
        <v>141</v>
      </c>
      <c r="N80" s="93" t="s">
        <v>489</v>
      </c>
      <c r="O80" s="88"/>
      <c r="P80" s="89"/>
      <c r="Q80" s="85"/>
      <c r="R80" s="85" t="s">
        <v>554</v>
      </c>
      <c r="S80" s="85"/>
      <c r="T80" s="90"/>
      <c r="U80" s="85"/>
      <c r="V80" s="85"/>
      <c r="W80" s="85"/>
      <c r="X80" s="91"/>
    </row>
    <row r="81" spans="1:24" ht="76.5" x14ac:dyDescent="0.25">
      <c r="A81" s="84" t="s">
        <v>542</v>
      </c>
      <c r="B81" s="85" t="s">
        <v>542</v>
      </c>
      <c r="C81" s="85" t="s">
        <v>571</v>
      </c>
      <c r="D81" s="85" t="s">
        <v>371</v>
      </c>
      <c r="E81" s="85" t="s">
        <v>547</v>
      </c>
      <c r="F81" s="85" t="s">
        <v>49</v>
      </c>
      <c r="G81" s="86" t="s">
        <v>259</v>
      </c>
      <c r="H81" s="87" t="s">
        <v>561</v>
      </c>
      <c r="I81" s="85" t="s">
        <v>400</v>
      </c>
      <c r="J81" s="85" t="s">
        <v>401</v>
      </c>
      <c r="K81" s="85" t="s">
        <v>40</v>
      </c>
      <c r="L81" s="85">
        <v>30</v>
      </c>
      <c r="M81" s="92" t="s">
        <v>142</v>
      </c>
      <c r="N81" s="93" t="s">
        <v>490</v>
      </c>
      <c r="O81" s="98"/>
      <c r="P81" s="89"/>
      <c r="Q81" s="85"/>
      <c r="R81" s="85" t="s">
        <v>554</v>
      </c>
      <c r="S81" s="85"/>
      <c r="T81" s="90"/>
      <c r="U81" s="85"/>
      <c r="V81" s="85"/>
      <c r="W81" s="85"/>
      <c r="X81" s="91"/>
    </row>
    <row r="82" spans="1:24" ht="51" x14ac:dyDescent="0.25">
      <c r="A82" s="84" t="s">
        <v>24</v>
      </c>
      <c r="B82" s="85" t="s">
        <v>565</v>
      </c>
      <c r="C82" s="85" t="s">
        <v>572</v>
      </c>
      <c r="D82" s="85" t="s">
        <v>372</v>
      </c>
      <c r="E82" s="85" t="s">
        <v>46</v>
      </c>
      <c r="F82" s="85" t="s">
        <v>49</v>
      </c>
      <c r="G82" s="86" t="s">
        <v>260</v>
      </c>
      <c r="H82" s="87" t="s">
        <v>531</v>
      </c>
      <c r="I82" s="85" t="s">
        <v>400</v>
      </c>
      <c r="J82" s="85" t="s">
        <v>401</v>
      </c>
      <c r="K82" s="85" t="s">
        <v>41</v>
      </c>
      <c r="L82" s="85">
        <v>30</v>
      </c>
      <c r="M82" s="92" t="s">
        <v>143</v>
      </c>
      <c r="N82" s="93" t="s">
        <v>491</v>
      </c>
      <c r="O82" s="88"/>
      <c r="P82" s="89"/>
      <c r="Q82" s="85"/>
      <c r="R82" s="85" t="s">
        <v>554</v>
      </c>
      <c r="S82" s="85"/>
      <c r="T82" s="90"/>
      <c r="U82" s="85"/>
      <c r="V82" s="85"/>
      <c r="W82" s="85"/>
      <c r="X82" s="91"/>
    </row>
    <row r="83" spans="1:24" ht="51" x14ac:dyDescent="0.25">
      <c r="A83" s="84" t="s">
        <v>24</v>
      </c>
      <c r="B83" s="85" t="s">
        <v>565</v>
      </c>
      <c r="C83" s="85" t="s">
        <v>572</v>
      </c>
      <c r="D83" s="85" t="s">
        <v>373</v>
      </c>
      <c r="E83" s="85" t="s">
        <v>45</v>
      </c>
      <c r="F83" s="85" t="s">
        <v>49</v>
      </c>
      <c r="G83" s="86" t="s">
        <v>261</v>
      </c>
      <c r="H83" s="87" t="s">
        <v>539</v>
      </c>
      <c r="I83" s="85" t="s">
        <v>400</v>
      </c>
      <c r="J83" s="85" t="s">
        <v>401</v>
      </c>
      <c r="K83" s="85" t="s">
        <v>39</v>
      </c>
      <c r="L83" s="85">
        <v>20</v>
      </c>
      <c r="M83" s="85" t="s">
        <v>144</v>
      </c>
      <c r="N83" s="85" t="s">
        <v>492</v>
      </c>
      <c r="O83" s="107">
        <v>20212000020691</v>
      </c>
      <c r="P83" s="89">
        <v>44375</v>
      </c>
      <c r="Q83" s="85">
        <v>3</v>
      </c>
      <c r="R83" s="85" t="s">
        <v>554</v>
      </c>
      <c r="S83" s="85"/>
      <c r="T83" s="90"/>
      <c r="U83" s="85"/>
      <c r="V83" s="85"/>
      <c r="W83" s="85"/>
      <c r="X83" s="91" t="s">
        <v>573</v>
      </c>
    </row>
    <row r="84" spans="1:24" ht="51" x14ac:dyDescent="0.25">
      <c r="A84" s="84" t="s">
        <v>24</v>
      </c>
      <c r="B84" s="85" t="s">
        <v>565</v>
      </c>
      <c r="C84" s="85" t="s">
        <v>599</v>
      </c>
      <c r="D84" s="85" t="s">
        <v>374</v>
      </c>
      <c r="E84" s="85" t="s">
        <v>547</v>
      </c>
      <c r="F84" s="85" t="s">
        <v>49</v>
      </c>
      <c r="G84" s="86" t="s">
        <v>262</v>
      </c>
      <c r="H84" s="87" t="s">
        <v>526</v>
      </c>
      <c r="I84" s="85" t="s">
        <v>400</v>
      </c>
      <c r="J84" s="85" t="s">
        <v>401</v>
      </c>
      <c r="K84" s="85" t="s">
        <v>40</v>
      </c>
      <c r="L84" s="85">
        <v>30</v>
      </c>
      <c r="M84" s="92" t="s">
        <v>145</v>
      </c>
      <c r="N84" s="93" t="s">
        <v>493</v>
      </c>
      <c r="O84" s="88"/>
      <c r="P84" s="89"/>
      <c r="Q84" s="85"/>
      <c r="R84" s="85" t="s">
        <v>554</v>
      </c>
      <c r="S84" s="85"/>
      <c r="T84" s="90"/>
      <c r="U84" s="85"/>
      <c r="V84" s="85"/>
      <c r="W84" s="85"/>
      <c r="X84" s="91"/>
    </row>
    <row r="85" spans="1:24" ht="51" x14ac:dyDescent="0.25">
      <c r="A85" s="67" t="s">
        <v>24</v>
      </c>
      <c r="B85" s="68" t="s">
        <v>545</v>
      </c>
      <c r="C85" s="68" t="s">
        <v>568</v>
      </c>
      <c r="D85" s="68" t="s">
        <v>375</v>
      </c>
      <c r="E85" s="68" t="s">
        <v>46</v>
      </c>
      <c r="F85" s="68" t="s">
        <v>552</v>
      </c>
      <c r="G85" s="69" t="s">
        <v>263</v>
      </c>
      <c r="H85" s="70" t="s">
        <v>537</v>
      </c>
      <c r="I85" s="68" t="s">
        <v>403</v>
      </c>
      <c r="J85" s="68" t="s">
        <v>401</v>
      </c>
      <c r="K85" s="68" t="s">
        <v>39</v>
      </c>
      <c r="L85" s="68">
        <v>20</v>
      </c>
      <c r="M85" s="68" t="s">
        <v>146</v>
      </c>
      <c r="N85" s="68" t="s">
        <v>494</v>
      </c>
      <c r="O85" s="71"/>
      <c r="P85" s="72">
        <v>44372</v>
      </c>
      <c r="Q85" s="68">
        <v>2</v>
      </c>
      <c r="R85" s="68" t="s">
        <v>32</v>
      </c>
      <c r="S85" s="68"/>
      <c r="T85" s="73"/>
      <c r="U85" s="68"/>
      <c r="V85" s="68" t="s">
        <v>26</v>
      </c>
      <c r="W85" s="68"/>
      <c r="X85" s="74" t="s">
        <v>573</v>
      </c>
    </row>
    <row r="86" spans="1:24" ht="51" x14ac:dyDescent="0.25">
      <c r="A86" s="84" t="s">
        <v>24</v>
      </c>
      <c r="B86" s="85" t="s">
        <v>565</v>
      </c>
      <c r="C86" s="85" t="s">
        <v>574</v>
      </c>
      <c r="D86" s="85" t="s">
        <v>376</v>
      </c>
      <c r="E86" s="85" t="s">
        <v>45</v>
      </c>
      <c r="F86" s="85" t="s">
        <v>552</v>
      </c>
      <c r="G86" s="86" t="s">
        <v>264</v>
      </c>
      <c r="H86" s="87" t="s">
        <v>541</v>
      </c>
      <c r="I86" s="85" t="s">
        <v>400</v>
      </c>
      <c r="J86" s="85" t="s">
        <v>401</v>
      </c>
      <c r="K86" s="85" t="s">
        <v>39</v>
      </c>
      <c r="L86" s="85">
        <v>20</v>
      </c>
      <c r="M86" s="85" t="s">
        <v>147</v>
      </c>
      <c r="N86" s="85" t="s">
        <v>495</v>
      </c>
      <c r="O86" s="88"/>
      <c r="P86" s="89"/>
      <c r="Q86" s="85"/>
      <c r="R86" s="85" t="s">
        <v>554</v>
      </c>
      <c r="S86" s="85"/>
      <c r="T86" s="90"/>
      <c r="U86" s="85"/>
      <c r="V86" s="85"/>
      <c r="W86" s="85"/>
      <c r="X86" s="91"/>
    </row>
    <row r="87" spans="1:24" ht="38.25" x14ac:dyDescent="0.25">
      <c r="A87" s="67" t="s">
        <v>24</v>
      </c>
      <c r="B87" s="68" t="s">
        <v>565</v>
      </c>
      <c r="C87" s="68" t="s">
        <v>575</v>
      </c>
      <c r="D87" s="68" t="s">
        <v>378</v>
      </c>
      <c r="E87" s="68" t="s">
        <v>547</v>
      </c>
      <c r="F87" s="68" t="s">
        <v>552</v>
      </c>
      <c r="G87" s="69" t="s">
        <v>266</v>
      </c>
      <c r="H87" s="70" t="s">
        <v>577</v>
      </c>
      <c r="I87" s="68" t="s">
        <v>579</v>
      </c>
      <c r="J87" s="68" t="s">
        <v>578</v>
      </c>
      <c r="K87" s="68" t="s">
        <v>39</v>
      </c>
      <c r="L87" s="68">
        <v>20</v>
      </c>
      <c r="M87" s="75" t="s">
        <v>149</v>
      </c>
      <c r="N87" s="76" t="s">
        <v>497</v>
      </c>
      <c r="O87" s="71"/>
      <c r="P87" s="72">
        <v>44371</v>
      </c>
      <c r="Q87" s="68">
        <v>1</v>
      </c>
      <c r="R87" s="68" t="s">
        <v>32</v>
      </c>
      <c r="S87" s="68"/>
      <c r="T87" s="73">
        <v>44371</v>
      </c>
      <c r="U87" s="68" t="s">
        <v>576</v>
      </c>
      <c r="V87" s="68" t="s">
        <v>26</v>
      </c>
      <c r="W87" s="68"/>
      <c r="X87" s="74"/>
    </row>
    <row r="88" spans="1:24" ht="51" x14ac:dyDescent="0.25">
      <c r="A88" s="84" t="s">
        <v>24</v>
      </c>
      <c r="B88" s="85" t="s">
        <v>565</v>
      </c>
      <c r="C88" s="85" t="s">
        <v>583</v>
      </c>
      <c r="D88" s="85" t="s">
        <v>379</v>
      </c>
      <c r="E88" s="85" t="s">
        <v>547</v>
      </c>
      <c r="F88" s="85" t="s">
        <v>552</v>
      </c>
      <c r="G88" s="86" t="s">
        <v>267</v>
      </c>
      <c r="H88" s="87" t="s">
        <v>561</v>
      </c>
      <c r="I88" s="85" t="s">
        <v>400</v>
      </c>
      <c r="J88" s="85" t="s">
        <v>401</v>
      </c>
      <c r="K88" s="85" t="s">
        <v>40</v>
      </c>
      <c r="L88" s="85">
        <v>30</v>
      </c>
      <c r="M88" s="85" t="s">
        <v>150</v>
      </c>
      <c r="N88" s="85" t="s">
        <v>498</v>
      </c>
      <c r="O88" s="94">
        <v>20212050093681</v>
      </c>
      <c r="P88" s="89"/>
      <c r="Q88" s="85"/>
      <c r="R88" s="85" t="s">
        <v>554</v>
      </c>
      <c r="S88" s="85"/>
      <c r="T88" s="90">
        <v>44379</v>
      </c>
      <c r="U88" s="85"/>
      <c r="V88" s="85"/>
      <c r="W88" s="85"/>
      <c r="X88" s="91" t="s">
        <v>580</v>
      </c>
    </row>
    <row r="89" spans="1:24" ht="51" x14ac:dyDescent="0.25">
      <c r="A89" s="84" t="s">
        <v>24</v>
      </c>
      <c r="B89" s="85" t="s">
        <v>565</v>
      </c>
      <c r="C89" s="85" t="s">
        <v>569</v>
      </c>
      <c r="D89" s="85" t="s">
        <v>380</v>
      </c>
      <c r="E89" s="85" t="s">
        <v>46</v>
      </c>
      <c r="F89" s="85" t="s">
        <v>552</v>
      </c>
      <c r="G89" s="86" t="s">
        <v>268</v>
      </c>
      <c r="H89" s="87" t="s">
        <v>526</v>
      </c>
      <c r="I89" s="85" t="s">
        <v>400</v>
      </c>
      <c r="J89" s="85" t="s">
        <v>401</v>
      </c>
      <c r="K89" s="85" t="s">
        <v>40</v>
      </c>
      <c r="L89" s="85">
        <v>30</v>
      </c>
      <c r="M89" s="92" t="s">
        <v>151</v>
      </c>
      <c r="N89" s="93" t="s">
        <v>499</v>
      </c>
      <c r="O89" s="88"/>
      <c r="P89" s="89"/>
      <c r="Q89" s="85"/>
      <c r="R89" s="85" t="s">
        <v>554</v>
      </c>
      <c r="S89" s="113"/>
      <c r="T89" s="90"/>
      <c r="U89" s="85"/>
      <c r="V89" s="85"/>
      <c r="W89" s="85"/>
      <c r="X89" s="91"/>
    </row>
    <row r="90" spans="1:24" ht="51" x14ac:dyDescent="0.25">
      <c r="A90" s="67" t="s">
        <v>24</v>
      </c>
      <c r="B90" s="68" t="s">
        <v>565</v>
      </c>
      <c r="C90" s="68" t="s">
        <v>583</v>
      </c>
      <c r="D90" s="68" t="s">
        <v>353</v>
      </c>
      <c r="E90" s="68" t="s">
        <v>45</v>
      </c>
      <c r="F90" s="68" t="s">
        <v>51</v>
      </c>
      <c r="G90" s="69" t="s">
        <v>269</v>
      </c>
      <c r="H90" s="70" t="s">
        <v>528</v>
      </c>
      <c r="I90" s="68" t="s">
        <v>400</v>
      </c>
      <c r="J90" s="68" t="s">
        <v>401</v>
      </c>
      <c r="K90" s="68" t="s">
        <v>42</v>
      </c>
      <c r="L90" s="68">
        <v>10</v>
      </c>
      <c r="M90" s="75" t="s">
        <v>152</v>
      </c>
      <c r="N90" s="76" t="s">
        <v>500</v>
      </c>
      <c r="O90" s="109">
        <v>20212050093311</v>
      </c>
      <c r="P90" s="72">
        <v>44369</v>
      </c>
      <c r="Q90" s="68"/>
      <c r="R90" s="68" t="s">
        <v>32</v>
      </c>
      <c r="S90" s="68"/>
      <c r="T90" s="73">
        <v>44369</v>
      </c>
      <c r="U90" s="68" t="s">
        <v>581</v>
      </c>
      <c r="V90" s="68" t="s">
        <v>582</v>
      </c>
      <c r="W90" s="68"/>
      <c r="X90" s="74"/>
    </row>
    <row r="91" spans="1:24" ht="76.5" x14ac:dyDescent="0.25">
      <c r="A91" s="84" t="s">
        <v>24</v>
      </c>
      <c r="B91" s="85" t="s">
        <v>565</v>
      </c>
      <c r="C91" s="85" t="s">
        <v>568</v>
      </c>
      <c r="D91" s="85" t="s">
        <v>381</v>
      </c>
      <c r="E91" s="85" t="s">
        <v>45</v>
      </c>
      <c r="F91" s="85" t="s">
        <v>51</v>
      </c>
      <c r="G91" s="86" t="s">
        <v>270</v>
      </c>
      <c r="H91" s="87" t="s">
        <v>537</v>
      </c>
      <c r="I91" s="85" t="s">
        <v>403</v>
      </c>
      <c r="J91" s="85" t="s">
        <v>401</v>
      </c>
      <c r="K91" s="85" t="s">
        <v>39</v>
      </c>
      <c r="L91" s="85">
        <v>20</v>
      </c>
      <c r="M91" s="92" t="s">
        <v>153</v>
      </c>
      <c r="N91" s="93" t="s">
        <v>501</v>
      </c>
      <c r="O91" s="88"/>
      <c r="P91" s="89"/>
      <c r="Q91" s="85"/>
      <c r="R91" s="85" t="s">
        <v>554</v>
      </c>
      <c r="S91" s="85"/>
      <c r="T91" s="90"/>
      <c r="U91" s="85"/>
      <c r="V91" s="85"/>
      <c r="W91" s="85"/>
      <c r="X91" s="91"/>
    </row>
    <row r="92" spans="1:24" ht="51" x14ac:dyDescent="0.25">
      <c r="A92" s="84" t="s">
        <v>24</v>
      </c>
      <c r="B92" s="85" t="s">
        <v>565</v>
      </c>
      <c r="C92" s="85" t="s">
        <v>568</v>
      </c>
      <c r="D92" s="85" t="s">
        <v>382</v>
      </c>
      <c r="E92" s="85" t="s">
        <v>45</v>
      </c>
      <c r="F92" s="85" t="s">
        <v>552</v>
      </c>
      <c r="G92" s="86" t="s">
        <v>271</v>
      </c>
      <c r="H92" s="87" t="s">
        <v>537</v>
      </c>
      <c r="I92" s="85" t="s">
        <v>403</v>
      </c>
      <c r="J92" s="85" t="s">
        <v>401</v>
      </c>
      <c r="K92" s="85" t="s">
        <v>39</v>
      </c>
      <c r="L92" s="85">
        <v>20</v>
      </c>
      <c r="M92" s="92" t="s">
        <v>154</v>
      </c>
      <c r="N92" s="93" t="s">
        <v>502</v>
      </c>
      <c r="O92" s="88"/>
      <c r="P92" s="89"/>
      <c r="Q92" s="85"/>
      <c r="R92" s="85" t="s">
        <v>554</v>
      </c>
      <c r="S92" s="85"/>
      <c r="T92" s="90"/>
      <c r="U92" s="85"/>
      <c r="V92" s="85"/>
      <c r="W92" s="85"/>
      <c r="X92" s="91"/>
    </row>
    <row r="93" spans="1:24" ht="51" x14ac:dyDescent="0.25">
      <c r="A93" s="84" t="s">
        <v>24</v>
      </c>
      <c r="B93" s="85" t="s">
        <v>565</v>
      </c>
      <c r="C93" s="85" t="s">
        <v>607</v>
      </c>
      <c r="D93" s="85" t="s">
        <v>312</v>
      </c>
      <c r="E93" s="85" t="s">
        <v>46</v>
      </c>
      <c r="F93" s="85" t="s">
        <v>51</v>
      </c>
      <c r="G93" s="86" t="s">
        <v>272</v>
      </c>
      <c r="H93" s="87" t="s">
        <v>526</v>
      </c>
      <c r="I93" s="85" t="s">
        <v>400</v>
      </c>
      <c r="J93" s="85" t="s">
        <v>401</v>
      </c>
      <c r="K93" s="85" t="s">
        <v>41</v>
      </c>
      <c r="L93" s="85">
        <v>30</v>
      </c>
      <c r="M93" s="92" t="s">
        <v>155</v>
      </c>
      <c r="N93" s="93" t="s">
        <v>503</v>
      </c>
      <c r="O93" s="88"/>
      <c r="P93" s="89"/>
      <c r="Q93" s="85"/>
      <c r="R93" s="85" t="s">
        <v>554</v>
      </c>
      <c r="S93" s="85"/>
      <c r="T93" s="90"/>
      <c r="U93" s="85"/>
      <c r="V93" s="85"/>
      <c r="W93" s="85"/>
      <c r="X93" s="91"/>
    </row>
    <row r="94" spans="1:24" ht="51" x14ac:dyDescent="0.25">
      <c r="A94" s="84" t="s">
        <v>24</v>
      </c>
      <c r="B94" s="85" t="s">
        <v>565</v>
      </c>
      <c r="C94" s="85" t="s">
        <v>584</v>
      </c>
      <c r="D94" s="85" t="s">
        <v>383</v>
      </c>
      <c r="E94" s="85" t="s">
        <v>547</v>
      </c>
      <c r="F94" s="85" t="s">
        <v>552</v>
      </c>
      <c r="G94" s="86" t="s">
        <v>273</v>
      </c>
      <c r="H94" s="87" t="s">
        <v>561</v>
      </c>
      <c r="I94" s="85" t="s">
        <v>400</v>
      </c>
      <c r="J94" s="85" t="s">
        <v>401</v>
      </c>
      <c r="K94" s="85" t="s">
        <v>40</v>
      </c>
      <c r="L94" s="85">
        <v>30</v>
      </c>
      <c r="M94" s="92" t="s">
        <v>156</v>
      </c>
      <c r="N94" s="93" t="s">
        <v>504</v>
      </c>
      <c r="O94" s="107">
        <v>20212050093691</v>
      </c>
      <c r="P94" s="89">
        <v>44379</v>
      </c>
      <c r="Q94" s="85">
        <v>5</v>
      </c>
      <c r="R94" s="85" t="s">
        <v>554</v>
      </c>
      <c r="S94" s="85"/>
      <c r="T94" s="90"/>
      <c r="U94" s="85"/>
      <c r="V94" s="85"/>
      <c r="W94" s="85"/>
      <c r="X94" s="91" t="s">
        <v>573</v>
      </c>
    </row>
    <row r="95" spans="1:24" ht="51" x14ac:dyDescent="0.25">
      <c r="A95" s="84" t="s">
        <v>24</v>
      </c>
      <c r="B95" s="85" t="s">
        <v>565</v>
      </c>
      <c r="C95" s="85" t="s">
        <v>568</v>
      </c>
      <c r="D95" s="85" t="s">
        <v>384</v>
      </c>
      <c r="E95" s="85" t="s">
        <v>547</v>
      </c>
      <c r="F95" s="85" t="s">
        <v>50</v>
      </c>
      <c r="G95" s="86" t="s">
        <v>274</v>
      </c>
      <c r="H95" s="87" t="s">
        <v>585</v>
      </c>
      <c r="I95" s="85" t="s">
        <v>403</v>
      </c>
      <c r="J95" s="85" t="s">
        <v>401</v>
      </c>
      <c r="K95" s="85" t="s">
        <v>40</v>
      </c>
      <c r="L95" s="85">
        <v>30</v>
      </c>
      <c r="M95" s="92" t="s">
        <v>157</v>
      </c>
      <c r="N95" s="93" t="s">
        <v>505</v>
      </c>
      <c r="O95" s="88"/>
      <c r="P95" s="89"/>
      <c r="Q95" s="85"/>
      <c r="R95" s="85" t="s">
        <v>554</v>
      </c>
      <c r="S95" s="85"/>
      <c r="T95" s="90"/>
      <c r="U95" s="85"/>
      <c r="V95" s="85"/>
      <c r="W95" s="85"/>
      <c r="X95" s="91"/>
    </row>
    <row r="96" spans="1:24" ht="51" x14ac:dyDescent="0.25">
      <c r="A96" s="84" t="s">
        <v>24</v>
      </c>
      <c r="B96" s="85" t="s">
        <v>565</v>
      </c>
      <c r="C96" s="85" t="s">
        <v>586</v>
      </c>
      <c r="D96" s="85" t="s">
        <v>385</v>
      </c>
      <c r="E96" s="85" t="s">
        <v>547</v>
      </c>
      <c r="F96" s="85" t="s">
        <v>552</v>
      </c>
      <c r="G96" s="86" t="s">
        <v>275</v>
      </c>
      <c r="H96" s="87" t="s">
        <v>561</v>
      </c>
      <c r="I96" s="85" t="s">
        <v>400</v>
      </c>
      <c r="J96" s="85" t="s">
        <v>401</v>
      </c>
      <c r="K96" s="85" t="s">
        <v>40</v>
      </c>
      <c r="L96" s="85">
        <v>30</v>
      </c>
      <c r="M96" s="85" t="s">
        <v>158</v>
      </c>
      <c r="N96" s="85" t="s">
        <v>506</v>
      </c>
      <c r="O96" s="88"/>
      <c r="P96" s="89"/>
      <c r="Q96" s="85"/>
      <c r="R96" s="85" t="s">
        <v>554</v>
      </c>
      <c r="S96" s="85"/>
      <c r="T96" s="90"/>
      <c r="U96" s="85"/>
      <c r="V96" s="85"/>
      <c r="W96" s="85"/>
      <c r="X96" s="91"/>
    </row>
    <row r="97" spans="1:24" ht="51" x14ac:dyDescent="0.25">
      <c r="A97" s="67" t="s">
        <v>24</v>
      </c>
      <c r="B97" s="68" t="s">
        <v>565</v>
      </c>
      <c r="C97" s="68" t="s">
        <v>574</v>
      </c>
      <c r="D97" s="68" t="s">
        <v>386</v>
      </c>
      <c r="E97" s="68" t="s">
        <v>547</v>
      </c>
      <c r="F97" s="68" t="s">
        <v>552</v>
      </c>
      <c r="G97" s="69" t="s">
        <v>276</v>
      </c>
      <c r="H97" s="70" t="s">
        <v>541</v>
      </c>
      <c r="I97" s="68" t="s">
        <v>400</v>
      </c>
      <c r="J97" s="68" t="s">
        <v>401</v>
      </c>
      <c r="K97" s="68" t="s">
        <v>40</v>
      </c>
      <c r="L97" s="68">
        <v>30</v>
      </c>
      <c r="M97" s="75" t="s">
        <v>159</v>
      </c>
      <c r="N97" s="76" t="s">
        <v>507</v>
      </c>
      <c r="O97" s="71"/>
      <c r="P97" s="72">
        <v>44383</v>
      </c>
      <c r="Q97" s="68">
        <v>5</v>
      </c>
      <c r="R97" s="68" t="s">
        <v>32</v>
      </c>
      <c r="S97" s="68"/>
      <c r="T97" s="73">
        <v>44383</v>
      </c>
      <c r="U97" s="68" t="s">
        <v>576</v>
      </c>
      <c r="V97" s="68" t="s">
        <v>26</v>
      </c>
      <c r="W97" s="68"/>
      <c r="X97" s="74"/>
    </row>
    <row r="98" spans="1:24" ht="51" x14ac:dyDescent="0.25">
      <c r="A98" s="84" t="s">
        <v>24</v>
      </c>
      <c r="B98" s="85" t="s">
        <v>565</v>
      </c>
      <c r="C98" s="85" t="s">
        <v>583</v>
      </c>
      <c r="D98" s="85" t="s">
        <v>387</v>
      </c>
      <c r="E98" s="85" t="s">
        <v>547</v>
      </c>
      <c r="F98" s="85" t="s">
        <v>552</v>
      </c>
      <c r="G98" s="86" t="s">
        <v>275</v>
      </c>
      <c r="H98" s="87" t="s">
        <v>561</v>
      </c>
      <c r="I98" s="85" t="s">
        <v>400</v>
      </c>
      <c r="J98" s="85" t="s">
        <v>401</v>
      </c>
      <c r="K98" s="85" t="s">
        <v>40</v>
      </c>
      <c r="L98" s="85">
        <v>30</v>
      </c>
      <c r="M98" s="85" t="s">
        <v>160</v>
      </c>
      <c r="N98" s="85" t="s">
        <v>508</v>
      </c>
      <c r="O98" s="107">
        <v>20212050093711</v>
      </c>
      <c r="P98" s="89"/>
      <c r="Q98" s="85"/>
      <c r="R98" s="85" t="s">
        <v>554</v>
      </c>
      <c r="S98" s="85"/>
      <c r="T98" s="90"/>
      <c r="U98" s="85"/>
      <c r="V98" s="85"/>
      <c r="W98" s="85"/>
      <c r="X98" s="91" t="s">
        <v>573</v>
      </c>
    </row>
    <row r="99" spans="1:24" ht="51" x14ac:dyDescent="0.25">
      <c r="A99" s="84" t="s">
        <v>24</v>
      </c>
      <c r="B99" s="85" t="s">
        <v>565</v>
      </c>
      <c r="C99" s="85" t="s">
        <v>586</v>
      </c>
      <c r="D99" s="85" t="s">
        <v>388</v>
      </c>
      <c r="E99" s="85" t="s">
        <v>547</v>
      </c>
      <c r="F99" s="85" t="s">
        <v>49</v>
      </c>
      <c r="G99" s="86" t="s">
        <v>278</v>
      </c>
      <c r="H99" s="87" t="s">
        <v>561</v>
      </c>
      <c r="I99" s="85" t="s">
        <v>400</v>
      </c>
      <c r="J99" s="85" t="s">
        <v>401</v>
      </c>
      <c r="K99" s="85" t="s">
        <v>41</v>
      </c>
      <c r="L99" s="85">
        <v>30</v>
      </c>
      <c r="M99" s="85" t="s">
        <v>162</v>
      </c>
      <c r="N99" s="85" t="s">
        <v>510</v>
      </c>
      <c r="O99" s="88"/>
      <c r="P99" s="89"/>
      <c r="Q99" s="85"/>
      <c r="R99" s="85" t="s">
        <v>554</v>
      </c>
      <c r="S99" s="85"/>
      <c r="T99" s="90"/>
      <c r="U99" s="85"/>
      <c r="V99" s="85"/>
      <c r="W99" s="85"/>
      <c r="X99" s="91"/>
    </row>
    <row r="100" spans="1:24" ht="63.75" x14ac:dyDescent="0.25">
      <c r="A100" s="67" t="s">
        <v>24</v>
      </c>
      <c r="B100" s="68" t="s">
        <v>565</v>
      </c>
      <c r="C100" s="68" t="s">
        <v>574</v>
      </c>
      <c r="D100" s="68" t="s">
        <v>339</v>
      </c>
      <c r="E100" s="68" t="s">
        <v>45</v>
      </c>
      <c r="F100" s="68" t="s">
        <v>49</v>
      </c>
      <c r="G100" s="69" t="s">
        <v>279</v>
      </c>
      <c r="H100" s="70" t="s">
        <v>528</v>
      </c>
      <c r="I100" s="68" t="s">
        <v>400</v>
      </c>
      <c r="J100" s="68" t="s">
        <v>401</v>
      </c>
      <c r="K100" s="68" t="s">
        <v>42</v>
      </c>
      <c r="L100" s="68">
        <v>10</v>
      </c>
      <c r="M100" s="68" t="s">
        <v>163</v>
      </c>
      <c r="N100" s="68" t="s">
        <v>511</v>
      </c>
      <c r="O100" s="109">
        <v>20212050093501</v>
      </c>
      <c r="P100" s="72"/>
      <c r="Q100" s="68"/>
      <c r="R100" s="68" t="s">
        <v>32</v>
      </c>
      <c r="S100" s="68"/>
      <c r="T100" s="73">
        <v>44377</v>
      </c>
      <c r="U100" s="68" t="s">
        <v>576</v>
      </c>
      <c r="V100" s="68" t="s">
        <v>26</v>
      </c>
      <c r="W100" s="68"/>
      <c r="X100" s="74"/>
    </row>
    <row r="101" spans="1:24" ht="51" x14ac:dyDescent="0.25">
      <c r="A101" s="84" t="s">
        <v>542</v>
      </c>
      <c r="B101" s="85" t="s">
        <v>542</v>
      </c>
      <c r="C101" s="85" t="s">
        <v>574</v>
      </c>
      <c r="D101" s="85" t="s">
        <v>588</v>
      </c>
      <c r="E101" s="85" t="s">
        <v>45</v>
      </c>
      <c r="F101" s="85" t="s">
        <v>49</v>
      </c>
      <c r="G101" s="86" t="s">
        <v>280</v>
      </c>
      <c r="H101" s="87" t="s">
        <v>561</v>
      </c>
      <c r="I101" s="85" t="s">
        <v>403</v>
      </c>
      <c r="J101" s="85" t="s">
        <v>401</v>
      </c>
      <c r="K101" s="85" t="s">
        <v>40</v>
      </c>
      <c r="L101" s="85">
        <v>30</v>
      </c>
      <c r="M101" s="85" t="s">
        <v>164</v>
      </c>
      <c r="N101" s="85" t="s">
        <v>512</v>
      </c>
      <c r="O101" s="88"/>
      <c r="P101" s="89"/>
      <c r="Q101" s="85"/>
      <c r="R101" s="85" t="s">
        <v>554</v>
      </c>
      <c r="S101" s="85"/>
      <c r="T101" s="90"/>
      <c r="U101" s="85"/>
      <c r="V101" s="85"/>
      <c r="W101" s="85"/>
      <c r="X101" s="91"/>
    </row>
    <row r="102" spans="1:24" ht="102" x14ac:dyDescent="0.25">
      <c r="A102" s="84" t="s">
        <v>24</v>
      </c>
      <c r="B102" s="85" t="s">
        <v>565</v>
      </c>
      <c r="C102" s="85" t="s">
        <v>568</v>
      </c>
      <c r="D102" s="85" t="s">
        <v>390</v>
      </c>
      <c r="E102" s="85" t="s">
        <v>45</v>
      </c>
      <c r="F102" s="85" t="s">
        <v>552</v>
      </c>
      <c r="G102" s="86" t="s">
        <v>281</v>
      </c>
      <c r="H102" s="87" t="s">
        <v>590</v>
      </c>
      <c r="I102" s="85" t="s">
        <v>589</v>
      </c>
      <c r="J102" s="85" t="s">
        <v>402</v>
      </c>
      <c r="K102" s="85" t="s">
        <v>39</v>
      </c>
      <c r="L102" s="85">
        <v>20</v>
      </c>
      <c r="M102" s="92" t="s">
        <v>165</v>
      </c>
      <c r="N102" s="93" t="s">
        <v>513</v>
      </c>
      <c r="O102" s="88"/>
      <c r="P102" s="89"/>
      <c r="Q102" s="85"/>
      <c r="R102" s="85" t="s">
        <v>554</v>
      </c>
      <c r="S102" s="85"/>
      <c r="T102" s="90"/>
      <c r="U102" s="85"/>
      <c r="V102" s="85"/>
      <c r="W102" s="85"/>
      <c r="X102" s="91"/>
    </row>
    <row r="103" spans="1:24" ht="51" x14ac:dyDescent="0.25">
      <c r="A103" s="84" t="s">
        <v>24</v>
      </c>
      <c r="B103" s="85" t="s">
        <v>565</v>
      </c>
      <c r="C103" s="85" t="s">
        <v>587</v>
      </c>
      <c r="D103" s="85" t="s">
        <v>391</v>
      </c>
      <c r="E103" s="85" t="s">
        <v>45</v>
      </c>
      <c r="F103" s="85" t="s">
        <v>49</v>
      </c>
      <c r="G103" s="86" t="s">
        <v>282</v>
      </c>
      <c r="H103" s="87" t="s">
        <v>561</v>
      </c>
      <c r="I103" s="85" t="s">
        <v>400</v>
      </c>
      <c r="J103" s="85" t="s">
        <v>401</v>
      </c>
      <c r="K103" s="85" t="s">
        <v>40</v>
      </c>
      <c r="L103" s="85">
        <v>30</v>
      </c>
      <c r="M103" s="92" t="s">
        <v>166</v>
      </c>
      <c r="N103" s="93" t="s">
        <v>514</v>
      </c>
      <c r="O103" s="107">
        <v>20212050093731</v>
      </c>
      <c r="P103" s="89"/>
      <c r="Q103" s="85"/>
      <c r="R103" s="85" t="s">
        <v>554</v>
      </c>
      <c r="S103" s="85"/>
      <c r="T103" s="90"/>
      <c r="U103" s="85"/>
      <c r="V103" s="85"/>
      <c r="W103" s="85"/>
      <c r="X103" s="91" t="s">
        <v>591</v>
      </c>
    </row>
    <row r="104" spans="1:24" ht="51" x14ac:dyDescent="0.25">
      <c r="A104" s="84" t="s">
        <v>24</v>
      </c>
      <c r="B104" s="85" t="s">
        <v>565</v>
      </c>
      <c r="C104" s="85" t="s">
        <v>570</v>
      </c>
      <c r="D104" s="85" t="s">
        <v>392</v>
      </c>
      <c r="E104" s="85" t="s">
        <v>547</v>
      </c>
      <c r="F104" s="85" t="s">
        <v>552</v>
      </c>
      <c r="G104" s="86" t="s">
        <v>283</v>
      </c>
      <c r="H104" s="87" t="s">
        <v>537</v>
      </c>
      <c r="I104" s="85" t="s">
        <v>403</v>
      </c>
      <c r="J104" s="85" t="s">
        <v>401</v>
      </c>
      <c r="K104" s="85" t="s">
        <v>39</v>
      </c>
      <c r="L104" s="85">
        <v>20</v>
      </c>
      <c r="M104" s="85" t="s">
        <v>167</v>
      </c>
      <c r="N104" s="85" t="s">
        <v>515</v>
      </c>
      <c r="O104" s="88"/>
      <c r="P104" s="89"/>
      <c r="Q104" s="85"/>
      <c r="R104" s="85" t="s">
        <v>554</v>
      </c>
      <c r="S104" s="85"/>
      <c r="T104" s="90"/>
      <c r="U104" s="85"/>
      <c r="V104" s="85"/>
      <c r="W104" s="85"/>
      <c r="X104" s="91"/>
    </row>
    <row r="105" spans="1:24" ht="51" x14ac:dyDescent="0.25">
      <c r="A105" s="84" t="s">
        <v>24</v>
      </c>
      <c r="B105" s="85" t="s">
        <v>565</v>
      </c>
      <c r="C105" s="85" t="s">
        <v>568</v>
      </c>
      <c r="D105" s="85" t="s">
        <v>393</v>
      </c>
      <c r="E105" s="85" t="s">
        <v>45</v>
      </c>
      <c r="F105" s="85" t="s">
        <v>552</v>
      </c>
      <c r="G105" s="86" t="s">
        <v>284</v>
      </c>
      <c r="H105" s="87" t="s">
        <v>593</v>
      </c>
      <c r="I105" s="85" t="s">
        <v>594</v>
      </c>
      <c r="J105" s="85" t="s">
        <v>578</v>
      </c>
      <c r="K105" s="85" t="s">
        <v>39</v>
      </c>
      <c r="L105" s="85">
        <v>30</v>
      </c>
      <c r="M105" s="92" t="s">
        <v>168</v>
      </c>
      <c r="N105" s="93" t="s">
        <v>516</v>
      </c>
      <c r="O105" s="88"/>
      <c r="P105" s="89"/>
      <c r="Q105" s="85"/>
      <c r="R105" s="85" t="s">
        <v>554</v>
      </c>
      <c r="S105" s="85"/>
      <c r="T105" s="90"/>
      <c r="U105" s="85"/>
      <c r="V105" s="85"/>
      <c r="W105" s="85"/>
      <c r="X105" s="91"/>
    </row>
    <row r="106" spans="1:24" ht="38.25" x14ac:dyDescent="0.25">
      <c r="A106" s="84" t="s">
        <v>24</v>
      </c>
      <c r="B106" s="85" t="s">
        <v>565</v>
      </c>
      <c r="C106" s="85" t="s">
        <v>568</v>
      </c>
      <c r="D106" s="85" t="s">
        <v>394</v>
      </c>
      <c r="E106" s="85" t="s">
        <v>45</v>
      </c>
      <c r="F106" s="85" t="s">
        <v>552</v>
      </c>
      <c r="G106" s="86" t="s">
        <v>285</v>
      </c>
      <c r="H106" s="87" t="s">
        <v>590</v>
      </c>
      <c r="I106" s="85" t="s">
        <v>589</v>
      </c>
      <c r="J106" s="85" t="s">
        <v>402</v>
      </c>
      <c r="K106" s="85" t="s">
        <v>39</v>
      </c>
      <c r="L106" s="85">
        <v>20</v>
      </c>
      <c r="M106" s="92" t="s">
        <v>169</v>
      </c>
      <c r="N106" s="93" t="s">
        <v>517</v>
      </c>
      <c r="O106" s="88"/>
      <c r="P106" s="89"/>
      <c r="Q106" s="85"/>
      <c r="R106" s="85" t="s">
        <v>554</v>
      </c>
      <c r="S106" s="85"/>
      <c r="T106" s="90"/>
      <c r="U106" s="85"/>
      <c r="V106" s="85"/>
      <c r="W106" s="85"/>
      <c r="X106" s="91"/>
    </row>
    <row r="107" spans="1:24" ht="63.75" x14ac:dyDescent="0.25">
      <c r="A107" s="84" t="s">
        <v>24</v>
      </c>
      <c r="B107" s="85" t="s">
        <v>565</v>
      </c>
      <c r="C107" s="85" t="s">
        <v>592</v>
      </c>
      <c r="D107" s="85" t="s">
        <v>348</v>
      </c>
      <c r="E107" s="85" t="s">
        <v>547</v>
      </c>
      <c r="F107" s="85" t="s">
        <v>552</v>
      </c>
      <c r="G107" s="86" t="s">
        <v>286</v>
      </c>
      <c r="H107" s="87" t="s">
        <v>561</v>
      </c>
      <c r="I107" s="85" t="s">
        <v>400</v>
      </c>
      <c r="J107" s="85" t="s">
        <v>401</v>
      </c>
      <c r="K107" s="85" t="s">
        <v>40</v>
      </c>
      <c r="L107" s="85">
        <v>30</v>
      </c>
      <c r="M107" s="92" t="s">
        <v>170</v>
      </c>
      <c r="N107" s="93" t="s">
        <v>518</v>
      </c>
      <c r="O107" s="88"/>
      <c r="P107" s="89"/>
      <c r="Q107" s="85"/>
      <c r="R107" s="85" t="s">
        <v>554</v>
      </c>
      <c r="S107" s="85"/>
      <c r="T107" s="90"/>
      <c r="U107" s="85"/>
      <c r="V107" s="85"/>
      <c r="W107" s="85"/>
      <c r="X107" s="91"/>
    </row>
    <row r="108" spans="1:24" ht="51" x14ac:dyDescent="0.25">
      <c r="A108" s="84" t="s">
        <v>24</v>
      </c>
      <c r="B108" s="85" t="s">
        <v>565</v>
      </c>
      <c r="C108" s="85" t="s">
        <v>571</v>
      </c>
      <c r="D108" s="85" t="s">
        <v>395</v>
      </c>
      <c r="E108" s="85" t="s">
        <v>547</v>
      </c>
      <c r="F108" s="85" t="s">
        <v>552</v>
      </c>
      <c r="G108" s="86" t="s">
        <v>287</v>
      </c>
      <c r="H108" s="87" t="s">
        <v>561</v>
      </c>
      <c r="I108" s="85" t="s">
        <v>400</v>
      </c>
      <c r="J108" s="85" t="s">
        <v>401</v>
      </c>
      <c r="K108" s="85" t="s">
        <v>40</v>
      </c>
      <c r="L108" s="85">
        <v>30</v>
      </c>
      <c r="M108" s="85" t="s">
        <v>171</v>
      </c>
      <c r="N108" s="85" t="s">
        <v>519</v>
      </c>
      <c r="O108" s="88"/>
      <c r="P108" s="89"/>
      <c r="Q108" s="85"/>
      <c r="R108" s="85" t="s">
        <v>554</v>
      </c>
      <c r="S108" s="85"/>
      <c r="T108" s="90"/>
      <c r="U108" s="85"/>
      <c r="V108" s="85"/>
      <c r="W108" s="85"/>
      <c r="X108" s="91"/>
    </row>
    <row r="109" spans="1:24" ht="51" x14ac:dyDescent="0.25">
      <c r="A109" s="84" t="s">
        <v>24</v>
      </c>
      <c r="B109" s="85" t="s">
        <v>565</v>
      </c>
      <c r="C109" s="85" t="s">
        <v>597</v>
      </c>
      <c r="D109" s="85" t="s">
        <v>396</v>
      </c>
      <c r="E109" s="85" t="s">
        <v>547</v>
      </c>
      <c r="F109" s="85" t="s">
        <v>50</v>
      </c>
      <c r="G109" s="86" t="s">
        <v>288</v>
      </c>
      <c r="H109" s="87" t="s">
        <v>595</v>
      </c>
      <c r="I109" s="85" t="s">
        <v>403</v>
      </c>
      <c r="J109" s="85" t="s">
        <v>401</v>
      </c>
      <c r="K109" s="85" t="s">
        <v>40</v>
      </c>
      <c r="L109" s="85">
        <v>30</v>
      </c>
      <c r="M109" s="92" t="s">
        <v>172</v>
      </c>
      <c r="N109" s="93" t="s">
        <v>520</v>
      </c>
      <c r="O109" s="88"/>
      <c r="P109" s="89"/>
      <c r="Q109" s="85"/>
      <c r="R109" s="85" t="s">
        <v>554</v>
      </c>
      <c r="S109" s="85"/>
      <c r="T109" s="90"/>
      <c r="U109" s="85"/>
      <c r="V109" s="85"/>
      <c r="W109" s="85"/>
      <c r="X109" s="91"/>
    </row>
    <row r="110" spans="1:24" ht="102" x14ac:dyDescent="0.25">
      <c r="A110" s="84" t="s">
        <v>24</v>
      </c>
      <c r="B110" s="85" t="s">
        <v>565</v>
      </c>
      <c r="C110" s="85" t="s">
        <v>569</v>
      </c>
      <c r="D110" s="85" t="s">
        <v>397</v>
      </c>
      <c r="E110" s="85" t="s">
        <v>547</v>
      </c>
      <c r="F110" s="85" t="s">
        <v>552</v>
      </c>
      <c r="G110" s="86" t="s">
        <v>289</v>
      </c>
      <c r="H110" s="87" t="s">
        <v>561</v>
      </c>
      <c r="I110" s="85" t="s">
        <v>400</v>
      </c>
      <c r="J110" s="85" t="s">
        <v>401</v>
      </c>
      <c r="K110" s="85" t="s">
        <v>41</v>
      </c>
      <c r="L110" s="85">
        <v>30</v>
      </c>
      <c r="M110" s="92" t="s">
        <v>173</v>
      </c>
      <c r="N110" s="93" t="s">
        <v>521</v>
      </c>
      <c r="O110" s="88"/>
      <c r="P110" s="89"/>
      <c r="Q110" s="85"/>
      <c r="R110" s="85" t="s">
        <v>554</v>
      </c>
      <c r="S110" s="85"/>
      <c r="T110" s="90"/>
      <c r="U110" s="85"/>
      <c r="V110" s="85"/>
      <c r="W110" s="85"/>
      <c r="X110" s="91"/>
    </row>
    <row r="111" spans="1:24" ht="51" x14ac:dyDescent="0.25">
      <c r="A111" s="84" t="s">
        <v>24</v>
      </c>
      <c r="B111" s="85" t="s">
        <v>565</v>
      </c>
      <c r="C111" s="85" t="s">
        <v>583</v>
      </c>
      <c r="D111" s="85" t="s">
        <v>345</v>
      </c>
      <c r="E111" s="85" t="s">
        <v>547</v>
      </c>
      <c r="F111" s="85" t="s">
        <v>49</v>
      </c>
      <c r="G111" s="86" t="s">
        <v>290</v>
      </c>
      <c r="H111" s="87" t="s">
        <v>561</v>
      </c>
      <c r="I111" s="85" t="s">
        <v>400</v>
      </c>
      <c r="J111" s="85" t="s">
        <v>401</v>
      </c>
      <c r="K111" s="85" t="s">
        <v>40</v>
      </c>
      <c r="L111" s="85">
        <v>30</v>
      </c>
      <c r="M111" s="85" t="s">
        <v>174</v>
      </c>
      <c r="N111" s="85" t="s">
        <v>522</v>
      </c>
      <c r="O111" s="88"/>
      <c r="P111" s="89"/>
      <c r="Q111" s="85"/>
      <c r="R111" s="85" t="s">
        <v>554</v>
      </c>
      <c r="S111" s="85"/>
      <c r="T111" s="90"/>
      <c r="U111" s="85"/>
      <c r="V111" s="85"/>
      <c r="W111" s="85"/>
      <c r="X111" s="91"/>
    </row>
    <row r="112" spans="1:24" ht="51" x14ac:dyDescent="0.25">
      <c r="A112" s="84" t="s">
        <v>24</v>
      </c>
      <c r="B112" s="85" t="s">
        <v>565</v>
      </c>
      <c r="C112" s="85" t="s">
        <v>568</v>
      </c>
      <c r="D112" s="85" t="s">
        <v>398</v>
      </c>
      <c r="E112" s="85" t="s">
        <v>45</v>
      </c>
      <c r="F112" s="85" t="s">
        <v>552</v>
      </c>
      <c r="G112" s="86" t="s">
        <v>291</v>
      </c>
      <c r="H112" s="87" t="s">
        <v>641</v>
      </c>
      <c r="I112" s="85" t="s">
        <v>606</v>
      </c>
      <c r="J112" s="85" t="s">
        <v>402</v>
      </c>
      <c r="K112" s="85" t="s">
        <v>39</v>
      </c>
      <c r="L112" s="85">
        <v>20</v>
      </c>
      <c r="M112" s="85" t="s">
        <v>175</v>
      </c>
      <c r="N112" s="85" t="s">
        <v>523</v>
      </c>
      <c r="O112" s="88"/>
      <c r="P112" s="89"/>
      <c r="Q112" s="85"/>
      <c r="R112" s="85" t="s">
        <v>554</v>
      </c>
      <c r="S112" s="85"/>
      <c r="T112" s="90"/>
      <c r="U112" s="85"/>
      <c r="V112" s="85"/>
      <c r="W112" s="85"/>
      <c r="X112" s="91"/>
    </row>
    <row r="113" spans="1:24" ht="51" x14ac:dyDescent="0.25">
      <c r="A113" s="84" t="s">
        <v>24</v>
      </c>
      <c r="B113" s="85" t="s">
        <v>565</v>
      </c>
      <c r="C113" s="85" t="s">
        <v>596</v>
      </c>
      <c r="D113" s="85" t="s">
        <v>399</v>
      </c>
      <c r="E113" s="85" t="s">
        <v>547</v>
      </c>
      <c r="F113" s="85" t="s">
        <v>50</v>
      </c>
      <c r="G113" s="86" t="s">
        <v>292</v>
      </c>
      <c r="H113" s="87" t="s">
        <v>585</v>
      </c>
      <c r="I113" s="85" t="s">
        <v>403</v>
      </c>
      <c r="J113" s="85" t="s">
        <v>401</v>
      </c>
      <c r="K113" s="85" t="s">
        <v>40</v>
      </c>
      <c r="L113" s="85">
        <v>30</v>
      </c>
      <c r="M113" s="85" t="s">
        <v>176</v>
      </c>
      <c r="N113" s="85" t="s">
        <v>524</v>
      </c>
      <c r="O113" s="88"/>
      <c r="P113" s="89"/>
      <c r="Q113" s="85"/>
      <c r="R113" s="85" t="s">
        <v>554</v>
      </c>
      <c r="S113" s="85"/>
      <c r="T113" s="90"/>
      <c r="U113" s="85"/>
      <c r="V113" s="85"/>
      <c r="W113" s="85"/>
      <c r="X113" s="91"/>
    </row>
    <row r="114" spans="1:24" x14ac:dyDescent="0.25">
      <c r="A114" s="40"/>
      <c r="B114" s="40"/>
      <c r="C114" s="40"/>
      <c r="D114" s="40"/>
      <c r="E114" s="40"/>
      <c r="F114" s="40"/>
      <c r="G114" s="40"/>
      <c r="H114" s="40"/>
      <c r="I114" s="40"/>
      <c r="J114" s="40"/>
      <c r="K114" s="40"/>
      <c r="L114" s="40"/>
      <c r="M114" s="64"/>
      <c r="N114" s="41"/>
      <c r="O114" s="42"/>
      <c r="P114" s="43"/>
      <c r="Q114" s="40"/>
      <c r="R114" s="40"/>
      <c r="S114" s="40"/>
      <c r="T114" s="41"/>
      <c r="U114" s="40"/>
      <c r="V114" s="40"/>
      <c r="W114" s="40"/>
      <c r="X114" s="40"/>
    </row>
    <row r="115" spans="1:24" x14ac:dyDescent="0.25">
      <c r="A115" s="40"/>
      <c r="B115" s="40"/>
      <c r="C115" s="40"/>
      <c r="D115" s="40"/>
      <c r="E115" s="40"/>
      <c r="F115" s="40"/>
      <c r="G115" s="40"/>
      <c r="H115" s="40"/>
      <c r="I115" s="40"/>
      <c r="J115" s="40"/>
      <c r="K115" s="40"/>
      <c r="L115" s="40"/>
      <c r="M115" s="64"/>
      <c r="N115" s="41"/>
      <c r="O115" s="42"/>
      <c r="P115" s="43"/>
      <c r="Q115" s="40"/>
      <c r="R115" s="40"/>
      <c r="S115" s="40"/>
      <c r="T115" s="41"/>
      <c r="U115" s="40"/>
      <c r="V115" s="40"/>
      <c r="W115" s="40"/>
      <c r="X115" s="40"/>
    </row>
    <row r="1046968" spans="22:23" x14ac:dyDescent="0.25">
      <c r="V1046968" s="31" t="s">
        <v>26</v>
      </c>
      <c r="W1046968" s="31" t="s">
        <v>25</v>
      </c>
    </row>
  </sheetData>
  <autoFilter ref="A1:Y113">
    <sortState ref="A2:Y113">
      <sortCondition ref="N1:N121"/>
    </sortState>
  </autoFilter>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3"/>
  <sheetViews>
    <sheetView topLeftCell="A70" workbookViewId="0">
      <selection activeCell="A74" sqref="A74"/>
    </sheetView>
  </sheetViews>
  <sheetFormatPr baseColWidth="10" defaultRowHeight="15" x14ac:dyDescent="0.25"/>
  <cols>
    <col min="1" max="1" width="56.140625" bestFit="1" customWidth="1"/>
    <col min="2" max="2" width="22.42578125" bestFit="1" customWidth="1"/>
  </cols>
  <sheetData>
    <row r="1" spans="1:3" x14ac:dyDescent="0.25">
      <c r="A1" s="117" t="s">
        <v>27</v>
      </c>
      <c r="B1" s="117" t="s">
        <v>28</v>
      </c>
      <c r="C1" s="117" t="s">
        <v>29</v>
      </c>
    </row>
    <row r="2" spans="1:3" x14ac:dyDescent="0.25">
      <c r="A2" s="118" t="s">
        <v>578</v>
      </c>
      <c r="B2" s="119">
        <v>6</v>
      </c>
      <c r="C2" s="6">
        <f>6/112</f>
        <v>5.3571428571428568E-2</v>
      </c>
    </row>
    <row r="3" spans="1:3" x14ac:dyDescent="0.25">
      <c r="A3" s="118" t="s">
        <v>402</v>
      </c>
      <c r="B3" s="119">
        <v>13</v>
      </c>
      <c r="C3" s="6">
        <f>13/112</f>
        <v>0.11607142857142858</v>
      </c>
    </row>
    <row r="4" spans="1:3" x14ac:dyDescent="0.25">
      <c r="A4" s="118" t="s">
        <v>401</v>
      </c>
      <c r="B4" s="119">
        <v>93</v>
      </c>
      <c r="C4" s="6">
        <f>93/112</f>
        <v>0.8303571428571429</v>
      </c>
    </row>
    <row r="5" spans="1:3" x14ac:dyDescent="0.25">
      <c r="A5" s="132" t="s">
        <v>30</v>
      </c>
      <c r="B5" s="117">
        <v>112</v>
      </c>
      <c r="C5" s="7">
        <f>SUM(C2:C4)</f>
        <v>1</v>
      </c>
    </row>
    <row r="9" spans="1:3" x14ac:dyDescent="0.25">
      <c r="A9" s="117" t="s">
        <v>27</v>
      </c>
      <c r="B9" s="117" t="s">
        <v>31</v>
      </c>
      <c r="C9" s="120" t="s">
        <v>29</v>
      </c>
    </row>
    <row r="10" spans="1:3" x14ac:dyDescent="0.25">
      <c r="A10" s="118" t="s">
        <v>32</v>
      </c>
      <c r="B10" s="119">
        <v>31</v>
      </c>
      <c r="C10" s="6">
        <f>31/112</f>
        <v>0.2767857142857143</v>
      </c>
    </row>
    <row r="11" spans="1:3" x14ac:dyDescent="0.25">
      <c r="A11" s="118" t="s">
        <v>554</v>
      </c>
      <c r="B11" s="119">
        <v>80</v>
      </c>
      <c r="C11" s="6">
        <f>80/112</f>
        <v>0.7142857142857143</v>
      </c>
    </row>
    <row r="12" spans="1:3" x14ac:dyDescent="0.25">
      <c r="A12" s="118" t="s">
        <v>553</v>
      </c>
      <c r="B12" s="119">
        <v>1</v>
      </c>
      <c r="C12" s="6">
        <f>1/112</f>
        <v>8.9285714285714281E-3</v>
      </c>
    </row>
    <row r="13" spans="1:3" x14ac:dyDescent="0.25">
      <c r="A13" s="132" t="s">
        <v>30</v>
      </c>
      <c r="B13" s="117">
        <v>112</v>
      </c>
      <c r="C13" s="7">
        <f>SUM(C10:C12)</f>
        <v>1</v>
      </c>
    </row>
    <row r="17" spans="1:2" ht="15.75" thickBot="1" x14ac:dyDescent="0.3"/>
    <row r="18" spans="1:2" x14ac:dyDescent="0.25">
      <c r="A18" s="1" t="s">
        <v>34</v>
      </c>
      <c r="B18" s="2" t="s">
        <v>35</v>
      </c>
    </row>
    <row r="19" spans="1:2" x14ac:dyDescent="0.25">
      <c r="A19" s="3" t="s">
        <v>645</v>
      </c>
      <c r="B19" s="4">
        <v>189</v>
      </c>
    </row>
    <row r="20" spans="1:2" x14ac:dyDescent="0.25">
      <c r="A20" s="3" t="s">
        <v>644</v>
      </c>
      <c r="B20" s="4">
        <v>137</v>
      </c>
    </row>
    <row r="21" spans="1:2" x14ac:dyDescent="0.25">
      <c r="A21" s="3" t="s">
        <v>643</v>
      </c>
      <c r="B21" s="4">
        <v>112</v>
      </c>
    </row>
    <row r="22" spans="1:2" ht="15.75" thickBot="1" x14ac:dyDescent="0.3">
      <c r="A22" s="121" t="s">
        <v>36</v>
      </c>
      <c r="B22" s="5">
        <f>SUM(B19:B21)</f>
        <v>438</v>
      </c>
    </row>
    <row r="33" spans="1:3" ht="30" x14ac:dyDescent="0.25">
      <c r="A33" s="126" t="s">
        <v>27</v>
      </c>
      <c r="B33" s="117" t="s">
        <v>37</v>
      </c>
      <c r="C33" s="125" t="s">
        <v>29</v>
      </c>
    </row>
    <row r="34" spans="1:3" x14ac:dyDescent="0.25">
      <c r="A34" s="118" t="s">
        <v>38</v>
      </c>
      <c r="B34" s="122">
        <v>3</v>
      </c>
      <c r="C34" s="6">
        <f>3/112</f>
        <v>2.6785714285714284E-2</v>
      </c>
    </row>
    <row r="35" spans="1:3" x14ac:dyDescent="0.25">
      <c r="A35" s="118" t="s">
        <v>39</v>
      </c>
      <c r="B35" s="122">
        <v>27</v>
      </c>
      <c r="C35" s="6">
        <f>27/112</f>
        <v>0.24107142857142858</v>
      </c>
    </row>
    <row r="36" spans="1:3" x14ac:dyDescent="0.25">
      <c r="A36" s="118" t="s">
        <v>40</v>
      </c>
      <c r="B36" s="122">
        <v>59</v>
      </c>
      <c r="C36" s="6">
        <f>59/112</f>
        <v>0.5267857142857143</v>
      </c>
    </row>
    <row r="37" spans="1:3" x14ac:dyDescent="0.25">
      <c r="A37" s="118" t="s">
        <v>41</v>
      </c>
      <c r="B37" s="122">
        <v>15</v>
      </c>
      <c r="C37" s="6">
        <f>15/112</f>
        <v>0.13392857142857142</v>
      </c>
    </row>
    <row r="38" spans="1:3" x14ac:dyDescent="0.25">
      <c r="A38" s="118" t="s">
        <v>42</v>
      </c>
      <c r="B38" s="122">
        <v>8</v>
      </c>
      <c r="C38" s="6">
        <f>8/112</f>
        <v>7.1428571428571425E-2</v>
      </c>
    </row>
    <row r="39" spans="1:3" x14ac:dyDescent="0.25">
      <c r="A39" s="123" t="s">
        <v>30</v>
      </c>
      <c r="B39" s="124">
        <v>112</v>
      </c>
      <c r="C39" s="7">
        <f>SUM(C34:C38)</f>
        <v>1</v>
      </c>
    </row>
    <row r="49" spans="1:3" ht="30" x14ac:dyDescent="0.25">
      <c r="A49" s="126" t="s">
        <v>27</v>
      </c>
      <c r="B49" s="117" t="s">
        <v>43</v>
      </c>
      <c r="C49" s="125" t="s">
        <v>29</v>
      </c>
    </row>
    <row r="50" spans="1:3" x14ac:dyDescent="0.25">
      <c r="A50" s="118" t="s">
        <v>24</v>
      </c>
      <c r="B50" s="122">
        <v>109</v>
      </c>
      <c r="C50" s="6">
        <f>109/112</f>
        <v>0.9732142857142857</v>
      </c>
    </row>
    <row r="51" spans="1:3" x14ac:dyDescent="0.25">
      <c r="A51" s="118" t="s">
        <v>542</v>
      </c>
      <c r="B51" s="122">
        <v>3</v>
      </c>
      <c r="C51" s="6">
        <f>3/112</f>
        <v>2.6785714285714284E-2</v>
      </c>
    </row>
    <row r="52" spans="1:3" x14ac:dyDescent="0.25">
      <c r="A52" s="123" t="s">
        <v>30</v>
      </c>
      <c r="B52" s="124">
        <v>112</v>
      </c>
      <c r="C52" s="7">
        <f>SUM(C47:C51)</f>
        <v>1</v>
      </c>
    </row>
    <row r="59" spans="1:3" ht="30" x14ac:dyDescent="0.25">
      <c r="A59" s="126" t="s">
        <v>27</v>
      </c>
      <c r="B59" s="117" t="s">
        <v>44</v>
      </c>
      <c r="C59" s="125" t="s">
        <v>29</v>
      </c>
    </row>
    <row r="60" spans="1:3" x14ac:dyDescent="0.25">
      <c r="A60" s="118" t="s">
        <v>547</v>
      </c>
      <c r="B60" s="122">
        <v>46</v>
      </c>
      <c r="C60" s="6">
        <f>46/112</f>
        <v>0.4107142857142857</v>
      </c>
    </row>
    <row r="61" spans="1:3" x14ac:dyDescent="0.25">
      <c r="A61" s="118" t="s">
        <v>549</v>
      </c>
      <c r="B61" s="122">
        <v>19</v>
      </c>
      <c r="C61" s="6">
        <f>19/112</f>
        <v>0.16964285714285715</v>
      </c>
    </row>
    <row r="62" spans="1:3" x14ac:dyDescent="0.25">
      <c r="A62" s="118" t="s">
        <v>45</v>
      </c>
      <c r="B62" s="122">
        <v>18</v>
      </c>
      <c r="C62" s="6">
        <f>18/112</f>
        <v>0.16071428571428573</v>
      </c>
    </row>
    <row r="63" spans="1:3" x14ac:dyDescent="0.25">
      <c r="A63" s="118" t="s">
        <v>546</v>
      </c>
      <c r="B63" s="122">
        <v>7</v>
      </c>
      <c r="C63" s="6">
        <f>7/112</f>
        <v>6.25E-2</v>
      </c>
    </row>
    <row r="64" spans="1:3" x14ac:dyDescent="0.25">
      <c r="A64" s="118" t="s">
        <v>46</v>
      </c>
      <c r="B64" s="122">
        <v>22</v>
      </c>
      <c r="C64" s="6">
        <f>22/112</f>
        <v>0.19642857142857142</v>
      </c>
    </row>
    <row r="65" spans="1:3" x14ac:dyDescent="0.25">
      <c r="A65" s="123" t="s">
        <v>30</v>
      </c>
      <c r="B65" s="124">
        <v>112</v>
      </c>
      <c r="C65" s="7">
        <f>SUM(C60:C64)</f>
        <v>0.99999999999999989</v>
      </c>
    </row>
    <row r="74" spans="1:3" ht="30" x14ac:dyDescent="0.25">
      <c r="A74" s="126" t="s">
        <v>27</v>
      </c>
      <c r="B74" s="117" t="s">
        <v>47</v>
      </c>
      <c r="C74" s="125" t="s">
        <v>29</v>
      </c>
    </row>
    <row r="75" spans="1:3" x14ac:dyDescent="0.25">
      <c r="A75" s="118" t="s">
        <v>569</v>
      </c>
      <c r="B75" s="119">
        <v>10</v>
      </c>
      <c r="C75" s="6">
        <f>10/112</f>
        <v>8.9285714285714288E-2</v>
      </c>
    </row>
    <row r="76" spans="1:3" x14ac:dyDescent="0.25">
      <c r="A76" s="118" t="s">
        <v>584</v>
      </c>
      <c r="B76" s="119">
        <v>1</v>
      </c>
      <c r="C76" s="6">
        <f>1/112</f>
        <v>8.9285714285714281E-3</v>
      </c>
    </row>
    <row r="77" spans="1:3" x14ac:dyDescent="0.25">
      <c r="A77" s="118" t="s">
        <v>599</v>
      </c>
      <c r="B77" s="119">
        <v>4</v>
      </c>
      <c r="C77" s="6">
        <f>4/112</f>
        <v>3.5714285714285712E-2</v>
      </c>
    </row>
    <row r="78" spans="1:3" x14ac:dyDescent="0.25">
      <c r="A78" s="118" t="s">
        <v>568</v>
      </c>
      <c r="B78" s="119">
        <v>25</v>
      </c>
      <c r="C78" s="6">
        <f>25/112</f>
        <v>0.22321428571428573</v>
      </c>
    </row>
    <row r="79" spans="1:3" x14ac:dyDescent="0.25">
      <c r="A79" s="118" t="s">
        <v>592</v>
      </c>
      <c r="B79" s="119">
        <v>1</v>
      </c>
      <c r="C79" s="6">
        <f>1/112</f>
        <v>8.9285714285714281E-3</v>
      </c>
    </row>
    <row r="80" spans="1:3" x14ac:dyDescent="0.25">
      <c r="A80" s="118" t="s">
        <v>583</v>
      </c>
      <c r="B80" s="119">
        <v>8</v>
      </c>
      <c r="C80" s="6">
        <f>8/112</f>
        <v>7.1428571428571425E-2</v>
      </c>
    </row>
    <row r="81" spans="1:3" x14ac:dyDescent="0.25">
      <c r="A81" s="118" t="s">
        <v>629</v>
      </c>
      <c r="B81" s="119">
        <v>5</v>
      </c>
      <c r="C81" s="6">
        <f>5/112</f>
        <v>4.4642857142857144E-2</v>
      </c>
    </row>
    <row r="82" spans="1:3" x14ac:dyDescent="0.25">
      <c r="A82" s="118" t="s">
        <v>586</v>
      </c>
      <c r="B82" s="119">
        <v>3</v>
      </c>
      <c r="C82" s="6">
        <f>3/112</f>
        <v>2.6785714285714284E-2</v>
      </c>
    </row>
    <row r="83" spans="1:3" x14ac:dyDescent="0.25">
      <c r="A83" s="118" t="s">
        <v>616</v>
      </c>
      <c r="B83" s="119">
        <v>1</v>
      </c>
      <c r="C83" s="6">
        <f>1/112</f>
        <v>8.9285714285714281E-3</v>
      </c>
    </row>
    <row r="84" spans="1:3" x14ac:dyDescent="0.25">
      <c r="A84" s="118" t="s">
        <v>638</v>
      </c>
      <c r="B84" s="119">
        <v>1</v>
      </c>
      <c r="C84" s="6">
        <f>1/112</f>
        <v>8.9285714285714281E-3</v>
      </c>
    </row>
    <row r="85" spans="1:3" x14ac:dyDescent="0.25">
      <c r="A85" s="118" t="s">
        <v>634</v>
      </c>
      <c r="B85" s="119">
        <v>1</v>
      </c>
      <c r="C85" s="6">
        <f t="shared" ref="C85:C87" si="0">1/112</f>
        <v>8.9285714285714281E-3</v>
      </c>
    </row>
    <row r="86" spans="1:3" x14ac:dyDescent="0.25">
      <c r="A86" s="118" t="s">
        <v>587</v>
      </c>
      <c r="B86" s="119">
        <v>1</v>
      </c>
      <c r="C86" s="6">
        <f t="shared" si="0"/>
        <v>8.9285714285714281E-3</v>
      </c>
    </row>
    <row r="87" spans="1:3" x14ac:dyDescent="0.25">
      <c r="A87" s="118" t="s">
        <v>614</v>
      </c>
      <c r="B87" s="119">
        <v>1</v>
      </c>
      <c r="C87" s="6">
        <f t="shared" si="0"/>
        <v>8.9285714285714281E-3</v>
      </c>
    </row>
    <row r="88" spans="1:3" x14ac:dyDescent="0.25">
      <c r="A88" s="118" t="s">
        <v>571</v>
      </c>
      <c r="B88" s="119">
        <v>9</v>
      </c>
      <c r="C88" s="6">
        <f>9/112</f>
        <v>8.0357142857142863E-2</v>
      </c>
    </row>
    <row r="89" spans="1:3" x14ac:dyDescent="0.25">
      <c r="A89" s="118" t="s">
        <v>575</v>
      </c>
      <c r="B89" s="119">
        <v>3</v>
      </c>
      <c r="C89" s="6">
        <f>3/112</f>
        <v>2.6785714285714284E-2</v>
      </c>
    </row>
    <row r="90" spans="1:3" x14ac:dyDescent="0.25">
      <c r="A90" s="118" t="s">
        <v>615</v>
      </c>
      <c r="B90" s="119">
        <v>2</v>
      </c>
      <c r="C90" s="6">
        <f>2/112</f>
        <v>1.7857142857142856E-2</v>
      </c>
    </row>
    <row r="91" spans="1:3" x14ac:dyDescent="0.25">
      <c r="A91" s="118" t="s">
        <v>596</v>
      </c>
      <c r="B91" s="119">
        <v>1</v>
      </c>
      <c r="C91" s="6">
        <f>1/112</f>
        <v>8.9285714285714281E-3</v>
      </c>
    </row>
    <row r="92" spans="1:3" x14ac:dyDescent="0.25">
      <c r="A92" s="118" t="s">
        <v>570</v>
      </c>
      <c r="B92" s="119">
        <v>2</v>
      </c>
      <c r="C92" s="6">
        <f t="shared" ref="C92:C93" si="1">2/112</f>
        <v>1.7857142857142856E-2</v>
      </c>
    </row>
    <row r="93" spans="1:3" x14ac:dyDescent="0.25">
      <c r="A93" s="118" t="s">
        <v>567</v>
      </c>
      <c r="B93" s="119">
        <v>2</v>
      </c>
      <c r="C93" s="6">
        <f t="shared" si="1"/>
        <v>1.7857142857142856E-2</v>
      </c>
    </row>
    <row r="94" spans="1:3" x14ac:dyDescent="0.25">
      <c r="A94" s="118" t="s">
        <v>602</v>
      </c>
      <c r="B94" s="119">
        <v>1</v>
      </c>
      <c r="C94" s="6">
        <f>1/112</f>
        <v>8.9285714285714281E-3</v>
      </c>
    </row>
    <row r="95" spans="1:3" x14ac:dyDescent="0.25">
      <c r="A95" s="118" t="s">
        <v>597</v>
      </c>
      <c r="B95" s="119">
        <v>2</v>
      </c>
      <c r="C95" s="6">
        <f>2/112</f>
        <v>1.7857142857142856E-2</v>
      </c>
    </row>
    <row r="96" spans="1:3" x14ac:dyDescent="0.25">
      <c r="A96" s="118" t="s">
        <v>604</v>
      </c>
      <c r="B96" s="119">
        <v>4</v>
      </c>
      <c r="C96" s="6">
        <f>4/112</f>
        <v>3.5714285714285712E-2</v>
      </c>
    </row>
    <row r="97" spans="1:3" x14ac:dyDescent="0.25">
      <c r="A97" s="118" t="s">
        <v>574</v>
      </c>
      <c r="B97" s="119">
        <v>9</v>
      </c>
      <c r="C97" s="6">
        <f>9/112</f>
        <v>8.0357142857142863E-2</v>
      </c>
    </row>
    <row r="98" spans="1:3" x14ac:dyDescent="0.25">
      <c r="A98" s="118" t="s">
        <v>610</v>
      </c>
      <c r="B98" s="119">
        <v>3</v>
      </c>
      <c r="C98" s="6">
        <f>3/112</f>
        <v>2.6785714285714284E-2</v>
      </c>
    </row>
    <row r="99" spans="1:3" x14ac:dyDescent="0.25">
      <c r="A99" s="118" t="s">
        <v>572</v>
      </c>
      <c r="B99" s="119">
        <v>6</v>
      </c>
      <c r="C99" s="6">
        <f>6/112</f>
        <v>5.3571428571428568E-2</v>
      </c>
    </row>
    <row r="100" spans="1:3" x14ac:dyDescent="0.25">
      <c r="A100" s="118" t="s">
        <v>607</v>
      </c>
      <c r="B100" s="119">
        <v>4</v>
      </c>
      <c r="C100" s="6">
        <f>4/112</f>
        <v>3.5714285714285712E-2</v>
      </c>
    </row>
    <row r="101" spans="1:3" x14ac:dyDescent="0.25">
      <c r="A101" s="118" t="s">
        <v>603</v>
      </c>
      <c r="B101" s="119">
        <v>2</v>
      </c>
      <c r="C101" s="6">
        <f>2/112</f>
        <v>1.7857142857142856E-2</v>
      </c>
    </row>
    <row r="102" spans="1:3" x14ac:dyDescent="0.25">
      <c r="A102" s="123" t="s">
        <v>30</v>
      </c>
      <c r="B102" s="124">
        <v>112</v>
      </c>
      <c r="C102" s="7">
        <f>SUM(C75:C101)</f>
        <v>1</v>
      </c>
    </row>
    <row r="107" spans="1:3" ht="30" x14ac:dyDescent="0.25">
      <c r="A107" s="126" t="s">
        <v>27</v>
      </c>
      <c r="B107" s="117" t="s">
        <v>48</v>
      </c>
      <c r="C107" s="125" t="s">
        <v>29</v>
      </c>
    </row>
    <row r="108" spans="1:3" x14ac:dyDescent="0.25">
      <c r="A108" s="118" t="s">
        <v>49</v>
      </c>
      <c r="B108" s="122">
        <v>29</v>
      </c>
      <c r="C108" s="6">
        <f>29/112</f>
        <v>0.25892857142857145</v>
      </c>
    </row>
    <row r="109" spans="1:3" x14ac:dyDescent="0.25">
      <c r="A109" s="118" t="s">
        <v>50</v>
      </c>
      <c r="B109" s="122">
        <v>8</v>
      </c>
      <c r="C109" s="6">
        <f>8/112</f>
        <v>7.1428571428571425E-2</v>
      </c>
    </row>
    <row r="110" spans="1:3" x14ac:dyDescent="0.25">
      <c r="A110" s="118" t="s">
        <v>551</v>
      </c>
      <c r="B110" s="122">
        <v>11</v>
      </c>
      <c r="C110" s="6">
        <f>11/112</f>
        <v>9.8214285714285712E-2</v>
      </c>
    </row>
    <row r="111" spans="1:3" x14ac:dyDescent="0.25">
      <c r="A111" s="118" t="s">
        <v>51</v>
      </c>
      <c r="B111" s="122">
        <v>15</v>
      </c>
      <c r="C111" s="6">
        <f>15/112</f>
        <v>0.13392857142857142</v>
      </c>
    </row>
    <row r="112" spans="1:3" x14ac:dyDescent="0.25">
      <c r="A112" s="118" t="s">
        <v>552</v>
      </c>
      <c r="B112" s="122">
        <v>49</v>
      </c>
      <c r="C112" s="6">
        <f>49/112</f>
        <v>0.4375</v>
      </c>
    </row>
    <row r="113" spans="1:3" x14ac:dyDescent="0.25">
      <c r="A113" s="123" t="s">
        <v>30</v>
      </c>
      <c r="B113" s="124">
        <v>112</v>
      </c>
      <c r="C113" s="7">
        <f>SUM(C108:C112)</f>
        <v>1</v>
      </c>
    </row>
    <row r="117" spans="1:3" ht="30" x14ac:dyDescent="0.25">
      <c r="A117" s="11" t="s">
        <v>27</v>
      </c>
      <c r="B117" s="12" t="s">
        <v>53</v>
      </c>
    </row>
    <row r="118" spans="1:3" x14ac:dyDescent="0.25">
      <c r="A118" s="118" t="s">
        <v>38</v>
      </c>
      <c r="B118" s="130">
        <v>13</v>
      </c>
    </row>
    <row r="119" spans="1:3" x14ac:dyDescent="0.25">
      <c r="A119" s="118" t="s">
        <v>39</v>
      </c>
      <c r="B119" s="130">
        <v>8</v>
      </c>
    </row>
    <row r="120" spans="1:3" x14ac:dyDescent="0.25">
      <c r="A120" s="118" t="s">
        <v>40</v>
      </c>
      <c r="B120" s="130">
        <v>15</v>
      </c>
    </row>
    <row r="121" spans="1:3" x14ac:dyDescent="0.25">
      <c r="A121" s="118" t="s">
        <v>41</v>
      </c>
      <c r="B121" s="130">
        <v>19</v>
      </c>
    </row>
    <row r="122" spans="1:3" x14ac:dyDescent="0.25">
      <c r="A122" s="118" t="s">
        <v>42</v>
      </c>
      <c r="B122" s="130">
        <v>9</v>
      </c>
    </row>
    <row r="123" spans="1:3" x14ac:dyDescent="0.25">
      <c r="A123" s="13" t="s">
        <v>30</v>
      </c>
      <c r="B123" s="131">
        <v>13</v>
      </c>
    </row>
    <row r="128" spans="1:3" x14ac:dyDescent="0.25">
      <c r="A128" s="11" t="s">
        <v>27</v>
      </c>
      <c r="B128" s="12" t="s">
        <v>54</v>
      </c>
      <c r="C128" s="12" t="s">
        <v>29</v>
      </c>
    </row>
    <row r="129" spans="1:3" x14ac:dyDescent="0.25">
      <c r="A129" s="9" t="s">
        <v>55</v>
      </c>
      <c r="B129" s="10">
        <v>104</v>
      </c>
      <c r="C129" s="8">
        <f>104/112</f>
        <v>0.9285714285714286</v>
      </c>
    </row>
    <row r="130" spans="1:3" x14ac:dyDescent="0.25">
      <c r="A130" s="9" t="s">
        <v>56</v>
      </c>
      <c r="B130" s="10">
        <v>3</v>
      </c>
      <c r="C130" s="8">
        <f>3/112</f>
        <v>2.6785714285714284E-2</v>
      </c>
    </row>
    <row r="131" spans="1:3" x14ac:dyDescent="0.25">
      <c r="A131" s="9" t="s">
        <v>646</v>
      </c>
      <c r="B131" s="10">
        <v>2</v>
      </c>
      <c r="C131" s="8">
        <f>2/112</f>
        <v>1.7857142857142856E-2</v>
      </c>
    </row>
    <row r="132" spans="1:3" x14ac:dyDescent="0.25">
      <c r="A132" s="9" t="s">
        <v>647</v>
      </c>
      <c r="B132" s="10">
        <v>3</v>
      </c>
      <c r="C132" s="8">
        <f>3/112</f>
        <v>2.6785714285714284E-2</v>
      </c>
    </row>
    <row r="133" spans="1:3" x14ac:dyDescent="0.25">
      <c r="A133" s="13" t="s">
        <v>30</v>
      </c>
      <c r="B133" s="11">
        <f>SUM(B129:B132)</f>
        <v>112</v>
      </c>
      <c r="C133" s="7">
        <f>SUM(C129:C132)</f>
        <v>1</v>
      </c>
    </row>
  </sheetData>
  <pageMargins left="0.7" right="0.7" top="0.75" bottom="0.75" header="0.3" footer="0.3"/>
  <drawing r:id="rId8"/>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B6"/>
  <sheetViews>
    <sheetView workbookViewId="0">
      <selection activeCell="A3" sqref="A3:B6"/>
    </sheetView>
  </sheetViews>
  <sheetFormatPr baseColWidth="10" defaultRowHeight="15" x14ac:dyDescent="0.25"/>
  <cols>
    <col min="1" max="1" width="17.7109375" bestFit="1" customWidth="1"/>
    <col min="2" max="2" width="31.85546875" bestFit="1" customWidth="1"/>
  </cols>
  <sheetData>
    <row r="3" spans="1:2" x14ac:dyDescent="0.25">
      <c r="A3" s="127" t="s">
        <v>27</v>
      </c>
      <c r="B3" t="s">
        <v>43</v>
      </c>
    </row>
    <row r="4" spans="1:2" x14ac:dyDescent="0.25">
      <c r="A4" s="128" t="s">
        <v>24</v>
      </c>
      <c r="B4" s="129">
        <v>109</v>
      </c>
    </row>
    <row r="5" spans="1:2" x14ac:dyDescent="0.25">
      <c r="A5" s="128" t="s">
        <v>542</v>
      </c>
      <c r="B5" s="129">
        <v>3</v>
      </c>
    </row>
    <row r="6" spans="1:2" x14ac:dyDescent="0.25">
      <c r="A6" s="128" t="s">
        <v>30</v>
      </c>
      <c r="B6" s="129">
        <v>112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PQRSD JUNIO</vt:lpstr>
      <vt:lpstr>Hoja1</vt:lpstr>
      <vt:lpstr>JUNIO (3)</vt:lpstr>
      <vt:lpstr>DINAMICA JUNIO</vt:lpstr>
      <vt:lpstr>Hoja13</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Atención  Ciudadano</dc:creator>
  <cp:keywords/>
  <dc:description/>
  <cp:lastModifiedBy>admin</cp:lastModifiedBy>
  <cp:revision/>
  <dcterms:created xsi:type="dcterms:W3CDTF">2021-03-01T19:40:26Z</dcterms:created>
  <dcterms:modified xsi:type="dcterms:W3CDTF">2022-10-03T20:33:38Z</dcterms:modified>
  <cp:category/>
  <cp:contentStatus/>
</cp:coreProperties>
</file>