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tención al ciudadano\2022\INFORMES PQRSD 2021\INFORME EXCEL\"/>
    </mc:Choice>
  </mc:AlternateContent>
  <bookViews>
    <workbookView xWindow="0" yWindow="0" windowWidth="28800" windowHeight="11730"/>
  </bookViews>
  <sheets>
    <sheet name="PQRSD MARZO" sheetId="3" r:id="rId1"/>
    <sheet name="DINÁMICAS" sheetId="5" r:id="rId2"/>
  </sheets>
  <definedNames>
    <definedName name="_xlnm._FilterDatabase" localSheetId="0" hidden="1">'PQRSD MARZO'!$A$1:$X$174</definedName>
  </definedNames>
  <calcPr calcId="162913"/>
  <pivotCaches>
    <pivotCache cacheId="4" r:id="rId3"/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5" i="5" l="1"/>
  <c r="C144" i="5" s="1"/>
  <c r="C142" i="5" l="1"/>
  <c r="C143" i="5"/>
  <c r="C141" i="5"/>
  <c r="C145" i="5" l="1"/>
  <c r="C114" i="5" l="1"/>
  <c r="C113" i="5"/>
  <c r="C112" i="5"/>
  <c r="C111" i="5"/>
  <c r="C110" i="5"/>
  <c r="C109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64" i="5"/>
  <c r="C63" i="5"/>
  <c r="C62" i="5"/>
  <c r="C61" i="5"/>
  <c r="C60" i="5"/>
  <c r="B52" i="5"/>
  <c r="C51" i="5"/>
  <c r="C50" i="5"/>
  <c r="C52" i="5" s="1"/>
  <c r="C42" i="5"/>
  <c r="C41" i="5"/>
  <c r="C40" i="5"/>
  <c r="C39" i="5"/>
  <c r="C38" i="5"/>
  <c r="C37" i="5"/>
  <c r="C36" i="5"/>
  <c r="C35" i="5"/>
  <c r="C34" i="5"/>
  <c r="C33" i="5"/>
  <c r="C32" i="5"/>
  <c r="B21" i="5"/>
  <c r="C12" i="5"/>
  <c r="C11" i="5"/>
  <c r="C10" i="5"/>
  <c r="C4" i="5"/>
  <c r="C3" i="5"/>
  <c r="C2" i="5"/>
  <c r="C43" i="5" l="1"/>
  <c r="C5" i="5"/>
  <c r="C105" i="5"/>
  <c r="C115" i="5"/>
  <c r="C13" i="5"/>
  <c r="C65" i="5"/>
</calcChain>
</file>

<file path=xl/sharedStrings.xml><?xml version="1.0" encoding="utf-8"?>
<sst xmlns="http://schemas.openxmlformats.org/spreadsheetml/2006/main" count="2701" uniqueCount="754">
  <si>
    <t>Asunto</t>
  </si>
  <si>
    <t>INFORMES </t>
  </si>
  <si>
    <t>usuario de salida </t>
  </si>
  <si>
    <t>DEPENDENCIA DE SALIDA </t>
  </si>
  <si>
    <t>CONSULTA </t>
  </si>
  <si>
    <t>SOLICITUD </t>
  </si>
  <si>
    <t>Área Cenrtral de Referencia Bomberil </t>
  </si>
  <si>
    <t>PETICION DE INTERES PARTICULAR </t>
  </si>
  <si>
    <t>FORMULACIÓN Y ACTUALIZACIÓN NORMATIVA Y OPERATIVA </t>
  </si>
  <si>
    <t>CUERPO DE BOMBEROS VOLUNTARIOS DE CLEMENCIA BOLIVAR  </t>
  </si>
  <si>
    <t>Melba Vidal </t>
  </si>
  <si>
    <t>PETICION ENTRE AUTORIDADES </t>
  </si>
  <si>
    <t>PETICIÓN DE DOCUMENTOS E INFORMACIÓN </t>
  </si>
  <si>
    <t>USUARIO ANONIMO  </t>
  </si>
  <si>
    <t>CUERPO DE BOMBEROS VOLUNTARIOS DE ITAGUI  </t>
  </si>
  <si>
    <t>CUERPO DE BOMBEROS VOLUNTARIOS DE ALCALA  </t>
  </si>
  <si>
    <t>CUERPO DE BOMBEROS VOLUNTARIOS DE LOS PATIOS  </t>
  </si>
  <si>
    <t>No definido </t>
  </si>
  <si>
    <t>LEIDY LORENA DELGADO TAPIERO </t>
  </si>
  <si>
    <t>CUERPO DE BOMBEROS VOLUNTARIOS DE CIENAGA - MAGDALENA  </t>
  </si>
  <si>
    <t>ALCALDIA MUNICIPAL DE SOPO CUNDINAMARCA </t>
  </si>
  <si>
    <t>Maicol Villarreal Ospina </t>
  </si>
  <si>
    <t>SUBDIRECCIÓN ESTRATÉGICA Y DE COORDINACIÓN BOMBERIL </t>
  </si>
  <si>
    <t>PETICION DE INTERES GENERAL </t>
  </si>
  <si>
    <t>CUERPO DE BOMBEROS VOLUNTARIOS DE RIONEGRO  </t>
  </si>
  <si>
    <t>CUERPO DE BOMBEROS VOLUNTARIOS DE VILLAVICENCIO  </t>
  </si>
  <si>
    <t>CUERPO DE BOMBEROS VOLUNTARIOS DE MONIQUIRA  </t>
  </si>
  <si>
    <t>CAC. Solicitud. </t>
  </si>
  <si>
    <t>LINA DANIELA ARANGO  </t>
  </si>
  <si>
    <t>CUERPO DE BOMBEROS VOLUNTARIOS DE VITERBO - CALDAS  </t>
  </si>
  <si>
    <t>CUERPO DE BOMBEROS VOLUNTARIOS DE BOGOTA  </t>
  </si>
  <si>
    <t>CUERPO DE BOMBEROS VOLUNTARIOS DE ZIPAQUIRA  </t>
  </si>
  <si>
    <t>CUERPO DE BOMBEROS VOLUNTARIOS DE ABREGO - NORTE DE SANTANDER  </t>
  </si>
  <si>
    <t>Juan Gabriel Parra </t>
  </si>
  <si>
    <t>CUERPO DE BOMBEROS VOLUNTARIOS DE MARMATO  </t>
  </si>
  <si>
    <t>ALCALDIA PACORA CALDAS </t>
  </si>
  <si>
    <t>DERECHOS DE PETICIóN </t>
  </si>
  <si>
    <t>QUEJA </t>
  </si>
  <si>
    <t>CUERPO DE BOMBEROS VOLUNTARIOS DE NUEVA GRANADA - MAGDALENA  </t>
  </si>
  <si>
    <t>Jorge Edwin Amarillo Alvarado </t>
  </si>
  <si>
    <t>SUBDIRECCIÓN ADMINISTRATIVA Y FINANCIERA </t>
  </si>
  <si>
    <t>CUERPO DE BOMBEROS VOLUNTARIOS DE NILO  </t>
  </si>
  <si>
    <t>MARIA PAOLA SUAREZ MORALES,  </t>
  </si>
  <si>
    <t>VEEDURIA CIUDADANA VIGIAS DEL CAFE LUIS FERNANDO REYES RAMíREZ  </t>
  </si>
  <si>
    <t>VIVIANA ANDRADE TOVAR </t>
  </si>
  <si>
    <t>PLANEACIÓN ESTRATEGICA </t>
  </si>
  <si>
    <t>CUERPO DE BOMBEROS LOS FUNDADORES  </t>
  </si>
  <si>
    <t>BENEMERITO CUERPO DE BOMBEROS VOLUNTARIOS DE LETICIA  </t>
  </si>
  <si>
    <t>CUERPO DE BOMBEROS VOLUNTARIOS DE COTA  </t>
  </si>
  <si>
    <t>CAC. Solicitud información. </t>
  </si>
  <si>
    <t>CUERPO DE BOMBEROS VOLUNTARIOS SOLEDAD ATLANTICO  </t>
  </si>
  <si>
    <t>ALCALDIA MUNICIPAL EL PLAYON SANTANDER </t>
  </si>
  <si>
    <t>GERMAN BARRERO TORRES </t>
  </si>
  <si>
    <t>DENUNCIA </t>
  </si>
  <si>
    <t>CUERPO DE BOMBEROS VOLUNTARIOS DE CANDELARIA  </t>
  </si>
  <si>
    <t>CUERPO OFICIAL DE BOMBEROS DE ARMENIA  </t>
  </si>
  <si>
    <t>CUERPO DE BOMBEROS VOLUNTARIOS SABANAGRANDE  </t>
  </si>
  <si>
    <t>20213800064102  </t>
  </si>
  <si>
    <t>CAC. Solicitud certificación Orden de Prestación de Servicios (OPS).  </t>
  </si>
  <si>
    <t>CARLOS ANDRÉS LÓPEZ CHICA  </t>
  </si>
  <si>
    <t>CUERPO DE BOMBEROS DE MOCOA  </t>
  </si>
  <si>
    <t>20213800064132  </t>
  </si>
  <si>
    <t>CAC. Carta abierta a la dirección nacional de bomberos Colombia </t>
  </si>
  <si>
    <t>ALREDO ESTEVES AVILA  </t>
  </si>
  <si>
    <t>20213800064142  </t>
  </si>
  <si>
    <t>CAC. derecho de información  </t>
  </si>
  <si>
    <t>CUERPO DE BOMBEROS VOLUNTARIOS DE SIBATE CONSEJO DE OFICIALES  </t>
  </si>
  <si>
    <t>20213800064182  </t>
  </si>
  <si>
    <t>SM. Requerimiento información presupuestal y contable para el fenecimiento de la cuenta general del presupuesto y del tesoro y la situación financiera de la nación, vigencia fiscal 2020. </t>
  </si>
  <si>
    <t>INFORME POR CONGRESISTA </t>
  </si>
  <si>
    <t>JAIME ALBERTO SEPULVEDA MUÑETON </t>
  </si>
  <si>
    <t>20213800064242  </t>
  </si>
  <si>
    <t>CAC. Reiteración solicitud certificación laboral.  </t>
  </si>
  <si>
    <t>LUISA FERNANDA SOLANO PARRA </t>
  </si>
  <si>
    <t>20213800064252  </t>
  </si>
  <si>
    <t>CAC CONSULTA BOMBEROS VILLAVICENCIO &amp;amp;quot;Ascensos&amp;amp;quot; </t>
  </si>
  <si>
    <t>20213800064282  </t>
  </si>
  <si>
    <t>CAC. SOLICITUD para cambio de destino de maquina cisterna que era para el cuerpo de bomberos voluntarios de Acandí-Chocó.  </t>
  </si>
  <si>
    <t>CUERPO DE BOMBEROS VOLUNTARIOS DE TADO CHOCO  </t>
  </si>
  <si>
    <t>20213800064302  </t>
  </si>
  <si>
    <t>CAC. Solicitud de inspección y vigilancia al Cuerpo de Bomberos Voluntarios de El Playón - Santander.  </t>
  </si>
  <si>
    <t>20213800064322  </t>
  </si>
  <si>
    <t>CAC SOLICITUD ACLARACION CERTIFICADO BOMBERIL TUMACO </t>
  </si>
  <si>
    <t>SERVICENTRO IBERIA  </t>
  </si>
  <si>
    <t>20213800064342  </t>
  </si>
  <si>
    <t>CAC. OFICIO DRA. LUZ MARINA SERNA, Solicitud acompañamiento.  </t>
  </si>
  <si>
    <t>20213800064352  </t>
  </si>
  <si>
    <t>CAC. Atención de solicitud sobre aclaración de tarifa de prueba hidráulica por bomberos voluntarios... </t>
  </si>
  <si>
    <t>GUSTAVO RIVERA  </t>
  </si>
  <si>
    <t>JAIRO SOTO GIL  </t>
  </si>
  <si>
    <t>20213800064392  </t>
  </si>
  <si>
    <t>CAC. Solicitud  </t>
  </si>
  <si>
    <t>LADY NELCY LIZCANO QUINTERO </t>
  </si>
  <si>
    <t>20213800064412  </t>
  </si>
  <si>
    <t>RD. Requerimientos a la Gobernación de Cundinmarca por parte de los diferentes Cuerpos de bomberos. </t>
  </si>
  <si>
    <t>CUERPOS DE BOMBEROS DE CUNDINAMARCA  </t>
  </si>
  <si>
    <t>Cristian Fernando Salcedo Rueda </t>
  </si>
  <si>
    <t>20213800064432  </t>
  </si>
  <si>
    <t>CAC. Respuesta a solicitud  </t>
  </si>
  <si>
    <t>ALCALDIA TOLEDO ANTIOQUIA </t>
  </si>
  <si>
    <t>20213800064452  </t>
  </si>
  <si>
    <t>CAC. respuesta radicado DNBC 20212050084541.  </t>
  </si>
  <si>
    <t>CUERPO DE BOMBEROS VOLUNTARIOS DE ROVIRA - TOLIMA  </t>
  </si>
  <si>
    <t>20213800064482  </t>
  </si>
  <si>
    <t>CAC. PROPUESTA TECNICA Y ECONOMICA.  </t>
  </si>
  <si>
    <t>CUERPO DE BOMBEROS VOLUNTARIOS DE PAZ DE ARIPORO  </t>
  </si>
  <si>
    <t>20213800064492  </t>
  </si>
  <si>
    <t>CAC. solicitud apoyo para atención medica unidad Cuerpo de Bomberos Bolivar Valle. Cabo William Medina Londoño </t>
  </si>
  <si>
    <t>CUERPOS DE BOMBEROS DE BOLIVAR - VALLE  </t>
  </si>
  <si>
    <t>20213800064512  </t>
  </si>
  <si>
    <t>CAC. REQ. PREVIO DE CUMPLIMIENTO - PROCESO DE VERIFICACIÓN DE CONDICIONES TÉCNICAS - C.B.V.COTA. </t>
  </si>
  <si>
    <t>20213800064522  </t>
  </si>
  <si>
    <t>CAC. solicitud de codigo curso SCI BASICO para el cuerpo de bomberos voluntarios de Caldono.  </t>
  </si>
  <si>
    <t>CUERPO DE BOMBEROS VOLUNTARIOS DE CALOTO - CAUCA  </t>
  </si>
  <si>
    <t>20213800064552  </t>
  </si>
  <si>
    <t>RD. Solicitud de información. </t>
  </si>
  <si>
    <t>ALCALDIA MUNICIPAL DE SIBATE  </t>
  </si>
  <si>
    <t>20213800064582  </t>
  </si>
  <si>
    <t>CAC. CONVENIO SALAMINA-MAGDALENA.  </t>
  </si>
  <si>
    <t>CUERPO DE BOMBEROS DE SALAMINA  </t>
  </si>
  <si>
    <t>Canal Oficial de Entrada</t>
  </si>
  <si>
    <t>Canal de Atención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</si>
  <si>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</si>
  <si>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</si>
  <si>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</si>
  <si>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</si>
  <si>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</si>
  <si>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</si>
  <si>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</si>
  <si>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</si>
  <si>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</si>
  <si>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No Radicado</t>
  </si>
  <si>
    <t>Fecha Radicación</t>
  </si>
  <si>
    <t>Fecha de salida</t>
  </si>
  <si>
    <t>Tiempo de respuesta días hábiles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</si>
  <si>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</si>
  <si>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</si>
  <si>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</si>
  <si>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</si>
  <si>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</si>
  <si>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</si>
  <si>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</si>
  <si>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Canal Virtual</t>
  </si>
  <si>
    <t>Correo Atencion Ciudadano</t>
  </si>
  <si>
    <t>Valle del Cauca</t>
  </si>
  <si>
    <t>Persona Natural</t>
  </si>
  <si>
    <t>Luis Alberto Valencia Pulido</t>
  </si>
  <si>
    <t>Área Cenrtral de Referencia Bomberil</t>
  </si>
  <si>
    <t>SUBDIRECCIÓN ESTRATÉGICA Y DE COORDINACIÓN BOMBERIL</t>
  </si>
  <si>
    <t>Cumplida</t>
  </si>
  <si>
    <t>N/A</t>
  </si>
  <si>
    <t>si</t>
  </si>
  <si>
    <t>Etiquetas de fila</t>
  </si>
  <si>
    <t>Cuenta de Dependencia</t>
  </si>
  <si>
    <t>%</t>
  </si>
  <si>
    <t>Direccion General</t>
  </si>
  <si>
    <t>SUBDIRECCIÓN ADMINISTRATIVA Y FINANCIERA</t>
  </si>
  <si>
    <t>Total general</t>
  </si>
  <si>
    <t>Cuenta de Estado</t>
  </si>
  <si>
    <t>Extemporanea</t>
  </si>
  <si>
    <t>Evolucion PQRSD</t>
  </si>
  <si>
    <t>Total Mes</t>
  </si>
  <si>
    <t>Octubre</t>
  </si>
  <si>
    <t>Noviembre</t>
  </si>
  <si>
    <t>Diciembre</t>
  </si>
  <si>
    <t>TOTAL</t>
  </si>
  <si>
    <t>Cuenta de Tipo de petición</t>
  </si>
  <si>
    <t>Etiquetas fila</t>
  </si>
  <si>
    <t>CANAL OFICIAL DE ENTRADA</t>
  </si>
  <si>
    <t>Canal escrito</t>
  </si>
  <si>
    <t>Cuenta de Naturaleza jurídica del peticionario</t>
  </si>
  <si>
    <t>Cuerpo de Bomberos</t>
  </si>
  <si>
    <t>Entidad Pública</t>
  </si>
  <si>
    <t>Entidad Territorial</t>
  </si>
  <si>
    <t>Persona Jurídica</t>
  </si>
  <si>
    <t>Cuenta de Departamento</t>
  </si>
  <si>
    <t>Antioquia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</si>
  <si>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</si>
  <si>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</si>
  <si>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</si>
  <si>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</si>
  <si>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</si>
  <si>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</si>
  <si>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</si>
  <si>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</si>
  <si>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</si>
  <si>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Chocó</t>
  </si>
  <si>
    <t>Cundinamarca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</si>
  <si>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</si>
  <si>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</si>
  <si>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</si>
  <si>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</si>
  <si>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</si>
  <si>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</si>
  <si>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</si>
  <si>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</si>
  <si>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</si>
  <si>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</si>
  <si>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</si>
  <si>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</si>
  <si>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</si>
  <si>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Cuenta de Tema de Consulta</t>
  </si>
  <si>
    <t>Acompañamiento Jurídico</t>
  </si>
  <si>
    <t>Fortalecimiento Bomberil</t>
  </si>
  <si>
    <t>Legislación bomberil</t>
  </si>
  <si>
    <t>Otros</t>
  </si>
  <si>
    <t>Queja contra CB</t>
  </si>
  <si>
    <t>Solicitud de Informacion</t>
  </si>
  <si>
    <t>Promedio de Tiempo de atención</t>
  </si>
  <si>
    <t>20213800064662  </t>
  </si>
  <si>
    <t>CAC. Oficio solicitud base de datos  </t>
  </si>
  <si>
    <t>ALCALDÍA MUNICIPAL EL CASTILLO META </t>
  </si>
  <si>
    <t>20213800064742  </t>
  </si>
  <si>
    <t>CAC. DOCUMENTACION. REF: RADICACIÓN PROYECTO CUERPO DE BOMBEROS VOLUNTARIOS DE OCAMONTE, SANTANDER </t>
  </si>
  <si>
    <t>BOMBEROS VOLUNTARIOS OCAMONTE  </t>
  </si>
  <si>
    <t>20213800064762  </t>
  </si>
  <si>
    <t>CAC, FUCIÓN PREVENTIVA. CUERPO DE BOMBEROS VOLUNTARIOS DE PÁCORA  </t>
  </si>
  <si>
    <t>20213800064772  </t>
  </si>
  <si>
    <t>CAC. Solicitud Certificación Laboral. </t>
  </si>
  <si>
    <t>CATHERINE ANGELICA DIAZ OSORIO  </t>
  </si>
  <si>
    <t>20213800064792  </t>
  </si>
  <si>
    <t>CAC. Solicitud de asesoramiento a los bomberos voluntarios de Suarez Tolima marzo 2021. </t>
  </si>
  <si>
    <t>CUERPO DE BOMBEROS VOLUNTARIOS SUAREZ CUERPO DE BOMBEROS VOLUNTARIOS SUAREZ  </t>
  </si>
  <si>
    <t>20213800064822  </t>
  </si>
  <si>
    <t>CAC. Respuesta Oficial, EXT_S21-00012441-PQRSD-012415-PQR, código de consulta 01212149181817 del 18/02/2021.  </t>
  </si>
  <si>
    <t>20213800064832  </t>
  </si>
  <si>
    <t>20213800064892  </t>
  </si>
  <si>
    <t>CAC. Solicitud Polizas. </t>
  </si>
  <si>
    <t>CUERPO DE BOMBEROS VOLUNTARIOS DE ANDES - ANTIOQUIA  </t>
  </si>
  <si>
    <t>LUZ MARINA SERNA </t>
  </si>
  <si>
    <t>COOPERACIÓN INTERNACIONAL Y ALIANZAS ESTRATÉGICAS </t>
  </si>
  <si>
    <t>20213800064902  </t>
  </si>
  <si>
    <t>CAC &amp;amp;quot;Solicitud Pólizas&amp;amp;quot; Cuerpo de Bomberos voluntarios de Andes  </t>
  </si>
  <si>
    <t>20213800064912  </t>
  </si>
  <si>
    <t>CAC &amp;amp;quot;Solicitud de apoyo Mapiripan&amp;amp;quot; </t>
  </si>
  <si>
    <t>ALCALDIA MAPIRIPAN  </t>
  </si>
  <si>
    <t>20213800064922  </t>
  </si>
  <si>
    <t>FRANCISCO RAFAEL VARGAS GARCIA  </t>
  </si>
  <si>
    <t>20213800064942  </t>
  </si>
  <si>
    <t>CAC. SOLICITUD - BITUIMA CUNDINAMARCA.  </t>
  </si>
  <si>
    <t>ALCALDIA BITUIMA CUNDINAMARCA </t>
  </si>
  <si>
    <t>CUERPO DE BOMBEROS DE UNGUIA UNGUIA  </t>
  </si>
  <si>
    <t>20213800064982  </t>
  </si>
  <si>
    <t>CI. Solicitud de información relacionada a la oferta académica y formativa en gestión del riesgo de desastres existente DNBC </t>
  </si>
  <si>
    <t>UNGRD  </t>
  </si>
  <si>
    <t>20213800065002  </t>
  </si>
  <si>
    <t>CAC. Petición Importante - Urgente.  </t>
  </si>
  <si>
    <t>20213800065162  </t>
  </si>
  <si>
    <t>CAC. Traslado oficio Alcalde de Municipal de Buenavista-Quindío, Oficio Ministerio del interior: OFI2021-5507-DVR-3000 </t>
  </si>
  <si>
    <t>ALCALDIA MUNICIPAL BUENAVISTA QUINDIO </t>
  </si>
  <si>
    <t>20213800065212  </t>
  </si>
  <si>
    <t>CAC. Solicitud de asesoramiento a los bomberos voluntarios de Suarez Tolima por escrito de la Alcaldia de Suarez.  </t>
  </si>
  <si>
    <t>CUERPO DE BOMBEROS VOLUNTARIOS DE SUAREZ - CAUCA  </t>
  </si>
  <si>
    <t>CUERPO DE BOMBEROS VOLUNTARIO SANTIAGO PUTUMAYO  </t>
  </si>
  <si>
    <t>20213800065272  </t>
  </si>
  <si>
    <t>CAC. Convenio 001 de 2021 </t>
  </si>
  <si>
    <t>CUERPO DE BOMBEROS VOLUNTARIOS DE SIBATE  </t>
  </si>
  <si>
    <t>20213800065302  </t>
  </si>
  <si>
    <t>CAC. Traslado Solicitud Asignación Maquina Cisterna- Capacidad de 2500 a 3000 GLS Municipio de BolIvar- Cauca;, Radicado UNGRD No. 2020ER07187.  </t>
  </si>
  <si>
    <t>ALCALDIA BOLIVAR CAUCA </t>
  </si>
  <si>
    <t>20213800065442  </t>
  </si>
  <si>
    <t>CAC CUERPO DE BOMBEROS VOLUNTARIOS DE SOLEDAD CESE DE ACTIVIDADES ESCALONADO  </t>
  </si>
  <si>
    <t>20213800065452  </t>
  </si>
  <si>
    <t>CAC. PQRS - Listado censal población especial para régimen subsidiado </t>
  </si>
  <si>
    <t>SECRETARíA DE LA SALUD ALCALDíA DE JAMUNDí  </t>
  </si>
  <si>
    <t>20213800065462  </t>
  </si>
  <si>
    <t>CAC. SOLICITUD DE CAPACITACION.  </t>
  </si>
  <si>
    <t>20213800065482  </t>
  </si>
  <si>
    <t>CAC. Derecho de Petición.  </t>
  </si>
  <si>
    <t>JUAN CAMILO PARRA  </t>
  </si>
  <si>
    <t>SECRETARIA DE GOBIERNO DE CUNDINAMARCA JULIO CESAR GARCIA TRIANA  </t>
  </si>
  <si>
    <t>20213800065532  </t>
  </si>
  <si>
    <t>CAC. REMISIÓN DOCUMENTOS PROCESO TRASFERENCIA DE DINEROS PROVENIENTES DE LA SOBRETASA BOMBERIL ADMINISTRACIÓN MUNICIPAL DE TIBASOSA BOYACÁ. </t>
  </si>
  <si>
    <t>CUERPO DE BOMBEROS VOLUNTARIOS DE TIBASOSA  </t>
  </si>
  <si>
    <t>20213800065552  </t>
  </si>
  <si>
    <t>CAC. Solicitud, Queja inspección y Vigilancia.  </t>
  </si>
  <si>
    <t>ALCALDIA MUNICIPAL LANDAZURI SANTANDER </t>
  </si>
  <si>
    <t>20213800065562  </t>
  </si>
  <si>
    <t>CAC. Solicitud listado unidades activas a la fecha. </t>
  </si>
  <si>
    <t>20213800065602  </t>
  </si>
  <si>
    <t>CAC. SOLICITUD DE COPIA COMODATO VEHICULO CISTERNA. </t>
  </si>
  <si>
    <t>20213800065622  </t>
  </si>
  <si>
    <t>CAC. Queja Elección Junta Directiva y Tres Miembros Delegación Departamental. </t>
  </si>
  <si>
    <t>CUERPOS DE BOMBEROS VOLUNTARIOS DE SANTANDER  </t>
  </si>
  <si>
    <t>Viviana Gonzalez Cano </t>
  </si>
  <si>
    <t>GESTIÓN ASUNTOS DISCIPLINARIOS </t>
  </si>
  <si>
    <t>20213800065632  </t>
  </si>
  <si>
    <t>CAC. Alcance solicitud.  </t>
  </si>
  <si>
    <t>20213800065642  </t>
  </si>
  <si>
    <t>RD. Remisión informe sector del interior &amp;amp;quot;estado de implementación de la política de gestión documental&amp;amp;quot;, lo anterior con el fin de responder las preguntas. </t>
  </si>
  <si>
    <t>MINISTERIO DEL INTERIOR LUIS FERNANDO PINZON GALINDO </t>
  </si>
  <si>
    <t>20213800065692  </t>
  </si>
  <si>
    <t>CAC. DERECHO DE PETICIÓN _REVOCATORIA o NULIDAD DE RESOLUCION N°006(10/04/2012) DE EXPULSION (BOMBERO DIANA CORREA) Sentencia T125 de 2010. </t>
  </si>
  <si>
    <t>DIANA PATRICIA CORREA BALCáZAR </t>
  </si>
  <si>
    <t>Arbey Hernan Trujillo Mendez </t>
  </si>
  <si>
    <t>20213800065712  </t>
  </si>
  <si>
    <t>CI. Respuesta a queja sobre las irregularidades en EL CUERPO DE BOMBEROS VOLUNTARIOS DE FACATATIVA </t>
  </si>
  <si>
    <t>ARGEMIRO HECHAVARRIA ESCANDON </t>
  </si>
  <si>
    <t>20213800065742  </t>
  </si>
  <si>
    <t>CAC. Solicitud Silvia, Cauca.  </t>
  </si>
  <si>
    <t>MINISTERIO DEL INTERIOR  </t>
  </si>
  <si>
    <t>20213800065792  </t>
  </si>
  <si>
    <t>CAC. Solicito certificación unidades activas.  </t>
  </si>
  <si>
    <t>20213800065802  </t>
  </si>
  <si>
    <t>CAC. SOLICITUD DOCUMENTACION CAMIONETA. </t>
  </si>
  <si>
    <t>CUERPO DE BOMBEROS OFICIAL DE ARAUCA - ARAUCA  </t>
  </si>
  <si>
    <t>ALCALDIA MUNICIPAL DE NILO SECRETARIA DE GOBIERNO  </t>
  </si>
  <si>
    <t>20213800065902  </t>
  </si>
  <si>
    <t>CAC. SOLICITUD LEVANTAMIENTO SUSPENSIÓN TEMPORAL PLATAFORMA RUE, CBV MONIQUIRÁ.  </t>
  </si>
  <si>
    <t>20213800065922  </t>
  </si>
  <si>
    <t>CAC. OFI21-00035136 / IDM: Presentación de proyecto para destacar el trabajo de los bomberos e incluirnos como VETERANOS “HEROES DEL FUEGO.” </t>
  </si>
  <si>
    <t>20213800065942  </t>
  </si>
  <si>
    <t>CAC. (Sin asunto), Respuesta circular: 20212050082551, &amp;amp;quot;CUMPLIMIENTO RESPONSABILIDADES LEY 1575 DE 2012 – FORTALECIMIENTO Y CONTRATACION CON LOS CUERPOS DE BOMBEROS PARA LA GARANTÍA DE LA PRESTACIÓN DEL SERVICIO DE ATENCION DE INCEDIOS, RESCATES E INCIDENTES CON MATERIALES PELIGROSOS. &amp;amp;quot;  </t>
  </si>
  <si>
    <t>ALCALDIA MUNICIPAL DE PANDI CUNDINAMARCA </t>
  </si>
  <si>
    <t>20213800065972  </t>
  </si>
  <si>
    <t>CAC. Reiteración solicitud respetuosa Información sobre la reconstrucción de la ESTACIÓN DE BOMBEROS Y UNIDAD DE ATENCIÓN A EMERGENCIAS – MUNICIPIO DE PROVIDENCIA. </t>
  </si>
  <si>
    <t>EMPRESA NACIONAL PROMOTORA DEL DESARROLLO TERRITORIAL EN TERRITORIO  </t>
  </si>
  <si>
    <t>20213800065982  </t>
  </si>
  <si>
    <t>CAC. REQUERIMIENTO PARA CONTROL, INSPECCION Y VIGILANCIA DEL CUERPO DE BOMBERO VOLUNTARIO DE TRINIDAD. </t>
  </si>
  <si>
    <t>CUERPO DE BOMBEROS VOLUNTARIOS DE TRINIDAD - CASANARE  </t>
  </si>
  <si>
    <t>20213800065992  </t>
  </si>
  <si>
    <t>CAC. OFICIO No 0245, REFERENCIA: 27001-23-33-000-2019 -00037-00 MEDIO DE CONTROL: REPARACION DIRECTA DEMANDANTE: DAVID ARMANDO GUTIERREZ GONZALEZ - OTROS DEMANDADO: MUNICIPIO DE QUIBDO.  </t>
  </si>
  <si>
    <t>TRIBUNAL ADMINISTRATIVO DEL CHOCO  </t>
  </si>
  <si>
    <t>20213800066002  </t>
  </si>
  <si>
    <t>CAC. Respuesta caso: [CASO - 22978186, Solicitud Concepto sobre si las entidades financieras están obligadas a conformar brigadas contraincendio teniendo en cuenta lo previsto en la Resolución 256 de 2014. </t>
  </si>
  <si>
    <t>SEGUROS BOLIVAR  </t>
  </si>
  <si>
    <t>20213800066012  </t>
  </si>
  <si>
    <t>SM. Solicitud de investigación de Orden nacional ante las irregularidades que se tiene por el cuerpo de Bomberos Voluntarios de Campoalegre (Huila), con personería Jurídica Resolución N° 237 de 2003 Gobernación del Huila </t>
  </si>
  <si>
    <t>CONCEJO MUNICIPAL CAMPOALEGRE  </t>
  </si>
  <si>
    <t>20213800066022  </t>
  </si>
  <si>
    <t>CAC. solicitud re revisión del convenio interinstitucional de cuerpo de bomberos de Abrego Norte de Santander. </t>
  </si>
  <si>
    <t>20213800066092  </t>
  </si>
  <si>
    <t>CAC. Requerimiento información plan de inversión 2021.  </t>
  </si>
  <si>
    <t>20213800066102  </t>
  </si>
  <si>
    <t>CAC. Solicitud de apoyo ante la necesidad de carro tanque tipo Cisterna, para la atención de las necesidades de incendios en el Municipio de Trinidad Casanare </t>
  </si>
  <si>
    <t>ALCALDIA TRINIDAD CASANARE </t>
  </si>
  <si>
    <t>20213800066122  </t>
  </si>
  <si>
    <t>CAC. SOLICITUD DE INFORMACION Y DE ASESORIA BOMBEROS VOLUNTARIOS MUNICPIO DE DOLORES-TOLIMA.  </t>
  </si>
  <si>
    <t>ALCALDIA DE DOLORES - TOLIMA  </t>
  </si>
  <si>
    <t>20213800066142  </t>
  </si>
  <si>
    <t>CAC. COMUNICACIÓN ADMISIÓN DE TUTELA RAD 2021-00100. </t>
  </si>
  <si>
    <t>JUZGADO 05 PENAL MUNICIPAL - N. DE SANTANDER - CúCUTA  </t>
  </si>
  <si>
    <t>20213800066212  </t>
  </si>
  <si>
    <t>CAC. Solicitud certificación corregida.  </t>
  </si>
  <si>
    <t>CARLOS ANDRES LOPEZ CHICA </t>
  </si>
  <si>
    <t>20213800066222  </t>
  </si>
  <si>
    <t>CAC. VISITA </t>
  </si>
  <si>
    <t>20213800066232  </t>
  </si>
  <si>
    <t>CAC. Solicitud información de listado Censal. </t>
  </si>
  <si>
    <t>SECRETARIA DE DESARROLLO SOCIAL ALCALDíA DE HERVEO - TOLIMA  </t>
  </si>
  <si>
    <t>20213800066242  </t>
  </si>
  <si>
    <t>CAC. Remisión OFI21-00035135, Presentación de proyecto para destacar el trabajo de los bomberos veteranos &amp;amp;quot;heroes aguilas del fuego&amp;amp;quot;.  </t>
  </si>
  <si>
    <t>20213800066252  </t>
  </si>
  <si>
    <t>CAC. REF. Respuesta Ofi. 100-14-02-157.  </t>
  </si>
  <si>
    <t>20213800066262  </t>
  </si>
  <si>
    <t>CAC. Solicitud información a consulta a través del correo electrónico de la DNBC.  </t>
  </si>
  <si>
    <t>EDIXON ALBERTO SALAZAR HERNáNDEZ </t>
  </si>
  <si>
    <t>20213800066292  </t>
  </si>
  <si>
    <t>CAC. Denuncia publica. </t>
  </si>
  <si>
    <t>BOMBEROS HONESTOS  </t>
  </si>
  <si>
    <t>CAC. CUERPO DE BOMBEROS VOLUNTARIOS DE GARZON, solicitud legalización de matrícula de vehículos ante el ministerio de transporte. </t>
  </si>
  <si>
    <t>CUERPO DE BOMBEROS VOLUNTARIOS GARZON  </t>
  </si>
  <si>
    <t>20213800066342  </t>
  </si>
  <si>
    <t>CAC. Solicitud Información Listado Censal.  </t>
  </si>
  <si>
    <t>ALCALDIA PESCA BOYACA </t>
  </si>
  <si>
    <t>20213800066352  </t>
  </si>
  <si>
    <t>CAC. RV: carta solicitud. </t>
  </si>
  <si>
    <t>JOSé FERNANDO GARCíA JARAMILLO </t>
  </si>
  <si>
    <t>20213800066402  </t>
  </si>
  <si>
    <t>20213800066442  </t>
  </si>
  <si>
    <t>CAC. CESE DE ACTIVIDADES DEL CUERPO DE BOMBEROS VOLUNTARIOS DE NATAGAIMA TOLIMA.  </t>
  </si>
  <si>
    <t>CUERPO DE BOMBEROS NATAGAIMA  </t>
  </si>
  <si>
    <t>20213800066582  </t>
  </si>
  <si>
    <t>CAC. queja con respecto a la creación y desarrollo de las actividades que en este municipio se desarrollan. Molino departamento Guajira </t>
  </si>
  <si>
    <t>CUERPO DE BOMBEROS VOLUNTARIOS DE EL MOLINO GUAJIRA  </t>
  </si>
  <si>
    <t>20213800066602  </t>
  </si>
  <si>
    <t>CAC. RV: Traslado EXT_S21-00019623-PQRSD-019589-PQR, Derecho de Petición – Articulo 258 – Ley Quinta de 1992, Informe sobre Plan Nacional de Desarrollo 2018 - 2022 </t>
  </si>
  <si>
    <t>CIRO FERNANDEZ NUÑEZ REPRESENTANTE A LA CáMARA SANTANDER CAMBIO RADICAL  </t>
  </si>
  <si>
    <t>20213800066612  </t>
  </si>
  <si>
    <t>CAC. MANEJO AMBIENTAL,COMPRA Y RECOLECCION SELECTIVA DE MATERIALES RAEE, FERROSO Y NO FERROSO,BATERIAS ENTRE OTROS. </t>
  </si>
  <si>
    <t>CI INNOAMBIENTAL S.A.S  </t>
  </si>
  <si>
    <t>20213800066642  </t>
  </si>
  <si>
    <t>CI. URGENTE TUTELA 2021 – 00203.  </t>
  </si>
  <si>
    <t>JUZGADO 56 DE PEQUEÑAS CAUSAS Y COMPETENCIA MÚLTIPLE  </t>
  </si>
  <si>
    <t>20213800066652  </t>
  </si>
  <si>
    <t>CI. ACTAS ACLARATORIAS CBV PÁRAMO. </t>
  </si>
  <si>
    <t>CUERPO DE BOMBEROS VOLUNTARIOS DE PARAMO  </t>
  </si>
  <si>
    <t>20213800066662  </t>
  </si>
  <si>
    <t>CAC. Reiteración de Solicitud de Información- Aplicación Decreto 1809 de 2020.  </t>
  </si>
  <si>
    <t>Mauricio Delgado Perdomo </t>
  </si>
  <si>
    <t>20213800066702  </t>
  </si>
  <si>
    <t>CAC. Derecho de Petición - LUIS HENRY MONTAÑO ( Concejal B/ventura).  </t>
  </si>
  <si>
    <t>GOBERNACION DEPARTAMENTAL DEL VALLE DEL CAUCA  </t>
  </si>
  <si>
    <t>CAC. Solicitud de asesoría Bomberos Mocoa </t>
  </si>
  <si>
    <t>CAC. Queja  </t>
  </si>
  <si>
    <t>JUNTA DEPARTAMENTAL DE BOMBEROS DEL CHOCO  </t>
  </si>
  <si>
    <t>CAC. Solicitud apoyo mejoramiento sede Bomberos Voluntarios Arauca (municipio de Palestina Caldas)  </t>
  </si>
  <si>
    <t>ALCALDIA PALESTINA CALDAS </t>
  </si>
  <si>
    <t>CAC. Compulsa copias queja. </t>
  </si>
  <si>
    <t>ALCALDIA MUNICIPAL DE TOCANCIPA  </t>
  </si>
  <si>
    <t>CAC. Solicitud de carnés. </t>
  </si>
  <si>
    <t>CUERPO DE BOMBEROS VOLUNTARIOS DE OPORAPA HUILA  </t>
  </si>
  <si>
    <t>20213800066912  </t>
  </si>
  <si>
    <t>CAC. Dirección Nacional Bomberos Colombia, Derecho de petición solicitud de cifras y datos sobre muertes por electrocución y accidentes por malas instalaciones eléctricas y el no cumplimiento de protocolos durante los años 2019 y 2020 a nivel Nacional. (Ley Estatutaria 1755/2015)  </t>
  </si>
  <si>
    <t>CONTE CONSEJO NACIONAL DE TECNICOS ELECTRISISTAS  </t>
  </si>
  <si>
    <t>20213800066922  </t>
  </si>
  <si>
    <t>CAC. Certificado Contratos Prestación de Servicios. </t>
  </si>
  <si>
    <t>1.126.598.963 SANTIAGO HERRERA BARRERO  </t>
  </si>
  <si>
    <t>20213800066942  </t>
  </si>
  <si>
    <t>CAC. DERECHO PETICION LUIS BERNAL.  </t>
  </si>
  <si>
    <t>LUIS EDUARDO BERNAL VILORIA  </t>
  </si>
  <si>
    <t>20213800066982  </t>
  </si>
  <si>
    <t>CAC. solicitud respuesta para contraloría </t>
  </si>
  <si>
    <t>CBV FIRAVITOBA  </t>
  </si>
  <si>
    <t>20213800067132  </t>
  </si>
  <si>
    <t>CAC. SOLICITUD CON CARÁCTER DE URGENCIA </t>
  </si>
  <si>
    <t>20213800067152  </t>
  </si>
  <si>
    <t>CAC. Respues Radicado No. 20212050086831 RESPONSABILDADES LEY 1575 DE 2012  </t>
  </si>
  <si>
    <t>ALCALDIA SANTO TOMAS SECRETARIA DE DESPACHO - GOBIERNO </t>
  </si>
  <si>
    <t>20213800067202  </t>
  </si>
  <si>
    <t>CAC. LISTADO DE PERSONAL CUERPO DE BOMBEROS VOLUNTARIOS DE SIBATÉ.  </t>
  </si>
  <si>
    <t>20213800067262  </t>
  </si>
  <si>
    <t>CAC. SOLICITUD AUTORIZACION -PANDI CUNDINAMARCA. </t>
  </si>
  <si>
    <t>20213800067292  </t>
  </si>
  <si>
    <t>CAC. Solicitud de Apoyo de tres (3) carro tanques adicionales para el abastecimiento de agua en el departamento del Cesar. </t>
  </si>
  <si>
    <t>OFICINA PARA LA GESTION DEL RIESGO DE DESASTRES Y CAMBIO CLIMATICO  </t>
  </si>
  <si>
    <t>20213800067302  </t>
  </si>
  <si>
    <t>CAC. (Sin asunto), Solicitud de información a consulta a través del correo electrónico de la DNBC.  </t>
  </si>
  <si>
    <t>SANDRA NEILE PUENTES HENAO </t>
  </si>
  <si>
    <t>20213800067312  </t>
  </si>
  <si>
    <t>CAC. SOLICITUD ESPECIAL - BASE DE DATOS DE CUERPO DE BOMBEROS DE COLOMBIA. </t>
  </si>
  <si>
    <t>ESCUELA DE AVIACION DELTA FORCE S.A.S.  </t>
  </si>
  <si>
    <t>20213800067332  </t>
  </si>
  <si>
    <t>CAC. INFORME SERVICIO ESENCIAL DE BOMBEROS PANDI CUNDINAMARCA.  </t>
  </si>
  <si>
    <t>20213800067352  </t>
  </si>
  <si>
    <t>CAC. Documento - 2021030053313, Solicitud de concepto jurídico.  </t>
  </si>
  <si>
    <t>IDALIA AMPARO GONZALEZ GIRALDO SECRETARIA DE GOBIERNO GOBERNACION DE ANTIOQUIA </t>
  </si>
  <si>
    <t>20213800067382  </t>
  </si>
  <si>
    <t>CAC. SOS- SOLICITUD DE DONANCIÓN O FINANCIAMIENTO DE ESTACIÓN DE BOMBEROS.  </t>
  </si>
  <si>
    <t>ALCALDIA PUERTO ESCONDIDO CORDOBA </t>
  </si>
  <si>
    <t>20213800067422  </t>
  </si>
  <si>
    <t>CAC. SOLICITUD FIRMA DEL CONTRATO DE TRANSFERENCIA CUERPO DE BOMBEROS DEL MUNICIPIO DE OPORAPA. </t>
  </si>
  <si>
    <t>ALCALDIA MUNICIPAL OPORAPA HUILA </t>
  </si>
  <si>
    <t>20213800067432  </t>
  </si>
  <si>
    <t>CAC. C.B.V. ALDNA, Solicitud inspección, vigilancia y control dentro del Cuerpo de Bomberos.  </t>
  </si>
  <si>
    <t>CUERPO DE BOMBEROS VOLUNTARIOS DE ALDANA NARIÑO  </t>
  </si>
  <si>
    <t>20213800067452  </t>
  </si>
  <si>
    <t>CAC. Respuesta a su oficio dirigido a la Dra. Bertha Lombana Tuñón, Secretaria de Gobierno y Cultura de la Alcaldía de Santa Rosa de Lima  </t>
  </si>
  <si>
    <t>GOBERNACION DEL BOLIVAR SECRETARIA DEL INTERIOR  </t>
  </si>
  <si>
    <t>20213800067472  </t>
  </si>
  <si>
    <t>CAC. PARA MI CT. SOTO, Requerimiento urgente del informe sobre los hallazgos encontrados en asamblea con fecha del 13 de marzo del 2021. </t>
  </si>
  <si>
    <t>20213800067482  </t>
  </si>
  <si>
    <t>CAC. Documento - 2021030053313, Solicitud concepto jurídico.  </t>
  </si>
  <si>
    <t>20213800067522  </t>
  </si>
  <si>
    <t>CAC. DERECHO DE PETICIÓN - INFORMACIÓN SOBRE RUT E INSPECCIONES. </t>
  </si>
  <si>
    <t>WILLIAM CARVAJAL CONTRERAS  </t>
  </si>
  <si>
    <t>20213800067562  </t>
  </si>
  <si>
    <t>CAC. derecho de petición  </t>
  </si>
  <si>
    <t>20213800067592  </t>
  </si>
  <si>
    <t>CAC. OFICIO PARA ASESORIA AL CUERPO BOMBEROS ANDALUCIA.  </t>
  </si>
  <si>
    <t>CUERPO DE BOMBEROS VOLUNTARIOS DE ANDALUCIA  </t>
  </si>
  <si>
    <t>20213800067632  </t>
  </si>
  <si>
    <t>CAC. cita para acompañamiento en bomberos Gachancipá.  </t>
  </si>
  <si>
    <t>CUERPO DE BOMBEROS VOLUNTARIOS DE GACHANCIPA  </t>
  </si>
  <si>
    <t>20213800067732  </t>
  </si>
  <si>
    <t>CAC. Envío de información, Solicitud firma de contrato de transferencia. </t>
  </si>
  <si>
    <t>20213800067762  </t>
  </si>
  <si>
    <t>CAC. SOLICITUD CERTIFICACION. </t>
  </si>
  <si>
    <t>ALCALDIA DE TURMEQUE  </t>
  </si>
  <si>
    <t>20213800067772  </t>
  </si>
  <si>
    <t>CAC. Respuesta solicitud, Contestación a observaciones proceso disciplinario de la Señora Diana Patricia Correa Balcazar.  </t>
  </si>
  <si>
    <t>20213800067782  </t>
  </si>
  <si>
    <t>CAC. SOLICITUD CONSOLIDADO CIRCULARES DNBC. </t>
  </si>
  <si>
    <t>SECRETARIA CBV FLORIDABLANCA  </t>
  </si>
  <si>
    <t>20213800067942  </t>
  </si>
  <si>
    <t>CAC. Ayuda urgente. </t>
  </si>
  <si>
    <t>EBEL MORA  </t>
  </si>
  <si>
    <t>20213800067952  </t>
  </si>
  <si>
    <t>CAC. Solicitud de información.  </t>
  </si>
  <si>
    <t>20213800068012  </t>
  </si>
  <si>
    <t>CAC. Consulta Resolución 328 de Octubre 22 - 2020. </t>
  </si>
  <si>
    <t>JAVIER DUVAN TORRES  </t>
  </si>
  <si>
    <t>20213800068032  </t>
  </si>
  <si>
    <t>CAC. Solicitud de Concepto al CBV Los Patios.  </t>
  </si>
  <si>
    <t>20213320068052  </t>
  </si>
  <si>
    <t>RD: INFORMACION CUERPO DE BOMBEROS </t>
  </si>
  <si>
    <t>20213800068102  </t>
  </si>
  <si>
    <t>CAC. CAPITAN CHARLES BENAVIDEZ DIRECTOR DE BOMBEROS COLOMBIA </t>
  </si>
  <si>
    <t>20213800068112  </t>
  </si>
  <si>
    <t>CAC. REMISION POR COMPETECIA RADICADO 2021031717 MUNICIPIO DE NILO. </t>
  </si>
  <si>
    <t>20213800068132  </t>
  </si>
  <si>
    <t>CAC. ACOMPAÑAMIENTO JURÍDICO.  </t>
  </si>
  <si>
    <t>20213800068152  </t>
  </si>
  <si>
    <t>CAC. Solicitud de concepto técnico Proceso Oficialización de Bomberos. </t>
  </si>
  <si>
    <t>20213800068162  </t>
  </si>
  <si>
    <t>CAC. Solicitud de Apoyo para realización de estudios técnicos. </t>
  </si>
  <si>
    <t>20213800068192  </t>
  </si>
  <si>
    <t>CAC. Solicitud de apoyo jurídico y acompañamiento URGENTE. </t>
  </si>
  <si>
    <t>COORDINACION DEPARTAMENTAL DE BOMBEROS DEL ATLANTICO  </t>
  </si>
  <si>
    <t>20213800068202  </t>
  </si>
  <si>
    <t>CAC. Respuesta a sus oficios Radicado DNBC N° 20212050085281 Y 20212050085331.  </t>
  </si>
  <si>
    <t>20213800068222  </t>
  </si>
  <si>
    <t>CAC. SOLICITUD ASESORIA Y ORIENTACION PR ESTACION SERVICIO MUNICIPIO DE MOGOTES SANTANDER. </t>
  </si>
  <si>
    <t>ALCALDIA MUNICIPAL MOGOTES SANTANDER </t>
  </si>
  <si>
    <t>20213800068232  </t>
  </si>
  <si>
    <t>CAC. Remisión solicitud 2020-200245-80854-NC, Contraloría. </t>
  </si>
  <si>
    <t>20213800068242  </t>
  </si>
  <si>
    <t>CAC. Solicitud Apoyo Direccion Nacional de Bomberos. </t>
  </si>
  <si>
    <t>CUERPO DE BOMBEROS VOLUNTARIOS DE ARBELAEZ - CUNDINAMARCA  </t>
  </si>
  <si>
    <t>20213800068262  </t>
  </si>
  <si>
    <t>CAC. Solicitud de información,  </t>
  </si>
  <si>
    <t>PERSONERIA DE MEDELLIN  </t>
  </si>
  <si>
    <t>20213800068312  </t>
  </si>
  <si>
    <t>CAC. nuevo acercamiento a la administración municipal.  </t>
  </si>
  <si>
    <t>20213800068322  </t>
  </si>
  <si>
    <t>CAC. RESPETADO CAPITAN CHARLES BENAVIDEZ DIRECTOR DE BOMBEROS NACIONAL. Convocatorias sesión a realizarse en Sibaté el día 25 de Marzo del 2021 </t>
  </si>
  <si>
    <t>CAP. GERMáN BARRERO TORRES </t>
  </si>
  <si>
    <t>20213800068342  </t>
  </si>
  <si>
    <t>CAC. Solicitud de reintegro. </t>
  </si>
  <si>
    <t>SANTO LUIS ARIAS GRANADILLO EST  </t>
  </si>
  <si>
    <t>20213800068382  </t>
  </si>
  <si>
    <t>CAC. Proceso crear CBV. </t>
  </si>
  <si>
    <t>HENRY DANIEL REYES MEZA  </t>
  </si>
  <si>
    <t>20213800068392  </t>
  </si>
  <si>
    <t>CAC. Respuesta.  </t>
  </si>
  <si>
    <t>20213320068462  </t>
  </si>
  <si>
    <t>CAC. Derecho de petición art 23 CNTP / Ley 1755 del 2015 </t>
  </si>
  <si>
    <t>ASOCIACION DE BOMBEROS RESCATES Y SIMILARES DE BOLIVAR, ASDEBERBOL  </t>
  </si>
  <si>
    <t>20213800068632  </t>
  </si>
  <si>
    <t>CAC. DOCUMENTOS CREACION BOMBEROS INDIGENAS.  </t>
  </si>
  <si>
    <t>CUERPO DE BOMBEROS VOLUNTARIOS DE CHIA  </t>
  </si>
  <si>
    <t>20213800068662  </t>
  </si>
  <si>
    <t>CAC. Solicitud Información. </t>
  </si>
  <si>
    <t>20213800068672  </t>
  </si>
  <si>
    <t>CAC. SOLICITUD COPIA DE COMODATO </t>
  </si>
  <si>
    <t>CUERPO DE BOMBEROS OFICIALES DE DOSQUEBRADAS  </t>
  </si>
  <si>
    <t>CAROLINA ESCARRAGA </t>
  </si>
  <si>
    <t>GESTIÓN CONTRACTUAL  </t>
  </si>
  <si>
    <t>20213800068702  </t>
  </si>
  <si>
    <t>CAC. Solicitud asesoría pieza averiada kit de incendios forestales, PRIMER INFROME KIT INCENDIOS FORESTALES 2021  </t>
  </si>
  <si>
    <t>20213800068712  </t>
  </si>
  <si>
    <t>CAC. (Sin asunto), Solicitud de información a consulta a traves del correo electrónico de la DNBC.  </t>
  </si>
  <si>
    <t>IRLEY JARAMILLO MONTOYA </t>
  </si>
  <si>
    <t>20213800068742  </t>
  </si>
  <si>
    <t>CAC. REMITE POR COMPETENCIA INFORME DE ACTUACIÓN PREVENTIVA  </t>
  </si>
  <si>
    <t>PROCURADURIA PROVINCIAL FUSAGASUGA  </t>
  </si>
  <si>
    <t>20213800068752  </t>
  </si>
  <si>
    <t>CAC. Consulta. </t>
  </si>
  <si>
    <t>GLORIA AZUCENA PICO MARTINEZ  </t>
  </si>
  <si>
    <t>20213800068762  </t>
  </si>
  <si>
    <t>CAC. ASESORIA JURÍDICA. </t>
  </si>
  <si>
    <t>CUERPO DE BOMBEROS VOLUNTARIOS DE ARBOLETES  </t>
  </si>
  <si>
    <t>20213800068782  </t>
  </si>
  <si>
    <t>CAC. SOLICITUD CONSTRUCCION DE SEDE. </t>
  </si>
  <si>
    <t>CHARLES WILBER BENAVIDES CASTILLO </t>
  </si>
  <si>
    <t>20213800068802  </t>
  </si>
  <si>
    <t>CAC. Solicitud apoyo proceso de contratación servicio publico esencial Bomberos Venecia Cundinamarca. </t>
  </si>
  <si>
    <t>CUERPO DE BOMBEROS VOLUNTARIOS DE VENECIA - CUNDINAMARCA  </t>
  </si>
  <si>
    <t>20213800068812  </t>
  </si>
  <si>
    <t>CAC. Solicitud Delegación de Enlaces.  </t>
  </si>
  <si>
    <t>UNIDAD PRA LA ATENCION Y REPARACION INTEGRAL A LAS VICTIMAS  </t>
  </si>
  <si>
    <t>20213800068882  </t>
  </si>
  <si>
    <t>CAC. ENVÍO SOLICITUD DE APOYO.  </t>
  </si>
  <si>
    <t>20213800068892  </t>
  </si>
  <si>
    <t>CAC. (Sin asunto) Solicitud adquisición de Unidad de Intervención Rápida y una máquina extintora.  </t>
  </si>
  <si>
    <t>20213800068902  </t>
  </si>
  <si>
    <t>CAC. DERECHO DE PETICION: SOLICITUD RUE. </t>
  </si>
  <si>
    <t>20213800068982  </t>
  </si>
  <si>
    <t>CAC. Oficio color maquina.  </t>
  </si>
  <si>
    <t>CUERPO DE BOMBEROS VOLUNTARIOS DE AGUAZUL - CASANARE  </t>
  </si>
  <si>
    <t>20213800069012  </t>
  </si>
  <si>
    <t>ESTEBAN PÉREZ PÉREZ </t>
  </si>
  <si>
    <t>20213800069042  </t>
  </si>
  <si>
    <t>CAC.  </t>
  </si>
  <si>
    <t>AEROCIVIL  </t>
  </si>
  <si>
    <t>20213800069062  </t>
  </si>
  <si>
    <t>CAC. Solicitud de Insumos EXT_S21-00024477-PQRSD-024421-PQR </t>
  </si>
  <si>
    <t>20213800069072  </t>
  </si>
  <si>
    <t>CAC. Observacion y requerimiento especial frente a la presentacion del servicio y atencion del riesgo. </t>
  </si>
  <si>
    <t>ALCALDIA MUNICIPAL DE SUAREZ - TOLIMA  </t>
  </si>
  <si>
    <t>20213800069082  </t>
  </si>
  <si>
    <t>CAC. Solicitud certificación. </t>
  </si>
  <si>
    <t>20213320069112  </t>
  </si>
  <si>
    <t>CAC: solicitud de instructor </t>
  </si>
  <si>
    <t>JUAN CARLOS CASTRO HERNANDEZ  </t>
  </si>
  <si>
    <t>20213320069122  </t>
  </si>
  <si>
    <t>CAC: oficio de solicitud para ayuda de la construcción de la Sede  </t>
  </si>
  <si>
    <t>PROYECTOS </t>
  </si>
  <si>
    <t>CUERPO DE BOMBEROS VOLUNTARIOS DE PADILLA CAUCA  </t>
  </si>
  <si>
    <t>20213800069162  </t>
  </si>
  <si>
    <t>CAC. comunicado de inconformidad, CBV Itagui  </t>
  </si>
  <si>
    <t>20213800069182  </t>
  </si>
  <si>
    <t>CAC. El concepto integral de seguridad humana y contra incendios en los eventos masivos o aglomeraciones de público </t>
  </si>
  <si>
    <t>20213800069192  </t>
  </si>
  <si>
    <t>CAC. Solicito acta de dignatarios  </t>
  </si>
  <si>
    <t>CUERPO DE BOMBEROS VOLUNTARIOS DE MALAMBO  </t>
  </si>
  <si>
    <t>20213800069202  </t>
  </si>
  <si>
    <t>CAC. Solicitud de orientación respecto de las funciones del coordinador ejecutivo. CBV casanare- aguazul  </t>
  </si>
  <si>
    <t>20213800069242  </t>
  </si>
  <si>
    <t>CAC. Solicitud certificación de población Listado Censal </t>
  </si>
  <si>
    <t>ALCALDIA MUNICIPAL TIBASOSA  </t>
  </si>
  <si>
    <t>20213800069252  </t>
  </si>
  <si>
    <t>CAC. Solicitud de Informacion. CBV Quimbaya  </t>
  </si>
  <si>
    <t>CUERPO DE BOMBEROS QUIMBAYA  </t>
  </si>
  <si>
    <t>20213800069262  </t>
  </si>
  <si>
    <t>SEGURIDAD GESTION DEL RIESGO GIRON - SANTANDER  </t>
  </si>
  <si>
    <t>20213800069272  </t>
  </si>
  <si>
    <t>CAC. Solicitud concepto frente a suscripción de memorandos de entendimiento, cartas de intención, y convenios de cooperación internacional por parte de la U.A.E Cuerpo Oficial Bomberos Bogotá </t>
  </si>
  <si>
    <t>20213800069282  </t>
  </si>
  <si>
    <t>CAC. Homologación de Cursos Bombero Aeronáutico Franklin cano  </t>
  </si>
  <si>
    <t>FRANKLIN ROLANDO CANO VALCARCEL </t>
  </si>
  <si>
    <t>20213800069322  </t>
  </si>
  <si>
    <t>CAC. Solicitud búsqueda y rescate KSAR fallecidos  </t>
  </si>
  <si>
    <t>CAROLINA RESTREPO BOTERO </t>
  </si>
  <si>
    <t>Anotación ORFEO: se archiva el orfeo haciendo el envio de la certificacion laboral al correo calochica1975@hotmail.com</t>
  </si>
  <si>
    <t>Solicitud de Información</t>
  </si>
  <si>
    <t>Número de salida</t>
  </si>
  <si>
    <t xml:space="preserve"> Alvaro Perez</t>
  </si>
  <si>
    <t>No se deja ninguna evidencia del envio, se adjunta la certificación laboral únicamente.</t>
  </si>
  <si>
    <t>PDF</t>
  </si>
  <si>
    <t>SI</t>
  </si>
  <si>
    <t>Cuerpo de bomberos</t>
  </si>
  <si>
    <t xml:space="preserve">Radicación Directa </t>
  </si>
  <si>
    <t xml:space="preserve">Canal Escrito </t>
  </si>
  <si>
    <t xml:space="preserve">Servicio de Mensajería </t>
  </si>
  <si>
    <t xml:space="preserve">Fortalecimiento Bomberil </t>
  </si>
  <si>
    <t xml:space="preserve">Legislación Bomberil </t>
  </si>
  <si>
    <t xml:space="preserve">Otros </t>
  </si>
  <si>
    <t xml:space="preserve">FORMULACIÓN ACTUALIZACIÓN  NORMATIVA Y OPERATIVA  </t>
  </si>
  <si>
    <t xml:space="preserve">SI </t>
  </si>
  <si>
    <t xml:space="preserve">Persona Juridica </t>
  </si>
  <si>
    <t xml:space="preserve">Cumplida </t>
  </si>
  <si>
    <t xml:space="preserve">No se adjunta evidencia de respuesta, petición ni de envío de la misma en correo electronico, no se evidencia fecha de salida del documento. </t>
  </si>
  <si>
    <t xml:space="preserve">Respuesta por correo electronico </t>
  </si>
  <si>
    <t xml:space="preserve">META </t>
  </si>
  <si>
    <t xml:space="preserve">PDF </t>
  </si>
  <si>
    <t xml:space="preserve">Chocó </t>
  </si>
  <si>
    <t xml:space="preserve">Entidad Territorial </t>
  </si>
  <si>
    <t xml:space="preserve">AREA CENTRAL DE REFERENCIA BOMBERIL </t>
  </si>
  <si>
    <t xml:space="preserve">Nariño </t>
  </si>
  <si>
    <t xml:space="preserve">Archivo de Word </t>
  </si>
  <si>
    <t>NO</t>
  </si>
  <si>
    <t>En Proceso</t>
  </si>
  <si>
    <t>caldas</t>
  </si>
  <si>
    <t>cundinamarca</t>
  </si>
  <si>
    <t>cumplida</t>
  </si>
  <si>
    <t>Boyaca</t>
  </si>
  <si>
    <t>Atlantico</t>
  </si>
  <si>
    <t>CORREO ELECTRONICO</t>
  </si>
  <si>
    <t>Valle del Caua</t>
  </si>
  <si>
    <t>Cordoba</t>
  </si>
  <si>
    <t>correo electronico</t>
  </si>
  <si>
    <t>llamada telefonica</t>
  </si>
  <si>
    <t>no</t>
  </si>
  <si>
    <t>pdf</t>
  </si>
  <si>
    <t>Guajira</t>
  </si>
  <si>
    <t>santander</t>
  </si>
  <si>
    <t>queja</t>
  </si>
  <si>
    <t>persona Juridica</t>
  </si>
  <si>
    <t>correo electronio</t>
  </si>
  <si>
    <t>entidad publica</t>
  </si>
  <si>
    <t>coreo electronico</t>
  </si>
  <si>
    <t>Correo electronico</t>
  </si>
  <si>
    <t>entidad publia</t>
  </si>
  <si>
    <t>ENTIDAD PUBLICA</t>
  </si>
  <si>
    <t>Entidad Publica</t>
  </si>
  <si>
    <t>OFICINA ASESORA JURIDICA</t>
  </si>
  <si>
    <t>canal vurtual</t>
  </si>
  <si>
    <t>bogota</t>
  </si>
  <si>
    <t>solicitud de apoyo</t>
  </si>
  <si>
    <t>Camilo Portilla Quelal</t>
  </si>
  <si>
    <t>Andrea Bibiana Castañeda Durán</t>
  </si>
  <si>
    <t>Andrés Fernando Muñoz Cabrera</t>
  </si>
  <si>
    <t>Jorge Restrepo Sanguino</t>
  </si>
  <si>
    <t>Orlando Murillo Lopez</t>
  </si>
  <si>
    <t>Lina Maria Rojas Gallego</t>
  </si>
  <si>
    <t>Edgar Alexander Maya Lopez</t>
  </si>
  <si>
    <t>Carlos Armando López Barrera</t>
  </si>
  <si>
    <t>Word</t>
  </si>
  <si>
    <t>Anotaciòn ORFEO: Se dio respuesta por correo electrónico el día viernes 26/01/2021.</t>
  </si>
  <si>
    <t>No se adjunta prueba del envio.</t>
  </si>
  <si>
    <t>Anotaciòn ORFEO: SE RESOLVIÓ LA SOLICITUD VÍA TELEFÓNICA.</t>
  </si>
  <si>
    <t>Correo Institucional</t>
  </si>
  <si>
    <t>Jairo Salazar</t>
  </si>
  <si>
    <t>Vencido</t>
  </si>
  <si>
    <t>Bogotà</t>
  </si>
  <si>
    <t>Direcciòn General</t>
  </si>
  <si>
    <t xml:space="preserve">No se adjunta evidencia de respuesta, petición ni de envío de la misma en correo electronico, no se evidencia fecha de digitalización del documento. </t>
  </si>
  <si>
    <t xml:space="preserve">Amazonas </t>
  </si>
  <si>
    <t xml:space="preserve">COOPERACIÓN INTERNACIONAL Y ALIANZAS ESTRATEGICAS  </t>
  </si>
  <si>
    <t xml:space="preserve">Reunión </t>
  </si>
  <si>
    <t xml:space="preserve">Documento de Word </t>
  </si>
  <si>
    <t xml:space="preserve">Huila </t>
  </si>
  <si>
    <t xml:space="preserve">Acompañamiento Juridico </t>
  </si>
  <si>
    <t xml:space="preserve">N/A </t>
  </si>
  <si>
    <t xml:space="preserve">Norte de Santander </t>
  </si>
  <si>
    <t xml:space="preserve">Tolima </t>
  </si>
  <si>
    <t xml:space="preserve">Queja contra Cuerpo de Bomberos </t>
  </si>
  <si>
    <t xml:space="preserve">Casanare </t>
  </si>
  <si>
    <t xml:space="preserve">Bolivar </t>
  </si>
  <si>
    <t xml:space="preserve">Peticiones entre autoridades </t>
  </si>
  <si>
    <t xml:space="preserve">Cundinamarca </t>
  </si>
  <si>
    <t xml:space="preserve">Cauca </t>
  </si>
  <si>
    <t xml:space="preserve">SUBDIRECCIÓN ESTRATEGICA Y COORDINACIÓN BOMBERIL </t>
  </si>
  <si>
    <t>No se adjunta evidencia de respuesta, petición ni de envío de la misma en correo electronico</t>
  </si>
  <si>
    <t xml:space="preserve">No se ha gestionado </t>
  </si>
  <si>
    <t xml:space="preserve">Documento de word </t>
  </si>
  <si>
    <t xml:space="preserve">Correo Electronico </t>
  </si>
  <si>
    <t xml:space="preserve">Caldas </t>
  </si>
  <si>
    <t xml:space="preserve">SUBDIRECCION ESTRATEGICA Y COORDINACION BOMBERIL </t>
  </si>
  <si>
    <t>Bogota</t>
  </si>
  <si>
    <t xml:space="preserve">Entidad Pública </t>
  </si>
  <si>
    <t xml:space="preserve">Quindio </t>
  </si>
  <si>
    <t>Proceso Educación Nacional para Bomberos</t>
  </si>
  <si>
    <t>Anotaciòn ORFEO: MISMA SOLICITUD DEL RADICADO 20213800066262</t>
  </si>
  <si>
    <t>Anotación ORFEO: Se envía respuesta por correo electrónico el día 9/04/2021.</t>
  </si>
  <si>
    <t>Correo</t>
  </si>
  <si>
    <t>No se evidencia fecha ni soporte de digitalización</t>
  </si>
  <si>
    <t>9/04/20121</t>
  </si>
  <si>
    <t xml:space="preserve">No se evidencia número y fecha de salida, tampoco número y fecha de digitalización </t>
  </si>
  <si>
    <t>Solicitud de información</t>
  </si>
  <si>
    <t> 20212050090001</t>
  </si>
  <si>
    <t>Providencia</t>
  </si>
  <si>
    <t>Liz Margaret Álvarez Calderon</t>
  </si>
  <si>
    <t>28 días en proceso hasta el 23/04/2021</t>
  </si>
  <si>
    <t>28 días en proceso hasta el 23/04/2021, no se evidencia soporte de envío</t>
  </si>
  <si>
    <t>27 días en proceso hasta el 23/04/2021</t>
  </si>
  <si>
    <t xml:space="preserve">Bogotá </t>
  </si>
  <si>
    <t xml:space="preserve">Miguel Angel Franco Torres </t>
  </si>
  <si>
    <t xml:space="preserve">GESTIÓN  TESORERIA </t>
  </si>
  <si>
    <t xml:space="preserve">SUBDIRECCIÓN DE COORDINACIÓN BOMBERIL </t>
  </si>
  <si>
    <t xml:space="preserve">Valle del Cauca </t>
  </si>
  <si>
    <t>Área Central de Referencia Bomberil </t>
  </si>
  <si>
    <t xml:space="preserve">SUBDIRECCIÓN Y COORDINACIÓN BOMBERIL </t>
  </si>
  <si>
    <t xml:space="preserve">Faubricio Sanchez </t>
  </si>
  <si>
    <t>ATENCIÓN AL CIUDADANO</t>
  </si>
  <si>
    <t xml:space="preserve">Extemporaneo </t>
  </si>
  <si>
    <t xml:space="preserve">Boyacá </t>
  </si>
  <si>
    <t xml:space="preserve">subdireccion administrativa y financiera </t>
  </si>
  <si>
    <t xml:space="preserve">En proceso </t>
  </si>
  <si>
    <t xml:space="preserve">Jhon Warner Paz Murcia </t>
  </si>
  <si>
    <t xml:space="preserve">GESTIÓN DOCUMENTAL </t>
  </si>
  <si>
    <t>Arauca</t>
  </si>
  <si>
    <t>No se adjunta evidencia de respuesta, petición ni de envío de la misma en correo electronico.</t>
  </si>
  <si>
    <t>Jiud Magnoly Gaviria</t>
  </si>
  <si>
    <t>Julio Alejandro Chamorro Cabrera</t>
  </si>
  <si>
    <t>vencida</t>
  </si>
  <si>
    <t>PETICIONES RADICADAS</t>
  </si>
  <si>
    <t>CORREO ATENCION CIUDADANO</t>
  </si>
  <si>
    <t>CORREO INSTITUCIONAL</t>
  </si>
  <si>
    <t>SERVICIO DE MENSAJERIA</t>
  </si>
  <si>
    <t>RADICACION DIRECTA</t>
  </si>
  <si>
    <t>CAC: seguimiento denuncia causal de suspensión radicado 20213800059752, se requirió nuevamente con el radicado . 20213800066402.  </t>
  </si>
  <si>
    <t>CAC: SOLICITUD DE CERTIFICADO DE CUMPLIMIENTO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</si>
</sst>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40A]d&quot; de &quot;mmmm&quot; de &quot;yyyy;@"/>
    <numFmt numFmtId="165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2" fillId="0" borderId="0" xfId="0" applyFont="1" applyFill="1" applyBorder="1"/>
    <xf numFmtId="9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9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1" fontId="0" fillId="0" borderId="0" xfId="0" applyNumberForma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/>
    </xf>
    <xf numFmtId="14" fontId="0" fillId="6" borderId="2" xfId="0" applyNumberFormat="1" applyFont="1" applyFill="1" applyBorder="1" applyAlignment="1">
      <alignment horizontal="center" vertical="center"/>
    </xf>
    <xf numFmtId="14" fontId="0" fillId="6" borderId="3" xfId="0" applyNumberFormat="1" applyFont="1" applyFill="1" applyBorder="1" applyAlignment="1">
      <alignment horizontal="center" vertical="center"/>
    </xf>
    <xf numFmtId="14" fontId="3" fillId="6" borderId="4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1" fontId="4" fillId="6" borderId="1" xfId="1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8" borderId="1" xfId="0" applyNumberFormat="1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" fontId="0" fillId="6" borderId="1" xfId="0" applyNumberFormat="1" applyFont="1" applyFill="1" applyBorder="1" applyAlignment="1">
      <alignment horizontal="center" vertical="center"/>
    </xf>
    <xf numFmtId="1" fontId="0" fillId="8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1" fontId="4" fillId="8" borderId="5" xfId="1" applyNumberFormat="1" applyFont="1" applyFill="1" applyBorder="1" applyAlignment="1">
      <alignment horizontal="center" vertical="center" wrapText="1"/>
    </xf>
    <xf numFmtId="1" fontId="4" fillId="8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04"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alignment vertical="center" readingOrder="0"/>
    </dxf>
    <dxf>
      <alignment horizontal="center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alignment vertical="center" readingOrder="0"/>
    </dxf>
    <dxf>
      <alignment wrapText="1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alignment horizontal="center" readingOrder="0"/>
    </dxf>
    <dxf>
      <alignment vertical="center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vertic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</border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vertical="center" wrapText="1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vertical="center" wrapText="1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readingOrder="0"/>
    </dxf>
    <dxf>
      <alignment horizontal="center" readingOrder="0"/>
    </dxf>
    <dxf>
      <alignment vertical="bottom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alignment horizontal="center" readingOrder="0"/>
    </dxf>
    <dxf>
      <alignment vertical="center" readingOrder="0"/>
    </dxf>
    <dxf>
      <font>
        <b/>
      </font>
      <fill>
        <patternFill patternType="solid">
          <fgColor indexed="64"/>
          <bgColor rgb="FF00B0F0"/>
        </patternFill>
      </fill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4" tint="0.79998168889431442"/>
          <bgColor rgb="FF00B0F0"/>
        </patternFill>
      </fill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MARZO 2021 FINAL (6).xlsx]DINÁMICAS!TablaDinámica2</c:name>
    <c:fmtId val="6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marker>
          <c:symbol val="none"/>
        </c:marke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8758048993875764"/>
          <c:y val="0.26328484981044042"/>
          <c:w val="0.35314020122484702"/>
          <c:h val="0.58856700204141132"/>
        </c:manualLayout>
      </c:layout>
      <c:doughnutChart>
        <c:varyColors val="1"/>
        <c:ser>
          <c:idx val="0"/>
          <c:order val="0"/>
          <c:tx>
            <c:strRef>
              <c:f>DINÁMICAS!$B$9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BB-46BD-9531-1F7D0AC3DB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BB-46BD-9531-1F7D0AC3DB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BB-46BD-9531-1F7D0AC3DBE9}"/>
              </c:ext>
            </c:extLst>
          </c:dPt>
          <c:cat>
            <c:strRef>
              <c:f>DINÁMICAS!$A$10:$A$13</c:f>
              <c:strCache>
                <c:ptCount val="3"/>
                <c:pt idx="0">
                  <c:v>Cumplida</c:v>
                </c:pt>
                <c:pt idx="1">
                  <c:v>vencida</c:v>
                </c:pt>
                <c:pt idx="2">
                  <c:v>Extemporanea</c:v>
                </c:pt>
              </c:strCache>
            </c:strRef>
          </c:cat>
          <c:val>
            <c:numRef>
              <c:f>DINÁMICAS!$B$10:$B$13</c:f>
              <c:numCache>
                <c:formatCode>General</c:formatCode>
                <c:ptCount val="3"/>
                <c:pt idx="0">
                  <c:v>101</c:v>
                </c:pt>
                <c:pt idx="1">
                  <c:v>23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BB-46BD-9531-1F7D0AC3D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5231846019246"/>
          <c:y val="0.3812839020122486"/>
          <c:w val="0.2369272913942651"/>
          <c:h val="0.36501334392024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DINÁMICAS!$B$17</c:f>
              <c:strCache>
                <c:ptCount val="1"/>
                <c:pt idx="0">
                  <c:v>Total 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DINÁMICAS!$A$18:$A$20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DINÁMICAS!$B$18:$B$20</c:f>
              <c:numCache>
                <c:formatCode>General</c:formatCode>
                <c:ptCount val="3"/>
                <c:pt idx="0">
                  <c:v>183</c:v>
                </c:pt>
                <c:pt idx="1">
                  <c:v>113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D-4440-B2BC-C7CC89463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4414656"/>
        <c:axId val="964429344"/>
      </c:barChart>
      <c:catAx>
        <c:axId val="96441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429344"/>
        <c:crosses val="autoZero"/>
        <c:auto val="1"/>
        <c:lblAlgn val="ctr"/>
        <c:lblOffset val="100"/>
        <c:noMultiLvlLbl val="0"/>
      </c:catAx>
      <c:valAx>
        <c:axId val="96442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41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MARZO 2021 FINAL (6).xlsx]DINÁMICAS!TablaDinámica4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DINÁMICAS!$B$31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DINÁMICAS!$A$32:$A$43</c:f>
              <c:strCache>
                <c:ptCount val="11"/>
                <c:pt idx="0">
                  <c:v>CONSULTA </c:v>
                </c:pt>
                <c:pt idx="1">
                  <c:v>DENUNCIA </c:v>
                </c:pt>
                <c:pt idx="2">
                  <c:v>DERECHOS DE PETICIóN </c:v>
                </c:pt>
                <c:pt idx="3">
                  <c:v>INFORME POR CONGRESISTA </c:v>
                </c:pt>
                <c:pt idx="4">
                  <c:v>INFORMES </c:v>
                </c:pt>
                <c:pt idx="5">
                  <c:v>PETICIÓN DE DOCUMENTOS E INFORMACIÓN </c:v>
                </c:pt>
                <c:pt idx="6">
                  <c:v>PETICION DE INTERES GENERAL </c:v>
                </c:pt>
                <c:pt idx="7">
                  <c:v>PETICION DE INTERES PARTICULAR </c:v>
                </c:pt>
                <c:pt idx="8">
                  <c:v>PETICION ENTRE AUTORIDADES </c:v>
                </c:pt>
                <c:pt idx="9">
                  <c:v>QUEJA </c:v>
                </c:pt>
                <c:pt idx="10">
                  <c:v>SOLICITUD </c:v>
                </c:pt>
              </c:strCache>
            </c:strRef>
          </c:cat>
          <c:val>
            <c:numRef>
              <c:f>DINÁMICAS!$B$32:$B$43</c:f>
              <c:numCache>
                <c:formatCode>General</c:formatCode>
                <c:ptCount val="11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22</c:v>
                </c:pt>
                <c:pt idx="5">
                  <c:v>2</c:v>
                </c:pt>
                <c:pt idx="6">
                  <c:v>39</c:v>
                </c:pt>
                <c:pt idx="7">
                  <c:v>37</c:v>
                </c:pt>
                <c:pt idx="8">
                  <c:v>4</c:v>
                </c:pt>
                <c:pt idx="9">
                  <c:v>3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1-4137-B61C-3288CE1F7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4429888"/>
        <c:axId val="964415200"/>
        <c:axId val="954831184"/>
      </c:bar3DChart>
      <c:catAx>
        <c:axId val="96442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415200"/>
        <c:crosses val="autoZero"/>
        <c:auto val="1"/>
        <c:lblAlgn val="ctr"/>
        <c:lblOffset val="100"/>
        <c:noMultiLvlLbl val="0"/>
      </c:catAx>
      <c:valAx>
        <c:axId val="96441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429888"/>
        <c:crosses val="autoZero"/>
        <c:crossBetween val="between"/>
      </c:valAx>
      <c:serAx>
        <c:axId val="954831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415200"/>
        <c:crosses val="autoZero"/>
      </c:ser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DINÁMICAS!$B$49</c:f>
              <c:strCache>
                <c:ptCount val="1"/>
                <c:pt idx="0">
                  <c:v>CANAL OFICIAL DE ENTRADA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DINÁMICAS!$A$50:$A$51</c:f>
              <c:strCache>
                <c:ptCount val="2"/>
                <c:pt idx="0">
                  <c:v>Canal escrito</c:v>
                </c:pt>
                <c:pt idx="1">
                  <c:v>Canal Virtual</c:v>
                </c:pt>
              </c:strCache>
            </c:strRef>
          </c:cat>
          <c:val>
            <c:numRef>
              <c:f>DINÁMICAS!$B$50:$B$51</c:f>
              <c:numCache>
                <c:formatCode>General</c:formatCode>
                <c:ptCount val="2"/>
                <c:pt idx="0">
                  <c:v>9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6-481A-B1A1-F54BB2B0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415744"/>
        <c:axId val="964426624"/>
      </c:barChart>
      <c:catAx>
        <c:axId val="96441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426624"/>
        <c:crosses val="autoZero"/>
        <c:auto val="1"/>
        <c:lblAlgn val="ctr"/>
        <c:lblOffset val="100"/>
        <c:noMultiLvlLbl val="0"/>
      </c:catAx>
      <c:valAx>
        <c:axId val="96442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41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v>Total</c:v>
          </c:tx>
          <c:explosion val="25"/>
          <c:cat>
            <c:strLit>
              <c:ptCount val="5"/>
              <c:pt idx="0">
                <c:v>Cuerpo de Bomberos</c:v>
              </c:pt>
              <c:pt idx="1">
                <c:v>Entidad Pública</c:v>
              </c:pt>
              <c:pt idx="2">
                <c:v>Entidad Territorial</c:v>
              </c:pt>
              <c:pt idx="3">
                <c:v>Persona Jurídica</c:v>
              </c:pt>
              <c:pt idx="4">
                <c:v>Persona Natural</c:v>
              </c:pt>
            </c:strLit>
          </c:cat>
          <c:val>
            <c:numLit>
              <c:formatCode>General</c:formatCode>
              <c:ptCount val="5"/>
              <c:pt idx="0">
                <c:v>61</c:v>
              </c:pt>
              <c:pt idx="1">
                <c:v>14</c:v>
              </c:pt>
              <c:pt idx="2">
                <c:v>20</c:v>
              </c:pt>
              <c:pt idx="3">
                <c:v>14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5DF0-4367-9F52-75FFC0A44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ivotFmts>
      <c:pivotFmt>
        <c:idx val="0"/>
        <c:marker>
          <c:symbol val="none"/>
        </c:marker>
      </c:pivotFmt>
    </c:pivotFmts>
    <c:plotArea>
      <c:layout/>
      <c:areaChart>
        <c:grouping val="stacked"/>
        <c:varyColors val="0"/>
        <c:ser>
          <c:idx val="0"/>
          <c:order val="0"/>
          <c:tx>
            <c:v>Total</c:v>
          </c:tx>
          <c:dLbls>
            <c:delete val="1"/>
          </c:dLbls>
          <c:cat>
            <c:strLit>
              <c:ptCount val="26"/>
              <c:pt idx="0">
                <c:v>Antioquia</c:v>
              </c:pt>
              <c:pt idx="1">
                <c:v>Atlántico</c:v>
              </c:pt>
              <c:pt idx="2">
                <c:v>Bogotá</c:v>
              </c:pt>
              <c:pt idx="3">
                <c:v>Bolivar</c:v>
              </c:pt>
              <c:pt idx="4">
                <c:v>Boyacá</c:v>
              </c:pt>
              <c:pt idx="5">
                <c:v>Caldas</c:v>
              </c:pt>
              <c:pt idx="6">
                <c:v>Caquetá</c:v>
              </c:pt>
              <c:pt idx="7">
                <c:v>Casanare</c:v>
              </c:pt>
              <c:pt idx="8">
                <c:v>Cauca</c:v>
              </c:pt>
              <c:pt idx="9">
                <c:v>Cesar</c:v>
              </c:pt>
              <c:pt idx="10">
                <c:v>Chocó</c:v>
              </c:pt>
              <c:pt idx="11">
                <c:v>Cundinamarca</c:v>
              </c:pt>
              <c:pt idx="12">
                <c:v>Guaviare</c:v>
              </c:pt>
              <c:pt idx="13">
                <c:v>Huila</c:v>
              </c:pt>
              <c:pt idx="14">
                <c:v>La Guajira</c:v>
              </c:pt>
              <c:pt idx="15">
                <c:v>Magdalena</c:v>
              </c:pt>
              <c:pt idx="16">
                <c:v>Meta</c:v>
              </c:pt>
              <c:pt idx="17">
                <c:v>Nariño</c:v>
              </c:pt>
              <c:pt idx="18">
                <c:v>Norte de Santander</c:v>
              </c:pt>
              <c:pt idx="19">
                <c:v>Putumayo</c:v>
              </c:pt>
              <c:pt idx="20">
                <c:v>Quindio</c:v>
              </c:pt>
              <c:pt idx="21">
                <c:v>Risaralda</c:v>
              </c:pt>
              <c:pt idx="22">
                <c:v>Santander</c:v>
              </c:pt>
              <c:pt idx="23">
                <c:v>Sucre</c:v>
              </c:pt>
              <c:pt idx="24">
                <c:v>Tolima</c:v>
              </c:pt>
              <c:pt idx="25">
                <c:v>Valle del Cauca</c:v>
              </c:pt>
            </c:strLit>
          </c:cat>
          <c:val>
            <c:numLit>
              <c:formatCode>General</c:formatCode>
              <c:ptCount val="26"/>
              <c:pt idx="0">
                <c:v>16</c:v>
              </c:pt>
              <c:pt idx="1">
                <c:v>1</c:v>
              </c:pt>
              <c:pt idx="2">
                <c:v>22</c:v>
              </c:pt>
              <c:pt idx="3">
                <c:v>10</c:v>
              </c:pt>
              <c:pt idx="4">
                <c:v>2</c:v>
              </c:pt>
              <c:pt idx="5">
                <c:v>6</c:v>
              </c:pt>
              <c:pt idx="6">
                <c:v>1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4</c:v>
              </c:pt>
              <c:pt idx="11">
                <c:v>12</c:v>
              </c:pt>
              <c:pt idx="12">
                <c:v>1</c:v>
              </c:pt>
              <c:pt idx="13">
                <c:v>4</c:v>
              </c:pt>
              <c:pt idx="14">
                <c:v>2</c:v>
              </c:pt>
              <c:pt idx="15">
                <c:v>2</c:v>
              </c:pt>
              <c:pt idx="16">
                <c:v>7</c:v>
              </c:pt>
              <c:pt idx="17">
                <c:v>4</c:v>
              </c:pt>
              <c:pt idx="18">
                <c:v>4</c:v>
              </c:pt>
              <c:pt idx="19">
                <c:v>4</c:v>
              </c:pt>
              <c:pt idx="20">
                <c:v>5</c:v>
              </c:pt>
              <c:pt idx="21">
                <c:v>1</c:v>
              </c:pt>
              <c:pt idx="22">
                <c:v>2</c:v>
              </c:pt>
              <c:pt idx="23">
                <c:v>1</c:v>
              </c:pt>
              <c:pt idx="24">
                <c:v>10</c:v>
              </c:pt>
              <c:pt idx="2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B0A-4BB1-B1EB-BD28C9FA59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64420640"/>
        <c:axId val="964417920"/>
      </c:areaChart>
      <c:catAx>
        <c:axId val="964420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64417920"/>
        <c:crosses val="autoZero"/>
        <c:auto val="1"/>
        <c:lblAlgn val="ctr"/>
        <c:lblOffset val="100"/>
        <c:noMultiLvlLbl val="0"/>
      </c:catAx>
      <c:valAx>
        <c:axId val="964417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64420640"/>
        <c:crosses val="autoZero"/>
        <c:crossBetween val="midCat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[PQRSD MARZO 2021 FINAL (6).xlsx]DINÁMICAS!Tabla dinámica7</c:name>
    <c:fmtId val="6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DINÁMICAS!$B$108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DINÁMICAS!$A$109:$A$115</c:f>
              <c:strCache>
                <c:ptCount val="6"/>
                <c:pt idx="0">
                  <c:v>Acompañamiento Jurídico</c:v>
                </c:pt>
                <c:pt idx="1">
                  <c:v>Fortalecimiento Bomberil</c:v>
                </c:pt>
                <c:pt idx="2">
                  <c:v>Legislación bomberil</c:v>
                </c:pt>
                <c:pt idx="3">
                  <c:v>Otros</c:v>
                </c:pt>
                <c:pt idx="4">
                  <c:v>Queja contra CB</c:v>
                </c:pt>
                <c:pt idx="5">
                  <c:v>Solicitud de Informacion</c:v>
                </c:pt>
              </c:strCache>
            </c:strRef>
          </c:cat>
          <c:val>
            <c:numRef>
              <c:f>DINÁMICAS!$B$109:$B$115</c:f>
              <c:numCache>
                <c:formatCode>General</c:formatCode>
                <c:ptCount val="6"/>
                <c:pt idx="0">
                  <c:v>31</c:v>
                </c:pt>
                <c:pt idx="1">
                  <c:v>10</c:v>
                </c:pt>
                <c:pt idx="2">
                  <c:v>8</c:v>
                </c:pt>
                <c:pt idx="3">
                  <c:v>26</c:v>
                </c:pt>
                <c:pt idx="4">
                  <c:v>1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6-4687-BF6E-1683D7610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4427168"/>
        <c:axId val="964417376"/>
        <c:axId val="0"/>
      </c:bar3DChart>
      <c:catAx>
        <c:axId val="9644271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4417376"/>
        <c:crosses val="autoZero"/>
        <c:auto val="1"/>
        <c:lblAlgn val="ctr"/>
        <c:lblOffset val="100"/>
        <c:noMultiLvlLbl val="0"/>
      </c:catAx>
      <c:valAx>
        <c:axId val="9644173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964427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423862</xdr:colOff>
      <xdr:row>1</xdr:row>
      <xdr:rowOff>66676</xdr:rowOff>
    </xdr:from>
    <xdr:to>
      <xdr:col>9</xdr:col>
      <xdr:colOff>409575</xdr:colOff>
      <xdr:row>11</xdr:row>
      <xdr:rowOff>47626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12</xdr:row>
      <xdr:rowOff>161925</xdr:rowOff>
    </xdr:from>
    <xdr:to>
      <xdr:col>10</xdr:col>
      <xdr:colOff>142875</xdr:colOff>
      <xdr:row>27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842962</xdr:colOff>
      <xdr:row>28</xdr:row>
      <xdr:rowOff>114300</xdr:rowOff>
    </xdr:from>
    <xdr:to>
      <xdr:col>9</xdr:col>
      <xdr:colOff>509587</xdr:colOff>
      <xdr:row>42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781050</xdr:colOff>
      <xdr:row>43</xdr:row>
      <xdr:rowOff>38100</xdr:rowOff>
    </xdr:from>
    <xdr:to>
      <xdr:col>9</xdr:col>
      <xdr:colOff>447675</xdr:colOff>
      <xdr:row>56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190500</xdr:colOff>
      <xdr:row>59</xdr:row>
      <xdr:rowOff>123825</xdr:rowOff>
    </xdr:from>
    <xdr:to>
      <xdr:col>8</xdr:col>
      <xdr:colOff>619125</xdr:colOff>
      <xdr:row>74</xdr:row>
      <xdr:rowOff>9525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257175</xdr:colOff>
      <xdr:row>81</xdr:row>
      <xdr:rowOff>152400</xdr:rowOff>
    </xdr:from>
    <xdr:to>
      <xdr:col>8</xdr:col>
      <xdr:colOff>685800</xdr:colOff>
      <xdr:row>96</xdr:row>
      <xdr:rowOff>38100</xdr:rowOff>
    </xdr:to>
    <xdr:graphicFrame macro="">
      <xdr:nvGraphicFramePr>
        <xdr:cNvPr id="7" name="10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233362</xdr:colOff>
      <xdr:row>107</xdr:row>
      <xdr:rowOff>161925</xdr:rowOff>
    </xdr:from>
    <xdr:to>
      <xdr:col>8</xdr:col>
      <xdr:colOff>661987</xdr:colOff>
      <xdr:row>121</xdr:row>
      <xdr:rowOff>47625</xdr:rowOff>
    </xdr:to>
    <xdr:graphicFrame macro="">
      <xdr:nvGraphicFramePr>
        <xdr:cNvPr id="8" name="3 Gráfic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Atenci&#243;n%20al%20ciudadano/INFORMES%20PQRSD/A&#209;O%202020/REGISTRO%20PUBLICO%20DE%20PETICIONES%20DICIEMBRE%20para%20publicar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bro1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246.609482175925" createdVersion="6" refreshedVersion="6" minRefreshableVersion="3" recordCount="136">
  <cacheSource type="worksheet">
    <worksheetSource ref="A1:X137" sheet="PQRSD DICIEMBRE1" r:id="rId2"/>
  </cacheSource>
  <cacheFields count="24">
    <cacheField name="Canal Oficial de Entrada" numFmtId="0">
      <sharedItems count="3">
        <s v="Canal Virtual"/>
        <s v="Canal Escrito"/>
        <s v="CANAL VIRUAL"/>
      </sharedItems>
    </cacheField>
    <cacheField name="Canal de Atención" numFmtId="0">
      <sharedItems count="6">
        <s v="Correo Atencion Ciudadano"/>
        <s v="Radicación Directa"/>
        <s v="CORREO INSTITUCIONAL"/>
        <s v="CORREO ATENCION AL CIUDADANO"/>
        <s v="RADICACION DIRECTA"/>
        <s v="Servicio de mensajería"/>
      </sharedItems>
    </cacheField>
    <cacheField name="Departamento" numFmtId="0">
      <sharedItems count="26">
        <s v="Meta"/>
        <s v="Valle del Cauca"/>
        <s v="Bolivar"/>
        <s v="Chocó"/>
        <s v="Bogotá"/>
        <s v="Boyacá"/>
        <s v="Antioquia"/>
        <s v="Tolima"/>
        <s v="Quindio"/>
        <s v="Caldas"/>
        <s v="Santander"/>
        <s v="Cundinamarca"/>
        <s v="Huila"/>
        <s v="Risaralda"/>
        <s v="Norte de Santander"/>
        <s v="Cauca"/>
        <s v="Putumayo"/>
        <s v="La Guajira"/>
        <s v="Nariño"/>
        <s v="Cesar"/>
        <s v="Atlántico"/>
        <s v="Sucre"/>
        <s v="Magdalena"/>
        <s v="Caquetá"/>
        <s v="Casanare"/>
        <s v="Guaviare"/>
      </sharedItems>
    </cacheField>
    <cacheField name="Peticionario" numFmtId="0">
      <sharedItems/>
    </cacheField>
    <cacheField name="Naturaleza jurídica del peticionario" numFmtId="0">
      <sharedItems count="5">
        <s v="Entidad Pública"/>
        <s v="Cuerpo de Bomberos"/>
        <s v="Persona Natural"/>
        <s v="Entidad Territorial"/>
        <s v="Persona Jurídica"/>
      </sharedItems>
    </cacheField>
    <cacheField name="Tema de Consulta" numFmtId="0">
      <sharedItems count="8">
        <s v="Solicitud de Informacion"/>
        <s v="Legislación bomberil"/>
        <s v="Solicitud de recursos"/>
        <s v="Acompañamiento Jurídico"/>
        <s v="Asesoría Jurídica"/>
        <s v="Fortalecimiento Bomberil"/>
        <s v="Otros"/>
        <s v="Queja contra CB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 count="3">
        <s v="SUBDIRECCIÓN ESTRATÉGICA Y DE COORDINACIÓN BOMBERIL"/>
        <s v="SUBDIRECCIÓN ADMINISTRATIVA Y FINANCIERA"/>
        <s v="Direccion General"/>
      </sharedItems>
    </cacheField>
    <cacheField name="Tipo de petición" numFmtId="0">
      <sharedItems count="11">
        <s v="PETICION ENTRE AUTORIDADES "/>
        <s v="SOLICITUD "/>
        <s v="INFORMES "/>
        <s v="PETICION DE INTERES PARTICULAR "/>
        <s v="PETICION DE INTERES GENERAL "/>
        <s v="DERECHOS DE PETICIóN "/>
        <s v="DENUNCIA "/>
        <s v="CONSULTA "/>
        <s v="PETICIÓN DE DOCUMENTOS E INFORMACIÓN "/>
        <s v="QUEJA "/>
        <s v="INFORME POR CONGRESISTA "/>
      </sharedItems>
    </cacheField>
    <cacheField name="Tiempo de respuesta legal" numFmtId="0">
      <sharedItems containsSemiMixedTypes="0" containsString="0" containsNumber="1" containsInteger="1" minValue="1" maxValue="35"/>
    </cacheField>
    <cacheField name="No Radicado" numFmtId="0">
      <sharedItems/>
    </cacheField>
    <cacheField name="Fecha Radicación" numFmtId="14">
      <sharedItems containsSemiMixedTypes="0" containsNonDate="0" containsDate="1" containsString="0" minDate="2020-12-01T00:00:00" maxDate="2020-12-31T00:00:00"/>
    </cacheField>
    <cacheField name="Número de salida" numFmtId="0">
      <sharedItems containsBlank="1" containsMixedTypes="1" containsNumber="1" containsInteger="1" minValue="20202050081861" maxValue="20202050081861"/>
    </cacheField>
    <cacheField name="Fecha de salida" numFmtId="0">
      <sharedItems containsNonDate="0" containsDate="1" containsString="0" containsBlank="1" minDate="2020-01-21T00:00:00" maxDate="2021-12-30T00:00:00"/>
    </cacheField>
    <cacheField name="Tiempo de atención" numFmtId="0">
      <sharedItems containsString="0" containsBlank="1" containsNumber="1" containsInteger="1" minValue="0" maxValue="36"/>
    </cacheField>
    <cacheField name="Estado" numFmtId="0">
      <sharedItems count="3">
        <s v="Extemporanea"/>
        <s v="Cumplida"/>
        <s v="En proceso"/>
      </sharedItems>
    </cacheField>
    <cacheField name="Observaciones" numFmtId="0">
      <sharedItems containsNonDate="0" containsString="0" containsBlank="1"/>
    </cacheField>
    <cacheField name="FECHA DIGITALIZACIÓN DOCUMENTO DE RESPUESTA" numFmtId="0">
      <sharedItems containsNonDate="0" containsString="0" containsBlank="1"/>
    </cacheField>
    <cacheField name="TIPO DE DOCUMENTO SALIDA" numFmtId="0">
      <sharedItems containsNonDate="0" containsString="0" containsBlank="1"/>
    </cacheField>
    <cacheField name="ENVIAR POR CORREO ELECTRÓNICO" numFmtId="0">
      <sharedItems containsNonDate="0" containsString="0" containsBlank="1"/>
    </cacheField>
    <cacheField name="ENVIAR POR CORREO TERRESTRE #PLANILLA" numFmtId="0">
      <sharedItems containsNonDate="0" containsString="0" containsBlank="1"/>
    </cacheField>
    <cacheField name="OBSERVACIONES ATENCIÓN CIUDADAN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ati" refreshedDate="44249.946727199072" createdVersion="4" refreshedVersion="4" minRefreshableVersion="3" recordCount="136">
  <cacheSource type="worksheet">
    <worksheetSource ref="A1:X137" sheet="PQRSD DICIEMBRE1" r:id="rId2"/>
  </cacheSource>
  <cacheFields count="24">
    <cacheField name="Canal Oficial de Entrada" numFmtId="0">
      <sharedItems/>
    </cacheField>
    <cacheField name="Canal de Atención" numFmtId="0">
      <sharedItems/>
    </cacheField>
    <cacheField name="Departamento" numFmtId="0">
      <sharedItems/>
    </cacheField>
    <cacheField name="Peticionario" numFmtId="0">
      <sharedItems/>
    </cacheField>
    <cacheField name="Naturaleza jurídica del peticionario" numFmtId="0">
      <sharedItems/>
    </cacheField>
    <cacheField name="Tema de Consulta" numFmtId="0">
      <sharedItems count="6">
        <s v="Solicitud de Informacion"/>
        <s v="Legislación bomberil"/>
        <s v="Fortalecimiento Bomberil"/>
        <s v="Acompañamiento Jurídico"/>
        <s v="Otros"/>
        <s v="Queja contra CB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/>
    </cacheField>
    <cacheField name="Tipo de petición" numFmtId="0">
      <sharedItems/>
    </cacheField>
    <cacheField name="Tiempo de respuesta legal" numFmtId="0">
      <sharedItems containsSemiMixedTypes="0" containsString="0" containsNumber="1" containsInteger="1" minValue="1" maxValue="35"/>
    </cacheField>
    <cacheField name="No Radicado" numFmtId="0">
      <sharedItems/>
    </cacheField>
    <cacheField name="Fecha Radicación" numFmtId="14">
      <sharedItems containsSemiMixedTypes="0" containsNonDate="0" containsDate="1" containsString="0" minDate="2020-12-01T00:00:00" maxDate="2020-12-31T00:00:00"/>
    </cacheField>
    <cacheField name="Número de salida" numFmtId="0">
      <sharedItems containsBlank="1" containsMixedTypes="1" containsNumber="1" containsInteger="1" minValue="20202050081861" maxValue="20202050081861"/>
    </cacheField>
    <cacheField name="Fecha de salida" numFmtId="0">
      <sharedItems containsNonDate="0" containsDate="1" containsString="0" containsBlank="1" minDate="2020-01-21T00:00:00" maxDate="2021-12-30T00:00:00"/>
    </cacheField>
    <cacheField name="Tiempo de atención" numFmtId="0">
      <sharedItems containsString="0" containsBlank="1" containsNumber="1" containsInteger="1" minValue="0" maxValue="36"/>
    </cacheField>
    <cacheField name="Estado" numFmtId="0">
      <sharedItems/>
    </cacheField>
    <cacheField name="Observaciones" numFmtId="0">
      <sharedItems containsNonDate="0" containsString="0" containsBlank="1"/>
    </cacheField>
    <cacheField name="FECHA DIGITALIZACIÓN DOCUMENTO DE RESPUESTA" numFmtId="0">
      <sharedItems containsNonDate="0" containsString="0" containsBlank="1"/>
    </cacheField>
    <cacheField name="TIPO DE DOCUMENTO SALIDA" numFmtId="0">
      <sharedItems containsNonDate="0" containsString="0" containsBlank="1"/>
    </cacheField>
    <cacheField name="ENVIAR POR CORREO ELECTRÓNICO" numFmtId="0">
      <sharedItems containsNonDate="0" containsString="0" containsBlank="1"/>
    </cacheField>
    <cacheField name="ENVIAR POR CORREO TERRESTRE #PLANILLA" numFmtId="0">
      <sharedItems containsNonDate="0" containsString="0" containsBlank="1"/>
    </cacheField>
    <cacheField name="OBSERVACIONES ATENCIÓN CIUDADAN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">
  <r>
    <x v="0"/>
    <x v="0"/>
    <x v="0"/>
    <s v="CONTRALORIA DEPARTAMENTAL DEL META  "/>
    <x v="0"/>
    <x v="0"/>
    <s v="CAC SOLICITUD  "/>
    <s v="Edgar Alexander Maya Lopez "/>
    <s v="FORMULACIÓN Y ACTUALIZACIÓN NORMATIVA Y OPERATIVA "/>
    <x v="0"/>
    <x v="0"/>
    <n v="10"/>
    <s v="20203800051062  "/>
    <d v="2020-12-01T00:00:00"/>
    <s v="20202050081961"/>
    <d v="2020-12-16T00:00:00"/>
    <n v="11"/>
    <x v="0"/>
    <m/>
    <m/>
    <m/>
    <m/>
    <m/>
    <m/>
  </r>
  <r>
    <x v="0"/>
    <x v="0"/>
    <x v="1"/>
    <s v="BENEMERITO CUERPO DE BOMBEROS VOLUNTARIOS TULUA - VALLE  "/>
    <x v="1"/>
    <x v="0"/>
    <s v="CAC SOLICITUD DE INFORMACION "/>
    <s v="Melba Vidal "/>
    <s v="FORMULACIÓN Y ACTUALIZACIÓN NORMATIVA Y OPERATIVA "/>
    <x v="0"/>
    <x v="1"/>
    <n v="20"/>
    <s v="20203800051082  "/>
    <d v="2020-12-01T00:00:00"/>
    <m/>
    <d v="2020-12-15T00:00:00"/>
    <n v="10"/>
    <x v="1"/>
    <m/>
    <m/>
    <m/>
    <m/>
    <m/>
    <m/>
  </r>
  <r>
    <x v="0"/>
    <x v="0"/>
    <x v="2"/>
    <s v="CUERPOS DE BOMBEROS DE BOLIVAR  "/>
    <x v="1"/>
    <x v="1"/>
    <s v="CAC Segunda Instancia Pablo Net Mora Mercado - Clemencia - Bolívar "/>
    <s v="Luis Alberto Valencia Pulido "/>
    <s v="Área Cenrtral de Referencia Bomberil "/>
    <x v="0"/>
    <x v="2"/>
    <n v="35"/>
    <s v="20203800051102  "/>
    <d v="2020-12-01T00:00:00"/>
    <m/>
    <m/>
    <m/>
    <x v="2"/>
    <m/>
    <m/>
    <m/>
    <m/>
    <m/>
    <m/>
  </r>
  <r>
    <x v="0"/>
    <x v="0"/>
    <x v="3"/>
    <s v="CUERPO DE BOMBEROS VOLUNTARIOS DE TADO CHOCO  "/>
    <x v="1"/>
    <x v="1"/>
    <s v="CAC PROPUESTAS E INFORMACION REENVIADA POR EL SEÑOR DELEGADO DEPARTAMENTAL DE BOMBEROS AL MUNICIPIO DE RIO SUCIO "/>
    <s v="EDISON DELGADO"/>
    <s v="FORMULACIÓN Y ACTUALIZACIÓN NORMATIVA Y OPERATIVA  "/>
    <x v="0"/>
    <x v="2"/>
    <n v="35"/>
    <s v="20203800051112  "/>
    <d v="2020-12-01T00:00:00"/>
    <m/>
    <m/>
    <m/>
    <x v="1"/>
    <m/>
    <m/>
    <m/>
    <m/>
    <m/>
    <m/>
  </r>
  <r>
    <x v="0"/>
    <x v="0"/>
    <x v="4"/>
    <s v="Juancho Valdéz  "/>
    <x v="2"/>
    <x v="0"/>
    <s v="CAC ASESORIA "/>
    <s v="Andrea Bibiana Castañeda Durán"/>
    <s v="FORMULACIÓN Y ACTUALIZACIÓN NORMATIVA Y OPERATIVA  "/>
    <x v="0"/>
    <x v="3"/>
    <n v="20"/>
    <s v="20203800051122  "/>
    <d v="2020-12-01T00:00:00"/>
    <s v="20202050081931"/>
    <d v="2020-12-15T00:00:00"/>
    <n v="10"/>
    <x v="1"/>
    <m/>
    <m/>
    <m/>
    <m/>
    <m/>
    <m/>
  </r>
  <r>
    <x v="0"/>
    <x v="0"/>
    <x v="5"/>
    <s v="JUAN PABLO AMARGO GOMEZ "/>
    <x v="0"/>
    <x v="1"/>
    <s v="CAC Envío Documento No. 20202102937 "/>
    <s v="Arbey Hernan Trujillo Mendez"/>
    <s v="SUBDIRECCIÓN ESTRATÉGICA Y DE COORDINACIÓN BOMBERIL"/>
    <x v="0"/>
    <x v="4"/>
    <n v="35"/>
    <s v="20203800051132  "/>
    <d v="2020-12-01T00:00:00"/>
    <s v="20212000013651"/>
    <d v="2021-01-25T00:00:00"/>
    <n v="16"/>
    <x v="1"/>
    <m/>
    <m/>
    <m/>
    <m/>
    <m/>
    <m/>
  </r>
  <r>
    <x v="0"/>
    <x v="0"/>
    <x v="2"/>
    <s v="CUERPO DE BOMBEROS VOLUNTARIOS DE CLEMENCIA BOLIVAR  "/>
    <x v="1"/>
    <x v="1"/>
    <s v="CAC Remisión solicitud de información en oficio 20202050075171, con radicado EXT-BOL-20-026151.  "/>
    <s v=" Melba Vidal"/>
    <s v="FORMULACIÓN Y ACTUALIZACIÓN NORMATIVA Y OPERATIVA  "/>
    <x v="0"/>
    <x v="2"/>
    <n v="35"/>
    <s v="20203800051142  "/>
    <d v="2020-12-01T00:00:00"/>
    <m/>
    <m/>
    <m/>
    <x v="2"/>
    <m/>
    <m/>
    <m/>
    <m/>
    <m/>
    <m/>
  </r>
  <r>
    <x v="0"/>
    <x v="0"/>
    <x v="3"/>
    <s v="CUERPO DE BOMBEROS DE BAHIA SOLANO  "/>
    <x v="1"/>
    <x v="2"/>
    <s v="CAC TRASLADO POR COMPETENCIA - BAHIA SOLANO - CHOCO "/>
    <s v="Cristhian Matiz"/>
    <s v="SUBDIRECCIÓN ESTRATÉGICA Y DE COORDINACIÓN BOMBERIL"/>
    <x v="0"/>
    <x v="3"/>
    <n v="35"/>
    <s v="20203800051152  "/>
    <d v="2020-12-01T00:00:00"/>
    <s v="20202000012961"/>
    <d v="2020-12-21T00:00:00"/>
    <n v="14"/>
    <x v="1"/>
    <m/>
    <m/>
    <m/>
    <m/>
    <m/>
    <m/>
  </r>
  <r>
    <x v="0"/>
    <x v="0"/>
    <x v="6"/>
    <s v="CUERPO DE BOMBEROS VOLUNTARIOS DE SANTAFE DE ANTIOQUIA  "/>
    <x v="1"/>
    <x v="3"/>
    <s v="CAC SOLICITUD "/>
    <s v="Arbey Hernan Trujillo Mendez"/>
    <s v="SUBDIRECCIÓN ESTRATÉGICA Y DE COORDINACIÓN BOMBERIL"/>
    <x v="0"/>
    <x v="4"/>
    <n v="30"/>
    <s v="20203800051172  "/>
    <d v="2020-12-01T00:00:00"/>
    <m/>
    <m/>
    <m/>
    <x v="2"/>
    <m/>
    <m/>
    <m/>
    <m/>
    <m/>
    <m/>
  </r>
  <r>
    <x v="0"/>
    <x v="0"/>
    <x v="7"/>
    <s v="CUERPO DE BOMBEROS VOLUNTARIOS DE PLANADAS - TOLIMA  "/>
    <x v="1"/>
    <x v="3"/>
    <s v="CAC DOCUMENTOS BOMBEROS PLANADAS "/>
    <s v=" Carlos Osorio"/>
    <s v="FORMULACIÓN Y ACTUALIZACIÓN NORMATIVA Y OPERATIVA  "/>
    <x v="0"/>
    <x v="2"/>
    <n v="30"/>
    <s v="20203800051182  "/>
    <d v="2020-12-01T00:00:00"/>
    <s v="20202050081881"/>
    <d v="2020-12-15T00:00:00"/>
    <n v="9"/>
    <x v="1"/>
    <m/>
    <m/>
    <m/>
    <m/>
    <m/>
    <m/>
  </r>
  <r>
    <x v="0"/>
    <x v="0"/>
    <x v="8"/>
    <s v="CUERPO DE BOMBEROS VOLUNTARIOS DE CIRCASIA QUINDIA  "/>
    <x v="1"/>
    <x v="1"/>
    <s v="CAC RESPUESTA REQUERIMIENTO "/>
    <s v="Ronny Estiven Romero Velandia"/>
    <s v="FORMULACIÓN Y ACTUALIZACIÓN NORMATIVA Y OPERATIVA  "/>
    <x v="0"/>
    <x v="2"/>
    <n v="30"/>
    <s v="20203800051242  "/>
    <d v="2020-12-01T00:00:00"/>
    <m/>
    <m/>
    <m/>
    <x v="2"/>
    <m/>
    <m/>
    <m/>
    <m/>
    <m/>
    <m/>
  </r>
  <r>
    <x v="0"/>
    <x v="0"/>
    <x v="7"/>
    <s v="CUERPO DE BOMBEROS VOLUNTARIOS DE PLANADAS - TOLIMA  "/>
    <x v="1"/>
    <x v="1"/>
    <s v="CAC RESPUESTA ENVIADA A LA CONTRALORIA DEPARTAMENTAL  "/>
    <s v="Carlos Osorio"/>
    <s v="FORMULACIÓN Y ACTUALIZACIÓN NORMATIVA Y OPERATIVA  "/>
    <x v="0"/>
    <x v="2"/>
    <n v="30"/>
    <s v="20203800051252  "/>
    <d v="2020-12-01T00:00:00"/>
    <s v="20202050081881"/>
    <d v="2020-12-15T00:00:00"/>
    <n v="10"/>
    <x v="1"/>
    <m/>
    <m/>
    <m/>
    <m/>
    <m/>
    <m/>
  </r>
  <r>
    <x v="0"/>
    <x v="0"/>
    <x v="9"/>
    <s v="CUERPO DE BOMBEROS VOLUNTARIOS DE MANIZALES  "/>
    <x v="1"/>
    <x v="0"/>
    <s v="CAC SOLICITUD "/>
    <s v="Lina Maria Rojas Gallego"/>
    <s v="SUBDIRECCIÓN ESTRATÉGICA Y DE COORDINACIÓN BOMBERIL"/>
    <x v="0"/>
    <x v="1"/>
    <n v="30"/>
    <s v="20203800051272  "/>
    <d v="2020-12-01T00:00:00"/>
    <s v="N/A"/>
    <d v="2020-12-01T00:00:00"/>
    <n v="1"/>
    <x v="1"/>
    <m/>
    <m/>
    <m/>
    <m/>
    <m/>
    <m/>
  </r>
  <r>
    <x v="0"/>
    <x v="0"/>
    <x v="1"/>
    <s v="CUERPO DE BOMBEROS VOLUNTARIOS DE ALCALA  "/>
    <x v="1"/>
    <x v="0"/>
    <s v="CAC SOLICITUD AVAL "/>
    <s v="Lina Maria Rojas Gallego"/>
    <s v="SUBDIRECCIÓN ESTRATÉGICA Y DE COORDINACIÓN BOMBERIL"/>
    <x v="0"/>
    <x v="1"/>
    <n v="35"/>
    <s v="20203800051362  "/>
    <d v="2020-12-01T00:00:00"/>
    <s v="N/A"/>
    <d v="2020-11-30T00:00:00"/>
    <m/>
    <x v="1"/>
    <m/>
    <m/>
    <m/>
    <m/>
    <m/>
    <m/>
  </r>
  <r>
    <x v="0"/>
    <x v="0"/>
    <x v="9"/>
    <s v="CUERPO DE BOMBEROS VOLUNTARIOS DE VILLAMARIA  "/>
    <x v="1"/>
    <x v="0"/>
    <s v="CAC SOLICITUD ACTUALIZACIÓN "/>
    <s v="Lina Maria Rojas Gallego"/>
    <s v="SUBDIRECCIÓN ESTRATÉGICA Y DE COORDINACIÓN BOMBERIL"/>
    <x v="0"/>
    <x v="1"/>
    <n v="35"/>
    <s v="20203800051392  "/>
    <d v="2020-12-01T00:00:00"/>
    <s v="20202000012241"/>
    <d v="2020-12-14T00:00:00"/>
    <n v="13"/>
    <x v="1"/>
    <m/>
    <m/>
    <m/>
    <m/>
    <m/>
    <m/>
  </r>
  <r>
    <x v="0"/>
    <x v="0"/>
    <x v="10"/>
    <s v="CUERPO DE BOMBEROS VOLUNTARIOS DE COROMORO  "/>
    <x v="1"/>
    <x v="0"/>
    <s v="CAC Solicitud Aval para dictar curso Bombero I y II "/>
    <s v="Lina Maria Rojas Gallego"/>
    <s v="SUBDIRECCIÓN ESTRATÉGICA Y DE COORDINACIÓN BOMBERIL"/>
    <x v="0"/>
    <x v="1"/>
    <n v="35"/>
    <s v="20203800051412  "/>
    <d v="2020-12-01T00:00:00"/>
    <s v="20202000012141"/>
    <d v="2020-12-14T00:00:00"/>
    <n v="13"/>
    <x v="1"/>
    <m/>
    <m/>
    <m/>
    <m/>
    <m/>
    <m/>
  </r>
  <r>
    <x v="0"/>
    <x v="0"/>
    <x v="7"/>
    <s v="BENEMERITO CUERPO DE BOMBEROS VOLUNTARIOS DE IBAGUE  "/>
    <x v="1"/>
    <x v="0"/>
    <s v="CAC SOLICITUD CURSO "/>
    <s v="Lina Maria Rojas Gallego"/>
    <s v="SUBDIRECCIÓN ESTRATÉGICA Y DE COORDINACIÓN BOMBERIL"/>
    <x v="0"/>
    <x v="1"/>
    <n v="35"/>
    <s v="20203800051422  "/>
    <d v="2020-12-01T00:00:00"/>
    <s v="20202000012221"/>
    <d v="2020-12-21T00:00:00"/>
    <n v="18"/>
    <x v="1"/>
    <m/>
    <m/>
    <m/>
    <m/>
    <m/>
    <m/>
  </r>
  <r>
    <x v="0"/>
    <x v="0"/>
    <x v="11"/>
    <s v="CUERPO DE BOMBEROS VOLUNTARIOS DE SIBATE  "/>
    <x v="1"/>
    <x v="4"/>
    <s v="CAC PETICIÓN "/>
    <s v="Melba Vidal"/>
    <s v="SUBDIRECCIÓN ESTRATÉGICA Y DE COORDINACIÓN BOMBERIL"/>
    <x v="0"/>
    <x v="4"/>
    <n v="35"/>
    <s v="20203800051472  "/>
    <d v="2020-12-01T00:00:00"/>
    <m/>
    <m/>
    <m/>
    <x v="2"/>
    <m/>
    <m/>
    <m/>
    <m/>
    <m/>
    <m/>
  </r>
  <r>
    <x v="0"/>
    <x v="0"/>
    <x v="11"/>
    <s v="CUERPO DE BOMBEROS VOLUNTARIOS DE SIBATE CONSEJO DE OFICIALES  "/>
    <x v="1"/>
    <x v="4"/>
    <s v="CAC PETICIÓN SIBATE 2 "/>
    <s v="Melba Vidal"/>
    <s v="SUBDIRECCIÓN ESTRATÉGICA Y DE COORDINACIÓN BOMBERIL"/>
    <x v="0"/>
    <x v="3"/>
    <n v="30"/>
    <s v="20203800051482  "/>
    <d v="2020-12-01T00:00:00"/>
    <m/>
    <m/>
    <m/>
    <x v="2"/>
    <m/>
    <m/>
    <m/>
    <m/>
    <m/>
    <m/>
  </r>
  <r>
    <x v="0"/>
    <x v="0"/>
    <x v="6"/>
    <s v="ALCALDIA CALDAS ANTIOQUIA "/>
    <x v="3"/>
    <x v="5"/>
    <s v="CAC TRASLADO PRESENTACIÓN PROYECTO "/>
    <s v="Cristhian Matiz"/>
    <s v="SUBDIRECCIÓN ESTRATÉGICA Y DE COORDINACIÓN BOMBERIL"/>
    <x v="0"/>
    <x v="4"/>
    <n v="30"/>
    <s v="20203800051492  "/>
    <d v="2020-12-01T00:00:00"/>
    <s v="20202000012611"/>
    <d v="2020-12-21T00:00:00"/>
    <n v="16"/>
    <x v="1"/>
    <m/>
    <m/>
    <m/>
    <m/>
    <m/>
    <m/>
  </r>
  <r>
    <x v="1"/>
    <x v="1"/>
    <x v="6"/>
    <s v="VEEDURIA CALDAS  "/>
    <x v="3"/>
    <x v="6"/>
    <s v="RD REMISION POR COMPETENCIA "/>
    <s v=" Arbey Hernan Trujillo Mendez"/>
    <s v="SUBDIRECCIÓN ESTRATÉGICA Y DE COORDINACIÓN BOMBERIL"/>
    <x v="0"/>
    <x v="3"/>
    <n v="30"/>
    <s v="20203800051512  "/>
    <d v="2020-12-02T00:00:00"/>
    <s v="20212000013771"/>
    <d v="2021-01-20T00:00:00"/>
    <n v="31"/>
    <x v="0"/>
    <m/>
    <m/>
    <m/>
    <m/>
    <m/>
    <m/>
  </r>
  <r>
    <x v="0"/>
    <x v="0"/>
    <x v="4"/>
    <s v="CUERPO DE BOMBEROS OFICIALES BOGOTá UAECOB COOPERACIÓN INTERNACIONAL Y ALIANZAS ESTRATÉGICAS "/>
    <x v="1"/>
    <x v="0"/>
    <s v="CAC SOLICITUD "/>
    <s v="Lina Maria Rojas Gallego"/>
    <s v="SUBDIRECCIÓN ESTRATÉGICA Y DE COORDINACIÓN BOMBERIL"/>
    <x v="0"/>
    <x v="1"/>
    <n v="30"/>
    <s v="20203800051522  "/>
    <d v="2020-12-02T00:00:00"/>
    <m/>
    <d v="2020-12-02T00:00:00"/>
    <n v="0"/>
    <x v="1"/>
    <m/>
    <m/>
    <m/>
    <m/>
    <m/>
    <m/>
  </r>
  <r>
    <x v="0"/>
    <x v="0"/>
    <x v="12"/>
    <s v="ASOCIACION NCIONAL DE BOMBEROSASDEBER NEIVA  "/>
    <x v="4"/>
    <x v="0"/>
    <s v="CAC notificación radicado 20205461592231 "/>
    <s v="Edgar Alexander Maya Lopez"/>
    <s v="FORMULACIÓN Y ACTUALIZACIÓN NORMATIVA Y OPERATIVA"/>
    <x v="0"/>
    <x v="5"/>
    <n v="30"/>
    <s v="20203800051532  "/>
    <d v="2020-12-02T00:00:00"/>
    <s v="20202050082161"/>
    <d v="2020-12-29T00:00:00"/>
    <n v="20"/>
    <x v="1"/>
    <m/>
    <m/>
    <m/>
    <m/>
    <m/>
    <m/>
  </r>
  <r>
    <x v="0"/>
    <x v="0"/>
    <x v="4"/>
    <s v="CUERPO DE BOMBEROS OFICIALES BOGOTá UAECOB D.C. "/>
    <x v="1"/>
    <x v="0"/>
    <s v="CAC SOLICITUD DE REGISTROS "/>
    <s v="Lina Maria Rojas Gallego"/>
    <s v="SUBDIRECCIÓN ESTRATÉGICA Y DE COORDINACIÓN BOMBERIL"/>
    <x v="0"/>
    <x v="1"/>
    <n v="20"/>
    <s v="20203800051602  "/>
    <d v="2020-12-02T00:00:00"/>
    <m/>
    <d v="2020-12-02T00:00:00"/>
    <n v="0"/>
    <x v="1"/>
    <m/>
    <m/>
    <m/>
    <m/>
    <m/>
    <m/>
  </r>
  <r>
    <x v="0"/>
    <x v="0"/>
    <x v="1"/>
    <s v="CUERPO DE BOMBEROS VOLUNTARIOS DE CARTAGO  "/>
    <x v="1"/>
    <x v="0"/>
    <s v="CAC SOLICITUD "/>
    <s v="Mauricio Delgado Perdomo"/>
    <s v="SUBDIRECCIÓN ESTRATÉGICA Y DE COORDINACIÓN BOMBERIL"/>
    <x v="0"/>
    <x v="1"/>
    <n v="30"/>
    <s v="20203800051672  "/>
    <d v="2020-12-02T00:00:00"/>
    <m/>
    <d v="2020-12-04T00:00:00"/>
    <n v="2"/>
    <x v="1"/>
    <m/>
    <m/>
    <m/>
    <m/>
    <m/>
    <m/>
  </r>
  <r>
    <x v="0"/>
    <x v="0"/>
    <x v="10"/>
    <s v="CUERPO DE BOMBEROS OCAÑA - NORTE DE SANTANDER  "/>
    <x v="1"/>
    <x v="1"/>
    <s v="CAC SOLCITUD OFICIO "/>
    <s v="Andrea Bibiana Castañeda Durán"/>
    <s v="FORMULACIÓN Y ACTUALIZACIÓN NORMATIVA Y OPERATIVA"/>
    <x v="0"/>
    <x v="4"/>
    <n v="30"/>
    <s v="20203800051682  "/>
    <d v="2020-12-02T00:00:00"/>
    <s v="20202050082001"/>
    <d v="2020-12-22T00:00:00"/>
    <n v="13"/>
    <x v="1"/>
    <m/>
    <m/>
    <m/>
    <m/>
    <m/>
    <m/>
  </r>
  <r>
    <x v="0"/>
    <x v="0"/>
    <x v="1"/>
    <s v="CUERPO DE BOMBEROS VOLUNTARIOS DE BUENAVENTURA  "/>
    <x v="1"/>
    <x v="3"/>
    <s v="CAC SOLICITUD "/>
    <s v="Liz Margaret Álvarez calderon"/>
    <s v="SUBDIRECCIÓN ESTRATÉGICA Y DE COORDINACIÓN BOMBERIL"/>
    <x v="0"/>
    <x v="4"/>
    <n v="30"/>
    <s v="20203800051702  "/>
    <d v="2020-12-02T00:00:00"/>
    <s v="20202000013171"/>
    <d v="2020-12-23T00:00:00"/>
    <n v="14"/>
    <x v="1"/>
    <m/>
    <m/>
    <m/>
    <m/>
    <m/>
    <m/>
  </r>
  <r>
    <x v="0"/>
    <x v="0"/>
    <x v="6"/>
    <s v="CUERPO DE BOMBEROS VOLUNTARIOS DE ENTRERRIOS  "/>
    <x v="1"/>
    <x v="6"/>
    <s v="CAC SOLICITUD "/>
    <s v="VIVIANA ANDRADE TOVAR"/>
    <s v="PLANEACIÓN ESTRATEGICA"/>
    <x v="0"/>
    <x v="4"/>
    <n v="30"/>
    <s v="20203800051712  "/>
    <d v="2020-12-02T00:00:00"/>
    <s v="20201100012731"/>
    <d v="2020-12-16T00:00:00"/>
    <n v="10"/>
    <x v="1"/>
    <m/>
    <m/>
    <m/>
    <m/>
    <m/>
    <m/>
  </r>
  <r>
    <x v="1"/>
    <x v="1"/>
    <x v="13"/>
    <s v="ALVARO WILLIAM LOPEZ OSSA "/>
    <x v="2"/>
    <x v="0"/>
    <s v="RD REMISION DE QUEJA E-2020-538792 "/>
    <s v="Angélica Xiomara Rosado Bayona"/>
    <s v="GESTIÓN ATENCIÓN AL CIUDADANO"/>
    <x v="1"/>
    <x v="6"/>
    <n v="30"/>
    <s v="20203800051772  "/>
    <d v="2020-12-03T00:00:00"/>
    <s v="20203800012761"/>
    <d v="2020-12-15T00:00:00"/>
    <n v="7"/>
    <x v="1"/>
    <m/>
    <m/>
    <m/>
    <m/>
    <m/>
    <m/>
  </r>
  <r>
    <x v="0"/>
    <x v="0"/>
    <x v="11"/>
    <s v="ALCALDÍA MUNICIPAL DE CAJICA - CUNDINAMARCA  "/>
    <x v="3"/>
    <x v="6"/>
    <s v="CAC. Fwd: Proceso de verificación de condiciones técnicas del Cuerpo de Bomberos Voluntarios de Cajicá - Cundinamarca. "/>
    <s v="Liz Margaret Álvarez calderon"/>
    <s v="SUBDIRECCIÓN ESTRATÉGICA Y DE COORDINACIÓN BOMBERIL"/>
    <x v="0"/>
    <x v="1"/>
    <n v="30"/>
    <s v="20203800051792  "/>
    <d v="2020-12-04T00:00:00"/>
    <s v="20202000013201"/>
    <d v="2020-12-23T00:00:00"/>
    <n v="17"/>
    <x v="1"/>
    <m/>
    <m/>
    <m/>
    <m/>
    <m/>
    <m/>
  </r>
  <r>
    <x v="0"/>
    <x v="0"/>
    <x v="14"/>
    <s v="DELEGACIÓN DEPARTAMENTAL DE NORTE DE SANTANDER  "/>
    <x v="1"/>
    <x v="1"/>
    <s v="CAC. Fwd: solicitud apoyo para la creación del cuerpo de bomberos NORTE DE SANTANDER. "/>
    <s v="Andrea Bibiana Castañeda Durán"/>
    <s v="FORMULACIÓN Y ACTUALIZACIÓN NORMATIVA Y OPERATIVA "/>
    <x v="0"/>
    <x v="3"/>
    <n v="35"/>
    <s v="20203800051802  "/>
    <d v="2020-12-04T00:00:00"/>
    <n v="20202050081861"/>
    <d v="2020-12-15T00:00:00"/>
    <n v="10"/>
    <x v="1"/>
    <m/>
    <m/>
    <m/>
    <m/>
    <m/>
    <m/>
  </r>
  <r>
    <x v="1"/>
    <x v="1"/>
    <x v="15"/>
    <s v="CUERPO DE BOMBEROS VOLUNTARIOS DE POPAYAN"/>
    <x v="1"/>
    <x v="0"/>
    <s v="RD DOCUMENOS DOCTORA VIVIANA "/>
    <s v="Maicol Villarreal Ospina"/>
    <s v="SUBDIRECCIÓN ESTRATÉGICA Y DE COORDINACIÓN BOMBERIL"/>
    <x v="0"/>
    <x v="2"/>
    <n v="30"/>
    <s v="20203800051822  "/>
    <d v="2020-12-04T00:00:00"/>
    <s v="20202000012901 "/>
    <d v="2020-12-23T00:00:00"/>
    <n v="12"/>
    <x v="1"/>
    <m/>
    <m/>
    <m/>
    <m/>
    <m/>
    <m/>
  </r>
  <r>
    <x v="0"/>
    <x v="0"/>
    <x v="4"/>
    <s v="DEPARTAMENTO NACIONAL DE PLANEACION BOGOTA  "/>
    <x v="0"/>
    <x v="0"/>
    <s v="CAC. (20205461592231_702) Envío de notificación radicado 20205461592231 (EMAIL CERTIFICADO de notificaciones_sgdorfeo@dnp.gov.co)  "/>
    <s v="Edgar Alexander Maya Lopez"/>
    <s v="FORMULACIÓN Y ACTUALIZACIÓN NORMATIVA Y OPERATIVA "/>
    <x v="0"/>
    <x v="3"/>
    <n v="30"/>
    <s v="20203800051832  "/>
    <d v="2020-12-04T00:00:00"/>
    <s v="20202050082161"/>
    <d v="2021-01-18T00:00:00"/>
    <n v="30"/>
    <x v="1"/>
    <m/>
    <m/>
    <m/>
    <m/>
    <m/>
    <m/>
  </r>
  <r>
    <x v="0"/>
    <x v="0"/>
    <x v="6"/>
    <s v="CUERPO DE BOMBEROS SAN ANDRES DE CUERQUIA - ANTIOQUIA  "/>
    <x v="1"/>
    <x v="4"/>
    <s v="CAC. (sin asunto), Contratación y desembolso de sobretasa bomberil 2020.  "/>
    <s v="Andrea Bibiana Castañeda Durán"/>
    <s v="FORMULACIÓN Y ACTUALIZACIÓN NORMATIVA Y OPERATIVA "/>
    <x v="0"/>
    <x v="2"/>
    <n v="30"/>
    <s v="20203800051922  "/>
    <d v="2020-12-04T00:00:00"/>
    <s v="20202050081711"/>
    <d v="2020-12-14T00:00:00"/>
    <n v="7"/>
    <x v="1"/>
    <m/>
    <m/>
    <m/>
    <m/>
    <m/>
    <m/>
  </r>
  <r>
    <x v="0"/>
    <x v="0"/>
    <x v="4"/>
    <s v="EMPAQUETADURAS Y EMPAQUES  "/>
    <x v="4"/>
    <x v="0"/>
    <s v="CAC. SOLICITUD LISTADO CUERPOS DE SOCORRO.  "/>
    <s v="Luis Alberto Valencia Pulido"/>
    <s v="Área Cenrtral de Referencia Bomberil"/>
    <x v="0"/>
    <x v="3"/>
    <n v="20"/>
    <s v="20203800051952  "/>
    <d v="2020-12-04T00:00:00"/>
    <m/>
    <d v="2020-12-29T00:00:00"/>
    <n v="15"/>
    <x v="1"/>
    <m/>
    <m/>
    <m/>
    <m/>
    <m/>
    <m/>
  </r>
  <r>
    <x v="0"/>
    <x v="0"/>
    <x v="8"/>
    <s v="GOBERNACION DEL QUINDIO  "/>
    <x v="3"/>
    <x v="4"/>
    <s v="CAC. Solicitud Concepto Jurídico.  "/>
    <s v="Melba Vidal"/>
    <s v="FORMULACIÓN Y ACTUALIZACIÓN NORMATIVA Y OPERATIVA"/>
    <x v="0"/>
    <x v="3"/>
    <n v="30"/>
    <s v="20203800051962  "/>
    <d v="2020-12-04T00:00:00"/>
    <m/>
    <m/>
    <m/>
    <x v="2"/>
    <m/>
    <m/>
    <m/>
    <m/>
    <m/>
    <m/>
  </r>
  <r>
    <x v="0"/>
    <x v="0"/>
    <x v="14"/>
    <s v="CUERPO DE BOMBEROS DE OCAÑA  "/>
    <x v="1"/>
    <x v="4"/>
    <s v="CAC. RV: Oficio Cuerpo de Bomberos Voluntarios Ocaña. "/>
    <s v="Melba Vidal"/>
    <s v="FORMULACIÓN Y ACTUALIZACIÓN NORMATIVA Y OPERATIVA"/>
    <x v="0"/>
    <x v="7"/>
    <n v="30"/>
    <s v="20203800051982  "/>
    <d v="2020-12-04T00:00:00"/>
    <m/>
    <m/>
    <m/>
    <x v="2"/>
    <m/>
    <m/>
    <m/>
    <m/>
    <m/>
    <m/>
  </r>
  <r>
    <x v="0"/>
    <x v="0"/>
    <x v="16"/>
    <s v="CUERPO DE BOMBEROS VOLUNTARIOS SIBUNDOY  "/>
    <x v="1"/>
    <x v="6"/>
    <s v="CAC. legalización vehículo.  "/>
    <s v=" Carlos Armando López Barrera"/>
    <s v="Oficina Asesora Juridica"/>
    <x v="2"/>
    <x v="4"/>
    <n v="30"/>
    <s v="20203800052002  "/>
    <d v="2020-12-04T00:00:00"/>
    <s v="20211200000663"/>
    <d v="2021-01-12T00:00:00"/>
    <m/>
    <x v="1"/>
    <m/>
    <m/>
    <m/>
    <m/>
    <m/>
    <m/>
  </r>
  <r>
    <x v="0"/>
    <x v="0"/>
    <x v="0"/>
    <s v="JOSE ARJONA  "/>
    <x v="2"/>
    <x v="4"/>
    <s v="CAC. SALUDOS, INCONFORMIDAD POR LAS RESPUESTAS A MIS DERRECHOS DE PETICION. "/>
    <s v=" VIVIANA ANDRADE TOVAR"/>
    <s v="PLANEACIÓN ESTRATEGICA "/>
    <x v="0"/>
    <x v="3"/>
    <n v="30"/>
    <s v="20203800052012  "/>
    <d v="2020-12-04T00:00:00"/>
    <s v="20203000013021"/>
    <d v="2020-12-22T00:00:00"/>
    <n v="11"/>
    <x v="1"/>
    <m/>
    <m/>
    <m/>
    <m/>
    <m/>
    <m/>
  </r>
  <r>
    <x v="0"/>
    <x v="0"/>
    <x v="2"/>
    <s v="CUERPO DE BOMBEROS VOLUNTARIOS MAGANGUE - BOLIVAR  "/>
    <x v="1"/>
    <x v="4"/>
    <s v="CAC. Asamblea Extraordinaria y hojas de vida para revisión por parte de Inspección, vigilancia y control DNBC, Bomberos Magangué y otros 2 documentos.pdf  "/>
    <s v="Ronny Estiven Romero Velandia"/>
    <s v="FORMULACIÓN Y ACTUALIZACIÓN NORMATIVA Y OPERATIVA"/>
    <x v="0"/>
    <x v="2"/>
    <n v="30"/>
    <s v="20203800052022  "/>
    <d v="2020-12-04T00:00:00"/>
    <s v="20212050083051"/>
    <d v="2021-01-12T00:00:00"/>
    <m/>
    <x v="1"/>
    <m/>
    <m/>
    <m/>
    <m/>
    <m/>
    <m/>
  </r>
  <r>
    <x v="0"/>
    <x v="0"/>
    <x v="11"/>
    <s v="CUERPO DE BOMBEROS VOLUNTARIOS DE SOPO  "/>
    <x v="1"/>
    <x v="5"/>
    <s v="CAC. DOCUMENTACION BOMBEROS VOLUNTARIOS DE SOPO "/>
    <s v="Cristhian Matiz"/>
    <s v="SUBDIRECCIÓN ESTRATÉGICA Y DE COORDINACIÓN BOMBERIL"/>
    <x v="0"/>
    <x v="2"/>
    <n v="30"/>
    <s v="20203800052032  "/>
    <d v="2020-12-04T00:00:00"/>
    <s v="20202000012601"/>
    <d v="2020-12-21T00:00:00"/>
    <n v="10"/>
    <x v="1"/>
    <m/>
    <m/>
    <m/>
    <m/>
    <m/>
    <m/>
  </r>
  <r>
    <x v="0"/>
    <x v="0"/>
    <x v="6"/>
    <s v="CUERPO DE BOMBEROS VOLUNTARIOS DE CALDAS - ANTIOQUIA  "/>
    <x v="1"/>
    <x v="0"/>
    <s v="CAC. RV: solicitud  "/>
    <s v="Lina Maria Rojas Gallego "/>
    <s v="SUBDIRECCIÓN ESTRATÉGICA Y DE COORDINACIÓN BOMBERIL "/>
    <x v="0"/>
    <x v="1"/>
    <n v="30"/>
    <s v="20203800052102  "/>
    <d v="2020-12-04T00:00:00"/>
    <s v="20202000012131"/>
    <d v="2020-12-14T00:00:00"/>
    <n v="5"/>
    <x v="1"/>
    <m/>
    <m/>
    <m/>
    <m/>
    <m/>
    <m/>
  </r>
  <r>
    <x v="0"/>
    <x v="0"/>
    <x v="0"/>
    <s v="JOSE ARJONA  "/>
    <x v="2"/>
    <x v="0"/>
    <s v="CAC. DERECHO DE PETICION. "/>
    <s v="VIVIANA ANDRADE TOVAR"/>
    <s v="PLANEACIÓN ESTRATEGICA "/>
    <x v="0"/>
    <x v="3"/>
    <n v="30"/>
    <s v="20203800052122  "/>
    <d v="2020-12-04T00:00:00"/>
    <s v="20203000013051"/>
    <d v="2020-12-22T00:00:00"/>
    <n v="11"/>
    <x v="1"/>
    <m/>
    <m/>
    <m/>
    <m/>
    <m/>
    <m/>
  </r>
  <r>
    <x v="0"/>
    <x v="0"/>
    <x v="0"/>
    <s v="JOSE ARJONA  "/>
    <x v="2"/>
    <x v="0"/>
    <s v="CAC. REQUIERO INMEDIATA RESPUESTA DERECHO DE PETICION ACTAS REUNIONES PROCESO SELECCION SUBCOMISIONES NACIONALES DE RESCATE.  "/>
    <s v="VIVIANA ANDRADE TOVAR"/>
    <s v="PLANEACIÓN ESTRATEGICA "/>
    <x v="0"/>
    <x v="3"/>
    <n v="30"/>
    <s v="20203800052132  "/>
    <d v="2020-12-04T00:00:00"/>
    <s v="20203000013061"/>
    <d v="2020-12-22T00:00:00"/>
    <n v="11"/>
    <x v="1"/>
    <m/>
    <m/>
    <m/>
    <m/>
    <m/>
    <m/>
  </r>
  <r>
    <x v="0"/>
    <x v="0"/>
    <x v="0"/>
    <s v="JOSE ARJONA  "/>
    <x v="2"/>
    <x v="0"/>
    <s v="CAC. DERECHO DE PETICION ACLARACION RESPUESTA CONVOCATORIA SELECCION SUBCOMISIONES NACIONALES DE RESCATE "/>
    <s v="VIVIANA ANDRADE TOVAR"/>
    <s v="PLANEACIÓN ESTRATEGICA "/>
    <x v="0"/>
    <x v="3"/>
    <n v="30"/>
    <s v="20203800052142  "/>
    <d v="2020-12-04T00:00:00"/>
    <s v="20201100013081"/>
    <d v="2020-12-22T00:00:00"/>
    <n v="11"/>
    <x v="1"/>
    <m/>
    <m/>
    <m/>
    <m/>
    <m/>
    <m/>
  </r>
  <r>
    <x v="0"/>
    <x v="0"/>
    <x v="2"/>
    <s v="CUERPO DE BOMBEROS VOLUNTARIOS MAGANGUE - BOLIVAR  "/>
    <x v="1"/>
    <x v="0"/>
    <s v="CAC. Asamblea Extraordinaria y hojas de vida para revisión por parte de Inspección, vigilancia y control DNBC, Bomberos Magangué.pdf  "/>
    <s v="Melba Vidal"/>
    <s v="FORMULACIÓN Y ACTUALIZACIÓN NORMATIVA Y OPERATIVA"/>
    <x v="0"/>
    <x v="4"/>
    <n v="30"/>
    <s v="20203800052162  "/>
    <d v="2020-12-04T00:00:00"/>
    <m/>
    <m/>
    <m/>
    <x v="2"/>
    <m/>
    <m/>
    <m/>
    <m/>
    <m/>
    <m/>
  </r>
  <r>
    <x v="0"/>
    <x v="0"/>
    <x v="6"/>
    <s v="ALCALDIA SABANETA ANTIOQUIA "/>
    <x v="3"/>
    <x v="4"/>
    <s v="CAC. SOLICITUD DE VIGILANCI Y CONTROL "/>
    <s v="Liz Margaret Álvarez calderon"/>
    <s v="SUBDIRECCIÓN ESTRATÉGICA Y DE COORDINACIÓN BOMBERIL"/>
    <x v="0"/>
    <x v="4"/>
    <n v="30"/>
    <s v="20203800052172  "/>
    <d v="2020-12-04T00:00:00"/>
    <s v="20202000013171"/>
    <d v="2020-12-23T00:00:00"/>
    <n v="15"/>
    <x v="1"/>
    <m/>
    <m/>
    <m/>
    <m/>
    <m/>
    <m/>
  </r>
  <r>
    <x v="0"/>
    <x v="0"/>
    <x v="9"/>
    <s v="JUAN CAMILO OCAMPO  "/>
    <x v="2"/>
    <x v="6"/>
    <s v="CAC. Documentos Faltantes para aval Instructor Sargento Juan Camilo Ocampo "/>
    <s v="Lina Maria Rojas Gallego"/>
    <s v="SUBDIRECCIÓN ESTRATÉGICA Y DE COORDINACIÓN BOMBERIL"/>
    <x v="0"/>
    <x v="1"/>
    <n v="30"/>
    <s v="20203800052202  "/>
    <d v="2020-12-04T00:00:00"/>
    <s v="20202000012781"/>
    <d v="2020-12-22T00:00:00"/>
    <n v="12"/>
    <x v="1"/>
    <m/>
    <m/>
    <m/>
    <m/>
    <m/>
    <m/>
  </r>
  <r>
    <x v="0"/>
    <x v="0"/>
    <x v="16"/>
    <s v="CUERPO DE BOMBEROS VOLUNTARIOS VILLAGARZON PUTUMAYO "/>
    <x v="1"/>
    <x v="0"/>
    <s v="CAC. Fwd: Solicitud Bomberos Villagarzón.  "/>
    <s v="Mauricio Delgado Perdomo"/>
    <s v="SUBDIRECCIÓN ESTRATÉGICA Y DE COORDINACIÓN BOMBERIL"/>
    <x v="0"/>
    <x v="4"/>
    <n v="30"/>
    <s v="20203800052212  "/>
    <d v="2020-12-04T00:00:00"/>
    <m/>
    <d v="2020-12-11T00:00:00"/>
    <n v="4"/>
    <x v="1"/>
    <m/>
    <m/>
    <m/>
    <m/>
    <m/>
    <m/>
  </r>
  <r>
    <x v="0"/>
    <x v="0"/>
    <x v="17"/>
    <s v="NILSON JOSé LóPEZ IBARRA "/>
    <x v="1"/>
    <x v="0"/>
    <s v="CAC. Offline message sent by NILSON José López ibarra  "/>
    <s v="Carlos Osorio"/>
    <s v="FORMULACIÓN Y ACTUALIZACIÓN NORMATIVA Y OPERATIVA"/>
    <x v="0"/>
    <x v="5"/>
    <n v="30"/>
    <s v="20203800052222  "/>
    <d v="2020-12-04T00:00:00"/>
    <s v="20202050081891"/>
    <d v="2020-12-15T00:00:00"/>
    <n v="6"/>
    <x v="1"/>
    <m/>
    <m/>
    <m/>
    <m/>
    <m/>
    <m/>
  </r>
  <r>
    <x v="0"/>
    <x v="0"/>
    <x v="9"/>
    <s v="DELEGACION DEPARTAMENTAL DE BOMBEROS DE CALDAS  "/>
    <x v="1"/>
    <x v="6"/>
    <s v="CAC. Carta subdirector.pdf.  "/>
    <s v="VIVIANA ANDRADE TOVAR "/>
    <s v="PLANEACIÓN ESTRATEGICA "/>
    <x v="0"/>
    <x v="4"/>
    <n v="30"/>
    <s v="20203800052252  "/>
    <d v="2020-12-07T00:00:00"/>
    <s v="20201100013071"/>
    <d v="2020-12-22T00:00:00"/>
    <n v="11"/>
    <x v="1"/>
    <m/>
    <m/>
    <m/>
    <m/>
    <m/>
    <m/>
  </r>
  <r>
    <x v="0"/>
    <x v="0"/>
    <x v="18"/>
    <s v="JOSE ESTUPIÑAN LANDAZURI "/>
    <x v="2"/>
    <x v="4"/>
    <s v="CAC, Fwd: Consulta. "/>
    <s v="Arbey Hernan Trujillo Mendez"/>
    <s v="SUBDIRECCIÓN ESTRATÉGICA Y DE COORDINACIÓN BOMBERIL "/>
    <x v="0"/>
    <x v="7"/>
    <n v="35"/>
    <s v="20203800052292  "/>
    <d v="2020-12-07T00:00:00"/>
    <s v="20212050083881"/>
    <d v="2021-02-02T00:00:00"/>
    <n v="36"/>
    <x v="0"/>
    <m/>
    <m/>
    <m/>
    <m/>
    <m/>
    <m/>
  </r>
  <r>
    <x v="0"/>
    <x v="0"/>
    <x v="6"/>
    <s v="CUERPO DE BOMBEROS VOLUNTARIOS DE ARBOLETES  "/>
    <x v="1"/>
    <x v="6"/>
    <s v="CAC. Fwd: Derecho de petición de interés general.  "/>
    <s v="Ronny Estiven Romero Velandia"/>
    <s v="FORMULACIÓN Y ACTUALIZACIÓN NORMATIVA Y OPERATIVA"/>
    <x v="0"/>
    <x v="4"/>
    <n v="30"/>
    <s v="20203800052302  "/>
    <d v="2020-12-07T00:00:00"/>
    <m/>
    <d v="2020-12-11T00:00:00"/>
    <n v="3"/>
    <x v="1"/>
    <m/>
    <m/>
    <m/>
    <m/>
    <m/>
    <m/>
  </r>
  <r>
    <x v="0"/>
    <x v="0"/>
    <x v="0"/>
    <s v="CUERPO DE BOMBEROS VOLUNTARIOS DE SAN JUAN DE ARAMA  "/>
    <x v="1"/>
    <x v="0"/>
    <s v="CAC.COPIA DE COMODATO  "/>
    <s v="Carolina Pulido Moyeton"/>
    <s v="GESTIÓN CONTRACTUAL  "/>
    <x v="1"/>
    <x v="8"/>
    <n v="20"/>
    <s v="20203800052312  "/>
    <d v="2020-12-07T00:00:00"/>
    <m/>
    <d v="2020-12-15T00:00:00"/>
    <n v="5"/>
    <x v="1"/>
    <m/>
    <m/>
    <m/>
    <m/>
    <m/>
    <m/>
  </r>
  <r>
    <x v="0"/>
    <x v="0"/>
    <x v="19"/>
    <s v="ALCALDIA SAN ALBERTO CESAR "/>
    <x v="3"/>
    <x v="5"/>
    <s v="CAC.Solitud de información Cuerpo de Bomberos  "/>
    <s v="EDISON DELGADO"/>
    <s v="FORMULACIÓN Y ACTUALIZACIÓN NORMATIVA Y OPERATIVA"/>
    <x v="0"/>
    <x v="4"/>
    <n v="30"/>
    <s v="20203800052322  "/>
    <d v="2020-12-07T00:00:00"/>
    <s v="20202050081691"/>
    <d v="2020-12-13T00:00:00"/>
    <n v="3"/>
    <x v="1"/>
    <m/>
    <m/>
    <m/>
    <m/>
    <m/>
    <m/>
  </r>
  <r>
    <x v="0"/>
    <x v="0"/>
    <x v="14"/>
    <s v="CUERPO DE BOMBEROS VOLUNTARIOS DE VILLA DEL ROSARIO  "/>
    <x v="1"/>
    <x v="0"/>
    <s v="CAC. Asesoria  "/>
    <s v="Paula Andrea Cortés Mojica"/>
    <s v="SUBDIRECCIÓN ESTRATÉGICA Y DE COORDINACIÓN BOMBERIL"/>
    <x v="0"/>
    <x v="3"/>
    <n v="20"/>
    <s v="20203800052342  "/>
    <d v="2020-12-07T00:00:00"/>
    <s v="20201000013271"/>
    <d v="2020-12-28T00:00:00"/>
    <n v="13"/>
    <x v="1"/>
    <m/>
    <m/>
    <m/>
    <m/>
    <m/>
    <m/>
  </r>
  <r>
    <x v="0"/>
    <x v="0"/>
    <x v="4"/>
    <s v="FRANCISCO ALBERTO ALDANA GUTIéRREZ "/>
    <x v="2"/>
    <x v="0"/>
    <s v="CAC. Solicitud Apoyo.  "/>
    <s v="Edgar Alexander Maya Lopez"/>
    <s v="FORMULACIÓN Y ACTUALIZACIÓN NORMATIVA Y OPERATIVA"/>
    <x v="0"/>
    <x v="3"/>
    <n v="30"/>
    <s v="20203800052352  "/>
    <d v="2020-12-09T00:00:00"/>
    <s v="20212050083451"/>
    <d v="2021-01-28T00:00:00"/>
    <n v="33"/>
    <x v="0"/>
    <m/>
    <m/>
    <m/>
    <m/>
    <m/>
    <m/>
  </r>
  <r>
    <x v="0"/>
    <x v="0"/>
    <x v="20"/>
    <s v="CUERPO DE BOMBEROS VOLUNTARIOS SABANAGRANDE  "/>
    <x v="1"/>
    <x v="4"/>
    <s v="CAC. Solicitud Respuesta a preguntas Bomberiles  "/>
    <s v="Melba Vidal"/>
    <s v="FORMULACIÓN Y ACTUALIZACIÓN NORMATIVA Y OPERATIVA"/>
    <x v="0"/>
    <x v="4"/>
    <n v="30"/>
    <s v="20203800052372  "/>
    <d v="2020-12-09T00:00:00"/>
    <m/>
    <m/>
    <m/>
    <x v="2"/>
    <m/>
    <m/>
    <m/>
    <m/>
    <m/>
    <m/>
  </r>
  <r>
    <x v="0"/>
    <x v="0"/>
    <x v="3"/>
    <s v="GOBERNACIÓN DE CHOCO  "/>
    <x v="3"/>
    <x v="4"/>
    <s v="CAC. Solicitud concepto sobre procedimiento para expedición de personería jurídica a CBV..pdf. "/>
    <s v="Andrea Bibiana Castañeda Durán"/>
    <s v="FORMULACIÓN Y ACTUALIZACIÓN NORMATIVA Y OPERATIVA"/>
    <x v="0"/>
    <x v="7"/>
    <n v="30"/>
    <s v="20203800052422  "/>
    <d v="2020-12-09T00:00:00"/>
    <s v="20202050082021"/>
    <d v="2020-12-23T00:00:00"/>
    <n v="10"/>
    <x v="1"/>
    <m/>
    <m/>
    <m/>
    <m/>
    <m/>
    <m/>
  </r>
  <r>
    <x v="0"/>
    <x v="0"/>
    <x v="6"/>
    <s v="JOSÉ DEL CARMEN CONDE PULIDO  "/>
    <x v="2"/>
    <x v="6"/>
    <s v="CAC. Derecho de petición para revisar. "/>
    <s v="Ronny Estiven Romero Velandia"/>
    <s v="FORMULACIÓN Y ACTUALIZACIÓN NORMATIVA Y OPERATIVA"/>
    <x v="0"/>
    <x v="4"/>
    <n v="30"/>
    <s v="20203800052432  "/>
    <d v="2020-12-09T00:00:00"/>
    <m/>
    <d v="2020-12-11T00:00:00"/>
    <n v="2"/>
    <x v="1"/>
    <m/>
    <m/>
    <m/>
    <m/>
    <m/>
    <m/>
  </r>
  <r>
    <x v="0"/>
    <x v="0"/>
    <x v="12"/>
    <s v="PROCURADURIA PROVINCIAL DE GARZÓN HUILA  "/>
    <x v="0"/>
    <x v="0"/>
    <s v="CAC. RV: Oficio No. 002040 del 30/10/2020. Respuesta Acción preventiva IUS E-2020-569446. Solicitud urgente.  "/>
    <s v="Andrea Bibiana Castañeda Durán"/>
    <s v="FORMULACIÓN Y ACTUALIZACIÓN NORMATIVA Y OPERATIVA"/>
    <x v="0"/>
    <x v="0"/>
    <n v="10"/>
    <s v="20203800052542  "/>
    <d v="2020-12-10T00:00:00"/>
    <s v="20202050081971"/>
    <d v="2020-12-17T00:00:00"/>
    <n v="5"/>
    <x v="1"/>
    <m/>
    <m/>
    <m/>
    <m/>
    <m/>
    <m/>
  </r>
  <r>
    <x v="0"/>
    <x v="0"/>
    <x v="21"/>
    <s v="CONTRALORIA MUNICIPAL DE SICELEJO  "/>
    <x v="0"/>
    <x v="6"/>
    <s v="CAC. Fwd: 4 DIC 2020 - NUEVA DENUNCIA BOMBEROS OFICIAL DE SINCELEJO "/>
    <s v="Arbey Hernan Trujillo Mendez"/>
    <s v="SUBDIRECCIÓN ESTRATÉGICA Y DE COORDINACIÓN BOMBERIL"/>
    <x v="0"/>
    <x v="4"/>
    <n v="30"/>
    <s v="20203800052562  "/>
    <d v="2020-12-10T00:00:00"/>
    <s v="20212000013631"/>
    <d v="2021-01-25T00:00:00"/>
    <n v="30"/>
    <x v="1"/>
    <m/>
    <m/>
    <m/>
    <m/>
    <m/>
    <m/>
  </r>
  <r>
    <x v="0"/>
    <x v="2"/>
    <x v="7"/>
    <s v="ARROZ SONORA  "/>
    <x v="4"/>
    <x v="6"/>
    <s v="CI. Fwd: Novedad de Inconsistencia de servicio "/>
    <s v="Carlos Osorio"/>
    <s v="FORMULACIÓN Y ACTUALIZACIÓN NORMATIVA Y OPERATIVA"/>
    <x v="0"/>
    <x v="3"/>
    <n v="30"/>
    <s v="20203800052652  "/>
    <d v="2020-12-10T00:00:00"/>
    <s v="20202050081901"/>
    <d v="2020-12-15T00:00:00"/>
    <n v="3"/>
    <x v="1"/>
    <m/>
    <m/>
    <m/>
    <m/>
    <m/>
    <m/>
  </r>
  <r>
    <x v="0"/>
    <x v="0"/>
    <x v="5"/>
    <s v="CUERPO DE BOMBEROS VOLUNTARIOS DE CHIVATA - BOYACA  "/>
    <x v="1"/>
    <x v="0"/>
    <s v="CAC. CERTIFICACIÓN UNIDADES ACTIVAS.  "/>
    <s v="Luis Alberto Valencia Pulido"/>
    <s v="Área Cenrtral de Referencia Bomberil"/>
    <x v="0"/>
    <x v="4"/>
    <n v="20"/>
    <s v="20203800052662  "/>
    <d v="2020-12-10T00:00:00"/>
    <s v="20202100012471"/>
    <d v="2020-12-28T00:00:00"/>
    <n v="11"/>
    <x v="1"/>
    <m/>
    <m/>
    <m/>
    <m/>
    <m/>
    <m/>
  </r>
  <r>
    <x v="0"/>
    <x v="0"/>
    <x v="7"/>
    <s v="CUERPO DE BOMBEROS VOLUNTARIOS DE GUAMO  "/>
    <x v="1"/>
    <x v="0"/>
    <s v="CAC. RESPUESTA RADICADO DNBC N° 20202000003131. "/>
    <s v="Lina Maria Rojas Gallego"/>
    <s v="SUBDIRECCIÓN ESTRATÉGICA Y DE COORDINACIÓN BOMBERIL"/>
    <x v="0"/>
    <x v="2"/>
    <n v="15"/>
    <s v="20203800052672  "/>
    <d v="2020-12-10T00:00:00"/>
    <s v="20202000012661"/>
    <d v="2020-12-21T00:00:00"/>
    <n v="7"/>
    <x v="1"/>
    <m/>
    <m/>
    <m/>
    <m/>
    <m/>
    <m/>
  </r>
  <r>
    <x v="0"/>
    <x v="0"/>
    <x v="6"/>
    <s v="PEGAUCHO LA UNION PERFECTA  "/>
    <x v="4"/>
    <x v="0"/>
    <s v="CAC. inquietud certificado de bomberos  "/>
    <s v="Edgar Alexander Maya Lopez"/>
    <s v="FORMULACIÓN Y ACTUALIZACIÓN NORMATIVA Y OPERATIVA"/>
    <x v="0"/>
    <x v="3"/>
    <n v="20"/>
    <s v="20203800052682  "/>
    <d v="2020-12-10T00:00:00"/>
    <m/>
    <d v="2021-01-27T00:00:00"/>
    <n v="31"/>
    <x v="0"/>
    <m/>
    <m/>
    <m/>
    <m/>
    <m/>
    <m/>
  </r>
  <r>
    <x v="2"/>
    <x v="3"/>
    <x v="18"/>
    <s v="CUERPO DE BOMBEROS VOLUNTARIOS CUASPUD-CARLOSAMA  "/>
    <x v="1"/>
    <x v="4"/>
    <s v="CAC. Fwd: Envio oficio para su debida revision...muchas gracias. "/>
    <s v=" Andrea Bibiana Castañeda Durán"/>
    <s v="FORMULACIÓN Y ACTUALIZACIÓN NORMATIVA Y OPERATIVA "/>
    <x v="0"/>
    <x v="3"/>
    <n v="30"/>
    <s v="20203800052692  "/>
    <d v="2020-12-10T00:00:00"/>
    <s v="20202050082031"/>
    <d v="2020-12-21T00:00:00"/>
    <n v="7"/>
    <x v="1"/>
    <m/>
    <m/>
    <m/>
    <m/>
    <m/>
    <m/>
  </r>
  <r>
    <x v="2"/>
    <x v="3"/>
    <x v="2"/>
    <s v="CUERPO DE BOMBEROS VOLUNTARIOS MAGANGUE - BOLIVAR  "/>
    <x v="1"/>
    <x v="4"/>
    <s v="CAC. OFICIO BOMBEROS MAGANGUE  "/>
    <s v=" Andrea Bibiana Castañeda Durán"/>
    <s v="FORMULACIÓN Y ACTUALIZACIÓN NORMATIVA Y OPERATIVA "/>
    <x v="0"/>
    <x v="4"/>
    <n v="30"/>
    <s v="20203800052762  "/>
    <d v="2020-12-10T00:00:00"/>
    <s v="20202050082061"/>
    <d v="2020-12-30T00:00:00"/>
    <n v="13"/>
    <x v="1"/>
    <m/>
    <m/>
    <m/>
    <m/>
    <m/>
    <m/>
  </r>
  <r>
    <x v="2"/>
    <x v="3"/>
    <x v="2"/>
    <s v="ALCALDIA MAGANGUE BOLIVAR "/>
    <x v="3"/>
    <x v="4"/>
    <s v="CAC. oficio para conocimiento y sus fines pertinentes. "/>
    <s v="Melba Vidal"/>
    <s v="FORMULACIÓN Y ACTUALIZACIÓN NORMATIVA Y OPERATIVA "/>
    <x v="0"/>
    <x v="2"/>
    <n v="30"/>
    <s v="20203800052772  "/>
    <d v="2020-12-10T00:00:00"/>
    <m/>
    <m/>
    <m/>
    <x v="2"/>
    <m/>
    <m/>
    <m/>
    <m/>
    <m/>
    <m/>
  </r>
  <r>
    <x v="2"/>
    <x v="3"/>
    <x v="4"/>
    <s v="COMCE  "/>
    <x v="4"/>
    <x v="6"/>
    <s v="CAC. Carta al director Benavides. "/>
    <s v="CHARLES WILBER BENAVIDES CASTILLO"/>
    <s v="Direccion General"/>
    <x v="2"/>
    <x v="2"/>
    <n v="30"/>
    <s v="20203800052792  "/>
    <d v="2020-12-10T00:00:00"/>
    <s v="20201000012511"/>
    <d v="2021-01-12T00:00:00"/>
    <n v="20"/>
    <x v="1"/>
    <m/>
    <m/>
    <m/>
    <m/>
    <m/>
    <m/>
  </r>
  <r>
    <x v="1"/>
    <x v="4"/>
    <x v="4"/>
    <s v="PROCURADURIA GENERAL DE LA NACION  "/>
    <x v="0"/>
    <x v="6"/>
    <s v="RD EXPEDIENTE IUS E- 2020-464787/ IUC D-2020-1588519 "/>
    <s v=" Jorge Edwin Amarillo Alvarado"/>
    <s v="SUBDIRECCIÓN ADMINISTRATIVA Y FINANCIERA"/>
    <x v="1"/>
    <x v="9"/>
    <n v="10"/>
    <s v="20203800052822  "/>
    <d v="2020-12-11T00:00:00"/>
    <m/>
    <d v="2021-01-20T00:00:00"/>
    <n v="25"/>
    <x v="0"/>
    <m/>
    <m/>
    <m/>
    <m/>
    <m/>
    <m/>
  </r>
  <r>
    <x v="1"/>
    <x v="4"/>
    <x v="4"/>
    <s v="PROCURADURIA GENERAL DE LA NACION  "/>
    <x v="0"/>
    <x v="4"/>
    <s v="RD E-2020-520978 REMISION POR COMPETENCIA "/>
    <s v="Andrea Bibiana Castañeda Durán"/>
    <s v="FORMULACIÓN Y ACTUALIZACIÓN NORMATIVA Y OPERATIVA "/>
    <x v="0"/>
    <x v="4"/>
    <n v="10"/>
    <s v="20203800052832  "/>
    <d v="2020-12-11T00:00:00"/>
    <s v="20202050082071"/>
    <d v="2020-12-30T00:00:00"/>
    <n v="12"/>
    <x v="0"/>
    <m/>
    <m/>
    <m/>
    <m/>
    <m/>
    <m/>
  </r>
  <r>
    <x v="2"/>
    <x v="3"/>
    <x v="19"/>
    <s v="JUNIOR BERNAL  "/>
    <x v="2"/>
    <x v="6"/>
    <s v="CAC. Documentos por fallecimiento del señor EUDES BERNAL Valledupar - Cesar. "/>
    <s v="Paula Andrea Cortéz Mojica"/>
    <s v="SUBDIRECCIÓN ESTRATÉGICA Y DE COORDINACIÓN BOMBERIL"/>
    <x v="0"/>
    <x v="2"/>
    <n v="20"/>
    <s v="20203800052872  "/>
    <d v="2020-12-11T00:00:00"/>
    <s v="20211000013501"/>
    <d v="2021-01-12T00:00:00"/>
    <n v="19"/>
    <x v="1"/>
    <m/>
    <m/>
    <m/>
    <m/>
    <m/>
    <m/>
  </r>
  <r>
    <x v="2"/>
    <x v="3"/>
    <x v="12"/>
    <s v="CUERPO DE BOMBEROS VOLUNTARIOS DE EL HOBO - HUILA  "/>
    <x v="1"/>
    <x v="4"/>
    <s v="CAC. Oficio PMEH-182-2020 TRASLADO DE ASUNTO POR COMPETENCIA - Queja contra el CUERPO DE BOMBEROS DE EL HOBO - HUILA.  "/>
    <s v="Arbey Hernan Trujillo Mendez"/>
    <s v="SUBDIRECCIÓN ESTRATÉGICA Y DE COORDINACIÓN BOMBERIL"/>
    <x v="0"/>
    <x v="3"/>
    <n v="30"/>
    <s v="20203800052942  "/>
    <d v="2020-12-11T00:00:00"/>
    <s v="20212000013621"/>
    <d v="2021-01-25T00:00:00"/>
    <n v="28"/>
    <x v="1"/>
    <m/>
    <m/>
    <m/>
    <m/>
    <m/>
    <m/>
  </r>
  <r>
    <x v="2"/>
    <x v="3"/>
    <x v="11"/>
    <s v="ALCALDÍA LA PALMA CUNDINAMARCA "/>
    <x v="3"/>
    <x v="4"/>
    <s v="CAC. solicitud de acompañamiento y asesoría  "/>
    <s v=" Melba Vidal"/>
    <s v="FORMULACIÓN Y ACTUALIZACIÓN NORMATIVA Y OPERATIVA "/>
    <x v="0"/>
    <x v="3"/>
    <n v="30"/>
    <s v="20203800052972  "/>
    <d v="2020-12-11T00:00:00"/>
    <m/>
    <m/>
    <m/>
    <x v="2"/>
    <m/>
    <m/>
    <m/>
    <m/>
    <m/>
    <m/>
  </r>
  <r>
    <x v="2"/>
    <x v="3"/>
    <x v="3"/>
    <s v="ALCALDIA RIOSUCIO CHOCO "/>
    <x v="3"/>
    <x v="6"/>
    <s v="CAC. Tramites para la creación del cuerpo de Bomberos Voluntarios del Municipio de Riosucio Chocó. "/>
    <s v="EDISON DELGADO"/>
    <s v="FORMULACIÓN Y ACTUALIZACIÓN NORMATIVA Y OPERATIVA "/>
    <x v="0"/>
    <x v="2"/>
    <n v="30"/>
    <s v="20203800052992  "/>
    <d v="2020-12-11T00:00:00"/>
    <s v="20202050081701"/>
    <d v="2020-12-13T00:00:00"/>
    <n v="1"/>
    <x v="1"/>
    <m/>
    <m/>
    <m/>
    <m/>
    <m/>
    <m/>
  </r>
  <r>
    <x v="2"/>
    <x v="3"/>
    <x v="18"/>
    <s v="CUERPO DE BOMBEROS VOLUNTARIOS CUASPUD-CARLOSAMA  "/>
    <x v="1"/>
    <x v="4"/>
    <s v="CAC. Documentos de peticion,  "/>
    <s v=" Andrea Bibiana Castañeda Durán"/>
    <s v="FORMULACIÓN Y ACTUALIZACIÓN NORMATIVA Y OPERATIVA "/>
    <x v="0"/>
    <x v="4"/>
    <n v="30"/>
    <s v="20203800053082  "/>
    <d v="2020-12-14T00:00:00"/>
    <s v="20202050082031"/>
    <d v="2020-12-21T00:00:00"/>
    <n v="6"/>
    <x v="1"/>
    <m/>
    <m/>
    <m/>
    <m/>
    <m/>
    <m/>
  </r>
  <r>
    <x v="2"/>
    <x v="3"/>
    <x v="18"/>
    <s v="ERNESTO FRANCISO DEL CASTILLO MINOTA  "/>
    <x v="2"/>
    <x v="0"/>
    <s v="CAC. Póliza de seguro de vida Dornelles Agenor Del castillo Lopez.  "/>
    <s v="Paula Andrea Cortéz Mojica"/>
    <s v="SUBDIRECCIÓN ESTRATÉGICA Y DE COORDINACIÓN BOMBERIL"/>
    <x v="0"/>
    <x v="1"/>
    <n v="20"/>
    <s v="20203800053092  "/>
    <d v="2020-12-14T00:00:00"/>
    <s v="20211000013511"/>
    <d v="2021-01-13T00:00:00"/>
    <n v="20"/>
    <x v="1"/>
    <m/>
    <m/>
    <m/>
    <m/>
    <m/>
    <m/>
  </r>
  <r>
    <x v="2"/>
    <x v="3"/>
    <x v="6"/>
    <s v="SURA  "/>
    <x v="4"/>
    <x v="0"/>
    <s v="CAC. CONSULTA | Alcance Resolución 0256 de 2014  "/>
    <s v=" Edgar Alexander Maya Lopez"/>
    <s v="FORMULACIÓN Y ACTUALIZACIÓN NORMATIVA Y OPERATIVA"/>
    <x v="0"/>
    <x v="7"/>
    <n v="30"/>
    <s v="20203800053112  "/>
    <d v="2020-12-14T00:00:00"/>
    <s v="20212050083471"/>
    <d v="2021-01-27T00:00:00"/>
    <n v="30"/>
    <x v="1"/>
    <m/>
    <m/>
    <m/>
    <m/>
    <m/>
    <m/>
  </r>
  <r>
    <x v="2"/>
    <x v="3"/>
    <x v="8"/>
    <s v="JAVIER RAMIREZ FLOREZ "/>
    <x v="2"/>
    <x v="4"/>
    <s v="CAC. SOLICITUD CONCEPTO SOBRETASA BOMBERIL.  "/>
    <s v="Andrea Bibiana Castañeda Durán"/>
    <s v="FORMULACIÓN Y ACTUALIZACIÓN NORMATIVA Y OPERATIVA"/>
    <x v="0"/>
    <x v="7"/>
    <n v="30"/>
    <s v="20203800053122  "/>
    <d v="2020-12-14T00:00:00"/>
    <s v="20202050082081 "/>
    <d v="2020-12-30T00:00:00"/>
    <n v="12"/>
    <x v="1"/>
    <m/>
    <m/>
    <m/>
    <m/>
    <m/>
    <m/>
  </r>
  <r>
    <x v="2"/>
    <x v="3"/>
    <x v="2"/>
    <s v="CESAR CAAMANO BOHORQUEZ  "/>
    <x v="2"/>
    <x v="4"/>
    <s v="CAC. REMISION DENUNCIA CARLOS POLANCO GONZALES.  "/>
    <s v="Arbey Hernan Trujillo Mendez"/>
    <s v="SUBDIRECCIÓN ESTRATÉGICA Y DE COORDINACIÓN BOMBERIL"/>
    <x v="0"/>
    <x v="3"/>
    <n v="30"/>
    <s v="20203800053132  "/>
    <d v="2020-12-14T00:00:00"/>
    <s v="20212000013601"/>
    <d v="2021-01-18T00:00:00"/>
    <n v="21"/>
    <x v="1"/>
    <m/>
    <m/>
    <m/>
    <m/>
    <m/>
    <m/>
  </r>
  <r>
    <x v="2"/>
    <x v="3"/>
    <x v="7"/>
    <s v="ALCALDÍA MUNICIPAL DE LIBANO - TOLIMA  "/>
    <x v="3"/>
    <x v="5"/>
    <s v="CAC. SOLICITUD.  "/>
    <s v="Cristhian Matiz"/>
    <s v="SUBDIRECCIÓN ESTRATÉGICA Y DE COORDINACIÓN BOMBERIL"/>
    <x v="0"/>
    <x v="4"/>
    <n v="30"/>
    <s v="20203800053162  "/>
    <d v="2020-12-14T00:00:00"/>
    <s v="20202000012971"/>
    <d v="2020-12-22T00:00:00"/>
    <n v="6"/>
    <x v="1"/>
    <m/>
    <m/>
    <m/>
    <m/>
    <m/>
    <m/>
  </r>
  <r>
    <x v="1"/>
    <x v="4"/>
    <x v="11"/>
    <s v="ALCALDIA MUNICIPAL DE SIBATE  "/>
    <x v="3"/>
    <x v="0"/>
    <s v="RD SLICITUD DE INFORMACION "/>
    <s v="Liz Margaret Álvarez calderon"/>
    <s v="SUBDIRECCIÓN ESTRATÉGICA Y DE COORDINACIÓN BOMBERIL"/>
    <x v="0"/>
    <x v="4"/>
    <n v="30"/>
    <s v="20203800053182  "/>
    <d v="2020-12-14T00:00:00"/>
    <s v="20202000013201"/>
    <d v="2020-12-23T00:00:00"/>
    <n v="7"/>
    <x v="1"/>
    <m/>
    <m/>
    <m/>
    <m/>
    <m/>
    <m/>
  </r>
  <r>
    <x v="2"/>
    <x v="3"/>
    <x v="4"/>
    <s v="ALCALDÍA MAYOR DE BOGOTA SECRETARIA DE HACIENDA  "/>
    <x v="3"/>
    <x v="0"/>
    <s v="CAC. Fwd: Remisión por competencia de las preguntas 1 y 2 del derecho de petición allegado mediante radicado N°00110-812-016396,  "/>
    <s v="Luis Alberto Valencia Pulido"/>
    <s v="Área Cenrtral de Referencia Bomberil"/>
    <x v="0"/>
    <x v="10"/>
    <n v="5"/>
    <s v="20203800053412  "/>
    <d v="2020-12-14T00:00:00"/>
    <m/>
    <d v="2020-12-29T00:00:00"/>
    <n v="10"/>
    <x v="0"/>
    <m/>
    <m/>
    <m/>
    <m/>
    <m/>
    <m/>
  </r>
  <r>
    <x v="2"/>
    <x v="3"/>
    <x v="4"/>
    <s v="VANESSA VANEGAS  "/>
    <x v="2"/>
    <x v="0"/>
    <s v="CAC. inspección en una planta de lubricantes. "/>
    <s v="Edgar Alexander Maya Lopez"/>
    <s v="FORMULACIÓN Y ACTUALIZACIÓN NORMATIVA Y OPERATIVA"/>
    <x v="0"/>
    <x v="3"/>
    <n v="20"/>
    <s v="20203800053422  "/>
    <d v="2020-12-15T00:00:00"/>
    <m/>
    <m/>
    <m/>
    <x v="2"/>
    <m/>
    <m/>
    <m/>
    <m/>
    <m/>
    <m/>
  </r>
  <r>
    <x v="2"/>
    <x v="3"/>
    <x v="6"/>
    <s v="CUERPO DE BOMBEROS VOLUNTARIOS DE GIRARDOTA  "/>
    <x v="1"/>
    <x v="4"/>
    <s v="CAC. DERECHO DE PETICIÓN.  "/>
    <s v="Melba Vidal"/>
    <s v="FORMULACIÓN Y ACTUALIZACIÓN NORMATIVA Y OPERATIVA"/>
    <x v="0"/>
    <x v="3"/>
    <n v="30"/>
    <s v="20203800053642  "/>
    <d v="2020-12-15T00:00:00"/>
    <m/>
    <m/>
    <m/>
    <x v="2"/>
    <m/>
    <m/>
    <m/>
    <m/>
    <m/>
    <m/>
  </r>
  <r>
    <x v="2"/>
    <x v="3"/>
    <x v="7"/>
    <s v="CUERPO OFICIAL DE BOMBEROS DE IBAGUE - TOLIMA  "/>
    <x v="1"/>
    <x v="6"/>
    <s v="CAC. solicitud taller virtual &amp;amp;quot;requisitos certificado de idoneidad&amp;amp;quot;. "/>
    <s v="Liz Margaret Álvarez calderon"/>
    <s v="SUBDIRECCIÓN ESTRATÉGICA Y DE COORDINACIÓN BOMBERIL"/>
    <x v="0"/>
    <x v="3"/>
    <n v="30"/>
    <s v="20203800053652  "/>
    <d v="2020-12-15T00:00:00"/>
    <s v="20202000013211"/>
    <d v="2020-12-23T00:00:00"/>
    <n v="6"/>
    <x v="1"/>
    <m/>
    <m/>
    <m/>
    <m/>
    <m/>
    <m/>
  </r>
  <r>
    <x v="2"/>
    <x v="3"/>
    <x v="16"/>
    <s v="SECRETARIA DE GOBIERNO DEPARTAMENTAL  "/>
    <x v="3"/>
    <x v="6"/>
    <s v="CAC. Respuesta Radicado Nro. 20201021-E-016208. "/>
    <s v="Liz Margaret Álvarez calderon"/>
    <s v="SUBDIRECCIÓN ESTRATÉGICA Y DE COORDINACIÓN BOMBERIL"/>
    <x v="0"/>
    <x v="2"/>
    <n v="30"/>
    <s v="20203800053822  "/>
    <d v="2020-12-15T00:00:00"/>
    <s v="20202000013221"/>
    <d v="2020-12-23T00:00:00"/>
    <n v="6"/>
    <x v="1"/>
    <m/>
    <m/>
    <m/>
    <m/>
    <m/>
    <m/>
  </r>
  <r>
    <x v="2"/>
    <x v="3"/>
    <x v="9"/>
    <s v="CUERPO DE BOMBEROS OFICIALES RIOSUCIO - CALDAS  "/>
    <x v="1"/>
    <x v="5"/>
    <s v="CAC. Solicitud de apoyo para la conformación del Cuerpo de Bomberos Voluntarios de Riosucio Choco.  "/>
    <s v="EDISON DELGADO"/>
    <s v="FORMULACIÓN Y ACTUALIZACIÓN NORMATIVA Y OPERATIVA"/>
    <x v="0"/>
    <x v="4"/>
    <n v="30"/>
    <s v="20203800053852  "/>
    <d v="2020-12-16T00:00:00"/>
    <m/>
    <m/>
    <m/>
    <x v="2"/>
    <m/>
    <m/>
    <m/>
    <m/>
    <m/>
    <m/>
  </r>
  <r>
    <x v="2"/>
    <x v="3"/>
    <x v="2"/>
    <s v="CAROLINA CASTELLANOS ACUNA  "/>
    <x v="2"/>
    <x v="4"/>
    <s v="CAC. derecho de petición.  "/>
    <s v="Arbey Hernan Trujillo Mendez"/>
    <s v="SUBDIRECCIÓN ESTRATÉGICA Y DE COORDINACIÓN BOMBERIL"/>
    <x v="0"/>
    <x v="3"/>
    <n v="30"/>
    <s v="20203800053862  "/>
    <d v="2020-12-16T00:00:00"/>
    <s v="20212000013581"/>
    <d v="2021-01-18T00:00:00"/>
    <n v="3"/>
    <x v="1"/>
    <m/>
    <m/>
    <m/>
    <m/>
    <m/>
    <m/>
  </r>
  <r>
    <x v="2"/>
    <x v="3"/>
    <x v="2"/>
    <s v="CESAR CAAMAñO BOHORQUEZ  "/>
    <x v="2"/>
    <x v="4"/>
    <s v="CAC. Fwd: Remision denuncia penal carlos polanco.  "/>
    <s v="Arbey Hernan Trujillo Mendez"/>
    <s v="SUBDIRECCIÓN ESTRATÉGICA Y DE COORDINACIÓN BOMBERIL"/>
    <x v="0"/>
    <x v="2"/>
    <n v="30"/>
    <s v="20203800053872  "/>
    <d v="2020-12-16T00:00:00"/>
    <s v="20212000013611"/>
    <d v="2021-01-18T00:00:00"/>
    <n v="2"/>
    <x v="1"/>
    <m/>
    <m/>
    <m/>
    <m/>
    <m/>
    <m/>
  </r>
  <r>
    <x v="2"/>
    <x v="3"/>
    <x v="8"/>
    <s v="CUERPO DE BOMBEROS LOS FUNDADORES  "/>
    <x v="1"/>
    <x v="4"/>
    <s v="CAC. Remisión derecho de petición. "/>
    <s v="Andrea Bibiana Castañeda Durán"/>
    <s v="FORMULACIÓN Y ACTUALIZACIÓN NORMATIVA Y OPERATIVA"/>
    <x v="0"/>
    <x v="7"/>
    <n v="30"/>
    <s v="20203800053952  "/>
    <d v="2020-12-16T00:00:00"/>
    <s v="20202050082121"/>
    <d v="2020-12-23T00:00:00"/>
    <n v="5"/>
    <x v="1"/>
    <m/>
    <m/>
    <m/>
    <m/>
    <m/>
    <m/>
  </r>
  <r>
    <x v="2"/>
    <x v="3"/>
    <x v="1"/>
    <s v="CUERPO DE BOMBEROS VOLUNTARIOS DE LA UNION  "/>
    <x v="1"/>
    <x v="4"/>
    <s v="CAC. Fwd: CONSULTA JURÍDICA. "/>
    <s v="Ronny Estiven Romero Velandia"/>
    <s v="FORMULACIÓN Y ACTUALIZACIÓN NORMATIVA Y OPERATIVA"/>
    <x v="0"/>
    <x v="4"/>
    <n v="30"/>
    <s v="20203800053962  "/>
    <d v="2020-12-16T00:00:00"/>
    <s v="20202050081941"/>
    <d v="2020-12-19T00:00:00"/>
    <n v="3"/>
    <x v="1"/>
    <m/>
    <m/>
    <m/>
    <m/>
    <m/>
    <m/>
  </r>
  <r>
    <x v="2"/>
    <x v="3"/>
    <x v="22"/>
    <s v="CUERPO DE BOMBEROS VOLUNTARIOS DE NUEVA GRANADA - MAGDALENA  "/>
    <x v="1"/>
    <x v="4"/>
    <s v="CAC. PARA EL CAPITAN SOTO.  "/>
    <s v="Andrea Bibiana Castañeda Durán"/>
    <s v="FORMULACIÓN Y ACTUALIZACIÓN NORMATIVA Y OPERATIVA"/>
    <x v="0"/>
    <x v="4"/>
    <n v="30"/>
    <s v="20203800053972  "/>
    <d v="2020-12-16T00:00:00"/>
    <s v="20202050082111"/>
    <d v="2021-01-08T00:00:00"/>
    <n v="15"/>
    <x v="1"/>
    <m/>
    <m/>
    <m/>
    <m/>
    <m/>
    <m/>
  </r>
  <r>
    <x v="2"/>
    <x v="3"/>
    <x v="14"/>
    <s v="CARLOS ALDEMAR GARCIA VAZQUEZ  "/>
    <x v="2"/>
    <x v="0"/>
    <s v="CAC. Homologacion , sci -CT Carlos GArcia.pdf. "/>
    <s v="Lina Maria Rojas Gallego"/>
    <s v="SUBDIRECCIÓN ESTRATÉGICA Y DE COORDINACIÓN BOMBERIL"/>
    <x v="0"/>
    <x v="1"/>
    <n v="30"/>
    <s v="20203800053982  "/>
    <d v="2020-12-16T00:00:00"/>
    <s v="20202000012891"/>
    <d v="2020-12-29T00:00:00"/>
    <n v="7"/>
    <x v="1"/>
    <m/>
    <m/>
    <m/>
    <m/>
    <m/>
    <m/>
  </r>
  <r>
    <x v="2"/>
    <x v="3"/>
    <x v="8"/>
    <s v="CUERPO DE BOMBEROS VOLUTARIOS CALARCA QUINDIO  "/>
    <x v="1"/>
    <x v="0"/>
    <s v="CAC. Solicitud Aval Instructores  "/>
    <s v="Lina Maria Rojas Gallego"/>
    <s v="SUBDIRECCIÓN ESTRATÉGICA Y DE COORDINACIÓN BOMBERIL"/>
    <x v="0"/>
    <x v="1"/>
    <n v="30"/>
    <s v="20203800054102  "/>
    <d v="2020-12-16T00:00:00"/>
    <s v="20202000012871"/>
    <d v="2020-12-29T00:00:00"/>
    <n v="7"/>
    <x v="1"/>
    <m/>
    <m/>
    <m/>
    <m/>
    <m/>
    <m/>
  </r>
  <r>
    <x v="2"/>
    <x v="3"/>
    <x v="23"/>
    <s v="DELEGACION DEPARTAMENTAL DE BOMBEROS DEL CAQUETA  "/>
    <x v="1"/>
    <x v="3"/>
    <s v="CAC. ACOMPAÑAMIENTO JURÍDICO - DELEGACIÓN DEPARTAMENTAL DEL CAQUETA.  "/>
    <s v="Ronny Estiven Romero Velandia"/>
    <s v="FORMULACIÓN Y ACTUALIZACIÓN NORMATIVA Y OPERATIVA"/>
    <x v="0"/>
    <x v="4"/>
    <n v="30"/>
    <s v="20203800054382  "/>
    <d v="2020-12-17T00:00:00"/>
    <m/>
    <m/>
    <n v="4"/>
    <x v="1"/>
    <m/>
    <m/>
    <m/>
    <m/>
    <m/>
    <m/>
  </r>
  <r>
    <x v="2"/>
    <x v="3"/>
    <x v="15"/>
    <s v="USUARIO ANONIMO  "/>
    <x v="2"/>
    <x v="6"/>
    <s v="CAC. Denuncia No. 138-2020 - Traslado "/>
    <s v="Liz Margaret Álvarez calderon"/>
    <s v="SUBDIRECCIÓN ESTRATÉGICA Y DE COORDINACIÓN BOMBERIL"/>
    <x v="0"/>
    <x v="3"/>
    <n v="30"/>
    <s v="20203800054472  "/>
    <d v="2020-12-17T00:00:00"/>
    <s v="20202000013171"/>
    <d v="2020-12-23T00:00:00"/>
    <n v="4"/>
    <x v="1"/>
    <m/>
    <m/>
    <m/>
    <m/>
    <m/>
    <m/>
  </r>
  <r>
    <x v="2"/>
    <x v="3"/>
    <x v="7"/>
    <s v="YISELA CUENCA  "/>
    <x v="2"/>
    <x v="6"/>
    <s v="CAC. QUEJA AL CUERPO DE BOMBEROS VOLUNTARIOS DE CHAPARRAL TOLIMA  "/>
    <s v="Arbey Hernan Trujillo Mendez"/>
    <s v="SUBDIRECCIÓN ESTRATÉGICA Y DE COORDINACIÓN BOMBERIL"/>
    <x v="0"/>
    <x v="3"/>
    <n v="30"/>
    <s v="20203800054492  "/>
    <d v="2020-12-17T00:00:00"/>
    <s v="20212000013591 "/>
    <d v="2021-01-18T00:00:00"/>
    <n v="19"/>
    <x v="1"/>
    <m/>
    <m/>
    <m/>
    <m/>
    <m/>
    <m/>
  </r>
  <r>
    <x v="2"/>
    <x v="3"/>
    <x v="11"/>
    <s v="CUERPO DE BOMBEROS VOLUNTARIOS DE SOPO  "/>
    <x v="1"/>
    <x v="0"/>
    <s v="CAC. DERECHO DE PETICION CT JAIRO SOTO-BOMBEROS VOLUNTARIOS SOPO  "/>
    <s v="Andrea Bibiana Castañeda Durán"/>
    <s v="FORMULACIÓN Y ACTUALIZACIÓN NORMATIVA Y OPERATIVA"/>
    <x v="0"/>
    <x v="5"/>
    <n v="30"/>
    <s v="20203800054522  "/>
    <d v="2020-12-18T00:00:00"/>
    <s v="20202050082141"/>
    <d v="2021-01-08T00:00:00"/>
    <n v="15"/>
    <x v="1"/>
    <m/>
    <m/>
    <m/>
    <m/>
    <m/>
    <m/>
  </r>
  <r>
    <x v="2"/>
    <x v="3"/>
    <x v="7"/>
    <s v="SECRETARIA DE GOBIERNO DE IBAGUé TOLIMA  "/>
    <x v="3"/>
    <x v="4"/>
    <s v="CAC. QUEJA BOMBEROS. "/>
    <s v="Ronny Estiven Romero Velandia"/>
    <s v="FORMULACIÓN Y ACTUALIZACIÓN NORMATIVA Y OPERATIVA"/>
    <x v="0"/>
    <x v="2"/>
    <n v="30"/>
    <s v="20203800054572  "/>
    <d v="2020-12-18T00:00:00"/>
    <s v="20212050083061"/>
    <d v="2021-01-12T00:00:00"/>
    <n v="14"/>
    <x v="1"/>
    <m/>
    <m/>
    <m/>
    <m/>
    <m/>
    <m/>
  </r>
  <r>
    <x v="2"/>
    <x v="3"/>
    <x v="1"/>
    <s v="CUERPO DE BOMBEROS VOLUNTARIOS DE OBANDO  "/>
    <x v="1"/>
    <x v="6"/>
    <s v="CAC. Envío de Documento para Seguro de vida. .... "/>
    <s v="Paula Andrea Cortéz Mojica"/>
    <s v="SUBDIRECCIÓN ESTRATÉGICA Y DE COORDINACIÓN BOMBERIL"/>
    <x v="0"/>
    <x v="2"/>
    <n v="30"/>
    <s v="20203800054692  "/>
    <d v="2020-12-21T00:00:00"/>
    <s v="20211000013481"/>
    <d v="2021-01-06T00:00:00"/>
    <n v="11"/>
    <x v="1"/>
    <m/>
    <m/>
    <m/>
    <m/>
    <m/>
    <m/>
  </r>
  <r>
    <x v="2"/>
    <x v="3"/>
    <x v="4"/>
    <s v="EMERSON LUIS SIMANCA  "/>
    <x v="2"/>
    <x v="0"/>
    <s v="CAC. Derecho de petición. "/>
    <s v="Edgar Alexander Maya Lopez"/>
    <s v="FORMULACIÓN Y ACTUALIZACIÓN NORMATIVA Y OPERATIVA"/>
    <x v="0"/>
    <x v="4"/>
    <n v="30"/>
    <s v="20203800054732  "/>
    <d v="2020-12-21T00:00:00"/>
    <m/>
    <d v="2020-12-21T00:00:00"/>
    <n v="0"/>
    <x v="1"/>
    <m/>
    <m/>
    <m/>
    <m/>
    <m/>
    <m/>
  </r>
  <r>
    <x v="2"/>
    <x v="3"/>
    <x v="4"/>
    <s v="JUAN FERNANDO CASTRO VELEZ  "/>
    <x v="4"/>
    <x v="0"/>
    <s v="CAC. CORRUPCION CONTRATAR LA ADQUISICIÓN DE KIT MATPEL MÁS EQUIPOS DE RESPIRACIÓN AUTÓNOMA SCBA... "/>
    <s v="Jorge Edwin Amarillo Alvarado"/>
    <s v="SUBDIRECCIÓN ADMINISTRATIVA Y FINANCIERA"/>
    <x v="1"/>
    <x v="9"/>
    <n v="30"/>
    <s v="20203800054742  "/>
    <d v="2020-12-21T00:00:00"/>
    <m/>
    <d v="2020-12-21T00:00:00"/>
    <n v="1"/>
    <x v="1"/>
    <m/>
    <m/>
    <m/>
    <m/>
    <m/>
    <m/>
  </r>
  <r>
    <x v="2"/>
    <x v="3"/>
    <x v="16"/>
    <s v="JORDANNY JOSHIO CASAÑAS CASAÑAS  "/>
    <x v="2"/>
    <x v="0"/>
    <s v="CAC. SOLICITUD DE INFORMACIÓN  "/>
    <s v="Ronny Estiven Romero Velandia"/>
    <s v="FORMULACIÓN Y ACTUALIZACIÓN NORMATIVA Y OPERATIVA"/>
    <x v="0"/>
    <x v="4"/>
    <n v="30"/>
    <s v="20203800054752  "/>
    <d v="2020-12-21T00:00:00"/>
    <s v="20212050083071"/>
    <d v="2021-01-12T00:00:00"/>
    <n v="13"/>
    <x v="1"/>
    <m/>
    <m/>
    <m/>
    <m/>
    <m/>
    <m/>
  </r>
  <r>
    <x v="2"/>
    <x v="3"/>
    <x v="6"/>
    <s v="PARTNERESI JEANETTE DECUBA  "/>
    <x v="4"/>
    <x v="0"/>
    <s v="CAC. Pedida de Informacion "/>
    <s v="John Jairo Beltran Mahecha"/>
    <s v="FORTALECIMIENTO BOMBERIL"/>
    <x v="0"/>
    <x v="3"/>
    <n v="30"/>
    <s v="20203800054772  "/>
    <d v="2020-12-21T00:00:00"/>
    <m/>
    <m/>
    <m/>
    <x v="2"/>
    <m/>
    <m/>
    <m/>
    <m/>
    <m/>
    <m/>
  </r>
  <r>
    <x v="2"/>
    <x v="3"/>
    <x v="22"/>
    <s v="DAWIN DE LEON CANO  "/>
    <x v="3"/>
    <x v="0"/>
    <s v="CAC. Solicitud de información  "/>
    <s v="Ronny Estiven Romero Velandia"/>
    <s v="FORMULACIÓN Y ACTUALIZACIÓN NORMATIVA Y OPERATIVA"/>
    <x v="0"/>
    <x v="3"/>
    <n v="30"/>
    <s v="20203800054782  "/>
    <d v="2020-12-21T00:00:00"/>
    <s v="20212050083081"/>
    <d v="2021-01-12T00:00:00"/>
    <n v="13"/>
    <x v="1"/>
    <m/>
    <m/>
    <m/>
    <m/>
    <m/>
    <m/>
  </r>
  <r>
    <x v="2"/>
    <x v="2"/>
    <x v="15"/>
    <s v="CUERPO DE BOMBEROS VOLUNTARIOS GUAPI CAUCA  "/>
    <x v="1"/>
    <x v="0"/>
    <s v="CI. Fwd: Solicitud Certificación Proyecto del Cuerpo de Bomberos Voluntarios de Guapi-Cauca.  "/>
    <s v="Ronny Estiven Romero Velandia"/>
    <s v="FORMULACIÓN Y ACTUALIZACIÓN NORMATIVA Y OPERATIVA"/>
    <x v="0"/>
    <x v="4"/>
    <n v="30"/>
    <s v="20203800054952  "/>
    <d v="2020-12-21T00:00:00"/>
    <s v="20212050083091"/>
    <d v="2021-01-12T00:00:00"/>
    <n v="12"/>
    <x v="1"/>
    <m/>
    <m/>
    <m/>
    <m/>
    <m/>
    <m/>
  </r>
  <r>
    <x v="2"/>
    <x v="3"/>
    <x v="4"/>
    <s v="FONDO ROTATORIO DE LA POLICIA  "/>
    <x v="0"/>
    <x v="0"/>
    <s v="CAC. Solicitud Respuesta Bomberos DNBC  "/>
    <s v="Ana Milena Cedeño Avile"/>
    <s v="GESTIÓN CONTRACTUAL"/>
    <x v="1"/>
    <x v="0"/>
    <n v="10"/>
    <s v="20203800055082  "/>
    <d v="2020-12-22T00:00:00"/>
    <m/>
    <m/>
    <n v="19"/>
    <x v="0"/>
    <m/>
    <m/>
    <m/>
    <m/>
    <m/>
    <m/>
  </r>
  <r>
    <x v="2"/>
    <x v="3"/>
    <x v="12"/>
    <s v="USUARIO ANONIMO  "/>
    <x v="2"/>
    <x v="6"/>
    <s v="CAC. DENUNCIA.  "/>
    <s v="Ronny Estiven Romero Velandia"/>
    <s v="FORMULACIÓN Y ACTUALIZACIÓN NORMATIVA Y OPERATIVA"/>
    <x v="0"/>
    <x v="3"/>
    <n v="30"/>
    <s v="20203800055282  "/>
    <d v="2020-12-23T00:00:00"/>
    <s v="20212050083111"/>
    <d v="2021-01-13T00:00:00"/>
    <n v="12"/>
    <x v="1"/>
    <m/>
    <m/>
    <m/>
    <m/>
    <m/>
    <m/>
  </r>
  <r>
    <x v="2"/>
    <x v="3"/>
    <x v="4"/>
    <s v="EDUARDOÑO  "/>
    <x v="4"/>
    <x v="0"/>
    <s v="CAC. Radicado E-2020-651906 Oficio 4380. "/>
    <s v="Ana Milena Cedeño Avile"/>
    <s v="GESTIÓN CONTRACTUAL"/>
    <x v="1"/>
    <x v="0"/>
    <n v="10"/>
    <s v="20203800055292  "/>
    <d v="2020-12-23T00:00:00"/>
    <m/>
    <m/>
    <m/>
    <x v="2"/>
    <m/>
    <m/>
    <m/>
    <m/>
    <m/>
    <m/>
  </r>
  <r>
    <x v="2"/>
    <x v="3"/>
    <x v="24"/>
    <s v="HARVEY RAMíREZ  "/>
    <x v="1"/>
    <x v="0"/>
    <s v="CAC. Situación CUerpo de Bomberos Voluntarios de Trinidad. "/>
    <s v="Ronny Estiven Romero Velandia"/>
    <s v="FORMULACIÓN Y ACTUALIZACIÓN NORMATIVA Y OPERATIVA"/>
    <x v="0"/>
    <x v="4"/>
    <n v="30"/>
    <s v="20203800055312  "/>
    <d v="2020-12-23T00:00:00"/>
    <s v="20202050082101"/>
    <d v="2020-12-27T00:00:00"/>
    <n v="3"/>
    <x v="1"/>
    <m/>
    <m/>
    <m/>
    <m/>
    <m/>
    <m/>
  </r>
  <r>
    <x v="1"/>
    <x v="5"/>
    <x v="6"/>
    <s v="CUERPO DE BOMBEROS VOLUNTARIOS DE EL CARMEN DEL VIBORAL  "/>
    <x v="1"/>
    <x v="0"/>
    <s v="SM EXPLICACION PROYECTO 2018 "/>
    <s v=" Andrés Fernando Muñoz Cabrera"/>
    <s v="Área Cenrtral de Referencia Bomberil"/>
    <x v="0"/>
    <x v="4"/>
    <n v="30"/>
    <s v="20203800055412  "/>
    <d v="2020-12-23T00:00:00"/>
    <m/>
    <m/>
    <m/>
    <x v="2"/>
    <m/>
    <m/>
    <m/>
    <m/>
    <m/>
    <m/>
  </r>
  <r>
    <x v="1"/>
    <x v="4"/>
    <x v="4"/>
    <s v="RIPEL  "/>
    <x v="4"/>
    <x v="6"/>
    <s v="RD SOLICITUD PRORROGA CONTRATO 266 "/>
    <s v="JAIRO SOTO GIL"/>
    <s v="SUBDIRECCIÓN ESTRATÉGICA Y DE COORDINACIÓN BOMBERIL"/>
    <x v="0"/>
    <x v="3"/>
    <n v="30"/>
    <s v="20203800055512  "/>
    <d v="2020-12-23T00:00:00"/>
    <m/>
    <d v="2021-01-19T00:00:00"/>
    <n v="16"/>
    <x v="1"/>
    <m/>
    <m/>
    <m/>
    <m/>
    <m/>
    <m/>
  </r>
  <r>
    <x v="2"/>
    <x v="3"/>
    <x v="4"/>
    <s v="HSEQ  "/>
    <x v="4"/>
    <x v="0"/>
    <s v="CAC. Aclaración aval bomberos Cartagena.  "/>
    <s v=" Mauricio Delgado Perdomo"/>
    <s v="SUBDIRECCIÓN ESTRATÉGICA Y DE COORDINACIÓN BOMBERIL"/>
    <x v="0"/>
    <x v="2"/>
    <n v="30"/>
    <s v="20203800055562  "/>
    <d v="2020-12-23T00:00:00"/>
    <m/>
    <d v="2021-12-29T00:00:00"/>
    <n v="3"/>
    <x v="1"/>
    <m/>
    <m/>
    <m/>
    <m/>
    <m/>
    <m/>
  </r>
  <r>
    <x v="2"/>
    <x v="3"/>
    <x v="7"/>
    <s v="CORPORACION AUTONOMA REGIONAL DEL TOLIMA CORTOLIMA  "/>
    <x v="4"/>
    <x v="6"/>
    <s v="CAC. Comunicación Resolución No. 2384 de 2020. "/>
    <s v="Edgar Hernán Molina Macías"/>
    <s v="GESTIÓN COMUNICACIONES"/>
    <x v="1"/>
    <x v="4"/>
    <n v="30"/>
    <s v="20203800055572"/>
    <d v="2020-12-23T00:00:00"/>
    <m/>
    <d v="2021-02-01T00:00:00"/>
    <n v="25"/>
    <x v="1"/>
    <m/>
    <m/>
    <m/>
    <m/>
    <m/>
    <m/>
  </r>
  <r>
    <x v="2"/>
    <x v="3"/>
    <x v="4"/>
    <s v="JUZGADO NOVENO DE EJECUCIóN DE PENAS Y MEDIDAS DE SEGURIDAD  "/>
    <x v="0"/>
    <x v="0"/>
    <s v="CAC. 5 de 8.747 RV: TUTELA - FERNANDO QUINTERO VARGAS "/>
    <s v="Andrea Bibiana Castañeda Durán"/>
    <s v="FORMULACIÓN Y ACTUALIZACIÓN NORMATIVA Y OPERATIVA"/>
    <x v="0"/>
    <x v="2"/>
    <n v="1"/>
    <s v="20203800055662  "/>
    <d v="2020-12-28T00:00:00"/>
    <m/>
    <d v="2020-12-30T00:00:00"/>
    <n v="2"/>
    <x v="0"/>
    <m/>
    <m/>
    <m/>
    <m/>
    <m/>
    <m/>
  </r>
  <r>
    <x v="2"/>
    <x v="3"/>
    <x v="4"/>
    <s v="FRANCISCO JAVIER GAMBOA PEDRAZA "/>
    <x v="2"/>
    <x v="0"/>
    <s v="CAC. Derecho de petición. "/>
    <s v="Edgar Alexander Maya Lopez"/>
    <s v="FORMULACIÓN Y ACTUALIZACIÓN NORMATIVA Y OPERATIVA"/>
    <x v="0"/>
    <x v="3"/>
    <n v="30"/>
    <s v="20203800055672  "/>
    <d v="2020-12-28T00:00:00"/>
    <s v="20212050083231"/>
    <d v="2021-01-25T00:00:00"/>
    <n v="19"/>
    <x v="1"/>
    <m/>
    <m/>
    <m/>
    <m/>
    <m/>
    <m/>
  </r>
  <r>
    <x v="2"/>
    <x v="3"/>
    <x v="11"/>
    <s v="ALCALDIA DE UBAQUE  "/>
    <x v="3"/>
    <x v="5"/>
    <s v="CAC. TRASLADO POR COMPETENCIA - UBAQUE - CUNDINAMARCA.  "/>
    <s v="JAIRO SOTO GIL"/>
    <s v="SUBDIRECCIÓN ESTRATÉGICA Y DE COORDINACIÓN BOMBERIL"/>
    <x v="0"/>
    <x v="4"/>
    <n v="30"/>
    <s v="2020|3800055732  "/>
    <d v="2020-12-28T00:00:00"/>
    <s v="20212000013541 "/>
    <d v="2021-01-14T00:00:00"/>
    <n v="12"/>
    <x v="1"/>
    <m/>
    <m/>
    <m/>
    <m/>
    <m/>
    <m/>
  </r>
  <r>
    <x v="2"/>
    <x v="3"/>
    <x v="11"/>
    <s v="ALCALDíA FOMEQUE  "/>
    <x v="3"/>
    <x v="5"/>
    <s v="CAC. TRASLADO POR COMPETENCIA - FOMEQUE - CUNDINAMARCA.  "/>
    <s v="JAIRO SOTO GIL"/>
    <s v="SUBDIRECCIÓN ESTRATÉGICA Y DE COORDINACIÓN BOMBERIL"/>
    <x v="0"/>
    <x v="4"/>
    <n v="30"/>
    <s v="20203800055742  "/>
    <d v="2020-12-28T00:00:00"/>
    <s v="20212000013551"/>
    <d v="2021-01-14T00:00:00"/>
    <n v="12"/>
    <x v="1"/>
    <m/>
    <m/>
    <m/>
    <m/>
    <m/>
    <m/>
  </r>
  <r>
    <x v="2"/>
    <x v="3"/>
    <x v="11"/>
    <s v="ALCALDIA MUNICIPAL DE LA MESA - CUNDINAMARCA  "/>
    <x v="3"/>
    <x v="5"/>
    <s v="CAC. TRASLADO POR COMPETENCIA - LA MESA - CUNDINAMARCA "/>
    <s v="JAIRO SOTO GIL"/>
    <s v="SUBDIRECCIÓN ESTRATÉGICA Y DE COORDINACIÓN BOMBERIL"/>
    <x v="0"/>
    <x v="4"/>
    <n v="30"/>
    <s v="20203800055752  "/>
    <d v="2020-12-28T00:00:00"/>
    <s v="20212000013561"/>
    <d v="2021-01-14T00:00:00"/>
    <n v="12"/>
    <x v="1"/>
    <m/>
    <m/>
    <m/>
    <m/>
    <m/>
    <m/>
  </r>
  <r>
    <x v="2"/>
    <x v="3"/>
    <x v="4"/>
    <s v="FONDO ROTATORIO DE LA POLICIA  "/>
    <x v="0"/>
    <x v="0"/>
    <s v="CAC. RV: información. "/>
    <s v="CAROLINA ESCARRAGA"/>
    <s v="GESTIÓN CONTRACTUAL"/>
    <x v="1"/>
    <x v="3"/>
    <n v="30"/>
    <s v="20203800055762  "/>
    <d v="2020-12-28T00:00:00"/>
    <m/>
    <m/>
    <m/>
    <x v="2"/>
    <m/>
    <m/>
    <m/>
    <m/>
    <m/>
    <m/>
  </r>
  <r>
    <x v="2"/>
    <x v="3"/>
    <x v="17"/>
    <s v="CUERPO DE BOMBEROS VOLUNTARIOS DE MAICAO - LA GUAJIRA  "/>
    <x v="1"/>
    <x v="0"/>
    <s v="CAC. REQUERIMIENTO EXIGIDO AL CUERPO DE BOMBEROS MAICAO.  "/>
    <s v="Ronny Estiven Romero Velandia"/>
    <s v="FORMULACIÓN Y ACTUALIZACIÓN NORMATIVA Y OPERATIVA"/>
    <x v="0"/>
    <x v="3"/>
    <n v="30"/>
    <s v="20203800055782  "/>
    <d v="2020-12-28T00:00:00"/>
    <m/>
    <m/>
    <m/>
    <x v="2"/>
    <m/>
    <m/>
    <m/>
    <m/>
    <m/>
    <m/>
  </r>
  <r>
    <x v="2"/>
    <x v="3"/>
    <x v="24"/>
    <s v="ELISABETH SANCHEZ  "/>
    <x v="2"/>
    <x v="6"/>
    <s v="CAC. Queja  "/>
    <s v="Ronny Estiven Romero Velandia"/>
    <s v="FORMULACIÓN Y ACTUALIZACIÓN NORMATIVA Y OPERATIVA"/>
    <x v="0"/>
    <x v="9"/>
    <n v="30"/>
    <s v="20203800055872  "/>
    <d v="2020-12-28T00:00:00"/>
    <s v="20212050083121"/>
    <d v="2021-01-13T00:00:00"/>
    <n v="11"/>
    <x v="1"/>
    <m/>
    <m/>
    <m/>
    <m/>
    <m/>
    <m/>
  </r>
  <r>
    <x v="2"/>
    <x v="3"/>
    <x v="4"/>
    <s v="MINISTERIO DE EDUCACION NACIONAL  "/>
    <x v="0"/>
    <x v="0"/>
    <s v="CAC. Comunicación de respuesta (2020-EE-258462). "/>
    <s v="Miguel Ángel Franco Torres"/>
    <s v="GESTIÓN TESORERIA"/>
    <x v="1"/>
    <x v="4"/>
    <n v="30"/>
    <s v="20203800055912  "/>
    <d v="2020-12-28T00:00:00"/>
    <m/>
    <m/>
    <m/>
    <x v="2"/>
    <m/>
    <m/>
    <m/>
    <m/>
    <m/>
    <m/>
  </r>
  <r>
    <x v="2"/>
    <x v="3"/>
    <x v="4"/>
    <s v="SECRETARIA DISTRITAL DE AMBIENTE  "/>
    <x v="0"/>
    <x v="0"/>
    <s v="CAC. Solicitud de información de generación y gestión de residuos en el marco del cumplimiento de las metas Plan de Desarrollo 2020-2024. "/>
    <s v="Jorge Edwin Amarillo Alvarado"/>
    <s v="SUBDIRECCIÓN ADMINISTRATIVA Y FINANCIERA"/>
    <x v="1"/>
    <x v="2"/>
    <n v="30"/>
    <s v="20203800055932  "/>
    <d v="2020-12-28T00:00:00"/>
    <m/>
    <d v="2020-01-21T00:00:00"/>
    <n v="17"/>
    <x v="1"/>
    <m/>
    <m/>
    <m/>
    <m/>
    <m/>
    <m/>
  </r>
  <r>
    <x v="1"/>
    <x v="4"/>
    <x v="11"/>
    <s v="CUERPO DE BOMBEROS VOLUNTARIOS DE ZIPAQUIRA  "/>
    <x v="1"/>
    <x v="6"/>
    <s v="RD. Solicitud inclusión mesas técnicas. "/>
    <s v="VIVIANA ANDRADE TOVAR "/>
    <s v="PLANEACIÓN ESTRATEGICA "/>
    <x v="2"/>
    <x v="4"/>
    <n v="30"/>
    <s v="20203800055982  "/>
    <d v="2020-12-29T00:00:00"/>
    <m/>
    <m/>
    <m/>
    <x v="2"/>
    <m/>
    <m/>
    <m/>
    <m/>
    <m/>
    <m/>
  </r>
  <r>
    <x v="2"/>
    <x v="3"/>
    <x v="24"/>
    <s v="USUARIO ANONIMO  "/>
    <x v="2"/>
    <x v="7"/>
    <s v="CAC. Traslado de radicado interno No. 2867 del 11 de diciembre del 2020.  "/>
    <s v="Ronny Estiven Romero Velandia"/>
    <s v="FORMULACIÓN Y ACTUALIZACIÓN NORMATIVA Y OPERATIVA"/>
    <x v="0"/>
    <x v="3"/>
    <n v="30"/>
    <s v="20203800056052  "/>
    <d v="2020-12-29T00:00:00"/>
    <s v="20212050083131"/>
    <d v="2021-01-13T00:00:00"/>
    <n v="13"/>
    <x v="1"/>
    <m/>
    <m/>
    <m/>
    <m/>
    <m/>
    <m/>
  </r>
  <r>
    <x v="2"/>
    <x v="3"/>
    <x v="2"/>
    <s v="HSEQ  "/>
    <x v="4"/>
    <x v="0"/>
    <s v="CAC. RE: Respuesta Radicado DNBC 20203800055562 Aclaración Aval Bomberos Cartagena  "/>
    <s v="Edgar Alexander Maya Lopez"/>
    <s v="FORMULACIÓN Y ACTUALIZACIÓN NORMATIVA Y OPERATIVA"/>
    <x v="0"/>
    <x v="1"/>
    <n v="30"/>
    <s v="20203800056082  "/>
    <d v="2020-12-29T00:00:00"/>
    <m/>
    <d v="2021-01-21T00:00:00"/>
    <n v="15"/>
    <x v="1"/>
    <m/>
    <m/>
    <m/>
    <m/>
    <m/>
    <m/>
  </r>
  <r>
    <x v="2"/>
    <x v="3"/>
    <x v="6"/>
    <s v="PROCURADURIA PROVINCIAL DE RIONEGRO ANTIOQUIA  "/>
    <x v="0"/>
    <x v="0"/>
    <s v="CAC. Oficio 144-2020. "/>
    <s v="Ronny Estiven Romero Velandia"/>
    <s v="FORMULACIÓN Y ACTUALIZACIÓN NORMATIVA Y OPERATIVA"/>
    <x v="0"/>
    <x v="3"/>
    <n v="5"/>
    <s v="20203800056092  "/>
    <d v="2020-12-29T00:00:00"/>
    <s v="20212050083141"/>
    <d v="2021-01-15T00:00:00"/>
    <n v="11"/>
    <x v="0"/>
    <m/>
    <m/>
    <m/>
    <m/>
    <m/>
    <m/>
  </r>
  <r>
    <x v="2"/>
    <x v="3"/>
    <x v="6"/>
    <s v="PROCURADURIA PROVINCIAL DE RIONEGRO ANTIOQUIA  "/>
    <x v="0"/>
    <x v="0"/>
    <s v="CAC. Oficio 146-2020 "/>
    <s v="Ronny Estiven Romero Velandia"/>
    <s v="FORMULACIÓN Y ACTUALIZACIÓN NORMATIVA Y OPERATIVA"/>
    <x v="0"/>
    <x v="3"/>
    <n v="5"/>
    <s v="20203800056102  "/>
    <d v="2020-12-29T00:00:00"/>
    <s v="20212050083151"/>
    <d v="2021-01-13T00:00:00"/>
    <n v="9"/>
    <x v="0"/>
    <m/>
    <m/>
    <m/>
    <m/>
    <m/>
    <m/>
  </r>
  <r>
    <x v="2"/>
    <x v="3"/>
    <x v="0"/>
    <s v="JOSE ARJONA  "/>
    <x v="2"/>
    <x v="6"/>
    <s v="CAC. DISCULPAS POR PRESENTAR DERECHOS DE PETICION SIN SENTIDO, REALMENTE SIENTO PENA AJENA.  "/>
    <s v="Viviana Andrade Tovar"/>
    <s v="PLANEACIÓN ESTRATEGICA"/>
    <x v="2"/>
    <x v="1"/>
    <n v="30"/>
    <s v="20203800056112  "/>
    <d v="2020-12-29T00:00:00"/>
    <m/>
    <m/>
    <m/>
    <x v="2"/>
    <m/>
    <m/>
    <m/>
    <m/>
    <m/>
    <m/>
  </r>
  <r>
    <x v="2"/>
    <x v="3"/>
    <x v="9"/>
    <s v="ALCALDIA MUNICIPAL DE MANIZALES  "/>
    <x v="3"/>
    <x v="0"/>
    <s v="CAC. SOLICITUD COPIA COMODATO 081/2016.  "/>
    <s v="Ana Milena Cedeño Avile"/>
    <s v="GESTIÓN CONTRACTUAL"/>
    <x v="1"/>
    <x v="8"/>
    <n v="20"/>
    <s v="20203800056152  "/>
    <d v="2020-12-30T00:00:00"/>
    <m/>
    <d v="2021-01-27T00:00:00"/>
    <n v="19"/>
    <x v="1"/>
    <m/>
    <m/>
    <m/>
    <m/>
    <m/>
    <m/>
  </r>
  <r>
    <x v="2"/>
    <x v="3"/>
    <x v="11"/>
    <s v="SAFETY FIRE  "/>
    <x v="4"/>
    <x v="0"/>
    <s v="CAC. DERECHO DE PETICION- DNBC- SOLICITUD DOCUMENTACION SUBASTA INVERSA ELECTRONICA – SIE N° 005-2020.  "/>
    <s v="Ana Milena Cedeño Avile"/>
    <s v="GESTIÓN CONTRACTUAL"/>
    <x v="1"/>
    <x v="7"/>
    <n v="30"/>
    <s v="20203800056192  "/>
    <d v="2020-12-30T00:00:00"/>
    <m/>
    <d v="2021-01-21T00:00:00"/>
    <n v="14"/>
    <x v="1"/>
    <m/>
    <m/>
    <m/>
    <m/>
    <m/>
    <m/>
  </r>
  <r>
    <x v="2"/>
    <x v="3"/>
    <x v="19"/>
    <s v="CUERPO DE BOMBEROS VOLUNTARIOS DE VALLEDUPAR  "/>
    <x v="1"/>
    <x v="5"/>
    <s v="CAC. Solicitud de acompañamiento y garantias al proceso de eleccion de Comandante , Subcomandante y demas Dignatarios del Cuerpo de Bomberos Volunatrios de Valledupar. "/>
    <s v="Ronny Estiven Romero Velandia"/>
    <s v="FORMULACIÓN Y ACTUALIZACIÓN NORMATIVA Y OPERATIVA"/>
    <x v="0"/>
    <x v="3"/>
    <n v="30"/>
    <s v="20203800056282  "/>
    <d v="2020-12-30T00:00:00"/>
    <m/>
    <d v="2021-01-14T00:00:00"/>
    <n v="9"/>
    <x v="1"/>
    <m/>
    <m/>
    <m/>
    <m/>
    <m/>
    <m/>
  </r>
  <r>
    <x v="2"/>
    <x v="3"/>
    <x v="25"/>
    <s v="CUERPO DE BOMBEROS VOLUNTARIOS DE MIRAFLORES - GUAVIARE  "/>
    <x v="1"/>
    <x v="6"/>
    <s v="CAC. Solicitud Prorroga. "/>
    <s v="JAIRO SOTO GIL"/>
    <s v="SUBDIRECCIÓN ESTRATÉGICA Y DE COORDINACIÓN BOMBERIL"/>
    <x v="0"/>
    <x v="4"/>
    <n v="30"/>
    <s v="20203800056312  "/>
    <d v="2020-12-30T00:00:00"/>
    <s v="20212000013671"/>
    <d v="2021-02-08T00:00:00"/>
    <n v="25"/>
    <x v="1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6">
  <r>
    <s v="Canal Virtual"/>
    <s v="Correo Atencion Ciudadano"/>
    <s v="Meta"/>
    <s v="CONTRALORIA DEPARTAMENTAL DEL META  "/>
    <s v="Entidad Pública"/>
    <x v="0"/>
    <s v="CAC SOLICITUD  "/>
    <s v="Edgar Alexander Maya Lopez "/>
    <s v="FORMULACIÓN Y ACTUALIZACIÓN NORMATIVA Y OPERATIVA "/>
    <s v="SUBDIRECCIÓN ESTRATÉGICA Y DE COORDINACIÓN BOMBERIL"/>
    <s v="PETICION ENTRE AUTORIDADES "/>
    <n v="10"/>
    <s v="20203800051062  "/>
    <d v="2020-12-01T00:00:00"/>
    <s v="20202050081961"/>
    <d v="2020-12-16T00:00:00"/>
    <n v="11"/>
    <s v="Extemporanea"/>
    <m/>
    <m/>
    <m/>
    <m/>
    <m/>
    <m/>
  </r>
  <r>
    <s v="Canal Virtual"/>
    <s v="Correo Atencion Ciudadano"/>
    <s v="Valle del Cauca"/>
    <s v="BENEMERITO CUERPO DE BOMBEROS VOLUNTARIOS TULUA - VALLE  "/>
    <s v="Cuerpo de Bomberos"/>
    <x v="0"/>
    <s v="CAC SOLICITUD DE INFORMACION "/>
    <s v="Melba Vidal "/>
    <s v="FORMULACIÓN Y ACTUALIZACIÓN NORMATIVA Y OPERATIVA "/>
    <s v="SUBDIRECCIÓN ESTRATÉGICA Y DE COORDINACIÓN BOMBERIL"/>
    <s v="SOLICITUD "/>
    <n v="20"/>
    <s v="20203800051082  "/>
    <d v="2020-12-01T00:00:00"/>
    <m/>
    <d v="2020-12-15T00:00:00"/>
    <n v="10"/>
    <s v="Cumplida"/>
    <m/>
    <m/>
    <m/>
    <m/>
    <m/>
    <m/>
  </r>
  <r>
    <s v="Canal Virtual"/>
    <s v="Correo Atencion Ciudadano"/>
    <s v="Bolivar"/>
    <s v="CUERPOS DE BOMBEROS DE BOLIVAR  "/>
    <s v="Cuerpo de Bomberos"/>
    <x v="1"/>
    <s v="CAC Segunda Instancia Pablo Net Mora Mercado - Clemencia - Bolívar "/>
    <s v="Luis Alberto Valencia Pulido "/>
    <s v="Área Cenrtral de Referencia Bomberil "/>
    <s v="SUBDIRECCIÓN ESTRATÉGICA Y DE COORDINACIÓN BOMBERIL"/>
    <s v="INFORMES "/>
    <n v="35"/>
    <s v="20203800051102  "/>
    <d v="2020-12-01T00:00:00"/>
    <m/>
    <m/>
    <m/>
    <s v="En proceso"/>
    <m/>
    <m/>
    <m/>
    <m/>
    <m/>
    <m/>
  </r>
  <r>
    <s v="Canal Virtual"/>
    <s v="Correo Atencion Ciudadano"/>
    <s v="Chocó"/>
    <s v="CUERPO DE BOMBEROS VOLUNTARIOS DE TADO CHOCO  "/>
    <s v="Cuerpo de Bomberos"/>
    <x v="1"/>
    <s v="CAC PROPUESTAS E INFORMACION REENVIADA POR EL SEÑOR DELEGADO DEPARTAMENTAL DE BOMBEROS AL MUNICIPIO DE RIO SUCIO "/>
    <s v="EDISON DELGADO"/>
    <s v="FORMULACIÓN Y ACTUALIZACIÓN NORMATIVA Y OPERATIVA  "/>
    <s v="SUBDIRECCIÓN ESTRATÉGICA Y DE COORDINACIÓN BOMBERIL"/>
    <s v="INFORMES "/>
    <n v="35"/>
    <s v="20203800051112  "/>
    <d v="2020-12-01T00:00:00"/>
    <m/>
    <m/>
    <m/>
    <s v="Cumplida"/>
    <m/>
    <m/>
    <m/>
    <m/>
    <m/>
    <m/>
  </r>
  <r>
    <s v="Canal Virtual"/>
    <s v="Correo Atencion Ciudadano"/>
    <s v="Bogotá"/>
    <s v="Juancho Valdéz  "/>
    <s v="Persona Natural"/>
    <x v="0"/>
    <s v="CAC ASESORIA "/>
    <s v="Andrea Bibiana Castañeda Durán"/>
    <s v="FORMULACIÓN Y ACTUALIZACIÓN NORMATIVA Y OPERATIVA  "/>
    <s v="SUBDIRECCIÓN ESTRATÉGICA Y DE COORDINACIÓN BOMBERIL"/>
    <s v="PETICION DE INTERES PARTICULAR "/>
    <n v="20"/>
    <s v="20203800051122  "/>
    <d v="2020-12-01T00:00:00"/>
    <s v="20202050081931"/>
    <d v="2020-12-15T00:00:00"/>
    <n v="10"/>
    <s v="Cumplida"/>
    <m/>
    <m/>
    <m/>
    <m/>
    <m/>
    <m/>
  </r>
  <r>
    <s v="Canal Virtual"/>
    <s v="Correo Atencion Ciudadano"/>
    <s v="Boyacá"/>
    <s v="JUAN PABLO AMARGO GOMEZ "/>
    <s v="Entidad Pública"/>
    <x v="1"/>
    <s v="CAC Envío Documento No. 20202102937 "/>
    <s v="Arbey Hernan Trujillo Mendez"/>
    <s v="SUBDIRECCIÓN ESTRATÉGICA Y DE COORDINACIÓN BOMBERIL"/>
    <s v="SUBDIRECCIÓN ESTRATÉGICA Y DE COORDINACIÓN BOMBERIL"/>
    <s v="PETICION DE INTERES GENERAL "/>
    <n v="35"/>
    <s v="20203800051132  "/>
    <d v="2020-12-01T00:00:00"/>
    <s v="20212000013651"/>
    <d v="2021-01-25T00:00:00"/>
    <n v="16"/>
    <s v="Cumplida"/>
    <m/>
    <m/>
    <m/>
    <m/>
    <m/>
    <m/>
  </r>
  <r>
    <s v="Canal Virtual"/>
    <s v="Correo Atencion Ciudadano"/>
    <s v="Bolivar"/>
    <s v="CUERPO DE BOMBEROS VOLUNTARIOS DE CLEMENCIA BOLIVAR  "/>
    <s v="Cuerpo de Bomberos"/>
    <x v="1"/>
    <s v="CAC Remisión solicitud de información en oficio 20202050075171, con radicado EXT-BOL-20-026151.  "/>
    <s v=" Melba Vidal"/>
    <s v="FORMULACIÓN Y ACTUALIZACIÓN NORMATIVA Y OPERATIVA  "/>
    <s v="SUBDIRECCIÓN ESTRATÉGICA Y DE COORDINACIÓN BOMBERIL"/>
    <s v="INFORMES "/>
    <n v="35"/>
    <s v="20203800051142  "/>
    <d v="2020-12-01T00:00:00"/>
    <m/>
    <m/>
    <m/>
    <s v="En proceso"/>
    <m/>
    <m/>
    <m/>
    <m/>
    <m/>
    <m/>
  </r>
  <r>
    <s v="Canal Virtual"/>
    <s v="Correo Atencion Ciudadano"/>
    <s v="Chocó"/>
    <s v="CUERPO DE BOMBEROS DE BAHIA SOLANO  "/>
    <s v="Cuerpo de Bomberos"/>
    <x v="2"/>
    <s v="CAC TRASLADO POR COMPETENCIA - BAHIA SOLANO - CHOCO "/>
    <s v="Cristhian Matiz"/>
    <s v="SUBDIRECCIÓN ESTRATÉGICA Y DE COORDINACIÓN BOMBERIL"/>
    <s v="SUBDIRECCIÓN ESTRATÉGICA Y DE COORDINACIÓN BOMBERIL"/>
    <s v="PETICION DE INTERES PARTICULAR "/>
    <n v="35"/>
    <s v="20203800051152  "/>
    <d v="2020-12-01T00:00:00"/>
    <s v="20202000012961"/>
    <d v="2020-12-21T00:00:00"/>
    <n v="14"/>
    <s v="Cumplida"/>
    <m/>
    <m/>
    <m/>
    <m/>
    <m/>
    <m/>
  </r>
  <r>
    <s v="Canal Virtual"/>
    <s v="Correo Atencion Ciudadano"/>
    <s v="Antioquia"/>
    <s v="CUERPO DE BOMBEROS VOLUNTARIOS DE SANTAFE DE ANTIOQUIA  "/>
    <s v="Cuerpo de Bomberos"/>
    <x v="3"/>
    <s v="CAC SOLICITUD "/>
    <s v="Arbey Hernan Trujillo Mendez"/>
    <s v="SUBDIRECCIÓN ESTRATÉGICA Y DE COORDINACIÓN BOMBERIL"/>
    <s v="SUBDIRECCIÓN ESTRATÉGICA Y DE COORDINACIÓN BOMBERIL"/>
    <s v="PETICION DE INTERES GENERAL "/>
    <n v="30"/>
    <s v="20203800051172  "/>
    <d v="2020-12-01T00:00:00"/>
    <m/>
    <m/>
    <m/>
    <s v="En proceso"/>
    <m/>
    <m/>
    <m/>
    <m/>
    <m/>
    <m/>
  </r>
  <r>
    <s v="Canal Virtual"/>
    <s v="Correo Atencion Ciudadano"/>
    <s v="Tolima"/>
    <s v="CUERPO DE BOMBEROS VOLUNTARIOS DE PLANADAS - TOLIMA  "/>
    <s v="Cuerpo de Bomberos"/>
    <x v="3"/>
    <s v="CAC DOCUMENTOS BOMBEROS PLANADAS "/>
    <s v=" Carlos Osorio"/>
    <s v="FORMULACIÓN Y ACTUALIZACIÓN NORMATIVA Y OPERATIVA  "/>
    <s v="SUBDIRECCIÓN ESTRATÉGICA Y DE COORDINACIÓN BOMBERIL"/>
    <s v="INFORMES "/>
    <n v="30"/>
    <s v="20203800051182  "/>
    <d v="2020-12-01T00:00:00"/>
    <s v="20202050081881"/>
    <d v="2020-12-15T00:00:00"/>
    <n v="9"/>
    <s v="Cumplida"/>
    <m/>
    <m/>
    <m/>
    <m/>
    <m/>
    <m/>
  </r>
  <r>
    <s v="Canal Virtual"/>
    <s v="Correo Atencion Ciudadano"/>
    <s v="Quindio"/>
    <s v="CUERPO DE BOMBEROS VOLUNTARIOS DE CIRCASIA QUINDIA  "/>
    <s v="Cuerpo de Bomberos"/>
    <x v="1"/>
    <s v="CAC RESPUESTA REQUERIMIENTO "/>
    <s v="Ronny Estiven Romero Velandia"/>
    <s v="FORMULACIÓN Y ACTUALIZACIÓN NORMATIVA Y OPERATIVA  "/>
    <s v="SUBDIRECCIÓN ESTRATÉGICA Y DE COORDINACIÓN BOMBERIL"/>
    <s v="INFORMES "/>
    <n v="30"/>
    <s v="20203800051242  "/>
    <d v="2020-12-01T00:00:00"/>
    <m/>
    <m/>
    <m/>
    <s v="En proceso"/>
    <m/>
    <m/>
    <m/>
    <m/>
    <m/>
    <m/>
  </r>
  <r>
    <s v="Canal Virtual"/>
    <s v="Correo Atencion Ciudadano"/>
    <s v="Tolima"/>
    <s v="CUERPO DE BOMBEROS VOLUNTARIOS DE PLANADAS - TOLIMA  "/>
    <s v="Cuerpo de Bomberos"/>
    <x v="1"/>
    <s v="CAC RESPUESTA ENVIADA A LA CONTRALORIA DEPARTAMENTAL  "/>
    <s v="Carlos Osorio"/>
    <s v="FORMULACIÓN Y ACTUALIZACIÓN NORMATIVA Y OPERATIVA  "/>
    <s v="SUBDIRECCIÓN ESTRATÉGICA Y DE COORDINACIÓN BOMBERIL"/>
    <s v="INFORMES "/>
    <n v="30"/>
    <s v="20203800051252  "/>
    <d v="2020-12-01T00:00:00"/>
    <s v="20202050081881"/>
    <d v="2020-12-15T00:00:00"/>
    <n v="10"/>
    <s v="Cumplida"/>
    <m/>
    <m/>
    <m/>
    <m/>
    <m/>
    <m/>
  </r>
  <r>
    <s v="Canal Virtual"/>
    <s v="Correo Atencion Ciudadano"/>
    <s v="Caldas"/>
    <s v="CUERPO DE BOMBEROS VOLUNTARIOS DE MANIZALES  "/>
    <s v="Cuerpo de Bomberos"/>
    <x v="0"/>
    <s v="CAC SOLICITUD "/>
    <s v="Lina Maria Rojas Gallego"/>
    <s v="SUBDIRECCIÓN ESTRATÉGICA Y DE COORDINACIÓN BOMBERIL"/>
    <s v="SUBDIRECCIÓN ESTRATÉGICA Y DE COORDINACIÓN BOMBERIL"/>
    <s v="SOLICITUD "/>
    <n v="30"/>
    <s v="20203800051272  "/>
    <d v="2020-12-01T00:00:00"/>
    <s v="N/A"/>
    <d v="2020-12-01T00:00:00"/>
    <n v="1"/>
    <s v="Cumplida"/>
    <m/>
    <m/>
    <m/>
    <m/>
    <m/>
    <m/>
  </r>
  <r>
    <s v="Canal Virtual"/>
    <s v="Correo Atencion Ciudadano"/>
    <s v="Valle del Cauca"/>
    <s v="CUERPO DE BOMBEROS VOLUNTARIOS DE ALCALA  "/>
    <s v="Cuerpo de Bomberos"/>
    <x v="0"/>
    <s v="CAC SOLICITUD AVAL "/>
    <s v="Lina Maria Rojas Gallego"/>
    <s v="SUBDIRECCIÓN ESTRATÉGICA Y DE COORDINACIÓN BOMBERIL"/>
    <s v="SUBDIRECCIÓN ESTRATÉGICA Y DE COORDINACIÓN BOMBERIL"/>
    <s v="SOLICITUD "/>
    <n v="35"/>
    <s v="20203800051362  "/>
    <d v="2020-12-01T00:00:00"/>
    <s v="N/A"/>
    <d v="2020-11-30T00:00:00"/>
    <m/>
    <s v="Cumplida"/>
    <m/>
    <m/>
    <m/>
    <m/>
    <m/>
    <m/>
  </r>
  <r>
    <s v="Canal Virtual"/>
    <s v="Correo Atencion Ciudadano"/>
    <s v="Caldas"/>
    <s v="CUERPO DE BOMBEROS VOLUNTARIOS DE VILLAMARIA  "/>
    <s v="Cuerpo de Bomberos"/>
    <x v="0"/>
    <s v="CAC SOLICITUD ACTUALIZACIÓN "/>
    <s v="Lina Maria Rojas Gallego"/>
    <s v="SUBDIRECCIÓN ESTRATÉGICA Y DE COORDINACIÓN BOMBERIL"/>
    <s v="SUBDIRECCIÓN ESTRATÉGICA Y DE COORDINACIÓN BOMBERIL"/>
    <s v="SOLICITUD "/>
    <n v="35"/>
    <s v="20203800051392  "/>
    <d v="2020-12-01T00:00:00"/>
    <s v="20202000012241"/>
    <d v="2020-12-14T00:00:00"/>
    <n v="13"/>
    <s v="Cumplida"/>
    <m/>
    <m/>
    <m/>
    <m/>
    <m/>
    <m/>
  </r>
  <r>
    <s v="Canal Virtual"/>
    <s v="Correo Atencion Ciudadano"/>
    <s v="Santander"/>
    <s v="CUERPO DE BOMBEROS VOLUNTARIOS DE COROMORO  "/>
    <s v="Cuerpo de Bomberos"/>
    <x v="0"/>
    <s v="CAC Solicitud Aval para dictar curso Bombero I y II "/>
    <s v="Lina Maria Rojas Gallego"/>
    <s v="SUBDIRECCIÓN ESTRATÉGICA Y DE COORDINACIÓN BOMBERIL"/>
    <s v="SUBDIRECCIÓN ESTRATÉGICA Y DE COORDINACIÓN BOMBERIL"/>
    <s v="SOLICITUD "/>
    <n v="35"/>
    <s v="20203800051412  "/>
    <d v="2020-12-01T00:00:00"/>
    <s v="20202000012141"/>
    <d v="2020-12-14T00:00:00"/>
    <n v="13"/>
    <s v="Cumplida"/>
    <m/>
    <m/>
    <m/>
    <m/>
    <m/>
    <m/>
  </r>
  <r>
    <s v="Canal Virtual"/>
    <s v="Correo Atencion Ciudadano"/>
    <s v="Tolima"/>
    <s v="BENEMERITO CUERPO DE BOMBEROS VOLUNTARIOS DE IBAGUE  "/>
    <s v="Cuerpo de Bomberos"/>
    <x v="0"/>
    <s v="CAC SOLICITUD CURSO "/>
    <s v="Lina Maria Rojas Gallego"/>
    <s v="SUBDIRECCIÓN ESTRATÉGICA Y DE COORDINACIÓN BOMBERIL"/>
    <s v="SUBDIRECCIÓN ESTRATÉGICA Y DE COORDINACIÓN BOMBERIL"/>
    <s v="SOLICITUD "/>
    <n v="35"/>
    <s v="20203800051422  "/>
    <d v="2020-12-01T00:00:00"/>
    <s v="20202000012221"/>
    <d v="2020-12-21T00:00:00"/>
    <n v="18"/>
    <s v="Cumplida"/>
    <m/>
    <m/>
    <m/>
    <m/>
    <m/>
    <m/>
  </r>
  <r>
    <s v="Canal Virtual"/>
    <s v="Correo Atencion Ciudadano"/>
    <s v="Cundinamarca"/>
    <s v="CUERPO DE BOMBEROS VOLUNTARIOS DE SIBATE  "/>
    <s v="Cuerpo de Bomberos"/>
    <x v="3"/>
    <s v="CAC PETICIÓN "/>
    <s v="Melba Vidal"/>
    <s v="SUBDIRECCIÓN ESTRATÉGICA Y DE COORDINACIÓN BOMBERIL"/>
    <s v="SUBDIRECCIÓN ESTRATÉGICA Y DE COORDINACIÓN BOMBERIL"/>
    <s v="PETICION DE INTERES GENERAL "/>
    <n v="35"/>
    <s v="20203800051472  "/>
    <d v="2020-12-01T00:00:00"/>
    <m/>
    <m/>
    <m/>
    <s v="En proceso"/>
    <m/>
    <m/>
    <m/>
    <m/>
    <m/>
    <m/>
  </r>
  <r>
    <s v="Canal Virtual"/>
    <s v="Correo Atencion Ciudadano"/>
    <s v="Cundinamarca"/>
    <s v="CUERPO DE BOMBEROS VOLUNTARIOS DE SIBATE CONSEJO DE OFICIALES  "/>
    <s v="Cuerpo de Bomberos"/>
    <x v="3"/>
    <s v="CAC PETICIÓN SIBATE 2 "/>
    <s v="Melba Vidal"/>
    <s v="SUBDIRECCIÓN ESTRATÉGICA Y DE COORDINACIÓN BOMBERIL"/>
    <s v="SUBDIRECCIÓN ESTRATÉGICA Y DE COORDINACIÓN BOMBERIL"/>
    <s v="PETICION DE INTERES PARTICULAR "/>
    <n v="30"/>
    <s v="20203800051482  "/>
    <d v="2020-12-01T00:00:00"/>
    <m/>
    <m/>
    <m/>
    <s v="En proceso"/>
    <m/>
    <m/>
    <m/>
    <m/>
    <m/>
    <m/>
  </r>
  <r>
    <s v="Canal Virtual"/>
    <s v="Correo Atencion Ciudadano"/>
    <s v="Antioquia"/>
    <s v="ALCALDIA CALDAS ANTIOQUIA "/>
    <s v="Entidad Territorial"/>
    <x v="2"/>
    <s v="CAC TRASLADO PRESENTACIÓN PROYECTO "/>
    <s v="Cristhian Matiz"/>
    <s v="SUBDIRECCIÓN ESTRATÉGICA Y DE COORDINACIÓN BOMBERIL"/>
    <s v="SUBDIRECCIÓN ESTRATÉGICA Y DE COORDINACIÓN BOMBERIL"/>
    <s v="PETICION DE INTERES GENERAL "/>
    <n v="30"/>
    <s v="20203800051492  "/>
    <d v="2020-12-01T00:00:00"/>
    <s v="20202000012611"/>
    <d v="2020-12-21T00:00:00"/>
    <n v="16"/>
    <s v="Cumplida"/>
    <m/>
    <m/>
    <m/>
    <m/>
    <m/>
    <m/>
  </r>
  <r>
    <s v="Canal Escrito"/>
    <s v="Radicación Directa"/>
    <s v="Antioquia"/>
    <s v="VEEDURIA CALDAS  "/>
    <s v="Entidad Territorial"/>
    <x v="4"/>
    <s v="RD REMISION POR COMPETENCIA "/>
    <s v=" Arbey Hernan Trujillo Mendez"/>
    <s v="SUBDIRECCIÓN ESTRATÉGICA Y DE COORDINACIÓN BOMBERIL"/>
    <s v="SUBDIRECCIÓN ESTRATÉGICA Y DE COORDINACIÓN BOMBERIL"/>
    <s v="PETICION DE INTERES PARTICULAR "/>
    <n v="30"/>
    <s v="20203800051512  "/>
    <d v="2020-12-02T00:00:00"/>
    <s v="20212000013771"/>
    <d v="2021-01-20T00:00:00"/>
    <n v="31"/>
    <s v="Extemporanea"/>
    <m/>
    <m/>
    <m/>
    <m/>
    <m/>
    <m/>
  </r>
  <r>
    <s v="Canal Virtual"/>
    <s v="Correo Atencion Ciudadano"/>
    <s v="Bogotá"/>
    <s v="CUERPO DE BOMBEROS OFICIALES BOGOTá UAECOB COOPERACIÓN INTERNACIONAL Y ALIANZAS ESTRATÉGICAS "/>
    <s v="Cuerpo de Bomberos"/>
    <x v="0"/>
    <s v="CAC SOLICITUD "/>
    <s v="Lina Maria Rojas Gallego"/>
    <s v="SUBDIRECCIÓN ESTRATÉGICA Y DE COORDINACIÓN BOMBERIL"/>
    <s v="SUBDIRECCIÓN ESTRATÉGICA Y DE COORDINACIÓN BOMBERIL"/>
    <s v="SOLICITUD "/>
    <n v="30"/>
    <s v="20203800051522  "/>
    <d v="2020-12-02T00:00:00"/>
    <m/>
    <d v="2020-12-02T00:00:00"/>
    <n v="0"/>
    <s v="Cumplida"/>
    <m/>
    <m/>
    <m/>
    <m/>
    <m/>
    <m/>
  </r>
  <r>
    <s v="Canal Virtual"/>
    <s v="Correo Atencion Ciudadano"/>
    <s v="Huila"/>
    <s v="ASOCIACION NCIONAL DE BOMBEROSASDEBER NEIVA  "/>
    <s v="Persona Jurídica"/>
    <x v="0"/>
    <s v="CAC notificación radicado 20205461592231 "/>
    <s v="Edgar Alexander Maya Lopez"/>
    <s v="FORMULACIÓN Y ACTUALIZACIÓN NORMATIVA Y OPERATIVA"/>
    <s v="SUBDIRECCIÓN ESTRATÉGICA Y DE COORDINACIÓN BOMBERIL"/>
    <s v="DERECHOS DE PETICIóN "/>
    <n v="30"/>
    <s v="20203800051532  "/>
    <d v="2020-12-02T00:00:00"/>
    <s v="20202050082161"/>
    <d v="2020-12-29T00:00:00"/>
    <n v="20"/>
    <s v="Cumplida"/>
    <m/>
    <m/>
    <m/>
    <m/>
    <m/>
    <m/>
  </r>
  <r>
    <s v="Canal Virtual"/>
    <s v="Correo Atencion Ciudadano"/>
    <s v="Bogotá"/>
    <s v="CUERPO DE BOMBEROS OFICIALES BOGOTá UAECOB D.C. "/>
    <s v="Cuerpo de Bomberos"/>
    <x v="0"/>
    <s v="CAC SOLICITUD DE REGISTROS "/>
    <s v="Lina Maria Rojas Gallego"/>
    <s v="SUBDIRECCIÓN ESTRATÉGICA Y DE COORDINACIÓN BOMBERIL"/>
    <s v="SUBDIRECCIÓN ESTRATÉGICA Y DE COORDINACIÓN BOMBERIL"/>
    <s v="SOLICITUD "/>
    <n v="20"/>
    <s v="20203800051602  "/>
    <d v="2020-12-02T00:00:00"/>
    <m/>
    <d v="2020-12-02T00:00:00"/>
    <n v="0"/>
    <s v="Cumplida"/>
    <m/>
    <m/>
    <m/>
    <m/>
    <m/>
    <m/>
  </r>
  <r>
    <s v="Canal Virtual"/>
    <s v="Correo Atencion Ciudadano"/>
    <s v="Valle del Cauca"/>
    <s v="CUERPO DE BOMBEROS VOLUNTARIOS DE CARTAGO  "/>
    <s v="Cuerpo de Bomberos"/>
    <x v="0"/>
    <s v="CAC SOLICITUD "/>
    <s v="Mauricio Delgado Perdomo"/>
    <s v="SUBDIRECCIÓN ESTRATÉGICA Y DE COORDINACIÓN BOMBERIL"/>
    <s v="SUBDIRECCIÓN ESTRATÉGICA Y DE COORDINACIÓN BOMBERIL"/>
    <s v="SOLICITUD "/>
    <n v="30"/>
    <s v="20203800051672  "/>
    <d v="2020-12-02T00:00:00"/>
    <m/>
    <d v="2020-12-04T00:00:00"/>
    <n v="2"/>
    <s v="Cumplida"/>
    <m/>
    <m/>
    <m/>
    <m/>
    <m/>
    <m/>
  </r>
  <r>
    <s v="Canal Virtual"/>
    <s v="Correo Atencion Ciudadano"/>
    <s v="Santander"/>
    <s v="CUERPO DE BOMBEROS OCAÑA - NORTE DE SANTANDER  "/>
    <s v="Cuerpo de Bomberos"/>
    <x v="1"/>
    <s v="CAC SOLCITUD OFICIO "/>
    <s v="Andrea Bibiana Castañeda Durán"/>
    <s v="FORMULACIÓN Y ACTUALIZACIÓN NORMATIVA Y OPERATIVA"/>
    <s v="SUBDIRECCIÓN ESTRATÉGICA Y DE COORDINACIÓN BOMBERIL"/>
    <s v="PETICION DE INTERES GENERAL "/>
    <n v="30"/>
    <s v="20203800051682  "/>
    <d v="2020-12-02T00:00:00"/>
    <s v="20202050082001"/>
    <d v="2020-12-22T00:00:00"/>
    <n v="13"/>
    <s v="Cumplida"/>
    <m/>
    <m/>
    <m/>
    <m/>
    <m/>
    <m/>
  </r>
  <r>
    <s v="Canal Virtual"/>
    <s v="Correo Atencion Ciudadano"/>
    <s v="Valle del Cauca"/>
    <s v="CUERPO DE BOMBEROS VOLUNTARIOS DE BUENAVENTURA  "/>
    <s v="Cuerpo de Bomberos"/>
    <x v="3"/>
    <s v="CAC SOLICITUD "/>
    <s v="Liz Margaret Álvarez calderon"/>
    <s v="SUBDIRECCIÓN ESTRATÉGICA Y DE COORDINACIÓN BOMBERIL"/>
    <s v="SUBDIRECCIÓN ESTRATÉGICA Y DE COORDINACIÓN BOMBERIL"/>
    <s v="PETICION DE INTERES GENERAL "/>
    <n v="30"/>
    <s v="20203800051702  "/>
    <d v="2020-12-02T00:00:00"/>
    <s v="20202000013171"/>
    <d v="2020-12-23T00:00:00"/>
    <n v="14"/>
    <s v="Cumplida"/>
    <m/>
    <m/>
    <m/>
    <m/>
    <m/>
    <m/>
  </r>
  <r>
    <s v="Canal Virtual"/>
    <s v="Correo Atencion Ciudadano"/>
    <s v="Antioquia"/>
    <s v="CUERPO DE BOMBEROS VOLUNTARIOS DE ENTRERRIOS  "/>
    <s v="Cuerpo de Bomberos"/>
    <x v="4"/>
    <s v="CAC SOLICITUD "/>
    <s v="VIVIANA ANDRADE TOVAR"/>
    <s v="PLANEACIÓN ESTRATEGICA"/>
    <s v="SUBDIRECCIÓN ESTRATÉGICA Y DE COORDINACIÓN BOMBERIL"/>
    <s v="PETICION DE INTERES GENERAL "/>
    <n v="30"/>
    <s v="20203800051712  "/>
    <d v="2020-12-02T00:00:00"/>
    <s v="20201100012731"/>
    <d v="2020-12-16T00:00:00"/>
    <n v="10"/>
    <s v="Cumplida"/>
    <m/>
    <m/>
    <m/>
    <m/>
    <m/>
    <m/>
  </r>
  <r>
    <s v="Canal Escrito"/>
    <s v="Radicación Directa"/>
    <s v="Risaralda"/>
    <s v="ALVARO WILLIAM LOPEZ OSSA "/>
    <s v="Persona Natural"/>
    <x v="0"/>
    <s v="RD REMISION DE QUEJA E-2020-538792 "/>
    <s v="Angélica Xiomara Rosado Bayona"/>
    <s v="GESTIÓN ATENCIÓN AL CIUDADANO"/>
    <s v="SUBDIRECCIÓN ADMINISTRATIVA Y FINANCIERA"/>
    <s v="DENUNCIA "/>
    <n v="30"/>
    <s v="20203800051772  "/>
    <d v="2020-12-03T00:00:00"/>
    <s v="20203800012761"/>
    <d v="2020-12-15T00:00:00"/>
    <n v="7"/>
    <s v="Cumplida"/>
    <m/>
    <m/>
    <m/>
    <m/>
    <m/>
    <m/>
  </r>
  <r>
    <s v="Canal Virtual"/>
    <s v="Correo Atencion Ciudadano"/>
    <s v="Cundinamarca"/>
    <s v="ALCALDÍA MUNICIPAL DE CAJICA - CUNDINAMARCA  "/>
    <s v="Entidad Territorial"/>
    <x v="4"/>
    <s v="CAC. Fwd: Proceso de verificación de condiciones técnicas del Cuerpo de Bomberos Voluntarios de Cajicá - Cundinamarca. "/>
    <s v="Liz Margaret Álvarez calderon"/>
    <s v="SUBDIRECCIÓN ESTRATÉGICA Y DE COORDINACIÓN BOMBERIL"/>
    <s v="SUBDIRECCIÓN ESTRATÉGICA Y DE COORDINACIÓN BOMBERIL"/>
    <s v="SOLICITUD "/>
    <n v="30"/>
    <s v="20203800051792  "/>
    <d v="2020-12-04T00:00:00"/>
    <s v="20202000013201"/>
    <d v="2020-12-23T00:00:00"/>
    <n v="17"/>
    <s v="Cumplida"/>
    <m/>
    <m/>
    <m/>
    <m/>
    <m/>
    <m/>
  </r>
  <r>
    <s v="Canal Virtual"/>
    <s v="Correo Atencion Ciudadano"/>
    <s v="Norte de Santander"/>
    <s v="DELEGACIÓN DEPARTAMENTAL DE NORTE DE SANTANDER  "/>
    <s v="Cuerpo de Bomberos"/>
    <x v="1"/>
    <s v="CAC. Fwd: solicitud apoyo para la creación del cuerpo de bomberos NORTE DE SANTANDER. "/>
    <s v="Andrea Bibiana Castañeda Durán"/>
    <s v="FORMULACIÓN Y ACTUALIZACIÓN NORMATIVA Y OPERATIVA "/>
    <s v="SUBDIRECCIÓN ESTRATÉGICA Y DE COORDINACIÓN BOMBERIL"/>
    <s v="PETICION DE INTERES PARTICULAR "/>
    <n v="35"/>
    <s v="20203800051802  "/>
    <d v="2020-12-04T00:00:00"/>
    <n v="20202050081861"/>
    <d v="2020-12-15T00:00:00"/>
    <n v="10"/>
    <s v="Cumplida"/>
    <m/>
    <m/>
    <m/>
    <m/>
    <m/>
    <m/>
  </r>
  <r>
    <s v="Canal Escrito"/>
    <s v="Radicación Directa"/>
    <s v="Cauca"/>
    <s v="CUERPO DE BOMBEROS VOLUNTARIOS DE POPAYAN"/>
    <s v="Cuerpo de Bomberos"/>
    <x v="0"/>
    <s v="RD DOCUMENOS DOCTORA VIVIANA "/>
    <s v="Maicol Villarreal Ospina"/>
    <s v="SUBDIRECCIÓN ESTRATÉGICA Y DE COORDINACIÓN BOMBERIL"/>
    <s v="SUBDIRECCIÓN ESTRATÉGICA Y DE COORDINACIÓN BOMBERIL"/>
    <s v="INFORMES "/>
    <n v="30"/>
    <s v="20203800051822  "/>
    <d v="2020-12-04T00:00:00"/>
    <s v="20202000012901 "/>
    <d v="2020-12-23T00:00:00"/>
    <n v="12"/>
    <s v="Cumplida"/>
    <m/>
    <m/>
    <m/>
    <m/>
    <m/>
    <m/>
  </r>
  <r>
    <s v="Canal Virtual"/>
    <s v="Correo Atencion Ciudadano"/>
    <s v="Bogotá"/>
    <s v="DEPARTAMENTO NACIONAL DE PLANEACION BOGOTA  "/>
    <s v="Entidad Pública"/>
    <x v="0"/>
    <s v="CAC. (20205461592231_702) Envío de notificación radicado 20205461592231 (EMAIL CERTIFICADO de notificaciones_sgdorfeo@dnp.gov.co)  "/>
    <s v="Edgar Alexander Maya Lopez"/>
    <s v="FORMULACIÓN Y ACTUALIZACIÓN NORMATIVA Y OPERATIVA "/>
    <s v="SUBDIRECCIÓN ESTRATÉGICA Y DE COORDINACIÓN BOMBERIL"/>
    <s v="PETICION DE INTERES PARTICULAR "/>
    <n v="30"/>
    <s v="20203800051832  "/>
    <d v="2020-12-04T00:00:00"/>
    <s v="20202050082161"/>
    <d v="2021-01-18T00:00:00"/>
    <n v="30"/>
    <s v="Cumplida"/>
    <m/>
    <m/>
    <m/>
    <m/>
    <m/>
    <m/>
  </r>
  <r>
    <s v="Canal Virtual"/>
    <s v="Correo Atencion Ciudadano"/>
    <s v="Antioquia"/>
    <s v="CUERPO DE BOMBEROS SAN ANDRES DE CUERQUIA - ANTIOQUIA  "/>
    <s v="Cuerpo de Bomberos"/>
    <x v="3"/>
    <s v="CAC. (sin asunto), Contratación y desembolso de sobretasa bomberil 2020.  "/>
    <s v="Andrea Bibiana Castañeda Durán"/>
    <s v="FORMULACIÓN Y ACTUALIZACIÓN NORMATIVA Y OPERATIVA "/>
    <s v="SUBDIRECCIÓN ESTRATÉGICA Y DE COORDINACIÓN BOMBERIL"/>
    <s v="INFORMES "/>
    <n v="30"/>
    <s v="20203800051922  "/>
    <d v="2020-12-04T00:00:00"/>
    <s v="20202050081711"/>
    <d v="2020-12-14T00:00:00"/>
    <n v="7"/>
    <s v="Cumplida"/>
    <m/>
    <m/>
    <m/>
    <m/>
    <m/>
    <m/>
  </r>
  <r>
    <s v="Canal Virtual"/>
    <s v="Correo Atencion Ciudadano"/>
    <s v="Bogotá"/>
    <s v="EMPAQUETADURAS Y EMPAQUES  "/>
    <s v="Persona Jurídica"/>
    <x v="0"/>
    <s v="CAC. SOLICITUD LISTADO CUERPOS DE SOCORRO.  "/>
    <s v="Luis Alberto Valencia Pulido"/>
    <s v="Área Cenrtral de Referencia Bomberil"/>
    <s v="SUBDIRECCIÓN ESTRATÉGICA Y DE COORDINACIÓN BOMBERIL"/>
    <s v="PETICION DE INTERES PARTICULAR "/>
    <n v="20"/>
    <s v="20203800051952  "/>
    <d v="2020-12-04T00:00:00"/>
    <m/>
    <d v="2020-12-29T00:00:00"/>
    <n v="15"/>
    <s v="Cumplida"/>
    <m/>
    <m/>
    <m/>
    <m/>
    <m/>
    <m/>
  </r>
  <r>
    <s v="Canal Virtual"/>
    <s v="Correo Atencion Ciudadano"/>
    <s v="Quindio"/>
    <s v="GOBERNACION DEL QUINDIO  "/>
    <s v="Entidad Territorial"/>
    <x v="3"/>
    <s v="CAC. Solicitud Concepto Jurídico.  "/>
    <s v="Melba Vidal"/>
    <s v="FORMULACIÓN Y ACTUALIZACIÓN NORMATIVA Y OPERATIVA"/>
    <s v="SUBDIRECCIÓN ESTRATÉGICA Y DE COORDINACIÓN BOMBERIL"/>
    <s v="PETICION DE INTERES PARTICULAR "/>
    <n v="30"/>
    <s v="20203800051962  "/>
    <d v="2020-12-04T00:00:00"/>
    <m/>
    <m/>
    <m/>
    <s v="En proceso"/>
    <m/>
    <m/>
    <m/>
    <m/>
    <m/>
    <m/>
  </r>
  <r>
    <s v="Canal Virtual"/>
    <s v="Correo Atencion Ciudadano"/>
    <s v="Norte de Santander"/>
    <s v="CUERPO DE BOMBEROS DE OCAÑA  "/>
    <s v="Cuerpo de Bomberos"/>
    <x v="3"/>
    <s v="CAC. RV: Oficio Cuerpo de Bomberos Voluntarios Ocaña. "/>
    <s v="Melba Vidal"/>
    <s v="FORMULACIÓN Y ACTUALIZACIÓN NORMATIVA Y OPERATIVA"/>
    <s v="SUBDIRECCIÓN ESTRATÉGICA Y DE COORDINACIÓN BOMBERIL"/>
    <s v="CONSULTA "/>
    <n v="30"/>
    <s v="20203800051982  "/>
    <d v="2020-12-04T00:00:00"/>
    <m/>
    <m/>
    <m/>
    <s v="En proceso"/>
    <m/>
    <m/>
    <m/>
    <m/>
    <m/>
    <m/>
  </r>
  <r>
    <s v="Canal Virtual"/>
    <s v="Correo Atencion Ciudadano"/>
    <s v="Putumayo"/>
    <s v="CUERPO DE BOMBEROS VOLUNTARIOS SIBUNDOY  "/>
    <s v="Cuerpo de Bomberos"/>
    <x v="4"/>
    <s v="CAC. legalización vehículo.  "/>
    <s v=" Carlos Armando López Barrera"/>
    <s v="Oficina Asesora Juridica"/>
    <s v="Direccion General"/>
    <s v="PETICION DE INTERES GENERAL "/>
    <n v="30"/>
    <s v="20203800052002  "/>
    <d v="2020-12-04T00:00:00"/>
    <s v="20211200000663"/>
    <d v="2021-01-12T00:00:00"/>
    <m/>
    <s v="Cumplida"/>
    <m/>
    <m/>
    <m/>
    <m/>
    <m/>
    <m/>
  </r>
  <r>
    <s v="Canal Virtual"/>
    <s v="Correo Atencion Ciudadano"/>
    <s v="Meta"/>
    <s v="JOSE ARJONA  "/>
    <s v="Persona Natural"/>
    <x v="3"/>
    <s v="CAC. SALUDOS, INCONFORMIDAD POR LAS RESPUESTAS A MIS DERRECHOS DE PETICION. "/>
    <s v=" VIVIANA ANDRADE TOVAR"/>
    <s v="PLANEACIÓN ESTRATEGICA "/>
    <s v="SUBDIRECCIÓN ESTRATÉGICA Y DE COORDINACIÓN BOMBERIL"/>
    <s v="PETICION DE INTERES PARTICULAR "/>
    <n v="30"/>
    <s v="20203800052012  "/>
    <d v="2020-12-04T00:00:00"/>
    <s v="20203000013021"/>
    <d v="2020-12-22T00:00:00"/>
    <n v="11"/>
    <s v="Cumplida"/>
    <m/>
    <m/>
    <m/>
    <m/>
    <m/>
    <m/>
  </r>
  <r>
    <s v="Canal Virtual"/>
    <s v="Correo Atencion Ciudadano"/>
    <s v="Bolivar"/>
    <s v="CUERPO DE BOMBEROS VOLUNTARIOS MAGANGUE - BOLIVAR  "/>
    <s v="Cuerpo de Bomberos"/>
    <x v="3"/>
    <s v="CAC. Asamblea Extraordinaria y hojas de vida para revisión por parte de Inspección, vigilancia y control DNBC, Bomberos Magangué y otros 2 documentos.pdf  "/>
    <s v="Ronny Estiven Romero Velandia"/>
    <s v="FORMULACIÓN Y ACTUALIZACIÓN NORMATIVA Y OPERATIVA"/>
    <s v="SUBDIRECCIÓN ESTRATÉGICA Y DE COORDINACIÓN BOMBERIL"/>
    <s v="INFORMES "/>
    <n v="30"/>
    <s v="20203800052022  "/>
    <d v="2020-12-04T00:00:00"/>
    <s v="20212050083051"/>
    <d v="2021-01-12T00:00:00"/>
    <m/>
    <s v="Cumplida"/>
    <m/>
    <m/>
    <m/>
    <m/>
    <m/>
    <m/>
  </r>
  <r>
    <s v="Canal Virtual"/>
    <s v="Correo Atencion Ciudadano"/>
    <s v="Cundinamarca"/>
    <s v="CUERPO DE BOMBEROS VOLUNTARIOS DE SOPO  "/>
    <s v="Cuerpo de Bomberos"/>
    <x v="2"/>
    <s v="CAC. DOCUMENTACION BOMBEROS VOLUNTARIOS DE SOPO "/>
    <s v="Cristhian Matiz"/>
    <s v="SUBDIRECCIÓN ESTRATÉGICA Y DE COORDINACIÓN BOMBERIL"/>
    <s v="SUBDIRECCIÓN ESTRATÉGICA Y DE COORDINACIÓN BOMBERIL"/>
    <s v="INFORMES "/>
    <n v="30"/>
    <s v="20203800052032  "/>
    <d v="2020-12-04T00:00:00"/>
    <s v="20202000012601"/>
    <d v="2020-12-21T00:00:00"/>
    <n v="10"/>
    <s v="Cumplida"/>
    <m/>
    <m/>
    <m/>
    <m/>
    <m/>
    <m/>
  </r>
  <r>
    <s v="Canal Virtual"/>
    <s v="Correo Atencion Ciudadano"/>
    <s v="Antioquia"/>
    <s v="CUERPO DE BOMBEROS VOLUNTARIOS DE CALDAS - ANTIOQUIA  "/>
    <s v="Cuerpo de Bomberos"/>
    <x v="0"/>
    <s v="CAC. RV: solicitud  "/>
    <s v="Lina Maria Rojas Gallego "/>
    <s v="SUBDIRECCIÓN ESTRATÉGICA Y DE COORDINACIÓN BOMBERIL "/>
    <s v="SUBDIRECCIÓN ESTRATÉGICA Y DE COORDINACIÓN BOMBERIL"/>
    <s v="SOLICITUD "/>
    <n v="30"/>
    <s v="20203800052102  "/>
    <d v="2020-12-04T00:00:00"/>
    <s v="20202000012131"/>
    <d v="2020-12-14T00:00:00"/>
    <n v="5"/>
    <s v="Cumplida"/>
    <m/>
    <m/>
    <m/>
    <m/>
    <m/>
    <m/>
  </r>
  <r>
    <s v="Canal Virtual"/>
    <s v="Correo Atencion Ciudadano"/>
    <s v="Meta"/>
    <s v="JOSE ARJONA  "/>
    <s v="Persona Natural"/>
    <x v="0"/>
    <s v="CAC. DERECHO DE PETICION. "/>
    <s v="VIVIANA ANDRADE TOVAR"/>
    <s v="PLANEACIÓN ESTRATEGICA "/>
    <s v="SUBDIRECCIÓN ESTRATÉGICA Y DE COORDINACIÓN BOMBERIL"/>
    <s v="PETICION DE INTERES PARTICULAR "/>
    <n v="30"/>
    <s v="20203800052122  "/>
    <d v="2020-12-04T00:00:00"/>
    <s v="20203000013051"/>
    <d v="2020-12-22T00:00:00"/>
    <n v="11"/>
    <s v="Cumplida"/>
    <m/>
    <m/>
    <m/>
    <m/>
    <m/>
    <m/>
  </r>
  <r>
    <s v="Canal Virtual"/>
    <s v="Correo Atencion Ciudadano"/>
    <s v="Meta"/>
    <s v="JOSE ARJONA  "/>
    <s v="Persona Natural"/>
    <x v="0"/>
    <s v="CAC. REQUIERO INMEDIATA RESPUESTA DERECHO DE PETICION ACTAS REUNIONES PROCESO SELECCION SUBCOMISIONES NACIONALES DE RESCATE.  "/>
    <s v="VIVIANA ANDRADE TOVAR"/>
    <s v="PLANEACIÓN ESTRATEGICA "/>
    <s v="SUBDIRECCIÓN ESTRATÉGICA Y DE COORDINACIÓN BOMBERIL"/>
    <s v="PETICION DE INTERES PARTICULAR "/>
    <n v="30"/>
    <s v="20203800052132  "/>
    <d v="2020-12-04T00:00:00"/>
    <s v="20203000013061"/>
    <d v="2020-12-22T00:00:00"/>
    <n v="11"/>
    <s v="Cumplida"/>
    <m/>
    <m/>
    <m/>
    <m/>
    <m/>
    <m/>
  </r>
  <r>
    <s v="Canal Virtual"/>
    <s v="Correo Atencion Ciudadano"/>
    <s v="Meta"/>
    <s v="JOSE ARJONA  "/>
    <s v="Persona Natural"/>
    <x v="0"/>
    <s v="CAC. DERECHO DE PETICION ACLARACION RESPUESTA CONVOCATORIA SELECCION SUBCOMISIONES NACIONALES DE RESCATE "/>
    <s v="VIVIANA ANDRADE TOVAR"/>
    <s v="PLANEACIÓN ESTRATEGICA "/>
    <s v="SUBDIRECCIÓN ESTRATÉGICA Y DE COORDINACIÓN BOMBERIL"/>
    <s v="PETICION DE INTERES PARTICULAR "/>
    <n v="30"/>
    <s v="20203800052142  "/>
    <d v="2020-12-04T00:00:00"/>
    <s v="20201100013081"/>
    <d v="2020-12-22T00:00:00"/>
    <n v="11"/>
    <s v="Cumplida"/>
    <m/>
    <m/>
    <m/>
    <m/>
    <m/>
    <m/>
  </r>
  <r>
    <s v="Canal Virtual"/>
    <s v="Correo Atencion Ciudadano"/>
    <s v="Bolivar"/>
    <s v="CUERPO DE BOMBEROS VOLUNTARIOS MAGANGUE - BOLIVAR  "/>
    <s v="Cuerpo de Bomberos"/>
    <x v="0"/>
    <s v="CAC. Asamblea Extraordinaria y hojas de vida para revisión por parte de Inspección, vigilancia y control DNBC, Bomberos Magangué.pdf  "/>
    <s v="Melba Vidal"/>
    <s v="FORMULACIÓN Y ACTUALIZACIÓN NORMATIVA Y OPERATIVA"/>
    <s v="SUBDIRECCIÓN ESTRATÉGICA Y DE COORDINACIÓN BOMBERIL"/>
    <s v="PETICION DE INTERES GENERAL "/>
    <n v="30"/>
    <s v="20203800052162  "/>
    <d v="2020-12-04T00:00:00"/>
    <m/>
    <m/>
    <m/>
    <s v="En proceso"/>
    <m/>
    <m/>
    <m/>
    <m/>
    <m/>
    <m/>
  </r>
  <r>
    <s v="Canal Virtual"/>
    <s v="Correo Atencion Ciudadano"/>
    <s v="Antioquia"/>
    <s v="ALCALDIA SABANETA ANTIOQUIA "/>
    <s v="Entidad Territorial"/>
    <x v="3"/>
    <s v="CAC. SOLICITUD DE VIGILANCI Y CONTROL "/>
    <s v="Liz Margaret Álvarez calderon"/>
    <s v="SUBDIRECCIÓN ESTRATÉGICA Y DE COORDINACIÓN BOMBERIL"/>
    <s v="SUBDIRECCIÓN ESTRATÉGICA Y DE COORDINACIÓN BOMBERIL"/>
    <s v="PETICION DE INTERES GENERAL "/>
    <n v="30"/>
    <s v="20203800052172  "/>
    <d v="2020-12-04T00:00:00"/>
    <s v="20202000013171"/>
    <d v="2020-12-23T00:00:00"/>
    <n v="15"/>
    <s v="Cumplida"/>
    <m/>
    <m/>
    <m/>
    <m/>
    <m/>
    <m/>
  </r>
  <r>
    <s v="Canal Virtual"/>
    <s v="Correo Atencion Ciudadano"/>
    <s v="Caldas"/>
    <s v="JUAN CAMILO OCAMPO  "/>
    <s v="Persona Natural"/>
    <x v="4"/>
    <s v="CAC. Documentos Faltantes para aval Instructor Sargento Juan Camilo Ocampo "/>
    <s v="Lina Maria Rojas Gallego"/>
    <s v="SUBDIRECCIÓN ESTRATÉGICA Y DE COORDINACIÓN BOMBERIL"/>
    <s v="SUBDIRECCIÓN ESTRATÉGICA Y DE COORDINACIÓN BOMBERIL"/>
    <s v="SOLICITUD "/>
    <n v="30"/>
    <s v="20203800052202  "/>
    <d v="2020-12-04T00:00:00"/>
    <s v="20202000012781"/>
    <d v="2020-12-22T00:00:00"/>
    <n v="12"/>
    <s v="Cumplida"/>
    <m/>
    <m/>
    <m/>
    <m/>
    <m/>
    <m/>
  </r>
  <r>
    <s v="Canal Virtual"/>
    <s v="Correo Atencion Ciudadano"/>
    <s v="Putumayo"/>
    <s v="CUERPO DE BOMBEROS VOLUNTARIOS VILLAGARZON PUTUMAYO "/>
    <s v="Cuerpo de Bomberos"/>
    <x v="0"/>
    <s v="CAC. Fwd: Solicitud Bomberos Villagarzón.  "/>
    <s v="Mauricio Delgado Perdomo"/>
    <s v="SUBDIRECCIÓN ESTRATÉGICA Y DE COORDINACIÓN BOMBERIL"/>
    <s v="SUBDIRECCIÓN ESTRATÉGICA Y DE COORDINACIÓN BOMBERIL"/>
    <s v="PETICION DE INTERES GENERAL "/>
    <n v="30"/>
    <s v="20203800052212  "/>
    <d v="2020-12-04T00:00:00"/>
    <m/>
    <d v="2020-12-11T00:00:00"/>
    <n v="4"/>
    <s v="Cumplida"/>
    <m/>
    <m/>
    <m/>
    <m/>
    <m/>
    <m/>
  </r>
  <r>
    <s v="Canal Virtual"/>
    <s v="Correo Atencion Ciudadano"/>
    <s v="La Guajira"/>
    <s v="NILSON JOSé LóPEZ IBARRA "/>
    <s v="Cuerpo de Bomberos"/>
    <x v="0"/>
    <s v="CAC. Offline message sent by NILSON José López ibarra  "/>
    <s v="Carlos Osorio"/>
    <s v="FORMULACIÓN Y ACTUALIZACIÓN NORMATIVA Y OPERATIVA"/>
    <s v="SUBDIRECCIÓN ESTRATÉGICA Y DE COORDINACIÓN BOMBERIL"/>
    <s v="DERECHOS DE PETICIóN "/>
    <n v="30"/>
    <s v="20203800052222  "/>
    <d v="2020-12-04T00:00:00"/>
    <s v="20202050081891"/>
    <d v="2020-12-15T00:00:00"/>
    <n v="6"/>
    <s v="Cumplida"/>
    <m/>
    <m/>
    <m/>
    <m/>
    <m/>
    <m/>
  </r>
  <r>
    <s v="Canal Virtual"/>
    <s v="Correo Atencion Ciudadano"/>
    <s v="Caldas"/>
    <s v="DELEGACION DEPARTAMENTAL DE BOMBEROS DE CALDAS  "/>
    <s v="Cuerpo de Bomberos"/>
    <x v="4"/>
    <s v="CAC. Carta subdirector.pdf.  "/>
    <s v="VIVIANA ANDRADE TOVAR "/>
    <s v="PLANEACIÓN ESTRATEGICA "/>
    <s v="SUBDIRECCIÓN ESTRATÉGICA Y DE COORDINACIÓN BOMBERIL"/>
    <s v="PETICION DE INTERES GENERAL "/>
    <n v="30"/>
    <s v="20203800052252  "/>
    <d v="2020-12-07T00:00:00"/>
    <s v="20201100013071"/>
    <d v="2020-12-22T00:00:00"/>
    <n v="11"/>
    <s v="Cumplida"/>
    <m/>
    <m/>
    <m/>
    <m/>
    <m/>
    <m/>
  </r>
  <r>
    <s v="Canal Virtual"/>
    <s v="Correo Atencion Ciudadano"/>
    <s v="Nariño"/>
    <s v="JOSE ESTUPIÑAN LANDAZURI "/>
    <s v="Persona Natural"/>
    <x v="3"/>
    <s v="CAC, Fwd: Consulta. "/>
    <s v="Arbey Hernan Trujillo Mendez"/>
    <s v="SUBDIRECCIÓN ESTRATÉGICA Y DE COORDINACIÓN BOMBERIL "/>
    <s v="SUBDIRECCIÓN ESTRATÉGICA Y DE COORDINACIÓN BOMBERIL"/>
    <s v="CONSULTA "/>
    <n v="35"/>
    <s v="20203800052292  "/>
    <d v="2020-12-07T00:00:00"/>
    <s v="20212050083881"/>
    <d v="2021-02-02T00:00:00"/>
    <n v="36"/>
    <s v="Extemporanea"/>
    <m/>
    <m/>
    <m/>
    <m/>
    <m/>
    <m/>
  </r>
  <r>
    <s v="Canal Virtual"/>
    <s v="Correo Atencion Ciudadano"/>
    <s v="Antioquia"/>
    <s v="CUERPO DE BOMBEROS VOLUNTARIOS DE ARBOLETES  "/>
    <s v="Cuerpo de Bomberos"/>
    <x v="4"/>
    <s v="CAC. Fwd: Derecho de petición de interés general.  "/>
    <s v="Ronny Estiven Romero Velandia"/>
    <s v="FORMULACIÓN Y ACTUALIZACIÓN NORMATIVA Y OPERATIVA"/>
    <s v="SUBDIRECCIÓN ESTRATÉGICA Y DE COORDINACIÓN BOMBERIL"/>
    <s v="PETICION DE INTERES GENERAL "/>
    <n v="30"/>
    <s v="20203800052302  "/>
    <d v="2020-12-07T00:00:00"/>
    <m/>
    <d v="2020-12-11T00:00:00"/>
    <n v="3"/>
    <s v="Cumplida"/>
    <m/>
    <m/>
    <m/>
    <m/>
    <m/>
    <m/>
  </r>
  <r>
    <s v="Canal Virtual"/>
    <s v="Correo Atencion Ciudadano"/>
    <s v="Meta"/>
    <s v="CUERPO DE BOMBEROS VOLUNTARIOS DE SAN JUAN DE ARAMA  "/>
    <s v="Cuerpo de Bomberos"/>
    <x v="0"/>
    <s v="CAC.COPIA DE COMODATO  "/>
    <s v="Carolina Pulido Moyeton"/>
    <s v="GESTIÓN CONTRACTUAL  "/>
    <s v="SUBDIRECCIÓN ADMINISTRATIVA Y FINANCIERA"/>
    <s v="PETICIÓN DE DOCUMENTOS E INFORMACIÓN "/>
    <n v="20"/>
    <s v="20203800052312  "/>
    <d v="2020-12-07T00:00:00"/>
    <m/>
    <d v="2020-12-15T00:00:00"/>
    <n v="5"/>
    <s v="Cumplida"/>
    <m/>
    <m/>
    <m/>
    <m/>
    <m/>
    <m/>
  </r>
  <r>
    <s v="Canal Virtual"/>
    <s v="Correo Atencion Ciudadano"/>
    <s v="Cesar"/>
    <s v="ALCALDIA SAN ALBERTO CESAR "/>
    <s v="Entidad Territorial"/>
    <x v="2"/>
    <s v="CAC.Solitud de información Cuerpo de Bomberos  "/>
    <s v="EDISON DELGADO"/>
    <s v="FORMULACIÓN Y ACTUALIZACIÓN NORMATIVA Y OPERATIVA"/>
    <s v="SUBDIRECCIÓN ESTRATÉGICA Y DE COORDINACIÓN BOMBERIL"/>
    <s v="PETICION DE INTERES GENERAL "/>
    <n v="30"/>
    <s v="20203800052322  "/>
    <d v="2020-12-07T00:00:00"/>
    <s v="20202050081691"/>
    <d v="2020-12-13T00:00:00"/>
    <n v="3"/>
    <s v="Cumplida"/>
    <m/>
    <m/>
    <m/>
    <m/>
    <m/>
    <m/>
  </r>
  <r>
    <s v="Canal Virtual"/>
    <s v="Correo Atencion Ciudadano"/>
    <s v="Norte de Santander"/>
    <s v="CUERPO DE BOMBEROS VOLUNTARIOS DE VILLA DEL ROSARIO  "/>
    <s v="Cuerpo de Bomberos"/>
    <x v="0"/>
    <s v="CAC. Asesoria  "/>
    <s v="Paula Andrea Cortés Mojica"/>
    <s v="SUBDIRECCIÓN ESTRATÉGICA Y DE COORDINACIÓN BOMBERIL"/>
    <s v="SUBDIRECCIÓN ESTRATÉGICA Y DE COORDINACIÓN BOMBERIL"/>
    <s v="PETICION DE INTERES PARTICULAR "/>
    <n v="20"/>
    <s v="20203800052342  "/>
    <d v="2020-12-07T00:00:00"/>
    <s v="20201000013271"/>
    <d v="2020-12-28T00:00:00"/>
    <n v="13"/>
    <s v="Cumplida"/>
    <m/>
    <m/>
    <m/>
    <m/>
    <m/>
    <m/>
  </r>
  <r>
    <s v="Canal Virtual"/>
    <s v="Correo Atencion Ciudadano"/>
    <s v="Bogotá"/>
    <s v="FRANCISCO ALBERTO ALDANA GUTIéRREZ "/>
    <s v="Persona Natural"/>
    <x v="0"/>
    <s v="CAC. Solicitud Apoyo.  "/>
    <s v="Edgar Alexander Maya Lopez"/>
    <s v="FORMULACIÓN Y ACTUALIZACIÓN NORMATIVA Y OPERATIVA"/>
    <s v="SUBDIRECCIÓN ESTRATÉGICA Y DE COORDINACIÓN BOMBERIL"/>
    <s v="PETICION DE INTERES PARTICULAR "/>
    <n v="30"/>
    <s v="20203800052352  "/>
    <d v="2020-12-09T00:00:00"/>
    <s v="20212050083451"/>
    <d v="2021-01-28T00:00:00"/>
    <n v="33"/>
    <s v="Extemporanea"/>
    <m/>
    <m/>
    <m/>
    <m/>
    <m/>
    <m/>
  </r>
  <r>
    <s v="Canal Virtual"/>
    <s v="Correo Atencion Ciudadano"/>
    <s v="Atlántico"/>
    <s v="CUERPO DE BOMBEROS VOLUNTARIOS SABANAGRANDE  "/>
    <s v="Cuerpo de Bomberos"/>
    <x v="3"/>
    <s v="CAC. Solicitud Respuesta a preguntas Bomberiles  "/>
    <s v="Melba Vidal"/>
    <s v="FORMULACIÓN Y ACTUALIZACIÓN NORMATIVA Y OPERATIVA"/>
    <s v="SUBDIRECCIÓN ESTRATÉGICA Y DE COORDINACIÓN BOMBERIL"/>
    <s v="PETICION DE INTERES GENERAL "/>
    <n v="30"/>
    <s v="20203800052372  "/>
    <d v="2020-12-09T00:00:00"/>
    <m/>
    <m/>
    <m/>
    <s v="En proceso"/>
    <m/>
    <m/>
    <m/>
    <m/>
    <m/>
    <m/>
  </r>
  <r>
    <s v="Canal Virtual"/>
    <s v="Correo Atencion Ciudadano"/>
    <s v="Chocó"/>
    <s v="GOBERNACIÓN DE CHOCO  "/>
    <s v="Entidad Territorial"/>
    <x v="3"/>
    <s v="CAC. Solicitud concepto sobre procedimiento para expedición de personería jurídica a CBV..pdf. "/>
    <s v="Andrea Bibiana Castañeda Durán"/>
    <s v="FORMULACIÓN Y ACTUALIZACIÓN NORMATIVA Y OPERATIVA"/>
    <s v="SUBDIRECCIÓN ESTRATÉGICA Y DE COORDINACIÓN BOMBERIL"/>
    <s v="CONSULTA "/>
    <n v="30"/>
    <s v="20203800052422  "/>
    <d v="2020-12-09T00:00:00"/>
    <s v="20202050082021"/>
    <d v="2020-12-23T00:00:00"/>
    <n v="10"/>
    <s v="Cumplida"/>
    <m/>
    <m/>
    <m/>
    <m/>
    <m/>
    <m/>
  </r>
  <r>
    <s v="Canal Virtual"/>
    <s v="Correo Atencion Ciudadano"/>
    <s v="Antioquia"/>
    <s v="JOSÉ DEL CARMEN CONDE PULIDO  "/>
    <s v="Persona Natural"/>
    <x v="4"/>
    <s v="CAC. Derecho de petición para revisar. "/>
    <s v="Ronny Estiven Romero Velandia"/>
    <s v="FORMULACIÓN Y ACTUALIZACIÓN NORMATIVA Y OPERATIVA"/>
    <s v="SUBDIRECCIÓN ESTRATÉGICA Y DE COORDINACIÓN BOMBERIL"/>
    <s v="PETICION DE INTERES GENERAL "/>
    <n v="30"/>
    <s v="20203800052432  "/>
    <d v="2020-12-09T00:00:00"/>
    <m/>
    <d v="2020-12-11T00:00:00"/>
    <n v="2"/>
    <s v="Cumplida"/>
    <m/>
    <m/>
    <m/>
    <m/>
    <m/>
    <m/>
  </r>
  <r>
    <s v="Canal Virtual"/>
    <s v="Correo Atencion Ciudadano"/>
    <s v="Huila"/>
    <s v="PROCURADURIA PROVINCIAL DE GARZÓN HUILA  "/>
    <s v="Entidad Pública"/>
    <x v="0"/>
    <s v="CAC. RV: Oficio No. 002040 del 30/10/2020. Respuesta Acción preventiva IUS E-2020-569446. Solicitud urgente.  "/>
    <s v="Andrea Bibiana Castañeda Durán"/>
    <s v="FORMULACIÓN Y ACTUALIZACIÓN NORMATIVA Y OPERATIVA"/>
    <s v="SUBDIRECCIÓN ESTRATÉGICA Y DE COORDINACIÓN BOMBERIL"/>
    <s v="PETICION ENTRE AUTORIDADES "/>
    <n v="10"/>
    <s v="20203800052542  "/>
    <d v="2020-12-10T00:00:00"/>
    <s v="20202050081971"/>
    <d v="2020-12-17T00:00:00"/>
    <n v="5"/>
    <s v="Cumplida"/>
    <m/>
    <m/>
    <m/>
    <m/>
    <m/>
    <m/>
  </r>
  <r>
    <s v="Canal Virtual"/>
    <s v="Correo Atencion Ciudadano"/>
    <s v="Sucre"/>
    <s v="CONTRALORIA MUNICIPAL DE SICELEJO  "/>
    <s v="Entidad Pública"/>
    <x v="4"/>
    <s v="CAC. Fwd: 4 DIC 2020 - NUEVA DENUNCIA BOMBEROS OFICIAL DE SINCELEJO "/>
    <s v="Arbey Hernan Trujillo Mendez"/>
    <s v="SUBDIRECCIÓN ESTRATÉGICA Y DE COORDINACIÓN BOMBERIL"/>
    <s v="SUBDIRECCIÓN ESTRATÉGICA Y DE COORDINACIÓN BOMBERIL"/>
    <s v="PETICION DE INTERES GENERAL "/>
    <n v="30"/>
    <s v="20203800052562  "/>
    <d v="2020-12-10T00:00:00"/>
    <s v="20212000013631"/>
    <d v="2021-01-25T00:00:00"/>
    <n v="30"/>
    <s v="Cumplida"/>
    <m/>
    <m/>
    <m/>
    <m/>
    <m/>
    <m/>
  </r>
  <r>
    <s v="Canal Virtual"/>
    <s v="CORREO INSTITUCIONAL"/>
    <s v="Tolima"/>
    <s v="ARROZ SONORA  "/>
    <s v="Persona Jurídica"/>
    <x v="4"/>
    <s v="CI. Fwd: Novedad de Inconsistencia de servicio "/>
    <s v="Carlos Osorio"/>
    <s v="FORMULACIÓN Y ACTUALIZACIÓN NORMATIVA Y OPERATIVA"/>
    <s v="SUBDIRECCIÓN ESTRATÉGICA Y DE COORDINACIÓN BOMBERIL"/>
    <s v="PETICION DE INTERES PARTICULAR "/>
    <n v="30"/>
    <s v="20203800052652  "/>
    <d v="2020-12-10T00:00:00"/>
    <s v="20202050081901"/>
    <d v="2020-12-15T00:00:00"/>
    <n v="3"/>
    <s v="Cumplida"/>
    <m/>
    <m/>
    <m/>
    <m/>
    <m/>
    <m/>
  </r>
  <r>
    <s v="Canal Virtual"/>
    <s v="Correo Atencion Ciudadano"/>
    <s v="Boyacá"/>
    <s v="CUERPO DE BOMBEROS VOLUNTARIOS DE CHIVATA - BOYACA  "/>
    <s v="Cuerpo de Bomberos"/>
    <x v="0"/>
    <s v="CAC. CERTIFICACIÓN UNIDADES ACTIVAS.  "/>
    <s v="Luis Alberto Valencia Pulido"/>
    <s v="Área Cenrtral de Referencia Bomberil"/>
    <s v="SUBDIRECCIÓN ESTRATÉGICA Y DE COORDINACIÓN BOMBERIL"/>
    <s v="PETICION DE INTERES GENERAL "/>
    <n v="20"/>
    <s v="20203800052662  "/>
    <d v="2020-12-10T00:00:00"/>
    <s v="20202100012471"/>
    <d v="2020-12-28T00:00:00"/>
    <n v="11"/>
    <s v="Cumplida"/>
    <m/>
    <m/>
    <m/>
    <m/>
    <m/>
    <m/>
  </r>
  <r>
    <s v="Canal Virtual"/>
    <s v="Correo Atencion Ciudadano"/>
    <s v="Tolima"/>
    <s v="CUERPO DE BOMBEROS VOLUNTARIOS DE GUAMO  "/>
    <s v="Cuerpo de Bomberos"/>
    <x v="0"/>
    <s v="CAC. RESPUESTA RADICADO DNBC N° 20202000003131. "/>
    <s v="Lina Maria Rojas Gallego"/>
    <s v="SUBDIRECCIÓN ESTRATÉGICA Y DE COORDINACIÓN BOMBERIL"/>
    <s v="SUBDIRECCIÓN ESTRATÉGICA Y DE COORDINACIÓN BOMBERIL"/>
    <s v="INFORMES "/>
    <n v="15"/>
    <s v="20203800052672  "/>
    <d v="2020-12-10T00:00:00"/>
    <s v="20202000012661"/>
    <d v="2020-12-21T00:00:00"/>
    <n v="7"/>
    <s v="Cumplida"/>
    <m/>
    <m/>
    <m/>
    <m/>
    <m/>
    <m/>
  </r>
  <r>
    <s v="Canal Virtual"/>
    <s v="Correo Atencion Ciudadano"/>
    <s v="Antioquia"/>
    <s v="PEGAUCHO LA UNION PERFECTA  "/>
    <s v="Persona Jurídica"/>
    <x v="0"/>
    <s v="CAC. inquietud certificado de bomberos  "/>
    <s v="Edgar Alexander Maya Lopez"/>
    <s v="FORMULACIÓN Y ACTUALIZACIÓN NORMATIVA Y OPERATIVA"/>
    <s v="SUBDIRECCIÓN ESTRATÉGICA Y DE COORDINACIÓN BOMBERIL"/>
    <s v="PETICION DE INTERES PARTICULAR "/>
    <n v="20"/>
    <s v="20203800052682  "/>
    <d v="2020-12-10T00:00:00"/>
    <m/>
    <d v="2021-01-27T00:00:00"/>
    <n v="31"/>
    <s v="Extemporanea"/>
    <m/>
    <m/>
    <m/>
    <m/>
    <m/>
    <m/>
  </r>
  <r>
    <s v="Canal Virtual"/>
    <s v="CORREO ATENCION AL CIUDADANO"/>
    <s v="Nariño"/>
    <s v="CUERPO DE BOMBEROS VOLUNTARIOS CUASPUD-CARLOSAMA  "/>
    <s v="Cuerpo de Bomberos"/>
    <x v="3"/>
    <s v="CAC. Fwd: Envio oficio para su debida revision...muchas gracias. "/>
    <s v=" Andrea Bibiana Castañeda Durán"/>
    <s v="FORMULACIÓN Y ACTUALIZACIÓN NORMATIVA Y OPERATIVA "/>
    <s v="SUBDIRECCIÓN ESTRATÉGICA Y DE COORDINACIÓN BOMBERIL"/>
    <s v="PETICION DE INTERES PARTICULAR "/>
    <n v="30"/>
    <s v="20203800052692  "/>
    <d v="2020-12-10T00:00:00"/>
    <s v="20202050082031"/>
    <d v="2020-12-21T00:00:00"/>
    <n v="7"/>
    <s v="Cumplida"/>
    <m/>
    <m/>
    <m/>
    <m/>
    <m/>
    <m/>
  </r>
  <r>
    <s v="Canal Virtual"/>
    <s v="CORREO ATENCION AL CIUDADANO"/>
    <s v="Bolivar"/>
    <s v="CUERPO DE BOMBEROS VOLUNTARIOS MAGANGUE - BOLIVAR  "/>
    <s v="Cuerpo de Bomberos"/>
    <x v="3"/>
    <s v="CAC. OFICIO BOMBEROS MAGANGUE  "/>
    <s v=" Andrea Bibiana Castañeda Durán"/>
    <s v="FORMULACIÓN Y ACTUALIZACIÓN NORMATIVA Y OPERATIVA "/>
    <s v="SUBDIRECCIÓN ESTRATÉGICA Y DE COORDINACIÓN BOMBERIL"/>
    <s v="PETICION DE INTERES GENERAL "/>
    <n v="30"/>
    <s v="20203800052762  "/>
    <d v="2020-12-10T00:00:00"/>
    <s v="20202050082061"/>
    <d v="2020-12-30T00:00:00"/>
    <n v="13"/>
    <s v="Cumplida"/>
    <m/>
    <m/>
    <m/>
    <m/>
    <m/>
    <m/>
  </r>
  <r>
    <s v="Canal Virtual"/>
    <s v="CORREO ATENCION AL CIUDADANO"/>
    <s v="Bolivar"/>
    <s v="ALCALDIA MAGANGUE BOLIVAR "/>
    <s v="Entidad Territorial"/>
    <x v="3"/>
    <s v="CAC. oficio para conocimiento y sus fines pertinentes. "/>
    <s v="Melba Vidal"/>
    <s v="FORMULACIÓN Y ACTUALIZACIÓN NORMATIVA Y OPERATIVA "/>
    <s v="SUBDIRECCIÓN ESTRATÉGICA Y DE COORDINACIÓN BOMBERIL"/>
    <s v="INFORMES "/>
    <n v="30"/>
    <s v="20203800052772  "/>
    <d v="2020-12-10T00:00:00"/>
    <m/>
    <m/>
    <m/>
    <s v="En proceso"/>
    <m/>
    <m/>
    <m/>
    <m/>
    <m/>
    <m/>
  </r>
  <r>
    <s v="Canal Virtual"/>
    <s v="CORREO ATENCION AL CIUDADANO"/>
    <s v="Bogotá"/>
    <s v="COMCE  "/>
    <s v="Persona Jurídica"/>
    <x v="4"/>
    <s v="CAC. Carta al director Benavides. "/>
    <s v="CHARLES WILBER BENAVIDES CASTILLO"/>
    <s v="Direccion General"/>
    <s v="Direccion General"/>
    <s v="INFORMES "/>
    <n v="30"/>
    <s v="20203800052792  "/>
    <d v="2020-12-10T00:00:00"/>
    <s v="20201000012511"/>
    <d v="2021-01-12T00:00:00"/>
    <n v="20"/>
    <s v="Cumplida"/>
    <m/>
    <m/>
    <m/>
    <m/>
    <m/>
    <m/>
  </r>
  <r>
    <s v="Canal Escrito"/>
    <s v="RADICACION DIRECTA"/>
    <s v="Bogotá"/>
    <s v="PROCURADURIA GENERAL DE LA NACION  "/>
    <s v="Entidad Pública"/>
    <x v="4"/>
    <s v="RD EXPEDIENTE IUS E- 2020-464787/ IUC D-2020-1588519 "/>
    <s v=" Jorge Edwin Amarillo Alvarado"/>
    <s v="SUBDIRECCIÓN ADMINISTRATIVA Y FINANCIERA"/>
    <s v="SUBDIRECCIÓN ADMINISTRATIVA Y FINANCIERA"/>
    <s v="QUEJA "/>
    <n v="10"/>
    <s v="20203800052822  "/>
    <d v="2020-12-11T00:00:00"/>
    <m/>
    <d v="2021-01-20T00:00:00"/>
    <n v="25"/>
    <s v="Extemporanea"/>
    <m/>
    <m/>
    <m/>
    <m/>
    <m/>
    <m/>
  </r>
  <r>
    <s v="Canal Escrito"/>
    <s v="RADICACION DIRECTA"/>
    <s v="Bogotá"/>
    <s v="PROCURADURIA GENERAL DE LA NACION  "/>
    <s v="Entidad Pública"/>
    <x v="3"/>
    <s v="RD E-2020-520978 REMISION POR COMPETENCIA "/>
    <s v="Andrea Bibiana Castañeda Durán"/>
    <s v="FORMULACIÓN Y ACTUALIZACIÓN NORMATIVA Y OPERATIVA "/>
    <s v="SUBDIRECCIÓN ESTRATÉGICA Y DE COORDINACIÓN BOMBERIL"/>
    <s v="PETICION DE INTERES GENERAL "/>
    <n v="10"/>
    <s v="20203800052832  "/>
    <d v="2020-12-11T00:00:00"/>
    <s v="20202050082071"/>
    <d v="2020-12-30T00:00:00"/>
    <n v="12"/>
    <s v="Extemporanea"/>
    <m/>
    <m/>
    <m/>
    <m/>
    <m/>
    <m/>
  </r>
  <r>
    <s v="Canal Virtual"/>
    <s v="CORREO ATENCION AL CIUDADANO"/>
    <s v="Cesar"/>
    <s v="JUNIOR BERNAL  "/>
    <s v="Persona Natural"/>
    <x v="4"/>
    <s v="CAC. Documentos por fallecimiento del señor EUDES BERNAL Valledupar - Cesar. "/>
    <s v="Paula Andrea Cortéz Mojica"/>
    <s v="SUBDIRECCIÓN ESTRATÉGICA Y DE COORDINACIÓN BOMBERIL"/>
    <s v="SUBDIRECCIÓN ESTRATÉGICA Y DE COORDINACIÓN BOMBERIL"/>
    <s v="INFORMES "/>
    <n v="20"/>
    <s v="20203800052872  "/>
    <d v="2020-12-11T00:00:00"/>
    <s v="20211000013501"/>
    <d v="2021-01-12T00:00:00"/>
    <n v="19"/>
    <s v="Cumplida"/>
    <m/>
    <m/>
    <m/>
    <m/>
    <m/>
    <m/>
  </r>
  <r>
    <s v="Canal Virtual"/>
    <s v="CORREO ATENCION AL CIUDADANO"/>
    <s v="Huila"/>
    <s v="CUERPO DE BOMBEROS VOLUNTARIOS DE EL HOBO - HUILA  "/>
    <s v="Cuerpo de Bomberos"/>
    <x v="3"/>
    <s v="CAC. Oficio PMEH-182-2020 TRASLADO DE ASUNTO POR COMPETENCIA - Queja contra el CUERPO DE BOMBEROS DE EL HOBO - HUILA.  "/>
    <s v="Arbey Hernan Trujillo Mendez"/>
    <s v="SUBDIRECCIÓN ESTRATÉGICA Y DE COORDINACIÓN BOMBERIL"/>
    <s v="SUBDIRECCIÓN ESTRATÉGICA Y DE COORDINACIÓN BOMBERIL"/>
    <s v="PETICION DE INTERES PARTICULAR "/>
    <n v="30"/>
    <s v="20203800052942  "/>
    <d v="2020-12-11T00:00:00"/>
    <s v="20212000013621"/>
    <d v="2021-01-25T00:00:00"/>
    <n v="28"/>
    <s v="Cumplida"/>
    <m/>
    <m/>
    <m/>
    <m/>
    <m/>
    <m/>
  </r>
  <r>
    <s v="Canal Virtual"/>
    <s v="CORREO ATENCION AL CIUDADANO"/>
    <s v="Cundinamarca"/>
    <s v="ALCALDÍA LA PALMA CUNDINAMARCA "/>
    <s v="Entidad Territorial"/>
    <x v="3"/>
    <s v="CAC. solicitud de acompañamiento y asesoría  "/>
    <s v=" Melba Vidal"/>
    <s v="FORMULACIÓN Y ACTUALIZACIÓN NORMATIVA Y OPERATIVA "/>
    <s v="SUBDIRECCIÓN ESTRATÉGICA Y DE COORDINACIÓN BOMBERIL"/>
    <s v="PETICION DE INTERES PARTICULAR "/>
    <n v="30"/>
    <s v="20203800052972  "/>
    <d v="2020-12-11T00:00:00"/>
    <m/>
    <m/>
    <m/>
    <s v="En proceso"/>
    <m/>
    <m/>
    <m/>
    <m/>
    <m/>
    <m/>
  </r>
  <r>
    <s v="Canal Virtual"/>
    <s v="CORREO ATENCION AL CIUDADANO"/>
    <s v="Chocó"/>
    <s v="ALCALDIA RIOSUCIO CHOCO "/>
    <s v="Entidad Territorial"/>
    <x v="4"/>
    <s v="CAC. Tramites para la creación del cuerpo de Bomberos Voluntarios del Municipio de Riosucio Chocó. "/>
    <s v="EDISON DELGADO"/>
    <s v="FORMULACIÓN Y ACTUALIZACIÓN NORMATIVA Y OPERATIVA "/>
    <s v="SUBDIRECCIÓN ESTRATÉGICA Y DE COORDINACIÓN BOMBERIL"/>
    <s v="INFORMES "/>
    <n v="30"/>
    <s v="20203800052992  "/>
    <d v="2020-12-11T00:00:00"/>
    <s v="20202050081701"/>
    <d v="2020-12-13T00:00:00"/>
    <n v="1"/>
    <s v="Cumplida"/>
    <m/>
    <m/>
    <m/>
    <m/>
    <m/>
    <m/>
  </r>
  <r>
    <s v="Canal Virtual"/>
    <s v="CORREO ATENCION AL CIUDADANO"/>
    <s v="Nariño"/>
    <s v="CUERPO DE BOMBEROS VOLUNTARIOS CUASPUD-CARLOSAMA  "/>
    <s v="Cuerpo de Bomberos"/>
    <x v="3"/>
    <s v="CAC. Documentos de peticion,  "/>
    <s v=" Andrea Bibiana Castañeda Durán"/>
    <s v="FORMULACIÓN Y ACTUALIZACIÓN NORMATIVA Y OPERATIVA "/>
    <s v="SUBDIRECCIÓN ESTRATÉGICA Y DE COORDINACIÓN BOMBERIL"/>
    <s v="PETICION DE INTERES GENERAL "/>
    <n v="30"/>
    <s v="20203800053082  "/>
    <d v="2020-12-14T00:00:00"/>
    <s v="20202050082031"/>
    <d v="2020-12-21T00:00:00"/>
    <n v="6"/>
    <s v="Cumplida"/>
    <m/>
    <m/>
    <m/>
    <m/>
    <m/>
    <m/>
  </r>
  <r>
    <s v="Canal Virtual"/>
    <s v="CORREO ATENCION AL CIUDADANO"/>
    <s v="Nariño"/>
    <s v="ERNESTO FRANCISO DEL CASTILLO MINOTA  "/>
    <s v="Persona Natural"/>
    <x v="0"/>
    <s v="CAC. Póliza de seguro de vida Dornelles Agenor Del castillo Lopez.  "/>
    <s v="Paula Andrea Cortéz Mojica"/>
    <s v="SUBDIRECCIÓN ESTRATÉGICA Y DE COORDINACIÓN BOMBERIL"/>
    <s v="SUBDIRECCIÓN ESTRATÉGICA Y DE COORDINACIÓN BOMBERIL"/>
    <s v="SOLICITUD "/>
    <n v="20"/>
    <s v="20203800053092  "/>
    <d v="2020-12-14T00:00:00"/>
    <s v="20211000013511"/>
    <d v="2021-01-13T00:00:00"/>
    <n v="20"/>
    <s v="Cumplida"/>
    <m/>
    <m/>
    <m/>
    <m/>
    <m/>
    <m/>
  </r>
  <r>
    <s v="Canal Virtual"/>
    <s v="CORREO ATENCION AL CIUDADANO"/>
    <s v="Antioquia"/>
    <s v="SURA  "/>
    <s v="Persona Jurídica"/>
    <x v="0"/>
    <s v="CAC. CONSULTA | Alcance Resolución 0256 de 2014  "/>
    <s v=" Edgar Alexander Maya Lopez"/>
    <s v="FORMULACIÓN Y ACTUALIZACIÓN NORMATIVA Y OPERATIVA"/>
    <s v="SUBDIRECCIÓN ESTRATÉGICA Y DE COORDINACIÓN BOMBERIL"/>
    <s v="CONSULTA "/>
    <n v="30"/>
    <s v="20203800053112  "/>
    <d v="2020-12-14T00:00:00"/>
    <s v="20212050083471"/>
    <d v="2021-01-27T00:00:00"/>
    <n v="30"/>
    <s v="Cumplida"/>
    <m/>
    <m/>
    <m/>
    <m/>
    <m/>
    <m/>
  </r>
  <r>
    <s v="Canal Virtual"/>
    <s v="CORREO ATENCION AL CIUDADANO"/>
    <s v="Quindio"/>
    <s v="JAVIER RAMIREZ FLOREZ "/>
    <s v="Persona Natural"/>
    <x v="3"/>
    <s v="CAC. SOLICITUD CONCEPTO SOBRETASA BOMBERIL.  "/>
    <s v="Andrea Bibiana Castañeda Durán"/>
    <s v="FORMULACIÓN Y ACTUALIZACIÓN NORMATIVA Y OPERATIVA"/>
    <s v="SUBDIRECCIÓN ESTRATÉGICA Y DE COORDINACIÓN BOMBERIL"/>
    <s v="CONSULTA "/>
    <n v="30"/>
    <s v="20203800053122  "/>
    <d v="2020-12-14T00:00:00"/>
    <s v="20202050082081 "/>
    <d v="2020-12-30T00:00:00"/>
    <n v="12"/>
    <s v="Cumplida"/>
    <m/>
    <m/>
    <m/>
    <m/>
    <m/>
    <m/>
  </r>
  <r>
    <s v="Canal Virtual"/>
    <s v="CORREO ATENCION AL CIUDADANO"/>
    <s v="Bolivar"/>
    <s v="CESAR CAAMANO BOHORQUEZ  "/>
    <s v="Persona Natural"/>
    <x v="3"/>
    <s v="CAC. REMISION DENUNCIA CARLOS POLANCO GONZALES.  "/>
    <s v="Arbey Hernan Trujillo Mendez"/>
    <s v="SUBDIRECCIÓN ESTRATÉGICA Y DE COORDINACIÓN BOMBERIL"/>
    <s v="SUBDIRECCIÓN ESTRATÉGICA Y DE COORDINACIÓN BOMBERIL"/>
    <s v="PETICION DE INTERES PARTICULAR "/>
    <n v="30"/>
    <s v="20203800053132  "/>
    <d v="2020-12-14T00:00:00"/>
    <s v="20212000013601"/>
    <d v="2021-01-18T00:00:00"/>
    <n v="21"/>
    <s v="Cumplida"/>
    <m/>
    <m/>
    <m/>
    <m/>
    <m/>
    <m/>
  </r>
  <r>
    <s v="Canal Virtual"/>
    <s v="CORREO ATENCION AL CIUDADANO"/>
    <s v="Tolima"/>
    <s v="ALCALDÍA MUNICIPAL DE LIBANO - TOLIMA  "/>
    <s v="Entidad Territorial"/>
    <x v="2"/>
    <s v="CAC. SOLICITUD.  "/>
    <s v="Cristhian Matiz"/>
    <s v="SUBDIRECCIÓN ESTRATÉGICA Y DE COORDINACIÓN BOMBERIL"/>
    <s v="SUBDIRECCIÓN ESTRATÉGICA Y DE COORDINACIÓN BOMBERIL"/>
    <s v="PETICION DE INTERES GENERAL "/>
    <n v="30"/>
    <s v="20203800053162  "/>
    <d v="2020-12-14T00:00:00"/>
    <s v="20202000012971"/>
    <d v="2020-12-22T00:00:00"/>
    <n v="6"/>
    <s v="Cumplida"/>
    <m/>
    <m/>
    <m/>
    <m/>
    <m/>
    <m/>
  </r>
  <r>
    <s v="Canal Escrito"/>
    <s v="RADICACION DIRECTA"/>
    <s v="Cundinamarca"/>
    <s v="ALCALDIA MUNICIPAL DE SIBATE  "/>
    <s v="Entidad Territorial"/>
    <x v="0"/>
    <s v="RD SLICITUD DE INFORMACION "/>
    <s v="Liz Margaret Álvarez calderon"/>
    <s v="SUBDIRECCIÓN ESTRATÉGICA Y DE COORDINACIÓN BOMBERIL"/>
    <s v="SUBDIRECCIÓN ESTRATÉGICA Y DE COORDINACIÓN BOMBERIL"/>
    <s v="PETICION DE INTERES GENERAL "/>
    <n v="30"/>
    <s v="20203800053182  "/>
    <d v="2020-12-14T00:00:00"/>
    <s v="20202000013201"/>
    <d v="2020-12-23T00:00:00"/>
    <n v="7"/>
    <s v="Cumplida"/>
    <m/>
    <m/>
    <m/>
    <m/>
    <m/>
    <m/>
  </r>
  <r>
    <s v="Canal Virtual"/>
    <s v="CORREO ATENCION AL CIUDADANO"/>
    <s v="Bogotá"/>
    <s v="ALCALDÍA MAYOR DE BOGOTA SECRETARIA DE HACIENDA  "/>
    <s v="Entidad Territorial"/>
    <x v="0"/>
    <s v="CAC. Fwd: Remisión por competencia de las preguntas 1 y 2 del derecho de petición allegado mediante radicado N°00110-812-016396,  "/>
    <s v="Luis Alberto Valencia Pulido"/>
    <s v="Área Cenrtral de Referencia Bomberil"/>
    <s v="SUBDIRECCIÓN ESTRATÉGICA Y DE COORDINACIÓN BOMBERIL"/>
    <s v="INFORME POR CONGRESISTA "/>
    <n v="5"/>
    <s v="20203800053412  "/>
    <d v="2020-12-14T00:00:00"/>
    <m/>
    <d v="2020-12-29T00:00:00"/>
    <n v="10"/>
    <s v="Extemporanea"/>
    <m/>
    <m/>
    <m/>
    <m/>
    <m/>
    <m/>
  </r>
  <r>
    <s v="Canal Virtual"/>
    <s v="CORREO ATENCION AL CIUDADANO"/>
    <s v="Bogotá"/>
    <s v="VANESSA VANEGAS  "/>
    <s v="Persona Natural"/>
    <x v="0"/>
    <s v="CAC. inspección en una planta de lubricantes. "/>
    <s v="Edgar Alexander Maya Lopez"/>
    <s v="FORMULACIÓN Y ACTUALIZACIÓN NORMATIVA Y OPERATIVA"/>
    <s v="SUBDIRECCIÓN ESTRATÉGICA Y DE COORDINACIÓN BOMBERIL"/>
    <s v="PETICION DE INTERES PARTICULAR "/>
    <n v="20"/>
    <s v="20203800053422  "/>
    <d v="2020-12-15T00:00:00"/>
    <m/>
    <m/>
    <m/>
    <s v="En proceso"/>
    <m/>
    <m/>
    <m/>
    <m/>
    <m/>
    <m/>
  </r>
  <r>
    <s v="Canal Virtual"/>
    <s v="CORREO ATENCION AL CIUDADANO"/>
    <s v="Antioquia"/>
    <s v="CUERPO DE BOMBEROS VOLUNTARIOS DE GIRARDOTA  "/>
    <s v="Cuerpo de Bomberos"/>
    <x v="3"/>
    <s v="CAC. DERECHO DE PETICIÓN.  "/>
    <s v="Melba Vidal"/>
    <s v="FORMULACIÓN Y ACTUALIZACIÓN NORMATIVA Y OPERATIVA"/>
    <s v="SUBDIRECCIÓN ESTRATÉGICA Y DE COORDINACIÓN BOMBERIL"/>
    <s v="PETICION DE INTERES PARTICULAR "/>
    <n v="30"/>
    <s v="20203800053642  "/>
    <d v="2020-12-15T00:00:00"/>
    <m/>
    <m/>
    <m/>
    <s v="En proceso"/>
    <m/>
    <m/>
    <m/>
    <m/>
    <m/>
    <m/>
  </r>
  <r>
    <s v="Canal Virtual"/>
    <s v="CORREO ATENCION AL CIUDADANO"/>
    <s v="Tolima"/>
    <s v="CUERPO OFICIAL DE BOMBEROS DE IBAGUE - TOLIMA  "/>
    <s v="Cuerpo de Bomberos"/>
    <x v="4"/>
    <s v="CAC. solicitud taller virtual &amp;amp;quot;requisitos certificado de idoneidad&amp;amp;quot;. "/>
    <s v="Liz Margaret Álvarez calderon"/>
    <s v="SUBDIRECCIÓN ESTRATÉGICA Y DE COORDINACIÓN BOMBERIL"/>
    <s v="SUBDIRECCIÓN ESTRATÉGICA Y DE COORDINACIÓN BOMBERIL"/>
    <s v="PETICION DE INTERES PARTICULAR "/>
    <n v="30"/>
    <s v="20203800053652  "/>
    <d v="2020-12-15T00:00:00"/>
    <s v="20202000013211"/>
    <d v="2020-12-23T00:00:00"/>
    <n v="6"/>
    <s v="Cumplida"/>
    <m/>
    <m/>
    <m/>
    <m/>
    <m/>
    <m/>
  </r>
  <r>
    <s v="Canal Virtual"/>
    <s v="CORREO ATENCION AL CIUDADANO"/>
    <s v="Putumayo"/>
    <s v="SECRETARIA DE GOBIERNO DEPARTAMENTAL  "/>
    <s v="Entidad Territorial"/>
    <x v="4"/>
    <s v="CAC. Respuesta Radicado Nro. 20201021-E-016208. "/>
    <s v="Liz Margaret Álvarez calderon"/>
    <s v="SUBDIRECCIÓN ESTRATÉGICA Y DE COORDINACIÓN BOMBERIL"/>
    <s v="SUBDIRECCIÓN ESTRATÉGICA Y DE COORDINACIÓN BOMBERIL"/>
    <s v="INFORMES "/>
    <n v="30"/>
    <s v="20203800053822  "/>
    <d v="2020-12-15T00:00:00"/>
    <s v="20202000013221"/>
    <d v="2020-12-23T00:00:00"/>
    <n v="6"/>
    <s v="Cumplida"/>
    <m/>
    <m/>
    <m/>
    <m/>
    <m/>
    <m/>
  </r>
  <r>
    <s v="Canal Virtual"/>
    <s v="CORREO ATENCION AL CIUDADANO"/>
    <s v="Caldas"/>
    <s v="CUERPO DE BOMBEROS OFICIALES RIOSUCIO - CALDAS  "/>
    <s v="Cuerpo de Bomberos"/>
    <x v="2"/>
    <s v="CAC. Solicitud de apoyo para la conformación del Cuerpo de Bomberos Voluntarios de Riosucio Choco.  "/>
    <s v="EDISON DELGADO"/>
    <s v="FORMULACIÓN Y ACTUALIZACIÓN NORMATIVA Y OPERATIVA"/>
    <s v="SUBDIRECCIÓN ESTRATÉGICA Y DE COORDINACIÓN BOMBERIL"/>
    <s v="PETICION DE INTERES GENERAL "/>
    <n v="30"/>
    <s v="20203800053852  "/>
    <d v="2020-12-16T00:00:00"/>
    <m/>
    <m/>
    <m/>
    <s v="En proceso"/>
    <m/>
    <m/>
    <m/>
    <m/>
    <m/>
    <m/>
  </r>
  <r>
    <s v="Canal Virtual"/>
    <s v="CORREO ATENCION AL CIUDADANO"/>
    <s v="Bolivar"/>
    <s v="CAROLINA CASTELLANOS ACUNA  "/>
    <s v="Persona Natural"/>
    <x v="3"/>
    <s v="CAC. derecho de petición.  "/>
    <s v="Arbey Hernan Trujillo Mendez"/>
    <s v="SUBDIRECCIÓN ESTRATÉGICA Y DE COORDINACIÓN BOMBERIL"/>
    <s v="SUBDIRECCIÓN ESTRATÉGICA Y DE COORDINACIÓN BOMBERIL"/>
    <s v="PETICION DE INTERES PARTICULAR "/>
    <n v="30"/>
    <s v="20203800053862  "/>
    <d v="2020-12-16T00:00:00"/>
    <s v="20212000013581"/>
    <d v="2021-01-18T00:00:00"/>
    <n v="3"/>
    <s v="Cumplida"/>
    <m/>
    <m/>
    <m/>
    <m/>
    <m/>
    <m/>
  </r>
  <r>
    <s v="Canal Virtual"/>
    <s v="CORREO ATENCION AL CIUDADANO"/>
    <s v="Bolivar"/>
    <s v="CESAR CAAMAñO BOHORQUEZ  "/>
    <s v="Persona Natural"/>
    <x v="3"/>
    <s v="CAC. Fwd: Remision denuncia penal carlos polanco.  "/>
    <s v="Arbey Hernan Trujillo Mendez"/>
    <s v="SUBDIRECCIÓN ESTRATÉGICA Y DE COORDINACIÓN BOMBERIL"/>
    <s v="SUBDIRECCIÓN ESTRATÉGICA Y DE COORDINACIÓN BOMBERIL"/>
    <s v="INFORMES "/>
    <n v="30"/>
    <s v="20203800053872  "/>
    <d v="2020-12-16T00:00:00"/>
    <s v="20212000013611"/>
    <d v="2021-01-18T00:00:00"/>
    <n v="2"/>
    <s v="Cumplida"/>
    <m/>
    <m/>
    <m/>
    <m/>
    <m/>
    <m/>
  </r>
  <r>
    <s v="Canal Virtual"/>
    <s v="CORREO ATENCION AL CIUDADANO"/>
    <s v="Quindio"/>
    <s v="CUERPO DE BOMBEROS LOS FUNDADORES  "/>
    <s v="Cuerpo de Bomberos"/>
    <x v="3"/>
    <s v="CAC. Remisión derecho de petición. "/>
    <s v="Andrea Bibiana Castañeda Durán"/>
    <s v="FORMULACIÓN Y ACTUALIZACIÓN NORMATIVA Y OPERATIVA"/>
    <s v="SUBDIRECCIÓN ESTRATÉGICA Y DE COORDINACIÓN BOMBERIL"/>
    <s v="CONSULTA "/>
    <n v="30"/>
    <s v="20203800053952  "/>
    <d v="2020-12-16T00:00:00"/>
    <s v="20202050082121"/>
    <d v="2020-12-23T00:00:00"/>
    <n v="5"/>
    <s v="Cumplida"/>
    <m/>
    <m/>
    <m/>
    <m/>
    <m/>
    <m/>
  </r>
  <r>
    <s v="Canal Virtual"/>
    <s v="CORREO ATENCION AL CIUDADANO"/>
    <s v="Valle del Cauca"/>
    <s v="CUERPO DE BOMBEROS VOLUNTARIOS DE LA UNION  "/>
    <s v="Cuerpo de Bomberos"/>
    <x v="3"/>
    <s v="CAC. Fwd: CONSULTA JURÍDICA. "/>
    <s v="Ronny Estiven Romero Velandia"/>
    <s v="FORMULACIÓN Y ACTUALIZACIÓN NORMATIVA Y OPERATIVA"/>
    <s v="SUBDIRECCIÓN ESTRATÉGICA Y DE COORDINACIÓN BOMBERIL"/>
    <s v="PETICION DE INTERES GENERAL "/>
    <n v="30"/>
    <s v="20203800053962  "/>
    <d v="2020-12-16T00:00:00"/>
    <s v="20202050081941"/>
    <d v="2020-12-19T00:00:00"/>
    <n v="3"/>
    <s v="Cumplida"/>
    <m/>
    <m/>
    <m/>
    <m/>
    <m/>
    <m/>
  </r>
  <r>
    <s v="Canal Virtual"/>
    <s v="CORREO ATENCION AL CIUDADANO"/>
    <s v="Magdalena"/>
    <s v="CUERPO DE BOMBEROS VOLUNTARIOS DE NUEVA GRANADA - MAGDALENA  "/>
    <s v="Cuerpo de Bomberos"/>
    <x v="3"/>
    <s v="CAC. PARA EL CAPITAN SOTO.  "/>
    <s v="Andrea Bibiana Castañeda Durán"/>
    <s v="FORMULACIÓN Y ACTUALIZACIÓN NORMATIVA Y OPERATIVA"/>
    <s v="SUBDIRECCIÓN ESTRATÉGICA Y DE COORDINACIÓN BOMBERIL"/>
    <s v="PETICION DE INTERES GENERAL "/>
    <n v="30"/>
    <s v="20203800053972  "/>
    <d v="2020-12-16T00:00:00"/>
    <s v="20202050082111"/>
    <d v="2021-01-08T00:00:00"/>
    <n v="15"/>
    <s v="Cumplida"/>
    <m/>
    <m/>
    <m/>
    <m/>
    <m/>
    <m/>
  </r>
  <r>
    <s v="Canal Virtual"/>
    <s v="CORREO ATENCION AL CIUDADANO"/>
    <s v="Norte de Santander"/>
    <s v="CARLOS ALDEMAR GARCIA VAZQUEZ  "/>
    <s v="Persona Natural"/>
    <x v="0"/>
    <s v="CAC. Homologacion , sci -CT Carlos GArcia.pdf. "/>
    <s v="Lina Maria Rojas Gallego"/>
    <s v="SUBDIRECCIÓN ESTRATÉGICA Y DE COORDINACIÓN BOMBERIL"/>
    <s v="SUBDIRECCIÓN ESTRATÉGICA Y DE COORDINACIÓN BOMBERIL"/>
    <s v="SOLICITUD "/>
    <n v="30"/>
    <s v="20203800053982  "/>
    <d v="2020-12-16T00:00:00"/>
    <s v="20202000012891"/>
    <d v="2020-12-29T00:00:00"/>
    <n v="7"/>
    <s v="Cumplida"/>
    <m/>
    <m/>
    <m/>
    <m/>
    <m/>
    <m/>
  </r>
  <r>
    <s v="Canal Virtual"/>
    <s v="CORREO ATENCION AL CIUDADANO"/>
    <s v="Quindio"/>
    <s v="CUERPO DE BOMBEROS VOLUTARIOS CALARCA QUINDIO  "/>
    <s v="Cuerpo de Bomberos"/>
    <x v="0"/>
    <s v="CAC. Solicitud Aval Instructores  "/>
    <s v="Lina Maria Rojas Gallego"/>
    <s v="SUBDIRECCIÓN ESTRATÉGICA Y DE COORDINACIÓN BOMBERIL"/>
    <s v="SUBDIRECCIÓN ESTRATÉGICA Y DE COORDINACIÓN BOMBERIL"/>
    <s v="SOLICITUD "/>
    <n v="30"/>
    <s v="20203800054102  "/>
    <d v="2020-12-16T00:00:00"/>
    <s v="20202000012871"/>
    <d v="2020-12-29T00:00:00"/>
    <n v="7"/>
    <s v="Cumplida"/>
    <m/>
    <m/>
    <m/>
    <m/>
    <m/>
    <m/>
  </r>
  <r>
    <s v="Canal Virtual"/>
    <s v="CORREO ATENCION AL CIUDADANO"/>
    <s v="Caquetá"/>
    <s v="DELEGACION DEPARTAMENTAL DE BOMBEROS DEL CAQUETA  "/>
    <s v="Cuerpo de Bomberos"/>
    <x v="3"/>
    <s v="CAC. ACOMPAÑAMIENTO JURÍDICO - DELEGACIÓN DEPARTAMENTAL DEL CAQUETA.  "/>
    <s v="Ronny Estiven Romero Velandia"/>
    <s v="FORMULACIÓN Y ACTUALIZACIÓN NORMATIVA Y OPERATIVA"/>
    <s v="SUBDIRECCIÓN ESTRATÉGICA Y DE COORDINACIÓN BOMBERIL"/>
    <s v="PETICION DE INTERES GENERAL "/>
    <n v="30"/>
    <s v="20203800054382  "/>
    <d v="2020-12-17T00:00:00"/>
    <m/>
    <m/>
    <n v="4"/>
    <s v="Cumplida"/>
    <m/>
    <m/>
    <m/>
    <m/>
    <m/>
    <m/>
  </r>
  <r>
    <s v="Canal Virtual"/>
    <s v="CORREO ATENCION AL CIUDADANO"/>
    <s v="Cauca"/>
    <s v="USUARIO ANONIMO  "/>
    <s v="Persona Natural"/>
    <x v="4"/>
    <s v="CAC. Denuncia No. 138-2020 - Traslado "/>
    <s v="Liz Margaret Álvarez calderon"/>
    <s v="SUBDIRECCIÓN ESTRATÉGICA Y DE COORDINACIÓN BOMBERIL"/>
    <s v="SUBDIRECCIÓN ESTRATÉGICA Y DE COORDINACIÓN BOMBERIL"/>
    <s v="PETICION DE INTERES PARTICULAR "/>
    <n v="30"/>
    <s v="20203800054472  "/>
    <d v="2020-12-17T00:00:00"/>
    <s v="20202000013171"/>
    <d v="2020-12-23T00:00:00"/>
    <n v="4"/>
    <s v="Cumplida"/>
    <m/>
    <m/>
    <m/>
    <m/>
    <m/>
    <m/>
  </r>
  <r>
    <s v="Canal Virtual"/>
    <s v="CORREO ATENCION AL CIUDADANO"/>
    <s v="Tolima"/>
    <s v="YISELA CUENCA  "/>
    <s v="Persona Natural"/>
    <x v="4"/>
    <s v="CAC. QUEJA AL CUERPO DE BOMBEROS VOLUNTARIOS DE CHAPARRAL TOLIMA  "/>
    <s v="Arbey Hernan Trujillo Mendez"/>
    <s v="SUBDIRECCIÓN ESTRATÉGICA Y DE COORDINACIÓN BOMBERIL"/>
    <s v="SUBDIRECCIÓN ESTRATÉGICA Y DE COORDINACIÓN BOMBERIL"/>
    <s v="PETICION DE INTERES PARTICULAR "/>
    <n v="30"/>
    <s v="20203800054492  "/>
    <d v="2020-12-17T00:00:00"/>
    <s v="20212000013591 "/>
    <d v="2021-01-18T00:00:00"/>
    <n v="19"/>
    <s v="Cumplida"/>
    <m/>
    <m/>
    <m/>
    <m/>
    <m/>
    <m/>
  </r>
  <r>
    <s v="Canal Virtual"/>
    <s v="CORREO ATENCION AL CIUDADANO"/>
    <s v="Cundinamarca"/>
    <s v="CUERPO DE BOMBEROS VOLUNTARIOS DE SOPO  "/>
    <s v="Cuerpo de Bomberos"/>
    <x v="0"/>
    <s v="CAC. DERECHO DE PETICION CT JAIRO SOTO-BOMBEROS VOLUNTARIOS SOPO  "/>
    <s v="Andrea Bibiana Castañeda Durán"/>
    <s v="FORMULACIÓN Y ACTUALIZACIÓN NORMATIVA Y OPERATIVA"/>
    <s v="SUBDIRECCIÓN ESTRATÉGICA Y DE COORDINACIÓN BOMBERIL"/>
    <s v="DERECHOS DE PETICIóN "/>
    <n v="30"/>
    <s v="20203800054522  "/>
    <d v="2020-12-18T00:00:00"/>
    <s v="20202050082141"/>
    <d v="2021-01-08T00:00:00"/>
    <n v="15"/>
    <s v="Cumplida"/>
    <m/>
    <m/>
    <m/>
    <m/>
    <m/>
    <m/>
  </r>
  <r>
    <s v="Canal Virtual"/>
    <s v="CORREO ATENCION AL CIUDADANO"/>
    <s v="Tolima"/>
    <s v="SECRETARIA DE GOBIERNO DE IBAGUé TOLIMA  "/>
    <s v="Entidad Territorial"/>
    <x v="3"/>
    <s v="CAC. QUEJA BOMBEROS. "/>
    <s v="Ronny Estiven Romero Velandia"/>
    <s v="FORMULACIÓN Y ACTUALIZACIÓN NORMATIVA Y OPERATIVA"/>
    <s v="SUBDIRECCIÓN ESTRATÉGICA Y DE COORDINACIÓN BOMBERIL"/>
    <s v="INFORMES "/>
    <n v="30"/>
    <s v="20203800054572  "/>
    <d v="2020-12-18T00:00:00"/>
    <s v="20212050083061"/>
    <d v="2021-01-12T00:00:00"/>
    <n v="14"/>
    <s v="Cumplida"/>
    <m/>
    <m/>
    <m/>
    <m/>
    <m/>
    <m/>
  </r>
  <r>
    <s v="Canal Virtual"/>
    <s v="CORREO ATENCION AL CIUDADANO"/>
    <s v="Valle del Cauca"/>
    <s v="CUERPO DE BOMBEROS VOLUNTARIOS DE OBANDO  "/>
    <s v="Cuerpo de Bomberos"/>
    <x v="4"/>
    <s v="CAC. Envío de Documento para Seguro de vida. .... "/>
    <s v="Paula Andrea Cortéz Mojica"/>
    <s v="SUBDIRECCIÓN ESTRATÉGICA Y DE COORDINACIÓN BOMBERIL"/>
    <s v="SUBDIRECCIÓN ESTRATÉGICA Y DE COORDINACIÓN BOMBERIL"/>
    <s v="INFORMES "/>
    <n v="30"/>
    <s v="20203800054692  "/>
    <d v="2020-12-21T00:00:00"/>
    <s v="20211000013481"/>
    <d v="2021-01-06T00:00:00"/>
    <n v="11"/>
    <s v="Cumplida"/>
    <m/>
    <m/>
    <m/>
    <m/>
    <m/>
    <m/>
  </r>
  <r>
    <s v="Canal Virtual"/>
    <s v="CORREO ATENCION AL CIUDADANO"/>
    <s v="Bogotá"/>
    <s v="EMERSON LUIS SIMANCA  "/>
    <s v="Persona Natural"/>
    <x v="0"/>
    <s v="CAC. Derecho de petición. "/>
    <s v="Edgar Alexander Maya Lopez"/>
    <s v="FORMULACIÓN Y ACTUALIZACIÓN NORMATIVA Y OPERATIVA"/>
    <s v="SUBDIRECCIÓN ESTRATÉGICA Y DE COORDINACIÓN BOMBERIL"/>
    <s v="PETICION DE INTERES GENERAL "/>
    <n v="30"/>
    <s v="20203800054732  "/>
    <d v="2020-12-21T00:00:00"/>
    <m/>
    <d v="2020-12-21T00:00:00"/>
    <n v="0"/>
    <s v="Cumplida"/>
    <m/>
    <m/>
    <m/>
    <m/>
    <m/>
    <m/>
  </r>
  <r>
    <s v="Canal Virtual"/>
    <s v="CORREO ATENCION AL CIUDADANO"/>
    <s v="Bogotá"/>
    <s v="JUAN FERNANDO CASTRO VELEZ  "/>
    <s v="Persona Jurídica"/>
    <x v="0"/>
    <s v="CAC. CORRUPCION CONTRATAR LA ADQUISICIÓN DE KIT MATPEL MÁS EQUIPOS DE RESPIRACIÓN AUTÓNOMA SCBA... "/>
    <s v="Jorge Edwin Amarillo Alvarado"/>
    <s v="SUBDIRECCIÓN ADMINISTRATIVA Y FINANCIERA"/>
    <s v="SUBDIRECCIÓN ADMINISTRATIVA Y FINANCIERA"/>
    <s v="QUEJA "/>
    <n v="30"/>
    <s v="20203800054742  "/>
    <d v="2020-12-21T00:00:00"/>
    <m/>
    <d v="2020-12-21T00:00:00"/>
    <n v="1"/>
    <s v="Cumplida"/>
    <m/>
    <m/>
    <m/>
    <m/>
    <m/>
    <m/>
  </r>
  <r>
    <s v="Canal Virtual"/>
    <s v="CORREO ATENCION AL CIUDADANO"/>
    <s v="Putumayo"/>
    <s v="JORDANNY JOSHIO CASAÑAS CASAÑAS  "/>
    <s v="Persona Natural"/>
    <x v="0"/>
    <s v="CAC. SOLICITUD DE INFORMACIÓN  "/>
    <s v="Ronny Estiven Romero Velandia"/>
    <s v="FORMULACIÓN Y ACTUALIZACIÓN NORMATIVA Y OPERATIVA"/>
    <s v="SUBDIRECCIÓN ESTRATÉGICA Y DE COORDINACIÓN BOMBERIL"/>
    <s v="PETICION DE INTERES GENERAL "/>
    <n v="30"/>
    <s v="20203800054752  "/>
    <d v="2020-12-21T00:00:00"/>
    <s v="20212050083071"/>
    <d v="2021-01-12T00:00:00"/>
    <n v="13"/>
    <s v="Cumplida"/>
    <m/>
    <m/>
    <m/>
    <m/>
    <m/>
    <m/>
  </r>
  <r>
    <s v="Canal Virtual"/>
    <s v="CORREO ATENCION AL CIUDADANO"/>
    <s v="Antioquia"/>
    <s v="PARTNERESI JEANETTE DECUBA  "/>
    <s v="Persona Jurídica"/>
    <x v="0"/>
    <s v="CAC. Pedida de Informacion "/>
    <s v="John Jairo Beltran Mahecha"/>
    <s v="FORTALECIMIENTO BOMBERIL"/>
    <s v="SUBDIRECCIÓN ESTRATÉGICA Y DE COORDINACIÓN BOMBERIL"/>
    <s v="PETICION DE INTERES PARTICULAR "/>
    <n v="30"/>
    <s v="20203800054772  "/>
    <d v="2020-12-21T00:00:00"/>
    <m/>
    <m/>
    <m/>
    <s v="En proceso"/>
    <m/>
    <m/>
    <m/>
    <m/>
    <m/>
    <m/>
  </r>
  <r>
    <s v="Canal Virtual"/>
    <s v="CORREO ATENCION AL CIUDADANO"/>
    <s v="Magdalena"/>
    <s v="DAWIN DE LEON CANO  "/>
    <s v="Entidad Territorial"/>
    <x v="0"/>
    <s v="CAC. Solicitud de información  "/>
    <s v="Ronny Estiven Romero Velandia"/>
    <s v="FORMULACIÓN Y ACTUALIZACIÓN NORMATIVA Y OPERATIVA"/>
    <s v="SUBDIRECCIÓN ESTRATÉGICA Y DE COORDINACIÓN BOMBERIL"/>
    <s v="PETICION DE INTERES PARTICULAR "/>
    <n v="30"/>
    <s v="20203800054782  "/>
    <d v="2020-12-21T00:00:00"/>
    <s v="20212050083081"/>
    <d v="2021-01-12T00:00:00"/>
    <n v="13"/>
    <s v="Cumplida"/>
    <m/>
    <m/>
    <m/>
    <m/>
    <m/>
    <m/>
  </r>
  <r>
    <s v="Canal Virtual"/>
    <s v="CORREO INSTITUCIONAL"/>
    <s v="Cauca"/>
    <s v="CUERPO DE BOMBEROS VOLUNTARIOS GUAPI CAUCA  "/>
    <s v="Cuerpo de Bomberos"/>
    <x v="0"/>
    <s v="CI. Fwd: Solicitud Certificación Proyecto del Cuerpo de Bomberos Voluntarios de Guapi-Cauca.  "/>
    <s v="Ronny Estiven Romero Velandia"/>
    <s v="FORMULACIÓN Y ACTUALIZACIÓN NORMATIVA Y OPERATIVA"/>
    <s v="SUBDIRECCIÓN ESTRATÉGICA Y DE COORDINACIÓN BOMBERIL"/>
    <s v="PETICION DE INTERES GENERAL "/>
    <n v="30"/>
    <s v="20203800054952  "/>
    <d v="2020-12-21T00:00:00"/>
    <s v="20212050083091"/>
    <d v="2021-01-12T00:00:00"/>
    <n v="12"/>
    <s v="Cumplida"/>
    <m/>
    <m/>
    <m/>
    <m/>
    <m/>
    <m/>
  </r>
  <r>
    <s v="Canal Virtual"/>
    <s v="CORREO ATENCION AL CIUDADANO"/>
    <s v="Bogotá"/>
    <s v="FONDO ROTATORIO DE LA POLICIA  "/>
    <s v="Entidad Pública"/>
    <x v="0"/>
    <s v="CAC. Solicitud Respuesta Bomberos DNBC  "/>
    <s v="Ana Milena Cedeño Avile"/>
    <s v="GESTIÓN CONTRACTUAL"/>
    <s v="SUBDIRECCIÓN ADMINISTRATIVA Y FINANCIERA"/>
    <s v="PETICION ENTRE AUTORIDADES "/>
    <n v="10"/>
    <s v="20203800055082  "/>
    <d v="2020-12-22T00:00:00"/>
    <m/>
    <m/>
    <n v="19"/>
    <s v="Extemporanea"/>
    <m/>
    <m/>
    <m/>
    <m/>
    <m/>
    <m/>
  </r>
  <r>
    <s v="Canal Virtual"/>
    <s v="CORREO ATENCION AL CIUDADANO"/>
    <s v="Huila"/>
    <s v="USUARIO ANONIMO  "/>
    <s v="Persona Natural"/>
    <x v="4"/>
    <s v="CAC. DENUNCIA.  "/>
    <s v="Ronny Estiven Romero Velandia"/>
    <s v="FORMULACIÓN Y ACTUALIZACIÓN NORMATIVA Y OPERATIVA"/>
    <s v="SUBDIRECCIÓN ESTRATÉGICA Y DE COORDINACIÓN BOMBERIL"/>
    <s v="PETICION DE INTERES PARTICULAR "/>
    <n v="30"/>
    <s v="20203800055282  "/>
    <d v="2020-12-23T00:00:00"/>
    <s v="20212050083111"/>
    <d v="2021-01-13T00:00:00"/>
    <n v="12"/>
    <s v="Cumplida"/>
    <m/>
    <m/>
    <m/>
    <m/>
    <m/>
    <m/>
  </r>
  <r>
    <s v="Canal Virtual"/>
    <s v="CORREO ATENCION AL CIUDADANO"/>
    <s v="Bogotá"/>
    <s v="EDUARDOÑO  "/>
    <s v="Persona Jurídica"/>
    <x v="0"/>
    <s v="CAC. Radicado E-2020-651906 Oficio 4380. "/>
    <s v="Ana Milena Cedeño Avile"/>
    <s v="GESTIÓN CONTRACTUAL"/>
    <s v="SUBDIRECCIÓN ADMINISTRATIVA Y FINANCIERA"/>
    <s v="PETICION ENTRE AUTORIDADES "/>
    <n v="10"/>
    <s v="20203800055292  "/>
    <d v="2020-12-23T00:00:00"/>
    <m/>
    <m/>
    <m/>
    <s v="En proceso"/>
    <m/>
    <m/>
    <m/>
    <m/>
    <m/>
    <m/>
  </r>
  <r>
    <s v="Canal Virtual"/>
    <s v="CORREO ATENCION AL CIUDADANO"/>
    <s v="Casanare"/>
    <s v="HARVEY RAMíREZ  "/>
    <s v="Cuerpo de Bomberos"/>
    <x v="0"/>
    <s v="CAC. Situación CUerpo de Bomberos Voluntarios de Trinidad. "/>
    <s v="Ronny Estiven Romero Velandia"/>
    <s v="FORMULACIÓN Y ACTUALIZACIÓN NORMATIVA Y OPERATIVA"/>
    <s v="SUBDIRECCIÓN ESTRATÉGICA Y DE COORDINACIÓN BOMBERIL"/>
    <s v="PETICION DE INTERES GENERAL "/>
    <n v="30"/>
    <s v="20203800055312  "/>
    <d v="2020-12-23T00:00:00"/>
    <s v="20202050082101"/>
    <d v="2020-12-27T00:00:00"/>
    <n v="3"/>
    <s v="Cumplida"/>
    <m/>
    <m/>
    <m/>
    <m/>
    <m/>
    <m/>
  </r>
  <r>
    <s v="Canal Escrito"/>
    <s v="Servicio de mensajería"/>
    <s v="Antioquia"/>
    <s v="CUERPO DE BOMBEROS VOLUNTARIOS DE EL CARMEN DEL VIBORAL  "/>
    <s v="Cuerpo de Bomberos"/>
    <x v="0"/>
    <s v="SM EXPLICACION PROYECTO 2018 "/>
    <s v=" Andrés Fernando Muñoz Cabrera"/>
    <s v="Área Cenrtral de Referencia Bomberil"/>
    <s v="SUBDIRECCIÓN ESTRATÉGICA Y DE COORDINACIÓN BOMBERIL"/>
    <s v="PETICION DE INTERES GENERAL "/>
    <n v="30"/>
    <s v="20203800055412  "/>
    <d v="2020-12-23T00:00:00"/>
    <m/>
    <m/>
    <m/>
    <s v="En proceso"/>
    <m/>
    <m/>
    <m/>
    <m/>
    <m/>
    <m/>
  </r>
  <r>
    <s v="Canal Escrito"/>
    <s v="RADICACION DIRECTA"/>
    <s v="Bogotá"/>
    <s v="RIPEL  "/>
    <s v="Persona Jurídica"/>
    <x v="4"/>
    <s v="RD SOLICITUD PRORROGA CONTRATO 266 "/>
    <s v="JAIRO SOTO GIL"/>
    <s v="SUBDIRECCIÓN ESTRATÉGICA Y DE COORDINACIÓN BOMBERIL"/>
    <s v="SUBDIRECCIÓN ESTRATÉGICA Y DE COORDINACIÓN BOMBERIL"/>
    <s v="PETICION DE INTERES PARTICULAR "/>
    <n v="30"/>
    <s v="20203800055512  "/>
    <d v="2020-12-23T00:00:00"/>
    <m/>
    <d v="2021-01-19T00:00:00"/>
    <n v="16"/>
    <s v="Cumplida"/>
    <m/>
    <m/>
    <m/>
    <m/>
    <m/>
    <m/>
  </r>
  <r>
    <s v="Canal Virtual"/>
    <s v="CORREO ATENCION AL CIUDADANO"/>
    <s v="Bogotá"/>
    <s v="HSEQ  "/>
    <s v="Persona Jurídica"/>
    <x v="0"/>
    <s v="CAC. Aclaración aval bomberos Cartagena.  "/>
    <s v=" Mauricio Delgado Perdomo"/>
    <s v="SUBDIRECCIÓN ESTRATÉGICA Y DE COORDINACIÓN BOMBERIL"/>
    <s v="SUBDIRECCIÓN ESTRATÉGICA Y DE COORDINACIÓN BOMBERIL"/>
    <s v="INFORMES "/>
    <n v="30"/>
    <s v="20203800055562  "/>
    <d v="2020-12-23T00:00:00"/>
    <m/>
    <d v="2021-12-29T00:00:00"/>
    <n v="3"/>
    <s v="Cumplida"/>
    <m/>
    <m/>
    <m/>
    <m/>
    <m/>
    <m/>
  </r>
  <r>
    <s v="Canal Virtual"/>
    <s v="CORREO ATENCION AL CIUDADANO"/>
    <s v="Tolima"/>
    <s v="CORPORACION AUTONOMA REGIONAL DEL TOLIMA CORTOLIMA  "/>
    <s v="Persona Jurídica"/>
    <x v="4"/>
    <s v="CAC. Comunicación Resolución No. 2384 de 2020. "/>
    <s v="Edgar Hernán Molina Macías"/>
    <s v="GESTIÓN COMUNICACIONES"/>
    <s v="SUBDIRECCIÓN ADMINISTRATIVA Y FINANCIERA"/>
    <s v="PETICION DE INTERES GENERAL "/>
    <n v="30"/>
    <s v="20203800055572"/>
    <d v="2020-12-23T00:00:00"/>
    <m/>
    <d v="2021-02-01T00:00:00"/>
    <n v="25"/>
    <s v="Cumplida"/>
    <m/>
    <m/>
    <m/>
    <m/>
    <m/>
    <m/>
  </r>
  <r>
    <s v="Canal Virtual"/>
    <s v="CORREO ATENCION AL CIUDADANO"/>
    <s v="Bogotá"/>
    <s v="JUZGADO NOVENO DE EJECUCIóN DE PENAS Y MEDIDAS DE SEGURIDAD  "/>
    <s v="Entidad Pública"/>
    <x v="0"/>
    <s v="CAC. 5 de 8.747 RV: TUTELA - FERNANDO QUINTERO VARGAS "/>
    <s v="Andrea Bibiana Castañeda Durán"/>
    <s v="FORMULACIÓN Y ACTUALIZACIÓN NORMATIVA Y OPERATIVA"/>
    <s v="SUBDIRECCIÓN ESTRATÉGICA Y DE COORDINACIÓN BOMBERIL"/>
    <s v="INFORMES "/>
    <n v="1"/>
    <s v="20203800055662  "/>
    <d v="2020-12-28T00:00:00"/>
    <m/>
    <d v="2020-12-30T00:00:00"/>
    <n v="2"/>
    <s v="Extemporanea"/>
    <m/>
    <m/>
    <m/>
    <m/>
    <m/>
    <m/>
  </r>
  <r>
    <s v="Canal Virtual"/>
    <s v="CORREO ATENCION AL CIUDADANO"/>
    <s v="Bogotá"/>
    <s v="FRANCISCO JAVIER GAMBOA PEDRAZA "/>
    <s v="Persona Natural"/>
    <x v="0"/>
    <s v="CAC. Derecho de petición. "/>
    <s v="Edgar Alexander Maya Lopez"/>
    <s v="FORMULACIÓN Y ACTUALIZACIÓN NORMATIVA Y OPERATIVA"/>
    <s v="SUBDIRECCIÓN ESTRATÉGICA Y DE COORDINACIÓN BOMBERIL"/>
    <s v="PETICION DE INTERES PARTICULAR "/>
    <n v="30"/>
    <s v="20203800055672  "/>
    <d v="2020-12-28T00:00:00"/>
    <s v="20212050083231"/>
    <d v="2021-01-25T00:00:00"/>
    <n v="19"/>
    <s v="Cumplida"/>
    <m/>
    <m/>
    <m/>
    <m/>
    <m/>
    <m/>
  </r>
  <r>
    <s v="Canal Virtual"/>
    <s v="CORREO ATENCION AL CIUDADANO"/>
    <s v="Cundinamarca"/>
    <s v="ALCALDIA DE UBAQUE  "/>
    <s v="Entidad Territorial"/>
    <x v="2"/>
    <s v="CAC. TRASLADO POR COMPETENCIA - UBAQUE - CUNDINAMARCA.  "/>
    <s v="JAIRO SOTO GIL"/>
    <s v="SUBDIRECCIÓN ESTRATÉGICA Y DE COORDINACIÓN BOMBERIL"/>
    <s v="SUBDIRECCIÓN ESTRATÉGICA Y DE COORDINACIÓN BOMBERIL"/>
    <s v="PETICION DE INTERES GENERAL "/>
    <n v="30"/>
    <s v="2020|3800055732  "/>
    <d v="2020-12-28T00:00:00"/>
    <s v="20212000013541 "/>
    <d v="2021-01-14T00:00:00"/>
    <n v="12"/>
    <s v="Cumplida"/>
    <m/>
    <m/>
    <m/>
    <m/>
    <m/>
    <m/>
  </r>
  <r>
    <s v="Canal Virtual"/>
    <s v="CORREO ATENCION AL CIUDADANO"/>
    <s v="Cundinamarca"/>
    <s v="ALCALDíA FOMEQUE  "/>
    <s v="Entidad Territorial"/>
    <x v="2"/>
    <s v="CAC. TRASLADO POR COMPETENCIA - FOMEQUE - CUNDINAMARCA.  "/>
    <s v="JAIRO SOTO GIL"/>
    <s v="SUBDIRECCIÓN ESTRATÉGICA Y DE COORDINACIÓN BOMBERIL"/>
    <s v="SUBDIRECCIÓN ESTRATÉGICA Y DE COORDINACIÓN BOMBERIL"/>
    <s v="PETICION DE INTERES GENERAL "/>
    <n v="30"/>
    <s v="20203800055742  "/>
    <d v="2020-12-28T00:00:00"/>
    <s v="20212000013551"/>
    <d v="2021-01-14T00:00:00"/>
    <n v="12"/>
    <s v="Cumplida"/>
    <m/>
    <m/>
    <m/>
    <m/>
    <m/>
    <m/>
  </r>
  <r>
    <s v="Canal Virtual"/>
    <s v="CORREO ATENCION AL CIUDADANO"/>
    <s v="Cundinamarca"/>
    <s v="ALCALDIA MUNICIPAL DE LA MESA - CUNDINAMARCA  "/>
    <s v="Entidad Territorial"/>
    <x v="2"/>
    <s v="CAC. TRASLADO POR COMPETENCIA - LA MESA - CUNDINAMARCA "/>
    <s v="JAIRO SOTO GIL"/>
    <s v="SUBDIRECCIÓN ESTRATÉGICA Y DE COORDINACIÓN BOMBERIL"/>
    <s v="SUBDIRECCIÓN ESTRATÉGICA Y DE COORDINACIÓN BOMBERIL"/>
    <s v="PETICION DE INTERES GENERAL "/>
    <n v="30"/>
    <s v="20203800055752  "/>
    <d v="2020-12-28T00:00:00"/>
    <s v="20212000013561"/>
    <d v="2021-01-14T00:00:00"/>
    <n v="12"/>
    <s v="Cumplida"/>
    <m/>
    <m/>
    <m/>
    <m/>
    <m/>
    <m/>
  </r>
  <r>
    <s v="Canal Virtual"/>
    <s v="CORREO ATENCION AL CIUDADANO"/>
    <s v="Bogotá"/>
    <s v="FONDO ROTATORIO DE LA POLICIA  "/>
    <s v="Entidad Pública"/>
    <x v="0"/>
    <s v="CAC. RV: información. "/>
    <s v="CAROLINA ESCARRAGA"/>
    <s v="GESTIÓN CONTRACTUAL"/>
    <s v="SUBDIRECCIÓN ADMINISTRATIVA Y FINANCIERA"/>
    <s v="PETICION DE INTERES PARTICULAR "/>
    <n v="30"/>
    <s v="20203800055762  "/>
    <d v="2020-12-28T00:00:00"/>
    <m/>
    <m/>
    <m/>
    <s v="En proceso"/>
    <m/>
    <m/>
    <m/>
    <m/>
    <m/>
    <m/>
  </r>
  <r>
    <s v="Canal Virtual"/>
    <s v="CORREO ATENCION AL CIUDADANO"/>
    <s v="La Guajira"/>
    <s v="CUERPO DE BOMBEROS VOLUNTARIOS DE MAICAO - LA GUAJIRA  "/>
    <s v="Cuerpo de Bomberos"/>
    <x v="0"/>
    <s v="CAC. REQUERIMIENTO EXIGIDO AL CUERPO DE BOMBEROS MAICAO.  "/>
    <s v="Ronny Estiven Romero Velandia"/>
    <s v="FORMULACIÓN Y ACTUALIZACIÓN NORMATIVA Y OPERATIVA"/>
    <s v="SUBDIRECCIÓN ESTRATÉGICA Y DE COORDINACIÓN BOMBERIL"/>
    <s v="PETICION DE INTERES PARTICULAR "/>
    <n v="30"/>
    <s v="20203800055782  "/>
    <d v="2020-12-28T00:00:00"/>
    <m/>
    <m/>
    <m/>
    <s v="En proceso"/>
    <m/>
    <m/>
    <m/>
    <m/>
    <m/>
    <m/>
  </r>
  <r>
    <s v="Canal Virtual"/>
    <s v="CORREO ATENCION AL CIUDADANO"/>
    <s v="Casanare"/>
    <s v="ELISABETH SANCHEZ  "/>
    <s v="Persona Natural"/>
    <x v="4"/>
    <s v="CAC. Queja  "/>
    <s v="Ronny Estiven Romero Velandia"/>
    <s v="FORMULACIÓN Y ACTUALIZACIÓN NORMATIVA Y OPERATIVA"/>
    <s v="SUBDIRECCIÓN ESTRATÉGICA Y DE COORDINACIÓN BOMBERIL"/>
    <s v="QUEJA "/>
    <n v="30"/>
    <s v="20203800055872  "/>
    <d v="2020-12-28T00:00:00"/>
    <s v="20212050083121"/>
    <d v="2021-01-13T00:00:00"/>
    <n v="11"/>
    <s v="Cumplida"/>
    <m/>
    <m/>
    <m/>
    <m/>
    <m/>
    <m/>
  </r>
  <r>
    <s v="Canal Virtual"/>
    <s v="CORREO ATENCION AL CIUDADANO"/>
    <s v="Bogotá"/>
    <s v="MINISTERIO DE EDUCACION NACIONAL  "/>
    <s v="Entidad Pública"/>
    <x v="0"/>
    <s v="CAC. Comunicación de respuesta (2020-EE-258462). "/>
    <s v="Miguel Ángel Franco Torres"/>
    <s v="GESTIÓN TESORERIA"/>
    <s v="SUBDIRECCIÓN ADMINISTRATIVA Y FINANCIERA"/>
    <s v="PETICION DE INTERES GENERAL "/>
    <n v="30"/>
    <s v="20203800055912  "/>
    <d v="2020-12-28T00:00:00"/>
    <m/>
    <m/>
    <m/>
    <s v="En proceso"/>
    <m/>
    <m/>
    <m/>
    <m/>
    <m/>
    <m/>
  </r>
  <r>
    <s v="Canal Virtual"/>
    <s v="CORREO ATENCION AL CIUDADANO"/>
    <s v="Bogotá"/>
    <s v="SECRETARIA DISTRITAL DE AMBIENTE  "/>
    <s v="Entidad Pública"/>
    <x v="0"/>
    <s v="CAC. Solicitud de información de generación y gestión de residuos en el marco del cumplimiento de las metas Plan de Desarrollo 2020-2024. "/>
    <s v="Jorge Edwin Amarillo Alvarado"/>
    <s v="SUBDIRECCIÓN ADMINISTRATIVA Y FINANCIERA"/>
    <s v="SUBDIRECCIÓN ADMINISTRATIVA Y FINANCIERA"/>
    <s v="INFORMES "/>
    <n v="30"/>
    <s v="20203800055932  "/>
    <d v="2020-12-28T00:00:00"/>
    <m/>
    <d v="2020-01-21T00:00:00"/>
    <n v="17"/>
    <s v="Cumplida"/>
    <m/>
    <m/>
    <m/>
    <m/>
    <m/>
    <m/>
  </r>
  <r>
    <s v="Canal Escrito"/>
    <s v="RADICACION DIRECTA"/>
    <s v="Cundinamarca"/>
    <s v="CUERPO DE BOMBEROS VOLUNTARIOS DE ZIPAQUIRA  "/>
    <s v="Cuerpo de Bomberos"/>
    <x v="4"/>
    <s v="RD. Solicitud inclusión mesas técnicas. "/>
    <s v="VIVIANA ANDRADE TOVAR "/>
    <s v="PLANEACIÓN ESTRATEGICA "/>
    <s v="Direccion General"/>
    <s v="PETICION DE INTERES GENERAL "/>
    <n v="30"/>
    <s v="20203800055982  "/>
    <d v="2020-12-29T00:00:00"/>
    <m/>
    <m/>
    <m/>
    <s v="En proceso"/>
    <m/>
    <m/>
    <m/>
    <m/>
    <m/>
    <m/>
  </r>
  <r>
    <s v="Canal Virtual"/>
    <s v="CORREO ATENCION AL CIUDADANO"/>
    <s v="Casanare"/>
    <s v="USUARIO ANONIMO  "/>
    <s v="Persona Natural"/>
    <x v="5"/>
    <s v="CAC. Traslado de radicado interno No. 2867 del 11 de diciembre del 2020.  "/>
    <s v="Ronny Estiven Romero Velandia"/>
    <s v="FORMULACIÓN Y ACTUALIZACIÓN NORMATIVA Y OPERATIVA"/>
    <s v="SUBDIRECCIÓN ESTRATÉGICA Y DE COORDINACIÓN BOMBERIL"/>
    <s v="PETICION DE INTERES PARTICULAR "/>
    <n v="30"/>
    <s v="20203800056052  "/>
    <d v="2020-12-29T00:00:00"/>
    <s v="20212050083131"/>
    <d v="2021-01-13T00:00:00"/>
    <n v="13"/>
    <s v="Cumplida"/>
    <m/>
    <m/>
    <m/>
    <m/>
    <m/>
    <m/>
  </r>
  <r>
    <s v="Canal Virtual"/>
    <s v="CORREO ATENCION AL CIUDADANO"/>
    <s v="Bolivar"/>
    <s v="HSEQ  "/>
    <s v="Persona Jurídica"/>
    <x v="0"/>
    <s v="CAC. RE: Respuesta Radicado DNBC 20203800055562 Aclaración Aval Bomberos Cartagena  "/>
    <s v="Edgar Alexander Maya Lopez"/>
    <s v="FORMULACIÓN Y ACTUALIZACIÓN NORMATIVA Y OPERATIVA"/>
    <s v="SUBDIRECCIÓN ESTRATÉGICA Y DE COORDINACIÓN BOMBERIL"/>
    <s v="SOLICITUD "/>
    <n v="30"/>
    <s v="20203800056082  "/>
    <d v="2020-12-29T00:00:00"/>
    <m/>
    <d v="2021-01-21T00:00:00"/>
    <n v="15"/>
    <s v="Cumplida"/>
    <m/>
    <m/>
    <m/>
    <m/>
    <m/>
    <m/>
  </r>
  <r>
    <s v="Canal Virtual"/>
    <s v="CORREO ATENCION AL CIUDADANO"/>
    <s v="Antioquia"/>
    <s v="PROCURADURIA PROVINCIAL DE RIONEGRO ANTIOQUIA  "/>
    <s v="Entidad Pública"/>
    <x v="0"/>
    <s v="CAC. Oficio 144-2020. "/>
    <s v="Ronny Estiven Romero Velandia"/>
    <s v="FORMULACIÓN Y ACTUALIZACIÓN NORMATIVA Y OPERATIVA"/>
    <s v="SUBDIRECCIÓN ESTRATÉGICA Y DE COORDINACIÓN BOMBERIL"/>
    <s v="PETICION DE INTERES PARTICULAR "/>
    <n v="5"/>
    <s v="20203800056092  "/>
    <d v="2020-12-29T00:00:00"/>
    <s v="20212050083141"/>
    <d v="2021-01-15T00:00:00"/>
    <n v="11"/>
    <s v="Extemporanea"/>
    <m/>
    <m/>
    <m/>
    <m/>
    <m/>
    <m/>
  </r>
  <r>
    <s v="Canal Virtual"/>
    <s v="CORREO ATENCION AL CIUDADANO"/>
    <s v="Antioquia"/>
    <s v="PROCURADURIA PROVINCIAL DE RIONEGRO ANTIOQUIA  "/>
    <s v="Entidad Pública"/>
    <x v="0"/>
    <s v="CAC. Oficio 146-2020 "/>
    <s v="Ronny Estiven Romero Velandia"/>
    <s v="FORMULACIÓN Y ACTUALIZACIÓN NORMATIVA Y OPERATIVA"/>
    <s v="SUBDIRECCIÓN ESTRATÉGICA Y DE COORDINACIÓN BOMBERIL"/>
    <s v="PETICION DE INTERES PARTICULAR "/>
    <n v="5"/>
    <s v="20203800056102  "/>
    <d v="2020-12-29T00:00:00"/>
    <s v="20212050083151"/>
    <d v="2021-01-13T00:00:00"/>
    <n v="9"/>
    <s v="Extemporanea"/>
    <m/>
    <m/>
    <m/>
    <m/>
    <m/>
    <m/>
  </r>
  <r>
    <s v="Canal Virtual"/>
    <s v="CORREO ATENCION AL CIUDADANO"/>
    <s v="Meta"/>
    <s v="JOSE ARJONA  "/>
    <s v="Persona Natural"/>
    <x v="4"/>
    <s v="CAC. DISCULPAS POR PRESENTAR DERECHOS DE PETICION SIN SENTIDO, REALMENTE SIENTO PENA AJENA.  "/>
    <s v="Viviana Andrade Tovar"/>
    <s v="PLANEACIÓN ESTRATEGICA"/>
    <s v="Direccion General"/>
    <s v="SOLICITUD "/>
    <n v="30"/>
    <s v="20203800056112  "/>
    <d v="2020-12-29T00:00:00"/>
    <m/>
    <m/>
    <m/>
    <s v="En proceso"/>
    <m/>
    <m/>
    <m/>
    <m/>
    <m/>
    <m/>
  </r>
  <r>
    <s v="Canal Virtual"/>
    <s v="CORREO ATENCION AL CIUDADANO"/>
    <s v="Caldas"/>
    <s v="ALCALDIA MUNICIPAL DE MANIZALES  "/>
    <s v="Entidad Territorial"/>
    <x v="0"/>
    <s v="CAC. SOLICITUD COPIA COMODATO 081/2016.  "/>
    <s v="Ana Milena Cedeño Avile"/>
    <s v="GESTIÓN CONTRACTUAL"/>
    <s v="SUBDIRECCIÓN ADMINISTRATIVA Y FINANCIERA"/>
    <s v="PETICIÓN DE DOCUMENTOS E INFORMACIÓN "/>
    <n v="20"/>
    <s v="20203800056152  "/>
    <d v="2020-12-30T00:00:00"/>
    <m/>
    <d v="2021-01-27T00:00:00"/>
    <n v="19"/>
    <s v="Cumplida"/>
    <m/>
    <m/>
    <m/>
    <m/>
    <m/>
    <m/>
  </r>
  <r>
    <s v="Canal Virtual"/>
    <s v="CORREO ATENCION AL CIUDADANO"/>
    <s v="Cundinamarca"/>
    <s v="SAFETY FIRE  "/>
    <s v="Persona Jurídica"/>
    <x v="0"/>
    <s v="CAC. DERECHO DE PETICION- DNBC- SOLICITUD DOCUMENTACION SUBASTA INVERSA ELECTRONICA – SIE N° 005-2020.  "/>
    <s v="Ana Milena Cedeño Avile"/>
    <s v="GESTIÓN CONTRACTUAL"/>
    <s v="SUBDIRECCIÓN ADMINISTRATIVA Y FINANCIERA"/>
    <s v="CONSULTA "/>
    <n v="30"/>
    <s v="20203800056192  "/>
    <d v="2020-12-30T00:00:00"/>
    <m/>
    <d v="2021-01-21T00:00:00"/>
    <n v="14"/>
    <s v="Cumplida"/>
    <m/>
    <m/>
    <m/>
    <m/>
    <m/>
    <m/>
  </r>
  <r>
    <s v="Canal Virtual"/>
    <s v="CORREO ATENCION AL CIUDADANO"/>
    <s v="Cesar"/>
    <s v="CUERPO DE BOMBEROS VOLUNTARIOS DE VALLEDUPAR  "/>
    <s v="Cuerpo de Bomberos"/>
    <x v="2"/>
    <s v="CAC. Solicitud de acompañamiento y garantias al proceso de eleccion de Comandante , Subcomandante y demas Dignatarios del Cuerpo de Bomberos Volunatrios de Valledupar. "/>
    <s v="Ronny Estiven Romero Velandia"/>
    <s v="FORMULACIÓN Y ACTUALIZACIÓN NORMATIVA Y OPERATIVA"/>
    <s v="SUBDIRECCIÓN ESTRATÉGICA Y DE COORDINACIÓN BOMBERIL"/>
    <s v="PETICION DE INTERES PARTICULAR "/>
    <n v="30"/>
    <s v="20203800056282  "/>
    <d v="2020-12-30T00:00:00"/>
    <m/>
    <d v="2021-01-14T00:00:00"/>
    <n v="9"/>
    <s v="Cumplida"/>
    <m/>
    <m/>
    <m/>
    <m/>
    <m/>
    <m/>
  </r>
  <r>
    <s v="Canal Virtual"/>
    <s v="CORREO ATENCION AL CIUDADANO"/>
    <s v="Guaviare"/>
    <s v="CUERPO DE BOMBEROS VOLUNTARIOS DE MIRAFLORES - GUAVIARE  "/>
    <s v="Cuerpo de Bomberos"/>
    <x v="4"/>
    <s v="CAC. Solicitud Prorroga. "/>
    <s v="JAIRO SOTO GIL"/>
    <s v="SUBDIRECCIÓN ESTRATÉGICA Y DE COORDINACIÓN BOMBERIL"/>
    <s v="SUBDIRECCIÓN ESTRATÉGICA Y DE COORDINACIÓN BOMBERIL"/>
    <s v="PETICION DE INTERES GENERAL "/>
    <n v="30"/>
    <s v="20203800056312  "/>
    <d v="2020-12-30T00:00:00"/>
    <s v="20212000013671"/>
    <d v="2021-02-08T00:00:00"/>
    <n v="25"/>
    <s v="Cumplida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:B5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Dependencia" fld="9" subtotal="count" baseField="0" baseItem="0"/>
  </dataFields>
  <formats count="19">
    <format dxfId="18">
      <pivotArea field="9" type="button" dataOnly="0" labelOnly="1" outline="0" axis="axisRow" fieldPosition="0"/>
    </format>
    <format dxfId="17">
      <pivotArea dataOnly="0" labelOnly="1" grandRow="1" outline="0" fieldPosition="0"/>
    </format>
    <format dxfId="16">
      <pivotArea collapsedLevelsAreSubtotals="1" fieldPosition="0">
        <references count="1">
          <reference field="9" count="0"/>
        </references>
      </pivotArea>
    </format>
    <format dxfId="15">
      <pivotArea collapsedLevelsAreSubtotals="1" fieldPosition="0">
        <references count="1">
          <reference field="9" count="0"/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9" type="button" dataOnly="0" labelOnly="1" outline="0" axis="axisRow" fieldPosition="0"/>
    </format>
    <format dxfId="11">
      <pivotArea dataOnly="0" labelOnly="1" outline="0" axis="axisValues" fieldPosition="0"/>
    </format>
    <format dxfId="10">
      <pivotArea dataOnly="0" labelOnly="1" fieldPosition="0">
        <references count="1">
          <reference field="9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9" count="2">
            <x v="1"/>
            <x v="2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9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9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4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>
  <location ref="A31:B43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2">
        <item x="7"/>
        <item x="6"/>
        <item x="5"/>
        <item x="10"/>
        <item x="2"/>
        <item x="8"/>
        <item x="4"/>
        <item x="3"/>
        <item x="0"/>
        <item x="9"/>
        <item x="1"/>
        <item t="default"/>
      </items>
    </pivotField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Tipo de petición" fld="10" subtotal="count" baseField="0" baseItem="0"/>
  </dataFields>
  <formats count="20">
    <format dxfId="38">
      <pivotArea field="10" type="button" dataOnly="0" labelOnly="1" outline="0" axis="axisRow" fieldPosition="0"/>
    </format>
    <format dxfId="37">
      <pivotArea dataOnly="0" labelOnly="1" grandRow="1" outline="0" fieldPosition="0"/>
    </format>
    <format dxfId="36">
      <pivotArea dataOnly="0" outline="0" axis="axisValues" fieldPosition="0"/>
    </format>
    <format dxfId="35">
      <pivotArea field="10" type="button" dataOnly="0" labelOnly="1" outline="0" axis="axisRow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10" type="button" dataOnly="0" labelOnly="1" outline="0" axis="axisRow" fieldPosition="0"/>
    </format>
    <format dxfId="31">
      <pivotArea dataOnly="0" labelOnly="1" outline="0" axis="axisValues" fieldPosition="0"/>
    </format>
    <format dxfId="30">
      <pivotArea dataOnly="0" labelOnly="1" fieldPosition="0">
        <references count="1">
          <reference field="10" count="0"/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collapsedLevelsAreSubtotals="1" fieldPosition="0">
        <references count="1">
          <reference field="10" count="0"/>
        </references>
      </pivotArea>
    </format>
    <format dxfId="26">
      <pivotArea collapsedLevelsAreSubtotals="1" fieldPosition="0">
        <references count="1">
          <reference field="10" count="0"/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10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fieldPosition="0">
        <references count="1">
          <reference field="10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0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78:B105" firstHeaderRow="1" firstDataRow="1" firstDataCol="1"/>
  <pivotFields count="24">
    <pivotField showAll="0"/>
    <pivotField showAll="0"/>
    <pivotField axis="axisRow" dataField="1" showAll="0">
      <items count="27">
        <item x="6"/>
        <item x="20"/>
        <item x="4"/>
        <item x="2"/>
        <item x="5"/>
        <item x="9"/>
        <item x="23"/>
        <item x="24"/>
        <item x="15"/>
        <item x="19"/>
        <item x="3"/>
        <item x="11"/>
        <item x="25"/>
        <item x="12"/>
        <item x="17"/>
        <item x="22"/>
        <item x="0"/>
        <item x="18"/>
        <item x="14"/>
        <item x="16"/>
        <item x="8"/>
        <item x="13"/>
        <item x="10"/>
        <item x="21"/>
        <item x="7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Cuenta de Departamento" fld="2" subtotal="count" baseField="0" baseItem="0"/>
  </dataFields>
  <formats count="18">
    <format dxfId="56">
      <pivotArea field="2" type="button" dataOnly="0" labelOnly="1" outline="0" axis="axisRow" fieldPosition="0"/>
    </format>
    <format dxfId="55">
      <pivotArea dataOnly="0" labelOnly="1" grandRow="1" outline="0" fieldPosition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field="2" type="button" dataOnly="0" labelOnly="1" outline="0" axis="axisRow" fieldPosition="0"/>
    </format>
    <format dxfId="49">
      <pivotArea dataOnly="0" labelOnly="1" outline="0" axis="axisValues" fieldPosition="0"/>
    </format>
    <format dxfId="48">
      <pivotArea dataOnly="0" labelOnly="1" fieldPosition="0">
        <references count="1">
          <reference field="2" count="0"/>
        </references>
      </pivotArea>
    </format>
    <format dxfId="47">
      <pivotArea dataOnly="0" labelOnly="1" grandRow="1" outline="0" fieldPosition="0"/>
    </format>
    <format dxfId="46">
      <pivotArea dataOnly="0" labelOnly="1" outline="0" axis="axisValues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2" type="button" dataOnly="0" labelOnly="1" outline="0" axis="axisRow" fieldPosition="0"/>
    </format>
    <format dxfId="42">
      <pivotArea dataOnly="0" labelOnly="1" outline="0" axis="axisValues" fieldPosition="0"/>
    </format>
    <format dxfId="41">
      <pivotArea dataOnly="0" labelOnly="1" fieldPosition="0">
        <references count="1">
          <reference field="2" count="0"/>
        </references>
      </pivotArea>
    </format>
    <format dxfId="40">
      <pivotArea dataOnly="0" labelOnly="1" grandRow="1" outline="0" fieldPosition="0"/>
    </format>
    <format dxfId="39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 dinámica7" cacheId="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7">
  <location ref="A108:B115" firstHeaderRow="1" firstDataRow="1" firstDataCol="1"/>
  <pivotFields count="24">
    <pivotField showAll="0"/>
    <pivotField showAll="0"/>
    <pivotField showAll="0"/>
    <pivotField showAll="0"/>
    <pivotField showAll="0"/>
    <pivotField axis="axisRow" dataField="1" showAll="0">
      <items count="7">
        <item x="3"/>
        <item x="2"/>
        <item x="1"/>
        <item x="4"/>
        <item x="5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ema de Consulta" fld="5" subtotal="count" baseField="0" baseItem="0"/>
  </dataFields>
  <formats count="8">
    <format dxfId="64">
      <pivotArea field="5" type="button" dataOnly="0" labelOnly="1" outline="0" axis="axisRow" fieldPosition="0"/>
    </format>
    <format dxfId="63">
      <pivotArea dataOnly="0" labelOnly="1" outline="0" axis="axisValues" fieldPosition="0"/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type="all" dataOnly="0" outline="0" fieldPosition="0"/>
    </format>
    <format dxfId="59">
      <pivotArea type="all" dataOnly="0" outline="0" fieldPosition="0"/>
    </format>
    <format dxfId="58">
      <pivotArea dataOnly="0" labelOnly="1" fieldPosition="0">
        <references count="1">
          <reference field="5" count="0"/>
        </references>
      </pivotArea>
    </format>
    <format dxfId="57">
      <pivotArea dataOnly="0" labelOnly="1" grandRow="1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9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A59:B65" firstHeaderRow="1" firstDataRow="1" firstDataCol="1"/>
  <pivotFields count="24">
    <pivotField showAll="0"/>
    <pivotField showAll="0"/>
    <pivotField showAll="0"/>
    <pivotField showAll="0"/>
    <pivotField axis="axisRow" dataField="1" showAll="0">
      <items count="6">
        <item x="1"/>
        <item x="0"/>
        <item x="3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21">
    <format dxfId="85">
      <pivotArea field="4" type="button" dataOnly="0" labelOnly="1" outline="0" axis="axisRow" fieldPosition="0"/>
    </format>
    <format dxfId="84">
      <pivotArea grandRow="1" outline="0" collapsedLevelsAreSubtotals="1" fieldPosition="0"/>
    </format>
    <format dxfId="83">
      <pivotArea dataOnly="0" labelOnly="1" grandRow="1" outline="0" fieldPosition="0"/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4" type="button" dataOnly="0" labelOnly="1" outline="0" axis="axisRow" fieldPosition="0"/>
    </format>
    <format dxfId="79">
      <pivotArea dataOnly="0" labelOnly="1" outline="0" axis="axisValues" fieldPosition="0"/>
    </format>
    <format dxfId="78">
      <pivotArea dataOnly="0" labelOnly="1" fieldPosition="0">
        <references count="1">
          <reference field="4" count="0"/>
        </references>
      </pivotArea>
    </format>
    <format dxfId="77">
      <pivotArea dataOnly="0" labelOnly="1" grandRow="1" outline="0" fieldPosition="0"/>
    </format>
    <format dxfId="76">
      <pivotArea dataOnly="0" labelOnly="1" outline="0" axis="axisValues" fieldPosition="0"/>
    </format>
    <format dxfId="75">
      <pivotArea collapsedLevelsAreSubtotals="1" fieldPosition="0">
        <references count="1">
          <reference field="4" count="0"/>
        </references>
      </pivotArea>
    </format>
    <format dxfId="74">
      <pivotArea collapsedLevelsAreSubtotals="1" fieldPosition="0">
        <references count="1">
          <reference field="4" count="0"/>
        </references>
      </pivotArea>
    </format>
    <format dxfId="73">
      <pivotArea collapsedLevelsAreSubtotals="1" fieldPosition="0">
        <references count="1">
          <reference field="4" count="0"/>
        </references>
      </pivotArea>
    </format>
    <format dxfId="72">
      <pivotArea collapsedLevelsAreSubtotals="1" fieldPosition="0">
        <references count="1">
          <reference field="4" count="0"/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4" type="button" dataOnly="0" labelOnly="1" outline="0" axis="axisRow" fieldPosition="0"/>
    </format>
    <format dxfId="68">
      <pivotArea dataOnly="0" labelOnly="1" outline="0" axis="axisValues" fieldPosition="0"/>
    </format>
    <format dxfId="67">
      <pivotArea dataOnly="0" labelOnly="1" fieldPosition="0">
        <references count="1">
          <reference field="4" count="0"/>
        </references>
      </pivotArea>
    </format>
    <format dxfId="66">
      <pivotArea dataOnly="0" labelOnly="1" grandRow="1" outline="0" fieldPosition="0"/>
    </format>
    <format dxfId="65">
      <pivotArea dataOnly="0" labelOnly="1" outline="0" axis="axisValues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2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A9:B13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axis="axisRow" dataField="1" showAll="0">
      <items count="4">
        <item x="1"/>
        <item n="vencida" x="2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Estado" fld="17" subtotal="count" baseField="0" baseItem="0"/>
  </dataFields>
  <formats count="18">
    <format dxfId="103">
      <pivotArea field="17" type="button" dataOnly="0" labelOnly="1" outline="0" axis="axisRow" fieldPosition="0"/>
    </format>
    <format dxfId="102">
      <pivotArea dataOnly="0" labelOnly="1" grandRow="1" outline="0" fieldPosition="0"/>
    </format>
    <format dxfId="101">
      <pivotArea collapsedLevelsAreSubtotals="1" fieldPosition="0">
        <references count="1">
          <reference field="17" count="0"/>
        </references>
      </pivotArea>
    </format>
    <format dxfId="100">
      <pivotArea collapsedLevelsAreSubtotals="1" fieldPosition="0">
        <references count="1">
          <reference field="17" count="0"/>
        </references>
      </pivotArea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17" type="button" dataOnly="0" labelOnly="1" outline="0" axis="axisRow" fieldPosition="0"/>
    </format>
    <format dxfId="96">
      <pivotArea dataOnly="0" labelOnly="1" outline="0" axis="axisValues" fieldPosition="0"/>
    </format>
    <format dxfId="95">
      <pivotArea dataOnly="0" labelOnly="1" fieldPosition="0">
        <references count="1">
          <reference field="17" count="0"/>
        </references>
      </pivotArea>
    </format>
    <format dxfId="94">
      <pivotArea dataOnly="0" labelOnly="1" grandRow="1" outline="0" fieldPosition="0"/>
    </format>
    <format dxfId="93">
      <pivotArea dataOnly="0" labelOnly="1" outline="0" axis="axisValues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17" type="button" dataOnly="0" labelOnly="1" outline="0" axis="axisRow" fieldPosition="0"/>
    </format>
    <format dxfId="89">
      <pivotArea dataOnly="0" labelOnly="1" outline="0" axis="axisValues" fieldPosition="0"/>
    </format>
    <format dxfId="88">
      <pivotArea dataOnly="0" labelOnly="1" fieldPosition="0">
        <references count="1">
          <reference field="17" count="0"/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</formats>
  <chartFormats count="8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6" format="6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6" format="7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40.75.99.166/orfeo3/verradicado.php?PHPSESSID=m9g3lvj90hppvd8vhsj7hks3i4&amp;leido=&amp;nomcarpeta=Busquedas&amp;tipo_carp=0&amp;carpeta=9&amp;verrad=20213800066742&amp;datoVer=&amp;fechah=fechah&amp;menu_ver_tmp=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0"/>
  <sheetViews>
    <sheetView tabSelected="1" zoomScale="70" zoomScaleNormal="70" workbookViewId="0">
      <pane ySplit="1" topLeftCell="A2" activePane="bottomLeft" state="frozen"/>
      <selection activeCell="B1" sqref="B1"/>
      <selection pane="bottomLeft" activeCell="Q6" sqref="Q6"/>
    </sheetView>
  </sheetViews>
  <sheetFormatPr baseColWidth="10" defaultRowHeight="15" x14ac:dyDescent="0.25"/>
  <cols>
    <col min="1" max="1" width="11.42578125" style="35"/>
    <col min="2" max="2" width="12.5703125" style="35" customWidth="1"/>
    <col min="3" max="3" width="19.7109375" style="35" customWidth="1"/>
    <col min="4" max="4" width="32.7109375" style="35" customWidth="1"/>
    <col min="5" max="5" width="15.85546875" style="35" customWidth="1"/>
    <col min="6" max="6" width="14.5703125" style="35" customWidth="1"/>
    <col min="7" max="7" width="33.140625" style="35" customWidth="1"/>
    <col min="8" max="8" width="23.28515625" style="35" bestFit="1" customWidth="1"/>
    <col min="9" max="9" width="22.42578125" style="35" customWidth="1"/>
    <col min="10" max="10" width="20.7109375" style="35" customWidth="1"/>
    <col min="11" max="11" width="17.85546875" style="35" customWidth="1"/>
    <col min="12" max="12" width="14.7109375" style="35" customWidth="1"/>
    <col min="13" max="13" width="18.140625" style="40" customWidth="1"/>
    <col min="14" max="14" width="17.28515625" style="55" customWidth="1"/>
    <col min="15" max="15" width="24.28515625" style="40" customWidth="1"/>
    <col min="16" max="16" width="16" style="55" bestFit="1" customWidth="1"/>
    <col min="17" max="18" width="11.42578125" style="35"/>
    <col min="19" max="19" width="24.7109375" style="35" customWidth="1"/>
    <col min="20" max="20" width="17.85546875" style="35" customWidth="1"/>
    <col min="21" max="21" width="20.140625" style="35" bestFit="1" customWidth="1"/>
    <col min="22" max="22" width="13.85546875" style="35" customWidth="1"/>
    <col min="23" max="23" width="15" style="35" customWidth="1"/>
    <col min="24" max="24" width="24.7109375" style="35" customWidth="1"/>
    <col min="25" max="16384" width="11.42578125" style="35"/>
  </cols>
  <sheetData>
    <row r="1" spans="1:24" s="44" customFormat="1" ht="101.25" customHeight="1" x14ac:dyDescent="0.25">
      <c r="A1" s="44" t="s">
        <v>120</v>
      </c>
      <c r="B1" s="44" t="s">
        <v>121</v>
      </c>
      <c r="C1" s="44" t="s">
        <v>122</v>
      </c>
      <c r="D1" s="44" t="s">
        <v>123</v>
      </c>
      <c r="E1" s="44" t="s">
        <v>124</v>
      </c>
      <c r="F1" s="44" t="s">
        <v>125</v>
      </c>
      <c r="G1" s="44" t="s">
        <v>0</v>
      </c>
      <c r="H1" s="44" t="s">
        <v>126</v>
      </c>
      <c r="I1" s="44" t="s">
        <v>127</v>
      </c>
      <c r="J1" s="44" t="s">
        <v>128</v>
      </c>
      <c r="K1" s="44" t="s">
        <v>129</v>
      </c>
      <c r="L1" s="44" t="s">
        <v>130</v>
      </c>
      <c r="M1" s="45" t="s">
        <v>131</v>
      </c>
      <c r="N1" s="61" t="s">
        <v>132</v>
      </c>
      <c r="O1" s="51" t="s">
        <v>616</v>
      </c>
      <c r="P1" s="61" t="s">
        <v>133</v>
      </c>
      <c r="Q1" s="46" t="s">
        <v>134</v>
      </c>
      <c r="R1" s="46" t="s">
        <v>135</v>
      </c>
      <c r="S1" s="44" t="s">
        <v>136</v>
      </c>
      <c r="T1" s="44" t="s">
        <v>137</v>
      </c>
      <c r="U1" s="44" t="s">
        <v>138</v>
      </c>
      <c r="V1" s="44" t="s">
        <v>139</v>
      </c>
      <c r="W1" s="44" t="s">
        <v>140</v>
      </c>
      <c r="X1" s="44" t="s">
        <v>141</v>
      </c>
    </row>
    <row r="2" spans="1:24" s="36" customFormat="1" ht="90" x14ac:dyDescent="0.25">
      <c r="A2" s="36" t="s">
        <v>142</v>
      </c>
      <c r="B2" s="36" t="s">
        <v>143</v>
      </c>
      <c r="C2" s="36" t="s">
        <v>178</v>
      </c>
      <c r="D2" s="36" t="s">
        <v>59</v>
      </c>
      <c r="E2" s="36" t="s">
        <v>145</v>
      </c>
      <c r="F2" s="36" t="s">
        <v>615</v>
      </c>
      <c r="G2" s="36" t="s">
        <v>58</v>
      </c>
      <c r="H2" s="36" t="s">
        <v>617</v>
      </c>
      <c r="I2" s="36" t="s">
        <v>156</v>
      </c>
      <c r="J2" s="36" t="s">
        <v>156</v>
      </c>
      <c r="K2" s="36" t="s">
        <v>12</v>
      </c>
      <c r="L2" s="36">
        <v>20</v>
      </c>
      <c r="M2" s="64" t="s">
        <v>57</v>
      </c>
      <c r="N2" s="48">
        <v>44256</v>
      </c>
      <c r="O2" s="52"/>
      <c r="P2" s="50">
        <v>44263</v>
      </c>
      <c r="Q2" s="36">
        <v>5</v>
      </c>
      <c r="R2" s="36" t="s">
        <v>149</v>
      </c>
      <c r="S2" s="36" t="s">
        <v>614</v>
      </c>
      <c r="T2" s="37">
        <v>44263</v>
      </c>
      <c r="U2" s="36" t="s">
        <v>619</v>
      </c>
      <c r="V2" s="36" t="s">
        <v>620</v>
      </c>
      <c r="W2" s="36" t="s">
        <v>150</v>
      </c>
      <c r="X2" s="36" t="s">
        <v>618</v>
      </c>
    </row>
    <row r="3" spans="1:24" ht="45" x14ac:dyDescent="0.25">
      <c r="A3" s="36" t="s">
        <v>142</v>
      </c>
      <c r="B3" s="36" t="s">
        <v>143</v>
      </c>
      <c r="C3" s="36" t="s">
        <v>727</v>
      </c>
      <c r="D3" s="36" t="s">
        <v>63</v>
      </c>
      <c r="E3" s="36" t="s">
        <v>145</v>
      </c>
      <c r="F3" s="36" t="s">
        <v>615</v>
      </c>
      <c r="G3" s="36" t="s">
        <v>62</v>
      </c>
      <c r="H3" s="36" t="s">
        <v>728</v>
      </c>
      <c r="I3" s="36" t="s">
        <v>729</v>
      </c>
      <c r="J3" s="36" t="s">
        <v>156</v>
      </c>
      <c r="K3" s="36" t="s">
        <v>7</v>
      </c>
      <c r="L3" s="36">
        <v>30</v>
      </c>
      <c r="M3" s="64" t="s">
        <v>61</v>
      </c>
      <c r="N3" s="48">
        <v>44256</v>
      </c>
      <c r="O3" s="47">
        <v>20212050087631</v>
      </c>
      <c r="P3" s="50">
        <v>44270</v>
      </c>
      <c r="Q3" s="36">
        <v>10</v>
      </c>
      <c r="R3" s="36" t="s">
        <v>149</v>
      </c>
      <c r="S3" s="36"/>
      <c r="T3" s="37">
        <v>44271</v>
      </c>
      <c r="U3" s="36" t="s">
        <v>619</v>
      </c>
      <c r="V3" s="36" t="s">
        <v>629</v>
      </c>
      <c r="W3" s="36" t="s">
        <v>150</v>
      </c>
      <c r="X3" s="36"/>
    </row>
    <row r="4" spans="1:24" ht="60" x14ac:dyDescent="0.25">
      <c r="A4" s="42" t="s">
        <v>142</v>
      </c>
      <c r="B4" s="42" t="s">
        <v>143</v>
      </c>
      <c r="C4" s="42"/>
      <c r="D4" s="42" t="s">
        <v>66</v>
      </c>
      <c r="E4" s="42" t="s">
        <v>621</v>
      </c>
      <c r="F4" s="42" t="s">
        <v>615</v>
      </c>
      <c r="G4" s="42" t="s">
        <v>65</v>
      </c>
      <c r="H4" s="42" t="s">
        <v>10</v>
      </c>
      <c r="I4" s="42" t="s">
        <v>8</v>
      </c>
      <c r="J4" s="42" t="s">
        <v>628</v>
      </c>
      <c r="K4" s="42" t="s">
        <v>23</v>
      </c>
      <c r="L4" s="42">
        <v>30</v>
      </c>
      <c r="M4" s="65" t="s">
        <v>64</v>
      </c>
      <c r="N4" s="56">
        <v>44256</v>
      </c>
      <c r="O4" s="67"/>
      <c r="P4" s="57"/>
      <c r="Q4" s="42">
        <v>36</v>
      </c>
      <c r="R4" s="42" t="s">
        <v>684</v>
      </c>
      <c r="S4" s="42"/>
      <c r="T4" s="42"/>
      <c r="U4" s="42"/>
      <c r="V4" s="42" t="s">
        <v>641</v>
      </c>
      <c r="W4" s="42" t="s">
        <v>150</v>
      </c>
      <c r="X4" s="42" t="s">
        <v>705</v>
      </c>
    </row>
    <row r="5" spans="1:24" ht="90" x14ac:dyDescent="0.25">
      <c r="A5" s="36" t="s">
        <v>623</v>
      </c>
      <c r="B5" s="36" t="s">
        <v>624</v>
      </c>
      <c r="C5" s="36" t="s">
        <v>178</v>
      </c>
      <c r="D5" s="36" t="s">
        <v>70</v>
      </c>
      <c r="E5" s="36" t="s">
        <v>630</v>
      </c>
      <c r="F5" s="36" t="s">
        <v>626</v>
      </c>
      <c r="G5" s="36" t="s">
        <v>68</v>
      </c>
      <c r="H5" s="36" t="s">
        <v>728</v>
      </c>
      <c r="I5" s="36" t="s">
        <v>729</v>
      </c>
      <c r="J5" s="36" t="s">
        <v>156</v>
      </c>
      <c r="K5" s="36" t="s">
        <v>69</v>
      </c>
      <c r="L5" s="36">
        <v>5</v>
      </c>
      <c r="M5" s="64" t="s">
        <v>67</v>
      </c>
      <c r="N5" s="48">
        <v>44256</v>
      </c>
      <c r="O5" s="47">
        <v>20213630014861</v>
      </c>
      <c r="P5" s="50">
        <v>44260</v>
      </c>
      <c r="Q5" s="36">
        <v>4</v>
      </c>
      <c r="R5" s="36" t="s">
        <v>149</v>
      </c>
      <c r="S5" s="36"/>
      <c r="T5" s="36"/>
      <c r="U5" s="36"/>
      <c r="V5" s="36"/>
      <c r="W5" s="36"/>
      <c r="X5" s="36" t="s">
        <v>618</v>
      </c>
    </row>
    <row r="6" spans="1:24" ht="90" x14ac:dyDescent="0.25">
      <c r="A6" s="36" t="s">
        <v>142</v>
      </c>
      <c r="B6" s="36" t="s">
        <v>143</v>
      </c>
      <c r="C6" s="36" t="s">
        <v>178</v>
      </c>
      <c r="D6" s="36" t="s">
        <v>73</v>
      </c>
      <c r="E6" s="36" t="s">
        <v>145</v>
      </c>
      <c r="F6" s="36" t="s">
        <v>615</v>
      </c>
      <c r="G6" s="36" t="s">
        <v>72</v>
      </c>
      <c r="H6" s="36" t="s">
        <v>617</v>
      </c>
      <c r="I6" s="36" t="s">
        <v>156</v>
      </c>
      <c r="J6" s="36" t="s">
        <v>156</v>
      </c>
      <c r="K6" s="36" t="s">
        <v>7</v>
      </c>
      <c r="L6" s="36">
        <v>30</v>
      </c>
      <c r="M6" s="64" t="s">
        <v>71</v>
      </c>
      <c r="N6" s="48">
        <v>44256</v>
      </c>
      <c r="O6" s="52"/>
      <c r="P6" s="50">
        <v>44263</v>
      </c>
      <c r="Q6" s="36">
        <v>5</v>
      </c>
      <c r="R6" s="36" t="s">
        <v>631</v>
      </c>
      <c r="S6" s="36"/>
      <c r="T6" s="36"/>
      <c r="U6" s="36" t="s">
        <v>633</v>
      </c>
      <c r="V6" s="36" t="s">
        <v>629</v>
      </c>
      <c r="W6" s="36" t="s">
        <v>150</v>
      </c>
      <c r="X6" s="36" t="s">
        <v>632</v>
      </c>
    </row>
    <row r="7" spans="1:24" ht="60" x14ac:dyDescent="0.25">
      <c r="A7" s="36" t="s">
        <v>142</v>
      </c>
      <c r="B7" s="36" t="s">
        <v>143</v>
      </c>
      <c r="C7" s="36" t="s">
        <v>634</v>
      </c>
      <c r="D7" s="36" t="s">
        <v>25</v>
      </c>
      <c r="E7" s="36" t="s">
        <v>621</v>
      </c>
      <c r="F7" s="36" t="s">
        <v>615</v>
      </c>
      <c r="G7" s="36" t="s">
        <v>75</v>
      </c>
      <c r="H7" s="36" t="s">
        <v>676</v>
      </c>
      <c r="I7" s="36" t="s">
        <v>730</v>
      </c>
      <c r="J7" s="36" t="s">
        <v>628</v>
      </c>
      <c r="K7" s="36" t="s">
        <v>4</v>
      </c>
      <c r="L7" s="36">
        <v>35</v>
      </c>
      <c r="M7" s="64" t="s">
        <v>74</v>
      </c>
      <c r="N7" s="48">
        <v>44256</v>
      </c>
      <c r="O7" s="47">
        <v>20212050089941</v>
      </c>
      <c r="P7" s="50">
        <v>44279</v>
      </c>
      <c r="Q7" s="36">
        <v>16</v>
      </c>
      <c r="R7" s="36" t="s">
        <v>631</v>
      </c>
      <c r="S7" s="36"/>
      <c r="T7" s="37">
        <v>44279</v>
      </c>
      <c r="U7" s="36" t="s">
        <v>635</v>
      </c>
      <c r="V7" s="36" t="s">
        <v>629</v>
      </c>
      <c r="W7" s="36" t="s">
        <v>150</v>
      </c>
      <c r="X7" s="36"/>
    </row>
    <row r="8" spans="1:24" ht="60" x14ac:dyDescent="0.25">
      <c r="A8" s="36" t="s">
        <v>142</v>
      </c>
      <c r="B8" s="36" t="s">
        <v>143</v>
      </c>
      <c r="C8" s="36" t="s">
        <v>636</v>
      </c>
      <c r="D8" s="36" t="s">
        <v>78</v>
      </c>
      <c r="E8" s="36" t="s">
        <v>637</v>
      </c>
      <c r="F8" s="36" t="s">
        <v>615</v>
      </c>
      <c r="G8" s="36" t="s">
        <v>77</v>
      </c>
      <c r="H8" s="36" t="s">
        <v>672</v>
      </c>
      <c r="I8" s="36" t="s">
        <v>6</v>
      </c>
      <c r="J8" s="36" t="s">
        <v>638</v>
      </c>
      <c r="K8" s="36" t="s">
        <v>23</v>
      </c>
      <c r="L8" s="36">
        <v>30</v>
      </c>
      <c r="M8" s="64" t="s">
        <v>76</v>
      </c>
      <c r="N8" s="49">
        <v>44256</v>
      </c>
      <c r="O8" s="47">
        <v>20212100016631</v>
      </c>
      <c r="P8" s="50">
        <v>44301</v>
      </c>
      <c r="Q8" s="36">
        <v>10</v>
      </c>
      <c r="R8" s="36" t="s">
        <v>631</v>
      </c>
      <c r="S8" s="36"/>
      <c r="T8" s="37">
        <v>44301</v>
      </c>
      <c r="U8" s="36" t="s">
        <v>635</v>
      </c>
      <c r="V8" s="36" t="s">
        <v>629</v>
      </c>
      <c r="W8" s="36" t="s">
        <v>150</v>
      </c>
      <c r="X8" s="36"/>
    </row>
    <row r="9" spans="1:24" ht="105" x14ac:dyDescent="0.25">
      <c r="A9" s="36" t="s">
        <v>142</v>
      </c>
      <c r="B9" s="36" t="s">
        <v>143</v>
      </c>
      <c r="C9" s="36" t="s">
        <v>198</v>
      </c>
      <c r="D9" s="36" t="s">
        <v>51</v>
      </c>
      <c r="E9" s="36" t="s">
        <v>637</v>
      </c>
      <c r="F9" s="36" t="s">
        <v>625</v>
      </c>
      <c r="G9" s="36" t="s">
        <v>80</v>
      </c>
      <c r="H9" s="36" t="s">
        <v>10</v>
      </c>
      <c r="I9" s="36" t="s">
        <v>628</v>
      </c>
      <c r="J9" s="36" t="s">
        <v>628</v>
      </c>
      <c r="K9" s="36" t="s">
        <v>23</v>
      </c>
      <c r="L9" s="36">
        <v>30</v>
      </c>
      <c r="M9" s="64" t="s">
        <v>79</v>
      </c>
      <c r="N9" s="48">
        <v>44256</v>
      </c>
      <c r="O9" s="52"/>
      <c r="P9" s="50">
        <v>44311</v>
      </c>
      <c r="Q9" s="36">
        <v>17</v>
      </c>
      <c r="R9" s="36" t="s">
        <v>631</v>
      </c>
      <c r="S9" s="36"/>
      <c r="T9" s="36"/>
      <c r="U9" s="36" t="s">
        <v>633</v>
      </c>
      <c r="V9" s="36" t="s">
        <v>629</v>
      </c>
      <c r="W9" s="36" t="s">
        <v>150</v>
      </c>
      <c r="X9" s="36" t="s">
        <v>687</v>
      </c>
    </row>
    <row r="10" spans="1:24" ht="60" x14ac:dyDescent="0.25">
      <c r="A10" s="36" t="s">
        <v>142</v>
      </c>
      <c r="B10" s="36" t="s">
        <v>143</v>
      </c>
      <c r="C10" s="36" t="s">
        <v>639</v>
      </c>
      <c r="D10" s="36" t="s">
        <v>83</v>
      </c>
      <c r="E10" s="36" t="s">
        <v>145</v>
      </c>
      <c r="F10" s="36" t="s">
        <v>626</v>
      </c>
      <c r="G10" s="36" t="s">
        <v>82</v>
      </c>
      <c r="H10" s="36" t="s">
        <v>676</v>
      </c>
      <c r="I10" s="36" t="s">
        <v>730</v>
      </c>
      <c r="J10" s="36" t="s">
        <v>628</v>
      </c>
      <c r="K10" s="36" t="s">
        <v>4</v>
      </c>
      <c r="L10" s="36">
        <v>35</v>
      </c>
      <c r="M10" s="64" t="s">
        <v>81</v>
      </c>
      <c r="N10" s="48">
        <v>44257</v>
      </c>
      <c r="O10" s="47">
        <v>20212050089801</v>
      </c>
      <c r="P10" s="50">
        <v>44273</v>
      </c>
      <c r="Q10" s="36">
        <v>11</v>
      </c>
      <c r="R10" s="36" t="s">
        <v>149</v>
      </c>
      <c r="S10" s="36"/>
      <c r="T10" s="37">
        <v>44273</v>
      </c>
      <c r="U10" s="36" t="s">
        <v>640</v>
      </c>
      <c r="V10" s="36" t="s">
        <v>629</v>
      </c>
      <c r="W10" s="36" t="s">
        <v>150</v>
      </c>
      <c r="X10" s="36"/>
    </row>
    <row r="11" spans="1:24" ht="90" x14ac:dyDescent="0.25">
      <c r="A11" s="36" t="s">
        <v>142</v>
      </c>
      <c r="B11" s="36" t="s">
        <v>143</v>
      </c>
      <c r="C11" s="36" t="s">
        <v>688</v>
      </c>
      <c r="D11" s="36" t="s">
        <v>47</v>
      </c>
      <c r="E11" s="36" t="s">
        <v>621</v>
      </c>
      <c r="F11" s="36" t="s">
        <v>625</v>
      </c>
      <c r="G11" s="36" t="s">
        <v>85</v>
      </c>
      <c r="H11" s="36" t="s">
        <v>229</v>
      </c>
      <c r="I11" s="36" t="s">
        <v>689</v>
      </c>
      <c r="J11" s="36" t="s">
        <v>689</v>
      </c>
      <c r="K11" s="36" t="s">
        <v>23</v>
      </c>
      <c r="L11" s="36">
        <v>30</v>
      </c>
      <c r="M11" s="64" t="s">
        <v>84</v>
      </c>
      <c r="N11" s="48">
        <v>44257</v>
      </c>
      <c r="O11" s="52"/>
      <c r="P11" s="50">
        <v>44265</v>
      </c>
      <c r="Q11" s="36">
        <v>6</v>
      </c>
      <c r="R11" s="36" t="s">
        <v>631</v>
      </c>
      <c r="S11" s="36"/>
      <c r="T11" s="37">
        <v>44265</v>
      </c>
      <c r="U11" s="36" t="s">
        <v>690</v>
      </c>
      <c r="V11" s="36" t="s">
        <v>629</v>
      </c>
      <c r="W11" s="36" t="s">
        <v>150</v>
      </c>
      <c r="X11" s="36" t="s">
        <v>632</v>
      </c>
    </row>
    <row r="12" spans="1:24" ht="60" x14ac:dyDescent="0.25">
      <c r="A12" s="36" t="s">
        <v>142</v>
      </c>
      <c r="B12" s="36" t="s">
        <v>143</v>
      </c>
      <c r="C12" s="36"/>
      <c r="D12" s="36" t="s">
        <v>88</v>
      </c>
      <c r="E12" s="36" t="s">
        <v>145</v>
      </c>
      <c r="F12" s="36" t="s">
        <v>615</v>
      </c>
      <c r="G12" s="36" t="s">
        <v>87</v>
      </c>
      <c r="H12" s="36" t="s">
        <v>676</v>
      </c>
      <c r="I12" s="36" t="s">
        <v>730</v>
      </c>
      <c r="J12" s="36" t="s">
        <v>628</v>
      </c>
      <c r="K12" s="36" t="s">
        <v>7</v>
      </c>
      <c r="L12" s="36">
        <v>30</v>
      </c>
      <c r="M12" s="64" t="s">
        <v>86</v>
      </c>
      <c r="N12" s="48">
        <v>44257</v>
      </c>
      <c r="O12" s="47">
        <v>20212050089951</v>
      </c>
      <c r="P12" s="50">
        <v>44279</v>
      </c>
      <c r="Q12" s="36">
        <v>15</v>
      </c>
      <c r="R12" s="36" t="s">
        <v>149</v>
      </c>
      <c r="S12" s="36"/>
      <c r="T12" s="37">
        <v>44279</v>
      </c>
      <c r="U12" s="36" t="s">
        <v>691</v>
      </c>
      <c r="V12" s="36" t="s">
        <v>629</v>
      </c>
      <c r="W12" s="36" t="s">
        <v>150</v>
      </c>
      <c r="X12" s="36"/>
    </row>
    <row r="13" spans="1:24" ht="105" x14ac:dyDescent="0.25">
      <c r="A13" s="36" t="s">
        <v>142</v>
      </c>
      <c r="B13" s="36" t="s">
        <v>143</v>
      </c>
      <c r="C13" s="36" t="s">
        <v>692</v>
      </c>
      <c r="D13" s="36" t="s">
        <v>92</v>
      </c>
      <c r="E13" s="36" t="s">
        <v>637</v>
      </c>
      <c r="F13" s="36" t="s">
        <v>693</v>
      </c>
      <c r="G13" s="36" t="s">
        <v>91</v>
      </c>
      <c r="H13" s="36" t="s">
        <v>745</v>
      </c>
      <c r="I13" s="36" t="s">
        <v>3</v>
      </c>
      <c r="J13" s="36" t="s">
        <v>156</v>
      </c>
      <c r="K13" s="36" t="s">
        <v>23</v>
      </c>
      <c r="L13" s="36">
        <v>30</v>
      </c>
      <c r="M13" s="64" t="s">
        <v>90</v>
      </c>
      <c r="N13" s="48">
        <v>44257</v>
      </c>
      <c r="O13" s="52"/>
      <c r="P13" s="50">
        <v>44295</v>
      </c>
      <c r="Q13" s="36">
        <v>25</v>
      </c>
      <c r="R13" s="36" t="s">
        <v>631</v>
      </c>
      <c r="S13" s="36"/>
      <c r="T13" s="37">
        <v>44298</v>
      </c>
      <c r="U13" s="36"/>
      <c r="V13" s="36" t="s">
        <v>629</v>
      </c>
      <c r="W13" s="36"/>
      <c r="X13" s="36" t="s">
        <v>687</v>
      </c>
    </row>
    <row r="14" spans="1:24" ht="60" x14ac:dyDescent="0.25">
      <c r="A14" s="36" t="s">
        <v>623</v>
      </c>
      <c r="B14" s="36" t="s">
        <v>622</v>
      </c>
      <c r="C14" s="36" t="s">
        <v>178</v>
      </c>
      <c r="D14" s="36" t="s">
        <v>95</v>
      </c>
      <c r="E14" s="36" t="s">
        <v>637</v>
      </c>
      <c r="F14" s="36" t="s">
        <v>626</v>
      </c>
      <c r="G14" s="36" t="s">
        <v>94</v>
      </c>
      <c r="H14" s="36" t="s">
        <v>671</v>
      </c>
      <c r="I14" s="36" t="s">
        <v>628</v>
      </c>
      <c r="J14" s="36" t="s">
        <v>628</v>
      </c>
      <c r="K14" s="36" t="s">
        <v>23</v>
      </c>
      <c r="L14" s="36">
        <v>30</v>
      </c>
      <c r="M14" s="64" t="s">
        <v>93</v>
      </c>
      <c r="N14" s="48">
        <v>44257</v>
      </c>
      <c r="O14" s="47">
        <v>20212050087531</v>
      </c>
      <c r="P14" s="50">
        <v>44265</v>
      </c>
      <c r="Q14" s="36">
        <v>6</v>
      </c>
      <c r="R14" s="36" t="s">
        <v>631</v>
      </c>
      <c r="S14" s="36"/>
      <c r="T14" s="37">
        <v>44265</v>
      </c>
      <c r="U14" s="36" t="s">
        <v>691</v>
      </c>
      <c r="V14" s="36" t="s">
        <v>629</v>
      </c>
      <c r="W14" s="36" t="s">
        <v>694</v>
      </c>
      <c r="X14" s="36"/>
    </row>
    <row r="15" spans="1:24" ht="60" x14ac:dyDescent="0.25">
      <c r="A15" s="36" t="s">
        <v>142</v>
      </c>
      <c r="B15" s="36" t="s">
        <v>143</v>
      </c>
      <c r="C15" s="36" t="s">
        <v>695</v>
      </c>
      <c r="D15" s="36" t="s">
        <v>99</v>
      </c>
      <c r="E15" s="36" t="s">
        <v>637</v>
      </c>
      <c r="F15" s="36" t="s">
        <v>626</v>
      </c>
      <c r="G15" s="36" t="s">
        <v>98</v>
      </c>
      <c r="H15" s="36" t="s">
        <v>671</v>
      </c>
      <c r="I15" s="36" t="s">
        <v>628</v>
      </c>
      <c r="J15" s="36" t="s">
        <v>628</v>
      </c>
      <c r="K15" s="36" t="s">
        <v>5</v>
      </c>
      <c r="L15" s="36">
        <v>30</v>
      </c>
      <c r="M15" s="64" t="s">
        <v>97</v>
      </c>
      <c r="N15" s="48">
        <v>44257</v>
      </c>
      <c r="O15" s="47">
        <v>20212050087621</v>
      </c>
      <c r="P15" s="50">
        <v>44270</v>
      </c>
      <c r="Q15" s="36">
        <v>9</v>
      </c>
      <c r="R15" s="36" t="s">
        <v>631</v>
      </c>
      <c r="S15" s="36"/>
      <c r="T15" s="37">
        <v>44271</v>
      </c>
      <c r="U15" s="36" t="s">
        <v>635</v>
      </c>
      <c r="V15" s="36" t="s">
        <v>620</v>
      </c>
      <c r="W15" s="36" t="s">
        <v>694</v>
      </c>
      <c r="X15" s="36"/>
    </row>
    <row r="16" spans="1:24" ht="60" x14ac:dyDescent="0.25">
      <c r="A16" s="36" t="s">
        <v>142</v>
      </c>
      <c r="B16" s="36" t="s">
        <v>143</v>
      </c>
      <c r="C16" s="36" t="s">
        <v>696</v>
      </c>
      <c r="D16" s="36" t="s">
        <v>102</v>
      </c>
      <c r="E16" s="36" t="s">
        <v>621</v>
      </c>
      <c r="F16" s="36" t="s">
        <v>697</v>
      </c>
      <c r="G16" s="36" t="s">
        <v>101</v>
      </c>
      <c r="H16" s="36" t="s">
        <v>670</v>
      </c>
      <c r="I16" s="36" t="s">
        <v>628</v>
      </c>
      <c r="J16" s="36" t="s">
        <v>703</v>
      </c>
      <c r="K16" s="36" t="s">
        <v>23</v>
      </c>
      <c r="L16" s="36">
        <v>30</v>
      </c>
      <c r="M16" s="64" t="s">
        <v>100</v>
      </c>
      <c r="N16" s="48">
        <v>44257</v>
      </c>
      <c r="O16" s="47">
        <v>20212050087841</v>
      </c>
      <c r="P16" s="50">
        <v>44270</v>
      </c>
      <c r="Q16" s="36">
        <v>9</v>
      </c>
      <c r="R16" s="36" t="s">
        <v>631</v>
      </c>
      <c r="S16" s="36"/>
      <c r="T16" s="37">
        <v>44271</v>
      </c>
      <c r="U16" s="36" t="s">
        <v>635</v>
      </c>
      <c r="V16" s="36" t="s">
        <v>629</v>
      </c>
      <c r="W16" s="36" t="s">
        <v>694</v>
      </c>
      <c r="X16" s="36"/>
    </row>
    <row r="17" spans="1:24" ht="60" x14ac:dyDescent="0.25">
      <c r="A17" s="36" t="s">
        <v>142</v>
      </c>
      <c r="B17" s="36" t="s">
        <v>143</v>
      </c>
      <c r="C17" s="36" t="s">
        <v>698</v>
      </c>
      <c r="D17" s="36" t="s">
        <v>105</v>
      </c>
      <c r="E17" s="36" t="s">
        <v>621</v>
      </c>
      <c r="F17" s="36" t="s">
        <v>625</v>
      </c>
      <c r="G17" s="36" t="s">
        <v>104</v>
      </c>
      <c r="H17" s="36" t="s">
        <v>670</v>
      </c>
      <c r="I17" s="36" t="s">
        <v>628</v>
      </c>
      <c r="J17" s="36" t="s">
        <v>703</v>
      </c>
      <c r="K17" s="36" t="s">
        <v>7</v>
      </c>
      <c r="L17" s="36">
        <v>30</v>
      </c>
      <c r="M17" s="64" t="s">
        <v>103</v>
      </c>
      <c r="N17" s="48">
        <v>44257</v>
      </c>
      <c r="O17" s="47">
        <v>20212050089881</v>
      </c>
      <c r="P17" s="50">
        <v>44293</v>
      </c>
      <c r="Q17" s="36">
        <v>22</v>
      </c>
      <c r="R17" s="36" t="s">
        <v>149</v>
      </c>
      <c r="S17" s="36"/>
      <c r="T17" s="36"/>
      <c r="U17" s="36" t="s">
        <v>691</v>
      </c>
      <c r="V17" s="36" t="s">
        <v>620</v>
      </c>
      <c r="W17" s="36" t="s">
        <v>694</v>
      </c>
      <c r="X17" s="36"/>
    </row>
    <row r="18" spans="1:24" ht="60" x14ac:dyDescent="0.25">
      <c r="A18" s="36" t="s">
        <v>142</v>
      </c>
      <c r="B18" s="36" t="s">
        <v>143</v>
      </c>
      <c r="C18" s="36" t="s">
        <v>699</v>
      </c>
      <c r="D18" s="36" t="s">
        <v>108</v>
      </c>
      <c r="E18" s="36" t="s">
        <v>621</v>
      </c>
      <c r="F18" s="36" t="s">
        <v>700</v>
      </c>
      <c r="G18" s="36" t="s">
        <v>107</v>
      </c>
      <c r="H18" s="36" t="s">
        <v>671</v>
      </c>
      <c r="I18" s="36" t="s">
        <v>3</v>
      </c>
      <c r="J18" s="36" t="s">
        <v>628</v>
      </c>
      <c r="K18" s="36" t="s">
        <v>23</v>
      </c>
      <c r="L18" s="36">
        <v>30</v>
      </c>
      <c r="M18" s="64" t="s">
        <v>106</v>
      </c>
      <c r="N18" s="48">
        <v>44257</v>
      </c>
      <c r="O18" s="47">
        <v>20212050086721</v>
      </c>
      <c r="P18" s="50">
        <v>44260</v>
      </c>
      <c r="Q18" s="36">
        <v>3</v>
      </c>
      <c r="R18" s="36" t="s">
        <v>149</v>
      </c>
      <c r="S18" s="36"/>
      <c r="T18" s="37">
        <v>44260</v>
      </c>
      <c r="U18" s="36" t="s">
        <v>635</v>
      </c>
      <c r="V18" s="36" t="s">
        <v>620</v>
      </c>
      <c r="W18" s="36" t="s">
        <v>694</v>
      </c>
      <c r="X18" s="36"/>
    </row>
    <row r="19" spans="1:24" ht="90" x14ac:dyDescent="0.25">
      <c r="A19" s="36" t="s">
        <v>142</v>
      </c>
      <c r="B19" s="36" t="s">
        <v>143</v>
      </c>
      <c r="C19" s="36" t="s">
        <v>701</v>
      </c>
      <c r="D19" s="36" t="s">
        <v>48</v>
      </c>
      <c r="E19" s="36" t="s">
        <v>621</v>
      </c>
      <c r="F19" s="36" t="s">
        <v>625</v>
      </c>
      <c r="G19" s="36" t="s">
        <v>110</v>
      </c>
      <c r="H19" s="36" t="s">
        <v>10</v>
      </c>
      <c r="I19" s="36" t="s">
        <v>3</v>
      </c>
      <c r="J19" s="36" t="s">
        <v>628</v>
      </c>
      <c r="K19" s="36" t="s">
        <v>23</v>
      </c>
      <c r="L19" s="36">
        <v>30</v>
      </c>
      <c r="M19" s="64" t="s">
        <v>109</v>
      </c>
      <c r="N19" s="48">
        <v>44257</v>
      </c>
      <c r="O19" s="52"/>
      <c r="P19" s="50">
        <v>44295</v>
      </c>
      <c r="Q19" s="36">
        <v>25</v>
      </c>
      <c r="R19" s="36" t="s">
        <v>149</v>
      </c>
      <c r="S19" s="36"/>
      <c r="T19" s="36"/>
      <c r="U19" s="36"/>
      <c r="V19" s="36" t="s">
        <v>629</v>
      </c>
      <c r="W19" s="36"/>
      <c r="X19" s="36" t="s">
        <v>632</v>
      </c>
    </row>
    <row r="20" spans="1:24" ht="60" x14ac:dyDescent="0.25">
      <c r="A20" s="36" t="s">
        <v>142</v>
      </c>
      <c r="B20" s="36" t="s">
        <v>143</v>
      </c>
      <c r="C20" s="36" t="s">
        <v>702</v>
      </c>
      <c r="D20" s="36" t="s">
        <v>113</v>
      </c>
      <c r="E20" s="36" t="s">
        <v>621</v>
      </c>
      <c r="F20" s="36" t="s">
        <v>625</v>
      </c>
      <c r="G20" s="36" t="s">
        <v>112</v>
      </c>
      <c r="H20" s="36" t="s">
        <v>675</v>
      </c>
      <c r="I20" s="36" t="s">
        <v>3</v>
      </c>
      <c r="J20" s="36" t="s">
        <v>703</v>
      </c>
      <c r="K20" s="36" t="s">
        <v>5</v>
      </c>
      <c r="L20" s="36">
        <v>30</v>
      </c>
      <c r="M20" s="64" t="s">
        <v>111</v>
      </c>
      <c r="N20" s="48">
        <v>44258</v>
      </c>
      <c r="O20" s="52"/>
      <c r="P20" s="50">
        <v>44271</v>
      </c>
      <c r="Q20" s="36">
        <v>10</v>
      </c>
      <c r="R20" s="36" t="s">
        <v>149</v>
      </c>
      <c r="S20" s="36"/>
      <c r="T20" s="36"/>
      <c r="U20" s="36"/>
      <c r="V20" s="36" t="s">
        <v>629</v>
      </c>
      <c r="W20" s="36" t="s">
        <v>694</v>
      </c>
      <c r="X20" s="36" t="s">
        <v>704</v>
      </c>
    </row>
    <row r="21" spans="1:24" ht="60" x14ac:dyDescent="0.25">
      <c r="A21" s="42" t="s">
        <v>623</v>
      </c>
      <c r="B21" s="42" t="s">
        <v>622</v>
      </c>
      <c r="C21" s="42" t="s">
        <v>701</v>
      </c>
      <c r="D21" s="42" t="s">
        <v>116</v>
      </c>
      <c r="E21" s="42" t="s">
        <v>637</v>
      </c>
      <c r="F21" s="42" t="s">
        <v>626</v>
      </c>
      <c r="G21" s="42" t="s">
        <v>115</v>
      </c>
      <c r="H21" s="42" t="s">
        <v>10</v>
      </c>
      <c r="I21" s="42" t="s">
        <v>8</v>
      </c>
      <c r="J21" s="42" t="s">
        <v>628</v>
      </c>
      <c r="K21" s="42" t="s">
        <v>23</v>
      </c>
      <c r="L21" s="42">
        <v>30</v>
      </c>
      <c r="M21" s="65" t="s">
        <v>114</v>
      </c>
      <c r="N21" s="56">
        <v>44258</v>
      </c>
      <c r="O21" s="67"/>
      <c r="P21" s="57"/>
      <c r="Q21" s="42">
        <v>33</v>
      </c>
      <c r="R21" s="42" t="s">
        <v>684</v>
      </c>
      <c r="S21" s="42"/>
      <c r="T21" s="42"/>
      <c r="U21" s="42"/>
      <c r="V21" s="42"/>
      <c r="W21" s="42" t="s">
        <v>694</v>
      </c>
      <c r="X21" s="42" t="s">
        <v>705</v>
      </c>
    </row>
    <row r="22" spans="1:24" ht="60" x14ac:dyDescent="0.25">
      <c r="A22" s="36" t="s">
        <v>142</v>
      </c>
      <c r="B22" s="36" t="s">
        <v>143</v>
      </c>
      <c r="C22" s="36" t="s">
        <v>191</v>
      </c>
      <c r="D22" s="36" t="s">
        <v>119</v>
      </c>
      <c r="E22" s="36" t="s">
        <v>637</v>
      </c>
      <c r="F22" s="36" t="s">
        <v>615</v>
      </c>
      <c r="G22" s="36" t="s">
        <v>118</v>
      </c>
      <c r="H22" s="36" t="s">
        <v>671</v>
      </c>
      <c r="I22" s="36" t="s">
        <v>3</v>
      </c>
      <c r="J22" s="36" t="s">
        <v>628</v>
      </c>
      <c r="K22" s="36" t="s">
        <v>7</v>
      </c>
      <c r="L22" s="36">
        <v>30</v>
      </c>
      <c r="M22" s="64" t="s">
        <v>117</v>
      </c>
      <c r="N22" s="48">
        <v>44258</v>
      </c>
      <c r="O22" s="47">
        <v>20212050086751</v>
      </c>
      <c r="P22" s="50">
        <v>44266</v>
      </c>
      <c r="Q22" s="36">
        <v>6</v>
      </c>
      <c r="R22" s="36" t="s">
        <v>631</v>
      </c>
      <c r="S22" s="36"/>
      <c r="T22" s="36"/>
      <c r="U22" s="36" t="s">
        <v>706</v>
      </c>
      <c r="V22" s="36" t="s">
        <v>620</v>
      </c>
      <c r="W22" s="36" t="s">
        <v>694</v>
      </c>
      <c r="X22" s="36"/>
    </row>
    <row r="23" spans="1:24" ht="45" x14ac:dyDescent="0.25">
      <c r="A23" s="36" t="s">
        <v>142</v>
      </c>
      <c r="B23" s="36" t="s">
        <v>143</v>
      </c>
      <c r="C23" s="36" t="s">
        <v>634</v>
      </c>
      <c r="D23" s="36" t="s">
        <v>211</v>
      </c>
      <c r="E23" s="36" t="s">
        <v>637</v>
      </c>
      <c r="F23" s="36" t="s">
        <v>615</v>
      </c>
      <c r="G23" s="36" t="s">
        <v>210</v>
      </c>
      <c r="H23" s="36" t="s">
        <v>146</v>
      </c>
      <c r="I23" s="36" t="s">
        <v>3</v>
      </c>
      <c r="J23" s="36" t="s">
        <v>638</v>
      </c>
      <c r="K23" s="36" t="s">
        <v>12</v>
      </c>
      <c r="L23" s="36">
        <v>20</v>
      </c>
      <c r="M23" s="64" t="s">
        <v>209</v>
      </c>
      <c r="N23" s="48">
        <v>44259</v>
      </c>
      <c r="O23" s="52"/>
      <c r="P23" s="50">
        <v>44291</v>
      </c>
      <c r="Q23" s="36">
        <v>19</v>
      </c>
      <c r="R23" s="36" t="s">
        <v>149</v>
      </c>
      <c r="S23" s="36"/>
      <c r="T23" s="36"/>
      <c r="U23" s="36" t="s">
        <v>707</v>
      </c>
      <c r="V23" s="36" t="s">
        <v>629</v>
      </c>
      <c r="W23" s="36" t="s">
        <v>694</v>
      </c>
      <c r="X23" s="36"/>
    </row>
    <row r="24" spans="1:24" ht="60" x14ac:dyDescent="0.25">
      <c r="A24" s="36" t="s">
        <v>142</v>
      </c>
      <c r="B24" s="36" t="s">
        <v>143</v>
      </c>
      <c r="C24" s="36" t="s">
        <v>198</v>
      </c>
      <c r="D24" s="36" t="s">
        <v>214</v>
      </c>
      <c r="E24" s="36" t="s">
        <v>637</v>
      </c>
      <c r="F24" s="36" t="s">
        <v>625</v>
      </c>
      <c r="G24" s="36" t="s">
        <v>213</v>
      </c>
      <c r="H24" s="36" t="s">
        <v>672</v>
      </c>
      <c r="I24" s="36" t="s">
        <v>6</v>
      </c>
      <c r="J24" s="36" t="s">
        <v>638</v>
      </c>
      <c r="K24" s="36" t="s">
        <v>23</v>
      </c>
      <c r="L24" s="36">
        <v>30</v>
      </c>
      <c r="M24" s="64" t="s">
        <v>212</v>
      </c>
      <c r="N24" s="48">
        <v>44259</v>
      </c>
      <c r="O24" s="47">
        <v>20212100016651</v>
      </c>
      <c r="P24" s="50">
        <v>44301</v>
      </c>
      <c r="Q24" s="36">
        <v>27</v>
      </c>
      <c r="R24" s="36" t="s">
        <v>631</v>
      </c>
      <c r="S24" s="36"/>
      <c r="T24" s="36"/>
      <c r="U24" s="36" t="s">
        <v>635</v>
      </c>
      <c r="V24" s="36" t="s">
        <v>620</v>
      </c>
      <c r="W24" s="36" t="s">
        <v>694</v>
      </c>
      <c r="X24" s="36"/>
    </row>
    <row r="25" spans="1:24" ht="60" x14ac:dyDescent="0.25">
      <c r="A25" s="36" t="s">
        <v>142</v>
      </c>
      <c r="B25" s="36" t="s">
        <v>143</v>
      </c>
      <c r="C25" s="36" t="s">
        <v>708</v>
      </c>
      <c r="D25" s="36" t="s">
        <v>35</v>
      </c>
      <c r="E25" s="36" t="s">
        <v>637</v>
      </c>
      <c r="F25" s="36" t="s">
        <v>626</v>
      </c>
      <c r="G25" s="36" t="s">
        <v>216</v>
      </c>
      <c r="H25" s="36" t="s">
        <v>745</v>
      </c>
      <c r="I25" s="36" t="s">
        <v>3</v>
      </c>
      <c r="J25" s="36" t="s">
        <v>709</v>
      </c>
      <c r="K25" s="36" t="s">
        <v>23</v>
      </c>
      <c r="L25" s="36">
        <v>30</v>
      </c>
      <c r="M25" s="64" t="s">
        <v>215</v>
      </c>
      <c r="N25" s="48">
        <v>44260</v>
      </c>
      <c r="O25" s="47">
        <v>20212000015971</v>
      </c>
      <c r="P25" s="50">
        <v>44295</v>
      </c>
      <c r="Q25" s="36">
        <v>22</v>
      </c>
      <c r="R25" s="36" t="s">
        <v>631</v>
      </c>
      <c r="S25" s="36"/>
      <c r="T25" s="36"/>
      <c r="U25" s="36" t="s">
        <v>635</v>
      </c>
      <c r="V25" s="36"/>
      <c r="W25" s="36" t="s">
        <v>694</v>
      </c>
      <c r="X25" s="36"/>
    </row>
    <row r="26" spans="1:24" ht="60" x14ac:dyDescent="0.25">
      <c r="A26" s="36" t="s">
        <v>142</v>
      </c>
      <c r="B26" s="36" t="s">
        <v>143</v>
      </c>
      <c r="C26" s="36" t="s">
        <v>178</v>
      </c>
      <c r="D26" s="36" t="s">
        <v>219</v>
      </c>
      <c r="E26" s="36" t="s">
        <v>145</v>
      </c>
      <c r="F26" s="36" t="s">
        <v>615</v>
      </c>
      <c r="G26" s="36" t="s">
        <v>218</v>
      </c>
      <c r="H26" s="36" t="s">
        <v>617</v>
      </c>
      <c r="I26" s="36" t="s">
        <v>3</v>
      </c>
      <c r="J26" s="36" t="s">
        <v>156</v>
      </c>
      <c r="K26" s="36" t="s">
        <v>12</v>
      </c>
      <c r="L26" s="36">
        <v>20</v>
      </c>
      <c r="M26" s="64" t="s">
        <v>217</v>
      </c>
      <c r="N26" s="48">
        <v>44260</v>
      </c>
      <c r="O26" s="52"/>
      <c r="P26" s="50">
        <v>44270</v>
      </c>
      <c r="Q26" s="36">
        <v>8</v>
      </c>
      <c r="R26" s="36" t="s">
        <v>149</v>
      </c>
      <c r="S26" s="36"/>
      <c r="T26" s="36"/>
      <c r="U26" s="36" t="s">
        <v>707</v>
      </c>
      <c r="V26" s="36" t="s">
        <v>620</v>
      </c>
      <c r="W26" s="36" t="s">
        <v>694</v>
      </c>
      <c r="X26" s="36" t="s">
        <v>704</v>
      </c>
    </row>
    <row r="27" spans="1:24" ht="60" x14ac:dyDescent="0.25">
      <c r="A27" s="36" t="s">
        <v>142</v>
      </c>
      <c r="B27" s="36" t="s">
        <v>143</v>
      </c>
      <c r="C27" s="36" t="s">
        <v>696</v>
      </c>
      <c r="D27" s="36" t="s">
        <v>222</v>
      </c>
      <c r="E27" s="36" t="s">
        <v>145</v>
      </c>
      <c r="F27" s="36" t="s">
        <v>626</v>
      </c>
      <c r="G27" s="36" t="s">
        <v>221</v>
      </c>
      <c r="H27" s="36" t="s">
        <v>671</v>
      </c>
      <c r="I27" s="36" t="s">
        <v>3</v>
      </c>
      <c r="J27" s="36" t="s">
        <v>628</v>
      </c>
      <c r="K27" s="36" t="s">
        <v>23</v>
      </c>
      <c r="L27" s="36">
        <v>30</v>
      </c>
      <c r="M27" s="64" t="s">
        <v>220</v>
      </c>
      <c r="N27" s="48">
        <v>44260</v>
      </c>
      <c r="O27" s="47">
        <v>20212050087521</v>
      </c>
      <c r="P27" s="50">
        <v>44265</v>
      </c>
      <c r="Q27" s="36">
        <v>4</v>
      </c>
      <c r="R27" s="36" t="s">
        <v>149</v>
      </c>
      <c r="S27" s="36"/>
      <c r="T27" s="36"/>
      <c r="U27" s="36" t="s">
        <v>691</v>
      </c>
      <c r="V27" s="36" t="s">
        <v>620</v>
      </c>
      <c r="W27" s="36" t="s">
        <v>694</v>
      </c>
      <c r="X27" s="36"/>
    </row>
    <row r="28" spans="1:24" ht="60" x14ac:dyDescent="0.25">
      <c r="A28" s="36" t="s">
        <v>142</v>
      </c>
      <c r="B28" s="36" t="s">
        <v>143</v>
      </c>
      <c r="C28" s="36" t="s">
        <v>710</v>
      </c>
      <c r="D28" s="36" t="s">
        <v>13</v>
      </c>
      <c r="E28" s="36" t="s">
        <v>145</v>
      </c>
      <c r="F28" s="36" t="s">
        <v>626</v>
      </c>
      <c r="G28" s="36" t="s">
        <v>224</v>
      </c>
      <c r="H28" s="36" t="s">
        <v>229</v>
      </c>
      <c r="I28" s="36" t="s">
        <v>3</v>
      </c>
      <c r="J28" s="36" t="s">
        <v>689</v>
      </c>
      <c r="K28" s="36" t="s">
        <v>23</v>
      </c>
      <c r="L28" s="36">
        <v>30</v>
      </c>
      <c r="M28" s="64" t="s">
        <v>223</v>
      </c>
      <c r="N28" s="48">
        <v>44260</v>
      </c>
      <c r="O28" s="47">
        <v>20213400014771</v>
      </c>
      <c r="P28" s="50">
        <v>44279</v>
      </c>
      <c r="Q28" s="36">
        <v>12</v>
      </c>
      <c r="R28" s="36" t="s">
        <v>149</v>
      </c>
      <c r="S28" s="36"/>
      <c r="T28" s="36"/>
      <c r="U28" s="36" t="s">
        <v>691</v>
      </c>
      <c r="V28" s="36" t="s">
        <v>620</v>
      </c>
      <c r="W28" s="36" t="s">
        <v>694</v>
      </c>
      <c r="X28" s="36"/>
    </row>
    <row r="29" spans="1:24" ht="60" x14ac:dyDescent="0.25">
      <c r="A29" s="36" t="s">
        <v>142</v>
      </c>
      <c r="B29" s="36" t="s">
        <v>143</v>
      </c>
      <c r="C29" s="36" t="s">
        <v>696</v>
      </c>
      <c r="D29" s="36" t="s">
        <v>222</v>
      </c>
      <c r="E29" s="36" t="s">
        <v>145</v>
      </c>
      <c r="F29" s="36" t="s">
        <v>626</v>
      </c>
      <c r="G29" s="36" t="s">
        <v>221</v>
      </c>
      <c r="H29" s="36" t="s">
        <v>671</v>
      </c>
      <c r="I29" s="36" t="s">
        <v>3</v>
      </c>
      <c r="J29" s="36" t="s">
        <v>628</v>
      </c>
      <c r="K29" s="36" t="s">
        <v>23</v>
      </c>
      <c r="L29" s="36">
        <v>30</v>
      </c>
      <c r="M29" s="64" t="s">
        <v>225</v>
      </c>
      <c r="N29" s="48">
        <v>44260</v>
      </c>
      <c r="O29" s="47">
        <v>20212050087521</v>
      </c>
      <c r="P29" s="50">
        <v>44265</v>
      </c>
      <c r="Q29" s="36">
        <v>4</v>
      </c>
      <c r="R29" s="36" t="s">
        <v>149</v>
      </c>
      <c r="S29" s="36"/>
      <c r="T29" s="36"/>
      <c r="U29" s="36" t="s">
        <v>691</v>
      </c>
      <c r="V29" s="36" t="s">
        <v>620</v>
      </c>
      <c r="W29" s="36" t="s">
        <v>694</v>
      </c>
      <c r="X29" s="36"/>
    </row>
    <row r="30" spans="1:24" ht="60" x14ac:dyDescent="0.25">
      <c r="A30" s="42" t="s">
        <v>142</v>
      </c>
      <c r="B30" s="42" t="s">
        <v>143</v>
      </c>
      <c r="C30" s="42" t="s">
        <v>176</v>
      </c>
      <c r="D30" s="42" t="s">
        <v>228</v>
      </c>
      <c r="E30" s="42" t="s">
        <v>621</v>
      </c>
      <c r="F30" s="42" t="s">
        <v>615</v>
      </c>
      <c r="G30" s="42" t="s">
        <v>227</v>
      </c>
      <c r="H30" s="42" t="s">
        <v>229</v>
      </c>
      <c r="I30" s="42" t="s">
        <v>230</v>
      </c>
      <c r="J30" s="42" t="s">
        <v>638</v>
      </c>
      <c r="K30" s="42" t="s">
        <v>1</v>
      </c>
      <c r="L30" s="42">
        <v>20</v>
      </c>
      <c r="M30" s="65" t="s">
        <v>226</v>
      </c>
      <c r="N30" s="56">
        <v>44260</v>
      </c>
      <c r="O30" s="68"/>
      <c r="P30" s="57"/>
      <c r="Q30" s="42">
        <v>31</v>
      </c>
      <c r="R30" s="42" t="s">
        <v>684</v>
      </c>
      <c r="S30" s="42"/>
      <c r="T30" s="42"/>
      <c r="U30" s="42"/>
      <c r="V30" s="42"/>
      <c r="W30" s="42"/>
      <c r="X30" s="42" t="s">
        <v>705</v>
      </c>
    </row>
    <row r="31" spans="1:24" ht="45" x14ac:dyDescent="0.25">
      <c r="A31" s="42" t="s">
        <v>142</v>
      </c>
      <c r="B31" s="42" t="s">
        <v>143</v>
      </c>
      <c r="C31" s="42" t="s">
        <v>176</v>
      </c>
      <c r="D31" s="42" t="s">
        <v>228</v>
      </c>
      <c r="E31" s="42" t="s">
        <v>621</v>
      </c>
      <c r="F31" s="42" t="s">
        <v>615</v>
      </c>
      <c r="G31" s="42" t="s">
        <v>232</v>
      </c>
      <c r="H31" s="42" t="s">
        <v>2</v>
      </c>
      <c r="I31" s="42" t="s">
        <v>3</v>
      </c>
      <c r="J31" s="42" t="s">
        <v>638</v>
      </c>
      <c r="K31" s="42" t="s">
        <v>1</v>
      </c>
      <c r="L31" s="42">
        <v>20</v>
      </c>
      <c r="M31" s="65" t="s">
        <v>231</v>
      </c>
      <c r="N31" s="56">
        <v>44260</v>
      </c>
      <c r="O31" s="67"/>
      <c r="P31" s="57"/>
      <c r="Q31" s="42">
        <v>31</v>
      </c>
      <c r="R31" s="42" t="s">
        <v>684</v>
      </c>
      <c r="S31" s="42"/>
      <c r="T31" s="42"/>
      <c r="U31" s="42"/>
      <c r="V31" s="42"/>
      <c r="W31" s="42"/>
      <c r="X31" s="42" t="s">
        <v>705</v>
      </c>
    </row>
    <row r="32" spans="1:24" ht="60" x14ac:dyDescent="0.25">
      <c r="A32" s="36" t="s">
        <v>142</v>
      </c>
      <c r="B32" s="36" t="s">
        <v>143</v>
      </c>
      <c r="C32" s="36" t="s">
        <v>634</v>
      </c>
      <c r="D32" s="36" t="s">
        <v>235</v>
      </c>
      <c r="E32" s="36" t="s">
        <v>621</v>
      </c>
      <c r="F32" s="36" t="s">
        <v>615</v>
      </c>
      <c r="G32" s="36" t="s">
        <v>234</v>
      </c>
      <c r="H32" s="36" t="s">
        <v>673</v>
      </c>
      <c r="I32" s="36" t="s">
        <v>3</v>
      </c>
      <c r="J32" s="36" t="s">
        <v>628</v>
      </c>
      <c r="K32" s="36" t="s">
        <v>23</v>
      </c>
      <c r="L32" s="36">
        <v>30</v>
      </c>
      <c r="M32" s="64" t="s">
        <v>233</v>
      </c>
      <c r="N32" s="48">
        <v>44260</v>
      </c>
      <c r="O32" s="47">
        <v>20212050087641</v>
      </c>
      <c r="P32" s="50">
        <v>44270</v>
      </c>
      <c r="Q32" s="36">
        <v>8</v>
      </c>
      <c r="R32" s="36" t="s">
        <v>149</v>
      </c>
      <c r="S32" s="36"/>
      <c r="T32" s="37">
        <v>44271</v>
      </c>
      <c r="U32" s="36" t="s">
        <v>619</v>
      </c>
      <c r="V32" s="36" t="s">
        <v>620</v>
      </c>
      <c r="W32" s="36" t="s">
        <v>694</v>
      </c>
      <c r="X32" s="36"/>
    </row>
    <row r="33" spans="1:24" ht="60" x14ac:dyDescent="0.25">
      <c r="A33" s="36" t="s">
        <v>142</v>
      </c>
      <c r="B33" s="36" t="s">
        <v>143</v>
      </c>
      <c r="C33" s="36" t="s">
        <v>178</v>
      </c>
      <c r="D33" s="36" t="s">
        <v>237</v>
      </c>
      <c r="E33" s="36" t="s">
        <v>145</v>
      </c>
      <c r="F33" s="36" t="s">
        <v>700</v>
      </c>
      <c r="G33" s="36" t="s">
        <v>27</v>
      </c>
      <c r="H33" s="36" t="s">
        <v>673</v>
      </c>
      <c r="I33" s="36" t="s">
        <v>3</v>
      </c>
      <c r="J33" s="36" t="s">
        <v>628</v>
      </c>
      <c r="K33" s="36" t="s">
        <v>7</v>
      </c>
      <c r="L33" s="36">
        <v>30</v>
      </c>
      <c r="M33" s="64" t="s">
        <v>236</v>
      </c>
      <c r="N33" s="48">
        <v>44260</v>
      </c>
      <c r="O33" s="47">
        <v>20212050087661</v>
      </c>
      <c r="P33" s="50">
        <v>44270</v>
      </c>
      <c r="Q33" s="36">
        <v>8</v>
      </c>
      <c r="R33" s="36" t="s">
        <v>149</v>
      </c>
      <c r="S33" s="36"/>
      <c r="T33" s="37">
        <v>44271</v>
      </c>
      <c r="U33" s="36" t="s">
        <v>619</v>
      </c>
      <c r="V33" s="36" t="s">
        <v>620</v>
      </c>
      <c r="W33" s="36" t="s">
        <v>694</v>
      </c>
      <c r="X33" s="36"/>
    </row>
    <row r="34" spans="1:24" ht="60" x14ac:dyDescent="0.25">
      <c r="A34" s="36" t="s">
        <v>142</v>
      </c>
      <c r="B34" s="36" t="s">
        <v>143</v>
      </c>
      <c r="C34" s="36" t="s">
        <v>701</v>
      </c>
      <c r="D34" s="36" t="s">
        <v>240</v>
      </c>
      <c r="E34" s="36" t="s">
        <v>637</v>
      </c>
      <c r="F34" s="36" t="s">
        <v>625</v>
      </c>
      <c r="G34" s="36" t="s">
        <v>239</v>
      </c>
      <c r="H34" s="36" t="s">
        <v>670</v>
      </c>
      <c r="I34" s="36" t="s">
        <v>3</v>
      </c>
      <c r="J34" s="36" t="s">
        <v>628</v>
      </c>
      <c r="K34" s="36" t="s">
        <v>23</v>
      </c>
      <c r="L34" s="36">
        <v>30</v>
      </c>
      <c r="M34" s="64" t="s">
        <v>238</v>
      </c>
      <c r="N34" s="48">
        <v>44260</v>
      </c>
      <c r="O34" s="47">
        <v>20212050089711</v>
      </c>
      <c r="P34" s="50">
        <v>44278</v>
      </c>
      <c r="Q34" s="36">
        <v>11</v>
      </c>
      <c r="R34" s="36" t="s">
        <v>631</v>
      </c>
      <c r="S34" s="36"/>
      <c r="T34" s="36"/>
      <c r="U34" s="36" t="s">
        <v>691</v>
      </c>
      <c r="V34" s="36" t="s">
        <v>620</v>
      </c>
      <c r="W34" s="36" t="s">
        <v>694</v>
      </c>
      <c r="X34" s="36"/>
    </row>
    <row r="35" spans="1:24" ht="60" x14ac:dyDescent="0.25">
      <c r="A35" s="36" t="s">
        <v>142</v>
      </c>
      <c r="B35" s="36" t="s">
        <v>143</v>
      </c>
      <c r="C35" s="36" t="s">
        <v>178</v>
      </c>
      <c r="D35" s="36" t="s">
        <v>244</v>
      </c>
      <c r="E35" s="36" t="s">
        <v>711</v>
      </c>
      <c r="F35" s="36" t="s">
        <v>615</v>
      </c>
      <c r="G35" s="36" t="s">
        <v>243</v>
      </c>
      <c r="H35" s="36" t="s">
        <v>675</v>
      </c>
      <c r="I35" s="36" t="s">
        <v>3</v>
      </c>
      <c r="J35" s="36" t="s">
        <v>703</v>
      </c>
      <c r="K35" s="36" t="s">
        <v>12</v>
      </c>
      <c r="L35" s="36">
        <v>20</v>
      </c>
      <c r="M35" s="64" t="s">
        <v>242</v>
      </c>
      <c r="N35" s="48">
        <v>44260</v>
      </c>
      <c r="O35" s="47">
        <v>20212000015751</v>
      </c>
      <c r="P35" s="50">
        <v>44295</v>
      </c>
      <c r="Q35" s="36">
        <v>22</v>
      </c>
      <c r="R35" s="36" t="s">
        <v>631</v>
      </c>
      <c r="S35" s="36"/>
      <c r="T35" s="36"/>
      <c r="U35" s="36" t="s">
        <v>635</v>
      </c>
      <c r="V35" s="36" t="s">
        <v>620</v>
      </c>
      <c r="W35" s="36" t="s">
        <v>694</v>
      </c>
      <c r="X35" s="36"/>
    </row>
    <row r="36" spans="1:24" ht="60" x14ac:dyDescent="0.25">
      <c r="A36" s="36" t="s">
        <v>142</v>
      </c>
      <c r="B36" s="36" t="s">
        <v>143</v>
      </c>
      <c r="C36" s="36" t="s">
        <v>712</v>
      </c>
      <c r="D36" s="36" t="s">
        <v>55</v>
      </c>
      <c r="E36" s="36" t="s">
        <v>621</v>
      </c>
      <c r="F36" s="36" t="s">
        <v>615</v>
      </c>
      <c r="G36" s="36" t="s">
        <v>246</v>
      </c>
      <c r="H36" s="36" t="s">
        <v>21</v>
      </c>
      <c r="I36" s="36" t="s">
        <v>3</v>
      </c>
      <c r="J36" s="36" t="s">
        <v>709</v>
      </c>
      <c r="K36" s="36" t="s">
        <v>23</v>
      </c>
      <c r="L36" s="36">
        <v>30</v>
      </c>
      <c r="M36" s="64" t="s">
        <v>245</v>
      </c>
      <c r="N36" s="48">
        <v>44260</v>
      </c>
      <c r="O36" s="47">
        <v>20212000015061</v>
      </c>
      <c r="P36" s="50">
        <v>44271</v>
      </c>
      <c r="Q36" s="36">
        <v>7</v>
      </c>
      <c r="R36" s="36" t="s">
        <v>631</v>
      </c>
      <c r="S36" s="36"/>
      <c r="T36" s="36"/>
      <c r="U36" s="36" t="s">
        <v>635</v>
      </c>
      <c r="V36" s="36" t="s">
        <v>620</v>
      </c>
      <c r="W36" s="36" t="s">
        <v>694</v>
      </c>
      <c r="X36" s="36"/>
    </row>
    <row r="37" spans="1:24" ht="60" x14ac:dyDescent="0.25">
      <c r="A37" s="36" t="s">
        <v>142</v>
      </c>
      <c r="B37" s="36" t="s">
        <v>143</v>
      </c>
      <c r="C37" s="36" t="s">
        <v>712</v>
      </c>
      <c r="D37" s="36" t="s">
        <v>249</v>
      </c>
      <c r="E37" s="36" t="s">
        <v>711</v>
      </c>
      <c r="F37" s="36" t="s">
        <v>626</v>
      </c>
      <c r="G37" s="36" t="s">
        <v>248</v>
      </c>
      <c r="H37" s="36" t="s">
        <v>672</v>
      </c>
      <c r="I37" s="36" t="s">
        <v>6</v>
      </c>
      <c r="J37" s="36" t="s">
        <v>638</v>
      </c>
      <c r="K37" s="36" t="s">
        <v>23</v>
      </c>
      <c r="L37" s="36">
        <v>30</v>
      </c>
      <c r="M37" s="64" t="s">
        <v>247</v>
      </c>
      <c r="N37" s="48">
        <v>44263</v>
      </c>
      <c r="O37" s="47">
        <v>20212100016661</v>
      </c>
      <c r="P37" s="50">
        <v>44301</v>
      </c>
      <c r="Q37" s="36">
        <v>25</v>
      </c>
      <c r="R37" s="36" t="s">
        <v>149</v>
      </c>
      <c r="S37" s="36"/>
      <c r="T37" s="36"/>
      <c r="U37" s="36" t="s">
        <v>619</v>
      </c>
      <c r="V37" s="36" t="s">
        <v>620</v>
      </c>
      <c r="W37" s="36" t="s">
        <v>694</v>
      </c>
      <c r="X37" s="36"/>
    </row>
    <row r="38" spans="1:24" ht="60" x14ac:dyDescent="0.25">
      <c r="A38" s="36" t="s">
        <v>142</v>
      </c>
      <c r="B38" s="36" t="s">
        <v>143</v>
      </c>
      <c r="C38" s="36" t="s">
        <v>696</v>
      </c>
      <c r="D38" s="36" t="s">
        <v>252</v>
      </c>
      <c r="E38" s="36" t="s">
        <v>711</v>
      </c>
      <c r="F38" s="36" t="s">
        <v>625</v>
      </c>
      <c r="G38" s="36" t="s">
        <v>251</v>
      </c>
      <c r="H38" s="36" t="s">
        <v>671</v>
      </c>
      <c r="I38" s="36" t="s">
        <v>3</v>
      </c>
      <c r="J38" s="36" t="s">
        <v>628</v>
      </c>
      <c r="K38" s="36" t="s">
        <v>23</v>
      </c>
      <c r="L38" s="36">
        <v>30</v>
      </c>
      <c r="M38" s="64" t="s">
        <v>250</v>
      </c>
      <c r="N38" s="48">
        <v>44263</v>
      </c>
      <c r="O38" s="47">
        <v>20212050087521</v>
      </c>
      <c r="P38" s="50">
        <v>44265</v>
      </c>
      <c r="Q38" s="36">
        <v>2</v>
      </c>
      <c r="R38" s="36" t="s">
        <v>631</v>
      </c>
      <c r="S38" s="36"/>
      <c r="T38" s="36"/>
      <c r="U38" s="36" t="s">
        <v>691</v>
      </c>
      <c r="V38" s="36" t="s">
        <v>629</v>
      </c>
      <c r="W38" s="36" t="s">
        <v>694</v>
      </c>
      <c r="X38" s="36"/>
    </row>
    <row r="39" spans="1:24" ht="60" x14ac:dyDescent="0.25">
      <c r="A39" s="36" t="s">
        <v>142</v>
      </c>
      <c r="B39" s="36" t="s">
        <v>143</v>
      </c>
      <c r="C39" s="36" t="s">
        <v>701</v>
      </c>
      <c r="D39" s="36" t="s">
        <v>41</v>
      </c>
      <c r="E39" s="36" t="s">
        <v>621</v>
      </c>
      <c r="F39" s="36" t="s">
        <v>615</v>
      </c>
      <c r="G39" s="36" t="s">
        <v>255</v>
      </c>
      <c r="H39" s="36" t="s">
        <v>671</v>
      </c>
      <c r="I39" s="36" t="s">
        <v>3</v>
      </c>
      <c r="J39" s="36" t="s">
        <v>628</v>
      </c>
      <c r="K39" s="36" t="s">
        <v>23</v>
      </c>
      <c r="L39" s="36">
        <v>30</v>
      </c>
      <c r="M39" s="64" t="s">
        <v>254</v>
      </c>
      <c r="N39" s="48">
        <v>44263</v>
      </c>
      <c r="O39" s="47">
        <v>20212050087781</v>
      </c>
      <c r="P39" s="50">
        <v>44270</v>
      </c>
      <c r="Q39" s="36">
        <v>5</v>
      </c>
      <c r="R39" s="36" t="s">
        <v>149</v>
      </c>
      <c r="S39" s="36"/>
      <c r="T39" s="36"/>
      <c r="U39" s="36" t="s">
        <v>619</v>
      </c>
      <c r="V39" s="36" t="s">
        <v>620</v>
      </c>
      <c r="W39" s="36" t="s">
        <v>694</v>
      </c>
      <c r="X39" s="36"/>
    </row>
    <row r="40" spans="1:24" ht="75" x14ac:dyDescent="0.25">
      <c r="A40" s="36" t="s">
        <v>142</v>
      </c>
      <c r="B40" s="36" t="s">
        <v>143</v>
      </c>
      <c r="C40" s="36" t="s">
        <v>178</v>
      </c>
      <c r="D40" s="36" t="s">
        <v>259</v>
      </c>
      <c r="E40" s="36" t="s">
        <v>711</v>
      </c>
      <c r="F40" s="36" t="s">
        <v>626</v>
      </c>
      <c r="G40" s="36" t="s">
        <v>258</v>
      </c>
      <c r="H40" s="36" t="s">
        <v>672</v>
      </c>
      <c r="I40" s="36" t="s">
        <v>6</v>
      </c>
      <c r="J40" s="36" t="s">
        <v>638</v>
      </c>
      <c r="K40" s="36" t="s">
        <v>23</v>
      </c>
      <c r="L40" s="36">
        <v>30</v>
      </c>
      <c r="M40" s="64" t="s">
        <v>257</v>
      </c>
      <c r="N40" s="48">
        <v>44263</v>
      </c>
      <c r="O40" s="47">
        <v>20212100016671</v>
      </c>
      <c r="P40" s="50">
        <v>44301</v>
      </c>
      <c r="Q40" s="36">
        <v>25</v>
      </c>
      <c r="R40" s="36" t="s">
        <v>149</v>
      </c>
      <c r="S40" s="36"/>
      <c r="T40" s="37">
        <v>44301</v>
      </c>
      <c r="U40" s="36" t="s">
        <v>619</v>
      </c>
      <c r="V40" s="36" t="s">
        <v>629</v>
      </c>
      <c r="W40" s="36" t="s">
        <v>694</v>
      </c>
      <c r="X40" s="36"/>
    </row>
    <row r="41" spans="1:24" ht="60" x14ac:dyDescent="0.25">
      <c r="A41" s="36" t="s">
        <v>142</v>
      </c>
      <c r="B41" s="36" t="s">
        <v>143</v>
      </c>
      <c r="C41" s="36" t="s">
        <v>647</v>
      </c>
      <c r="D41" s="36" t="s">
        <v>50</v>
      </c>
      <c r="E41" s="36" t="s">
        <v>621</v>
      </c>
      <c r="F41" s="36" t="s">
        <v>625</v>
      </c>
      <c r="G41" s="36" t="s">
        <v>261</v>
      </c>
      <c r="H41" s="36" t="s">
        <v>670</v>
      </c>
      <c r="I41" s="36" t="s">
        <v>3</v>
      </c>
      <c r="J41" s="36" t="s">
        <v>628</v>
      </c>
      <c r="K41" s="36" t="s">
        <v>23</v>
      </c>
      <c r="L41" s="36">
        <v>30</v>
      </c>
      <c r="M41" s="64" t="s">
        <v>260</v>
      </c>
      <c r="N41" s="48">
        <v>44264</v>
      </c>
      <c r="O41" s="47">
        <v>20212050089751</v>
      </c>
      <c r="P41" s="50">
        <v>44280</v>
      </c>
      <c r="Q41" s="36">
        <v>11</v>
      </c>
      <c r="R41" s="36" t="s">
        <v>149</v>
      </c>
      <c r="S41" s="36"/>
      <c r="T41" s="36"/>
      <c r="U41" s="36" t="s">
        <v>691</v>
      </c>
      <c r="V41" s="36" t="s">
        <v>620</v>
      </c>
      <c r="W41" s="36" t="s">
        <v>694</v>
      </c>
      <c r="X41" s="36"/>
    </row>
    <row r="42" spans="1:24" ht="45" x14ac:dyDescent="0.25">
      <c r="A42" s="36" t="s">
        <v>142</v>
      </c>
      <c r="B42" s="36" t="s">
        <v>143</v>
      </c>
      <c r="C42" s="36" t="s">
        <v>731</v>
      </c>
      <c r="D42" s="36" t="s">
        <v>264</v>
      </c>
      <c r="E42" s="36" t="s">
        <v>630</v>
      </c>
      <c r="F42" s="36" t="s">
        <v>700</v>
      </c>
      <c r="G42" s="36" t="s">
        <v>263</v>
      </c>
      <c r="H42" s="36" t="s">
        <v>146</v>
      </c>
      <c r="I42" s="36" t="s">
        <v>732</v>
      </c>
      <c r="J42" s="36" t="s">
        <v>638</v>
      </c>
      <c r="K42" s="36" t="s">
        <v>12</v>
      </c>
      <c r="L42" s="36">
        <v>20</v>
      </c>
      <c r="M42" s="64" t="s">
        <v>262</v>
      </c>
      <c r="N42" s="48">
        <v>44264</v>
      </c>
      <c r="O42" s="52"/>
      <c r="P42" s="50">
        <v>44294</v>
      </c>
      <c r="Q42" s="36">
        <v>19</v>
      </c>
      <c r="R42" s="36" t="s">
        <v>631</v>
      </c>
      <c r="S42" s="36"/>
      <c r="T42" s="36"/>
      <c r="U42" s="36"/>
      <c r="V42" s="36" t="s">
        <v>629</v>
      </c>
      <c r="W42" s="36" t="s">
        <v>694</v>
      </c>
      <c r="X42" s="36"/>
    </row>
    <row r="43" spans="1:24" ht="45" x14ac:dyDescent="0.25">
      <c r="A43" s="36" t="s">
        <v>142</v>
      </c>
      <c r="B43" s="36" t="s">
        <v>143</v>
      </c>
      <c r="C43" s="36" t="s">
        <v>636</v>
      </c>
      <c r="D43" s="36" t="s">
        <v>241</v>
      </c>
      <c r="E43" s="36" t="s">
        <v>621</v>
      </c>
      <c r="F43" s="36" t="s">
        <v>615</v>
      </c>
      <c r="G43" s="36" t="s">
        <v>266</v>
      </c>
      <c r="H43" s="36" t="s">
        <v>389</v>
      </c>
      <c r="I43" s="36" t="s">
        <v>3</v>
      </c>
      <c r="J43" s="36" t="s">
        <v>733</v>
      </c>
      <c r="K43" s="36" t="s">
        <v>12</v>
      </c>
      <c r="L43" s="36">
        <v>20</v>
      </c>
      <c r="M43" s="64" t="s">
        <v>265</v>
      </c>
      <c r="N43" s="48">
        <v>44264</v>
      </c>
      <c r="O43" s="52"/>
      <c r="P43" s="50">
        <v>44267</v>
      </c>
      <c r="Q43" s="36">
        <v>3</v>
      </c>
      <c r="R43" s="36" t="s">
        <v>631</v>
      </c>
      <c r="S43" s="36"/>
      <c r="T43" s="36"/>
      <c r="U43" s="36"/>
      <c r="V43" s="36" t="s">
        <v>620</v>
      </c>
      <c r="W43" s="36" t="s">
        <v>694</v>
      </c>
      <c r="X43" s="36"/>
    </row>
    <row r="44" spans="1:24" ht="45" x14ac:dyDescent="0.25">
      <c r="A44" s="43" t="s">
        <v>142</v>
      </c>
      <c r="B44" s="43" t="s">
        <v>143</v>
      </c>
      <c r="C44" s="43" t="s">
        <v>178</v>
      </c>
      <c r="D44" s="43" t="s">
        <v>269</v>
      </c>
      <c r="E44" s="43" t="s">
        <v>145</v>
      </c>
      <c r="F44" s="43" t="s">
        <v>615</v>
      </c>
      <c r="G44" s="43" t="s">
        <v>268</v>
      </c>
      <c r="H44" s="43" t="s">
        <v>734</v>
      </c>
      <c r="I44" s="43" t="s">
        <v>3</v>
      </c>
      <c r="J44" s="43" t="s">
        <v>735</v>
      </c>
      <c r="K44" s="43" t="s">
        <v>12</v>
      </c>
      <c r="L44" s="43">
        <v>20</v>
      </c>
      <c r="M44" s="66" t="s">
        <v>267</v>
      </c>
      <c r="N44" s="58">
        <v>44294</v>
      </c>
      <c r="O44" s="59">
        <v>20213800016401</v>
      </c>
      <c r="P44" s="60">
        <v>44298</v>
      </c>
      <c r="Q44" s="43">
        <v>22</v>
      </c>
      <c r="R44" s="43" t="s">
        <v>736</v>
      </c>
      <c r="S44" s="43"/>
      <c r="T44" s="60">
        <v>44299</v>
      </c>
      <c r="U44" s="43" t="s">
        <v>619</v>
      </c>
      <c r="V44" s="43" t="s">
        <v>629</v>
      </c>
      <c r="W44" s="43" t="s">
        <v>694</v>
      </c>
      <c r="X44" s="43"/>
    </row>
    <row r="45" spans="1:24" ht="90" x14ac:dyDescent="0.25">
      <c r="A45" s="36" t="s">
        <v>142</v>
      </c>
      <c r="B45" s="36" t="s">
        <v>143</v>
      </c>
      <c r="C45" s="36" t="s">
        <v>737</v>
      </c>
      <c r="D45" s="36" t="s">
        <v>273</v>
      </c>
      <c r="E45" s="36" t="s">
        <v>621</v>
      </c>
      <c r="F45" s="36" t="s">
        <v>626</v>
      </c>
      <c r="G45" s="36" t="s">
        <v>272</v>
      </c>
      <c r="H45" s="36" t="s">
        <v>671</v>
      </c>
      <c r="I45" s="36" t="s">
        <v>8</v>
      </c>
      <c r="J45" s="36" t="s">
        <v>628</v>
      </c>
      <c r="K45" s="36" t="s">
        <v>23</v>
      </c>
      <c r="L45" s="36">
        <v>30</v>
      </c>
      <c r="M45" s="64" t="s">
        <v>271</v>
      </c>
      <c r="N45" s="48">
        <v>44264</v>
      </c>
      <c r="O45" s="47">
        <v>20212050089831</v>
      </c>
      <c r="P45" s="50">
        <v>44298</v>
      </c>
      <c r="Q45" s="36">
        <v>23</v>
      </c>
      <c r="R45" s="36" t="s">
        <v>149</v>
      </c>
      <c r="S45" s="36"/>
      <c r="T45" s="36"/>
      <c r="U45" s="36" t="s">
        <v>691</v>
      </c>
      <c r="V45" s="36" t="s">
        <v>620</v>
      </c>
      <c r="W45" s="36" t="s">
        <v>694</v>
      </c>
      <c r="X45" s="36"/>
    </row>
    <row r="46" spans="1:24" ht="60" x14ac:dyDescent="0.25">
      <c r="A46" s="36" t="s">
        <v>142</v>
      </c>
      <c r="B46" s="36" t="s">
        <v>143</v>
      </c>
      <c r="C46" s="36" t="s">
        <v>198</v>
      </c>
      <c r="D46" s="36" t="s">
        <v>276</v>
      </c>
      <c r="E46" s="36" t="s">
        <v>637</v>
      </c>
      <c r="F46" s="36" t="s">
        <v>615</v>
      </c>
      <c r="G46" s="36" t="s">
        <v>275</v>
      </c>
      <c r="H46" s="36" t="s">
        <v>745</v>
      </c>
      <c r="I46" s="36" t="s">
        <v>22</v>
      </c>
      <c r="J46" s="36" t="s">
        <v>709</v>
      </c>
      <c r="K46" s="36" t="s">
        <v>23</v>
      </c>
      <c r="L46" s="36">
        <v>30</v>
      </c>
      <c r="M46" s="64" t="s">
        <v>274</v>
      </c>
      <c r="N46" s="48">
        <v>44264</v>
      </c>
      <c r="O46" s="52"/>
      <c r="P46" s="50">
        <v>44293</v>
      </c>
      <c r="Q46" s="36">
        <v>18</v>
      </c>
      <c r="R46" s="36" t="s">
        <v>631</v>
      </c>
      <c r="S46" s="36"/>
      <c r="T46" s="36"/>
      <c r="U46" s="36"/>
      <c r="V46" s="36" t="s">
        <v>629</v>
      </c>
      <c r="W46" s="36" t="s">
        <v>694</v>
      </c>
      <c r="X46" s="36"/>
    </row>
    <row r="47" spans="1:24" ht="45" x14ac:dyDescent="0.25">
      <c r="A47" s="36" t="s">
        <v>142</v>
      </c>
      <c r="B47" s="36" t="s">
        <v>143</v>
      </c>
      <c r="C47" s="36" t="s">
        <v>176</v>
      </c>
      <c r="D47" s="36" t="s">
        <v>24</v>
      </c>
      <c r="E47" s="36" t="s">
        <v>621</v>
      </c>
      <c r="F47" s="36" t="s">
        <v>615</v>
      </c>
      <c r="G47" s="36" t="s">
        <v>278</v>
      </c>
      <c r="H47" s="36" t="s">
        <v>146</v>
      </c>
      <c r="I47" s="36" t="s">
        <v>638</v>
      </c>
      <c r="J47" s="36" t="s">
        <v>638</v>
      </c>
      <c r="K47" s="36" t="s">
        <v>12</v>
      </c>
      <c r="L47" s="36">
        <v>20</v>
      </c>
      <c r="M47" s="64" t="s">
        <v>277</v>
      </c>
      <c r="N47" s="48">
        <v>44264</v>
      </c>
      <c r="O47" s="52"/>
      <c r="P47" s="50">
        <v>44280</v>
      </c>
      <c r="Q47" s="36">
        <v>11</v>
      </c>
      <c r="R47" s="36" t="s">
        <v>631</v>
      </c>
      <c r="S47" s="36"/>
      <c r="T47" s="36"/>
      <c r="U47" s="36" t="s">
        <v>707</v>
      </c>
      <c r="V47" s="36" t="s">
        <v>620</v>
      </c>
      <c r="W47" s="36" t="s">
        <v>694</v>
      </c>
      <c r="X47" s="36"/>
    </row>
    <row r="48" spans="1:24" ht="45" x14ac:dyDescent="0.25">
      <c r="A48" s="36" t="s">
        <v>142</v>
      </c>
      <c r="B48" s="36" t="s">
        <v>143</v>
      </c>
      <c r="C48" s="36" t="s">
        <v>731</v>
      </c>
      <c r="D48" s="36" t="s">
        <v>15</v>
      </c>
      <c r="E48" s="36" t="s">
        <v>621</v>
      </c>
      <c r="F48" s="36" t="s">
        <v>615</v>
      </c>
      <c r="G48" s="36" t="s">
        <v>280</v>
      </c>
      <c r="H48" s="36" t="s">
        <v>617</v>
      </c>
      <c r="I48" s="36" t="s">
        <v>738</v>
      </c>
      <c r="J48" s="36" t="s">
        <v>738</v>
      </c>
      <c r="K48" s="36" t="s">
        <v>12</v>
      </c>
      <c r="L48" s="36">
        <v>20</v>
      </c>
      <c r="M48" s="64" t="s">
        <v>279</v>
      </c>
      <c r="N48" s="48">
        <v>44264</v>
      </c>
      <c r="O48" s="47">
        <v>20213000015071</v>
      </c>
      <c r="P48" s="50">
        <v>44267</v>
      </c>
      <c r="Q48" s="36">
        <v>3</v>
      </c>
      <c r="R48" s="36" t="s">
        <v>149</v>
      </c>
      <c r="S48" s="36"/>
      <c r="T48" s="36"/>
      <c r="U48" s="36" t="s">
        <v>707</v>
      </c>
      <c r="V48" s="36" t="s">
        <v>620</v>
      </c>
      <c r="W48" s="36" t="s">
        <v>694</v>
      </c>
      <c r="X48" s="36"/>
    </row>
    <row r="49" spans="1:24" s="38" customFormat="1" ht="45" x14ac:dyDescent="0.25">
      <c r="A49" s="38" t="s">
        <v>142</v>
      </c>
      <c r="B49" s="38" t="s">
        <v>143</v>
      </c>
      <c r="C49" s="38" t="s">
        <v>198</v>
      </c>
      <c r="D49" s="38" t="s">
        <v>283</v>
      </c>
      <c r="E49" s="38" t="s">
        <v>621</v>
      </c>
      <c r="F49" s="38" t="s">
        <v>627</v>
      </c>
      <c r="G49" s="38" t="s">
        <v>282</v>
      </c>
      <c r="H49" s="38" t="s">
        <v>284</v>
      </c>
      <c r="I49" s="38" t="s">
        <v>285</v>
      </c>
      <c r="J49" s="38" t="s">
        <v>738</v>
      </c>
      <c r="K49" s="38" t="s">
        <v>37</v>
      </c>
      <c r="L49" s="38">
        <v>30</v>
      </c>
      <c r="M49" s="54" t="s">
        <v>281</v>
      </c>
      <c r="N49" s="62">
        <v>44265</v>
      </c>
      <c r="O49" s="54"/>
      <c r="P49" s="62"/>
      <c r="Q49" s="38">
        <v>29</v>
      </c>
      <c r="R49" s="38" t="s">
        <v>739</v>
      </c>
      <c r="X49" s="38" t="s">
        <v>705</v>
      </c>
    </row>
    <row r="50" spans="1:24" s="38" customFormat="1" ht="60" x14ac:dyDescent="0.25">
      <c r="A50" s="38" t="s">
        <v>142</v>
      </c>
      <c r="B50" s="38" t="s">
        <v>143</v>
      </c>
      <c r="C50" s="38" t="s">
        <v>727</v>
      </c>
      <c r="D50" s="38" t="s">
        <v>28</v>
      </c>
      <c r="E50" s="38" t="s">
        <v>145</v>
      </c>
      <c r="F50" s="38" t="s">
        <v>615</v>
      </c>
      <c r="G50" s="38" t="s">
        <v>287</v>
      </c>
      <c r="H50" s="38" t="s">
        <v>676</v>
      </c>
      <c r="I50" s="38" t="s">
        <v>8</v>
      </c>
      <c r="J50" s="38" t="s">
        <v>628</v>
      </c>
      <c r="K50" s="38" t="s">
        <v>7</v>
      </c>
      <c r="L50" s="38">
        <v>30</v>
      </c>
      <c r="M50" s="54" t="s">
        <v>286</v>
      </c>
      <c r="N50" s="62">
        <v>44265</v>
      </c>
      <c r="O50" s="54">
        <v>20212050089901</v>
      </c>
      <c r="P50" s="62">
        <v>44279</v>
      </c>
      <c r="Q50" s="38">
        <v>8</v>
      </c>
      <c r="R50" s="38" t="s">
        <v>631</v>
      </c>
      <c r="U50" s="38" t="s">
        <v>706</v>
      </c>
      <c r="V50" s="38" t="s">
        <v>620</v>
      </c>
      <c r="W50" s="38" t="s">
        <v>694</v>
      </c>
    </row>
    <row r="51" spans="1:24" s="38" customFormat="1" ht="90" x14ac:dyDescent="0.25">
      <c r="A51" s="38" t="s">
        <v>623</v>
      </c>
      <c r="B51" s="38" t="s">
        <v>622</v>
      </c>
      <c r="C51" s="38" t="s">
        <v>727</v>
      </c>
      <c r="D51" s="38" t="s">
        <v>290</v>
      </c>
      <c r="E51" s="38" t="s">
        <v>630</v>
      </c>
      <c r="F51" s="38" t="s">
        <v>615</v>
      </c>
      <c r="G51" s="38" t="s">
        <v>289</v>
      </c>
      <c r="H51" s="38" t="s">
        <v>740</v>
      </c>
      <c r="I51" s="38" t="s">
        <v>741</v>
      </c>
      <c r="J51" s="38" t="s">
        <v>741</v>
      </c>
      <c r="K51" s="38" t="s">
        <v>12</v>
      </c>
      <c r="L51" s="38">
        <v>20</v>
      </c>
      <c r="M51" s="54" t="s">
        <v>288</v>
      </c>
      <c r="N51" s="62">
        <v>44265</v>
      </c>
      <c r="O51" s="54"/>
      <c r="P51" s="62">
        <v>44280</v>
      </c>
      <c r="Q51" s="38">
        <v>10</v>
      </c>
      <c r="R51" s="38" t="s">
        <v>631</v>
      </c>
      <c r="W51" s="38" t="s">
        <v>694</v>
      </c>
      <c r="X51" s="38" t="s">
        <v>704</v>
      </c>
    </row>
    <row r="52" spans="1:24" s="38" customFormat="1" ht="75" x14ac:dyDescent="0.25">
      <c r="A52" s="38" t="s">
        <v>142</v>
      </c>
      <c r="B52" s="38" t="s">
        <v>143</v>
      </c>
      <c r="C52" s="38" t="s">
        <v>731</v>
      </c>
      <c r="D52" s="38" t="s">
        <v>293</v>
      </c>
      <c r="E52" s="38" t="s">
        <v>145</v>
      </c>
      <c r="F52" s="38" t="s">
        <v>615</v>
      </c>
      <c r="G52" s="38" t="s">
        <v>292</v>
      </c>
      <c r="H52" s="38" t="s">
        <v>294</v>
      </c>
      <c r="I52" s="38" t="s">
        <v>22</v>
      </c>
      <c r="J52" s="38" t="s">
        <v>22</v>
      </c>
      <c r="K52" s="38" t="s">
        <v>7</v>
      </c>
      <c r="L52" s="38">
        <v>30</v>
      </c>
      <c r="M52" s="54" t="s">
        <v>291</v>
      </c>
      <c r="N52" s="62">
        <v>44265</v>
      </c>
      <c r="O52" s="54"/>
      <c r="P52" s="62"/>
      <c r="Q52" s="38">
        <v>30</v>
      </c>
      <c r="R52" s="38" t="s">
        <v>684</v>
      </c>
      <c r="X52" s="38" t="s">
        <v>705</v>
      </c>
    </row>
    <row r="53" spans="1:24" s="38" customFormat="1" ht="60" x14ac:dyDescent="0.25">
      <c r="A53" s="38" t="s">
        <v>142</v>
      </c>
      <c r="B53" s="38" t="s">
        <v>682</v>
      </c>
      <c r="C53" s="38" t="s">
        <v>701</v>
      </c>
      <c r="D53" s="38" t="s">
        <v>297</v>
      </c>
      <c r="E53" s="38" t="s">
        <v>145</v>
      </c>
      <c r="F53" s="38" t="s">
        <v>615</v>
      </c>
      <c r="G53" s="38" t="s">
        <v>296</v>
      </c>
      <c r="H53" s="38" t="s">
        <v>673</v>
      </c>
      <c r="I53" s="38" t="s">
        <v>8</v>
      </c>
      <c r="J53" s="38" t="s">
        <v>628</v>
      </c>
      <c r="K53" s="38" t="s">
        <v>23</v>
      </c>
      <c r="L53" s="38">
        <v>30</v>
      </c>
      <c r="M53" s="54" t="s">
        <v>295</v>
      </c>
      <c r="N53" s="62">
        <v>44265</v>
      </c>
      <c r="O53" s="54">
        <v>20212050088451</v>
      </c>
      <c r="P53" s="62">
        <v>44278</v>
      </c>
      <c r="Q53" s="38">
        <v>8</v>
      </c>
      <c r="R53" s="38" t="s">
        <v>149</v>
      </c>
      <c r="U53" s="38" t="s">
        <v>691</v>
      </c>
      <c r="V53" s="38" t="s">
        <v>629</v>
      </c>
      <c r="W53" s="38" t="s">
        <v>694</v>
      </c>
    </row>
    <row r="54" spans="1:24" s="38" customFormat="1" ht="45" x14ac:dyDescent="0.25">
      <c r="A54" s="38" t="s">
        <v>142</v>
      </c>
      <c r="B54" s="38" t="s">
        <v>143</v>
      </c>
      <c r="C54" s="38" t="s">
        <v>702</v>
      </c>
      <c r="D54" s="38" t="s">
        <v>300</v>
      </c>
      <c r="E54" s="38" t="s">
        <v>637</v>
      </c>
      <c r="F54" s="38" t="s">
        <v>625</v>
      </c>
      <c r="G54" s="38" t="s">
        <v>299</v>
      </c>
      <c r="H54" s="38" t="s">
        <v>744</v>
      </c>
      <c r="I54" s="38" t="s">
        <v>6</v>
      </c>
      <c r="J54" s="38" t="s">
        <v>638</v>
      </c>
      <c r="K54" s="38" t="s">
        <v>23</v>
      </c>
      <c r="L54" s="38">
        <v>30</v>
      </c>
      <c r="M54" s="54" t="s">
        <v>298</v>
      </c>
      <c r="N54" s="62">
        <v>44265</v>
      </c>
      <c r="O54" s="54"/>
      <c r="P54" s="62"/>
      <c r="Q54" s="38">
        <v>29</v>
      </c>
      <c r="R54" s="38" t="s">
        <v>739</v>
      </c>
      <c r="X54" s="38" t="s">
        <v>705</v>
      </c>
    </row>
    <row r="55" spans="1:24" s="38" customFormat="1" ht="45" x14ac:dyDescent="0.25">
      <c r="A55" s="38" t="s">
        <v>142</v>
      </c>
      <c r="B55" s="38" t="s">
        <v>143</v>
      </c>
      <c r="C55" s="38" t="s">
        <v>737</v>
      </c>
      <c r="D55" s="38" t="s">
        <v>19</v>
      </c>
      <c r="E55" s="38" t="s">
        <v>621</v>
      </c>
      <c r="F55" s="38" t="s">
        <v>625</v>
      </c>
      <c r="G55" s="38" t="s">
        <v>302</v>
      </c>
      <c r="H55" s="38" t="s">
        <v>146</v>
      </c>
      <c r="I55" s="38" t="s">
        <v>638</v>
      </c>
      <c r="J55" s="38" t="s">
        <v>638</v>
      </c>
      <c r="K55" s="38" t="s">
        <v>12</v>
      </c>
      <c r="L55" s="38">
        <v>20</v>
      </c>
      <c r="M55" s="54" t="s">
        <v>301</v>
      </c>
      <c r="N55" s="62">
        <v>44265</v>
      </c>
      <c r="O55" s="54"/>
      <c r="P55" s="62">
        <v>44293</v>
      </c>
      <c r="Q55" s="38">
        <v>17</v>
      </c>
      <c r="R55" s="38" t="s">
        <v>631</v>
      </c>
      <c r="U55" s="38" t="s">
        <v>707</v>
      </c>
      <c r="V55" s="38" t="s">
        <v>629</v>
      </c>
      <c r="W55" s="38" t="s">
        <v>694</v>
      </c>
    </row>
    <row r="56" spans="1:24" s="38" customFormat="1" ht="60" x14ac:dyDescent="0.25">
      <c r="A56" s="38" t="s">
        <v>142</v>
      </c>
      <c r="B56" s="38" t="s">
        <v>143</v>
      </c>
      <c r="C56" s="38" t="s">
        <v>742</v>
      </c>
      <c r="D56" s="38" t="s">
        <v>305</v>
      </c>
      <c r="E56" s="38" t="s">
        <v>621</v>
      </c>
      <c r="F56" s="38" t="s">
        <v>615</v>
      </c>
      <c r="G56" s="38" t="s">
        <v>304</v>
      </c>
      <c r="H56" s="38" t="s">
        <v>617</v>
      </c>
      <c r="I56" s="38" t="s">
        <v>156</v>
      </c>
      <c r="J56" s="38" t="s">
        <v>156</v>
      </c>
      <c r="K56" s="38" t="s">
        <v>12</v>
      </c>
      <c r="L56" s="38">
        <v>20</v>
      </c>
      <c r="M56" s="54" t="s">
        <v>303</v>
      </c>
      <c r="N56" s="62">
        <v>44265</v>
      </c>
      <c r="O56" s="54"/>
      <c r="P56" s="62">
        <v>44270</v>
      </c>
      <c r="Q56" s="38">
        <v>3</v>
      </c>
      <c r="R56" s="38" t="s">
        <v>149</v>
      </c>
      <c r="U56" s="38" t="s">
        <v>707</v>
      </c>
      <c r="V56" s="38" t="s">
        <v>620</v>
      </c>
      <c r="W56" s="38" t="s">
        <v>694</v>
      </c>
      <c r="X56" s="38" t="s">
        <v>743</v>
      </c>
    </row>
    <row r="57" spans="1:24" s="38" customFormat="1" ht="60" x14ac:dyDescent="0.25">
      <c r="A57" s="38" t="s">
        <v>142</v>
      </c>
      <c r="B57" s="38" t="s">
        <v>143</v>
      </c>
      <c r="C57" s="38" t="s">
        <v>737</v>
      </c>
      <c r="D57" s="38" t="s">
        <v>26</v>
      </c>
      <c r="E57" s="38" t="s">
        <v>621</v>
      </c>
      <c r="F57" s="38" t="s">
        <v>615</v>
      </c>
      <c r="G57" s="38" t="s">
        <v>308</v>
      </c>
      <c r="H57" s="38" t="s">
        <v>146</v>
      </c>
      <c r="I57" s="38" t="s">
        <v>6</v>
      </c>
      <c r="J57" s="38" t="s">
        <v>638</v>
      </c>
      <c r="K57" s="38" t="s">
        <v>5</v>
      </c>
      <c r="L57" s="38">
        <v>30</v>
      </c>
      <c r="M57" s="54" t="s">
        <v>307</v>
      </c>
      <c r="N57" s="62">
        <v>44265</v>
      </c>
      <c r="O57" s="54"/>
      <c r="P57" s="62">
        <v>44309</v>
      </c>
      <c r="Q57" s="38">
        <v>29</v>
      </c>
      <c r="R57" s="38" t="s">
        <v>149</v>
      </c>
      <c r="U57" s="38" t="s">
        <v>707</v>
      </c>
      <c r="V57" s="38" t="s">
        <v>620</v>
      </c>
      <c r="W57" s="38" t="s">
        <v>694</v>
      </c>
      <c r="X57" s="38" t="s">
        <v>743</v>
      </c>
    </row>
    <row r="58" spans="1:24" s="38" customFormat="1" ht="102" customHeight="1" x14ac:dyDescent="0.25">
      <c r="A58" s="38" t="s">
        <v>142</v>
      </c>
      <c r="B58" s="38" t="s">
        <v>143</v>
      </c>
      <c r="C58" s="38" t="s">
        <v>187</v>
      </c>
      <c r="D58" s="38" t="s">
        <v>256</v>
      </c>
      <c r="E58" s="38" t="s">
        <v>621</v>
      </c>
      <c r="F58" s="38" t="s">
        <v>625</v>
      </c>
      <c r="G58" s="38" t="s">
        <v>310</v>
      </c>
      <c r="H58" s="38" t="s">
        <v>33</v>
      </c>
      <c r="I58" s="38" t="s">
        <v>8</v>
      </c>
      <c r="J58" s="38" t="s">
        <v>22</v>
      </c>
      <c r="K58" s="38" t="s">
        <v>23</v>
      </c>
      <c r="L58" s="38">
        <v>30</v>
      </c>
      <c r="M58" s="54" t="s">
        <v>309</v>
      </c>
      <c r="N58" s="62">
        <v>44266</v>
      </c>
      <c r="O58" s="54"/>
      <c r="P58" s="62"/>
      <c r="R58" s="38" t="s">
        <v>642</v>
      </c>
      <c r="S58" s="38" t="s">
        <v>724</v>
      </c>
      <c r="X58" s="38" t="s">
        <v>719</v>
      </c>
    </row>
    <row r="59" spans="1:24" s="38" customFormat="1" ht="215.25" customHeight="1" x14ac:dyDescent="0.25">
      <c r="A59" s="38" t="s">
        <v>142</v>
      </c>
      <c r="B59" s="38" t="s">
        <v>143</v>
      </c>
      <c r="C59" s="38" t="s">
        <v>187</v>
      </c>
      <c r="D59" s="38" t="s">
        <v>313</v>
      </c>
      <c r="E59" s="38" t="s">
        <v>637</v>
      </c>
      <c r="F59" s="38" t="s">
        <v>626</v>
      </c>
      <c r="G59" s="38" t="s">
        <v>312</v>
      </c>
      <c r="H59" s="38" t="s">
        <v>673</v>
      </c>
      <c r="I59" s="38" t="s">
        <v>8</v>
      </c>
      <c r="J59" s="38" t="s">
        <v>22</v>
      </c>
      <c r="K59" s="38" t="s">
        <v>23</v>
      </c>
      <c r="L59" s="38">
        <v>30</v>
      </c>
      <c r="M59" s="54" t="s">
        <v>311</v>
      </c>
      <c r="N59" s="62">
        <v>44266</v>
      </c>
      <c r="O59" s="54">
        <v>20212050088591</v>
      </c>
      <c r="P59" s="62">
        <v>44278</v>
      </c>
      <c r="Q59" s="38">
        <v>7</v>
      </c>
      <c r="R59" s="38" t="s">
        <v>149</v>
      </c>
      <c r="X59" s="38" t="s">
        <v>717</v>
      </c>
    </row>
    <row r="60" spans="1:24" s="38" customFormat="1" ht="132.75" customHeight="1" x14ac:dyDescent="0.25">
      <c r="A60" s="38" t="s">
        <v>142</v>
      </c>
      <c r="B60" s="38" t="s">
        <v>143</v>
      </c>
      <c r="C60" s="38" t="s">
        <v>722</v>
      </c>
      <c r="D60" s="38" t="s">
        <v>316</v>
      </c>
      <c r="E60" s="38" t="s">
        <v>637</v>
      </c>
      <c r="F60" s="38" t="s">
        <v>720</v>
      </c>
      <c r="G60" s="38" t="s">
        <v>315</v>
      </c>
      <c r="H60" s="38" t="s">
        <v>670</v>
      </c>
      <c r="I60" s="38" t="s">
        <v>8</v>
      </c>
      <c r="J60" s="38" t="s">
        <v>22</v>
      </c>
      <c r="K60" s="38" t="s">
        <v>23</v>
      </c>
      <c r="L60" s="38">
        <v>30</v>
      </c>
      <c r="M60" s="54" t="s">
        <v>314</v>
      </c>
      <c r="N60" s="62">
        <v>44266</v>
      </c>
      <c r="O60" s="54"/>
      <c r="P60" s="62"/>
      <c r="R60" s="38" t="s">
        <v>642</v>
      </c>
      <c r="S60" s="38" t="s">
        <v>724</v>
      </c>
      <c r="X60" s="38" t="s">
        <v>719</v>
      </c>
    </row>
    <row r="61" spans="1:24" s="38" customFormat="1" ht="75" x14ac:dyDescent="0.25">
      <c r="A61" s="38" t="s">
        <v>142</v>
      </c>
      <c r="B61" s="38" t="s">
        <v>143</v>
      </c>
      <c r="C61" s="38" t="s">
        <v>183</v>
      </c>
      <c r="D61" s="38" t="s">
        <v>319</v>
      </c>
      <c r="E61" s="38" t="s">
        <v>621</v>
      </c>
      <c r="F61" s="38" t="s">
        <v>625</v>
      </c>
      <c r="G61" s="38" t="s">
        <v>318</v>
      </c>
      <c r="H61" s="38" t="s">
        <v>723</v>
      </c>
      <c r="I61" s="38" t="s">
        <v>8</v>
      </c>
      <c r="J61" s="38" t="s">
        <v>22</v>
      </c>
      <c r="K61" s="38" t="s">
        <v>23</v>
      </c>
      <c r="L61" s="38">
        <v>30</v>
      </c>
      <c r="M61" s="54" t="s">
        <v>317</v>
      </c>
      <c r="N61" s="62">
        <v>44266</v>
      </c>
      <c r="O61" s="54"/>
      <c r="P61" s="62"/>
      <c r="R61" s="38" t="s">
        <v>642</v>
      </c>
      <c r="S61" s="38" t="s">
        <v>725</v>
      </c>
      <c r="X61" s="38" t="s">
        <v>719</v>
      </c>
    </row>
    <row r="62" spans="1:24" s="38" customFormat="1" ht="140.25" customHeight="1" x14ac:dyDescent="0.25">
      <c r="A62" s="38" t="s">
        <v>142</v>
      </c>
      <c r="B62" s="38" t="s">
        <v>143</v>
      </c>
      <c r="C62" s="38" t="s">
        <v>636</v>
      </c>
      <c r="D62" s="38" t="s">
        <v>322</v>
      </c>
      <c r="E62" s="38" t="s">
        <v>665</v>
      </c>
      <c r="F62" s="38" t="s">
        <v>720</v>
      </c>
      <c r="G62" s="38" t="s">
        <v>321</v>
      </c>
      <c r="H62" s="38" t="s">
        <v>670</v>
      </c>
      <c r="I62" s="38" t="s">
        <v>8</v>
      </c>
      <c r="J62" s="38" t="s">
        <v>22</v>
      </c>
      <c r="K62" s="38" t="s">
        <v>11</v>
      </c>
      <c r="L62" s="38">
        <v>30</v>
      </c>
      <c r="M62" s="54" t="s">
        <v>320</v>
      </c>
      <c r="N62" s="62">
        <v>44266</v>
      </c>
      <c r="O62" s="54">
        <v>20212050089841</v>
      </c>
      <c r="P62" s="62">
        <v>44293</v>
      </c>
      <c r="Q62" s="38">
        <v>16</v>
      </c>
      <c r="R62" s="38" t="s">
        <v>149</v>
      </c>
      <c r="X62" s="38" t="s">
        <v>717</v>
      </c>
    </row>
    <row r="63" spans="1:24" s="38" customFormat="1" ht="136.5" customHeight="1" x14ac:dyDescent="0.25">
      <c r="A63" s="38" t="s">
        <v>142</v>
      </c>
      <c r="B63" s="38" t="s">
        <v>143</v>
      </c>
      <c r="C63" s="38" t="s">
        <v>178</v>
      </c>
      <c r="D63" s="38" t="s">
        <v>325</v>
      </c>
      <c r="E63" s="38" t="s">
        <v>658</v>
      </c>
      <c r="F63" s="38" t="s">
        <v>720</v>
      </c>
      <c r="G63" s="38" t="s">
        <v>324</v>
      </c>
      <c r="H63" s="38" t="s">
        <v>676</v>
      </c>
      <c r="I63" s="38" t="s">
        <v>713</v>
      </c>
      <c r="J63" s="38" t="s">
        <v>22</v>
      </c>
      <c r="K63" s="38" t="s">
        <v>23</v>
      </c>
      <c r="L63" s="38">
        <v>30</v>
      </c>
      <c r="M63" s="54" t="s">
        <v>323</v>
      </c>
      <c r="N63" s="62">
        <v>44266</v>
      </c>
      <c r="O63" s="54" t="s">
        <v>721</v>
      </c>
      <c r="P63" s="62">
        <v>44291</v>
      </c>
      <c r="Q63" s="38">
        <v>14</v>
      </c>
      <c r="R63" s="38" t="s">
        <v>149</v>
      </c>
      <c r="X63" s="38" t="s">
        <v>717</v>
      </c>
    </row>
    <row r="64" spans="1:24" s="38" customFormat="1" ht="122.25" customHeight="1" x14ac:dyDescent="0.25">
      <c r="A64" s="38" t="s">
        <v>623</v>
      </c>
      <c r="B64" s="38" t="s">
        <v>624</v>
      </c>
      <c r="C64" s="38" t="s">
        <v>189</v>
      </c>
      <c r="D64" s="38" t="s">
        <v>328</v>
      </c>
      <c r="E64" s="38" t="s">
        <v>637</v>
      </c>
      <c r="F64" s="38" t="s">
        <v>697</v>
      </c>
      <c r="G64" s="38" t="s">
        <v>327</v>
      </c>
      <c r="H64" s="38" t="s">
        <v>745</v>
      </c>
      <c r="I64" s="38" t="s">
        <v>8</v>
      </c>
      <c r="J64" s="38" t="s">
        <v>22</v>
      </c>
      <c r="K64" s="38" t="s">
        <v>23</v>
      </c>
      <c r="L64" s="38">
        <v>30</v>
      </c>
      <c r="M64" s="54" t="s">
        <v>326</v>
      </c>
      <c r="N64" s="62">
        <v>44266</v>
      </c>
      <c r="O64" s="54"/>
      <c r="P64" s="62"/>
      <c r="R64" s="38" t="s">
        <v>642</v>
      </c>
      <c r="S64" s="38" t="s">
        <v>724</v>
      </c>
      <c r="X64" s="38" t="s">
        <v>719</v>
      </c>
    </row>
    <row r="65" spans="1:24" s="38" customFormat="1" ht="60" x14ac:dyDescent="0.25">
      <c r="A65" s="38" t="s">
        <v>142</v>
      </c>
      <c r="B65" s="38" t="s">
        <v>143</v>
      </c>
      <c r="C65" s="38" t="s">
        <v>194</v>
      </c>
      <c r="D65" s="38" t="s">
        <v>32</v>
      </c>
      <c r="E65" s="38" t="s">
        <v>621</v>
      </c>
      <c r="F65" s="38" t="s">
        <v>625</v>
      </c>
      <c r="G65" s="38" t="s">
        <v>330</v>
      </c>
      <c r="H65" s="38" t="s">
        <v>670</v>
      </c>
      <c r="I65" s="38" t="s">
        <v>8</v>
      </c>
      <c r="J65" s="38" t="s">
        <v>22</v>
      </c>
      <c r="K65" s="38" t="s">
        <v>23</v>
      </c>
      <c r="L65" s="38">
        <v>30</v>
      </c>
      <c r="M65" s="54" t="s">
        <v>329</v>
      </c>
      <c r="N65" s="62">
        <v>44266</v>
      </c>
      <c r="O65" s="54">
        <v>20212050089691</v>
      </c>
      <c r="P65" s="62">
        <v>44278</v>
      </c>
      <c r="Q65" s="38">
        <v>7</v>
      </c>
      <c r="R65" s="38" t="s">
        <v>149</v>
      </c>
      <c r="X65" s="38" t="s">
        <v>717</v>
      </c>
    </row>
    <row r="66" spans="1:24" s="38" customFormat="1" ht="60" x14ac:dyDescent="0.25">
      <c r="A66" s="38" t="s">
        <v>142</v>
      </c>
      <c r="B66" s="38" t="s">
        <v>143</v>
      </c>
      <c r="C66" s="38" t="s">
        <v>183</v>
      </c>
      <c r="D66" s="38" t="s">
        <v>105</v>
      </c>
      <c r="E66" s="38" t="s">
        <v>621</v>
      </c>
      <c r="F66" s="38" t="s">
        <v>625</v>
      </c>
      <c r="G66" s="38" t="s">
        <v>332</v>
      </c>
      <c r="H66" s="38" t="s">
        <v>670</v>
      </c>
      <c r="I66" s="38" t="s">
        <v>8</v>
      </c>
      <c r="J66" s="38" t="s">
        <v>22</v>
      </c>
      <c r="K66" s="38" t="s">
        <v>5</v>
      </c>
      <c r="L66" s="38">
        <v>30</v>
      </c>
      <c r="M66" s="54" t="s">
        <v>331</v>
      </c>
      <c r="N66" s="62">
        <v>44266</v>
      </c>
      <c r="O66" s="54">
        <v>20212050089871</v>
      </c>
      <c r="P66" s="62">
        <v>44293</v>
      </c>
      <c r="Q66" s="38">
        <v>16</v>
      </c>
      <c r="R66" s="38" t="s">
        <v>149</v>
      </c>
      <c r="X66" s="38" t="s">
        <v>717</v>
      </c>
    </row>
    <row r="67" spans="1:24" s="38" customFormat="1" ht="75" x14ac:dyDescent="0.25">
      <c r="A67" s="38" t="s">
        <v>142</v>
      </c>
      <c r="B67" s="38" t="s">
        <v>143</v>
      </c>
      <c r="C67" s="38" t="s">
        <v>183</v>
      </c>
      <c r="D67" s="38" t="s">
        <v>335</v>
      </c>
      <c r="E67" s="38" t="s">
        <v>637</v>
      </c>
      <c r="F67" s="38" t="s">
        <v>625</v>
      </c>
      <c r="G67" s="38" t="s">
        <v>334</v>
      </c>
      <c r="H67" s="38" t="s">
        <v>744</v>
      </c>
      <c r="I67" s="38" t="s">
        <v>6</v>
      </c>
      <c r="J67" s="38" t="s">
        <v>22</v>
      </c>
      <c r="K67" s="38" t="s">
        <v>23</v>
      </c>
      <c r="L67" s="38">
        <v>30</v>
      </c>
      <c r="M67" s="54" t="s">
        <v>333</v>
      </c>
      <c r="N67" s="62">
        <v>44266</v>
      </c>
      <c r="O67" s="54"/>
      <c r="P67" s="62"/>
      <c r="R67" s="38" t="s">
        <v>642</v>
      </c>
      <c r="S67" s="38" t="s">
        <v>724</v>
      </c>
      <c r="X67" s="38" t="s">
        <v>719</v>
      </c>
    </row>
    <row r="68" spans="1:24" s="38" customFormat="1" ht="77.25" customHeight="1" x14ac:dyDescent="0.25">
      <c r="A68" s="38" t="s">
        <v>142</v>
      </c>
      <c r="B68" s="38" t="s">
        <v>143</v>
      </c>
      <c r="C68" s="38" t="s">
        <v>200</v>
      </c>
      <c r="D68" s="38" t="s">
        <v>338</v>
      </c>
      <c r="E68" s="38" t="s">
        <v>637</v>
      </c>
      <c r="F68" s="38" t="s">
        <v>615</v>
      </c>
      <c r="G68" s="38" t="s">
        <v>337</v>
      </c>
      <c r="H68" s="38" t="s">
        <v>673</v>
      </c>
      <c r="I68" s="38" t="s">
        <v>8</v>
      </c>
      <c r="J68" s="38" t="s">
        <v>22</v>
      </c>
      <c r="K68" s="38" t="s">
        <v>23</v>
      </c>
      <c r="L68" s="38">
        <v>30</v>
      </c>
      <c r="M68" s="54" t="s">
        <v>336</v>
      </c>
      <c r="N68" s="62">
        <v>44280</v>
      </c>
      <c r="O68" s="54">
        <v>20212050089741</v>
      </c>
      <c r="P68" s="62">
        <v>44280</v>
      </c>
      <c r="Q68" s="38">
        <v>1</v>
      </c>
      <c r="R68" s="38" t="s">
        <v>149</v>
      </c>
      <c r="X68" s="38" t="s">
        <v>717</v>
      </c>
    </row>
    <row r="69" spans="1:24" s="38" customFormat="1" ht="60" x14ac:dyDescent="0.25">
      <c r="A69" s="38" t="s">
        <v>142</v>
      </c>
      <c r="B69" s="38" t="s">
        <v>143</v>
      </c>
      <c r="C69" s="38" t="s">
        <v>194</v>
      </c>
      <c r="D69" s="38" t="s">
        <v>341</v>
      </c>
      <c r="E69" s="38" t="s">
        <v>172</v>
      </c>
      <c r="F69" s="38" t="s">
        <v>615</v>
      </c>
      <c r="G69" s="38" t="s">
        <v>340</v>
      </c>
      <c r="H69" s="38" t="s">
        <v>671</v>
      </c>
      <c r="I69" s="38" t="s">
        <v>8</v>
      </c>
      <c r="J69" s="38" t="s">
        <v>22</v>
      </c>
      <c r="K69" s="38" t="s">
        <v>11</v>
      </c>
      <c r="L69" s="38">
        <v>30</v>
      </c>
      <c r="M69" s="54" t="s">
        <v>339</v>
      </c>
      <c r="N69" s="62">
        <v>44267</v>
      </c>
      <c r="O69" s="54">
        <v>20212050088601</v>
      </c>
      <c r="P69" s="62">
        <v>44270</v>
      </c>
      <c r="Q69" s="38">
        <v>1</v>
      </c>
      <c r="R69" s="38" t="s">
        <v>149</v>
      </c>
      <c r="T69" s="38">
        <v>44272</v>
      </c>
      <c r="U69" s="38" t="s">
        <v>619</v>
      </c>
      <c r="V69" s="38" t="s">
        <v>620</v>
      </c>
    </row>
    <row r="70" spans="1:24" s="38" customFormat="1" ht="75" customHeight="1" x14ac:dyDescent="0.25">
      <c r="A70" s="38" t="s">
        <v>142</v>
      </c>
      <c r="B70" s="38" t="s">
        <v>143</v>
      </c>
      <c r="C70" s="38" t="s">
        <v>178</v>
      </c>
      <c r="D70" s="38" t="s">
        <v>344</v>
      </c>
      <c r="E70" s="38" t="s">
        <v>145</v>
      </c>
      <c r="F70" s="38" t="s">
        <v>615</v>
      </c>
      <c r="G70" s="38" t="s">
        <v>343</v>
      </c>
      <c r="H70" s="38" t="s">
        <v>617</v>
      </c>
      <c r="I70" s="38" t="s">
        <v>156</v>
      </c>
      <c r="J70" s="38" t="s">
        <v>156</v>
      </c>
      <c r="K70" s="38" t="s">
        <v>12</v>
      </c>
      <c r="L70" s="38">
        <v>20</v>
      </c>
      <c r="M70" s="54" t="s">
        <v>342</v>
      </c>
      <c r="N70" s="62">
        <v>44267</v>
      </c>
      <c r="O70" s="54"/>
      <c r="P70" s="62">
        <v>44270</v>
      </c>
      <c r="Q70" s="38">
        <v>1</v>
      </c>
      <c r="R70" s="38" t="s">
        <v>149</v>
      </c>
      <c r="X70" s="38" t="s">
        <v>719</v>
      </c>
    </row>
    <row r="71" spans="1:24" s="38" customFormat="1" ht="60" x14ac:dyDescent="0.25">
      <c r="A71" s="38" t="s">
        <v>142</v>
      </c>
      <c r="B71" s="38" t="s">
        <v>143</v>
      </c>
      <c r="C71" s="38" t="s">
        <v>636</v>
      </c>
      <c r="D71" s="38" t="s">
        <v>241</v>
      </c>
      <c r="E71" s="38" t="s">
        <v>621</v>
      </c>
      <c r="F71" s="38" t="s">
        <v>625</v>
      </c>
      <c r="G71" s="38" t="s">
        <v>346</v>
      </c>
      <c r="H71" s="38" t="s">
        <v>745</v>
      </c>
      <c r="I71" s="38" t="s">
        <v>22</v>
      </c>
      <c r="J71" s="38" t="s">
        <v>22</v>
      </c>
      <c r="K71" s="38" t="s">
        <v>23</v>
      </c>
      <c r="L71" s="38">
        <v>30</v>
      </c>
      <c r="M71" s="54" t="s">
        <v>345</v>
      </c>
      <c r="N71" s="62">
        <v>44267</v>
      </c>
      <c r="O71" s="54"/>
      <c r="P71" s="62" t="s">
        <v>718</v>
      </c>
      <c r="Q71" s="38">
        <v>17</v>
      </c>
      <c r="R71" s="38" t="s">
        <v>149</v>
      </c>
      <c r="X71" s="38" t="s">
        <v>717</v>
      </c>
    </row>
    <row r="72" spans="1:24" s="38" customFormat="1" ht="93.75" customHeight="1" x14ac:dyDescent="0.25">
      <c r="A72" s="38" t="s">
        <v>142</v>
      </c>
      <c r="B72" s="38" t="s">
        <v>143</v>
      </c>
      <c r="C72" s="38" t="s">
        <v>200</v>
      </c>
      <c r="D72" s="38" t="s">
        <v>349</v>
      </c>
      <c r="E72" s="38" t="s">
        <v>637</v>
      </c>
      <c r="F72" s="38" t="s">
        <v>615</v>
      </c>
      <c r="G72" s="38" t="s">
        <v>348</v>
      </c>
      <c r="H72" s="38" t="s">
        <v>146</v>
      </c>
      <c r="I72" s="38" t="s">
        <v>147</v>
      </c>
      <c r="J72" s="38" t="s">
        <v>22</v>
      </c>
      <c r="K72" s="38" t="s">
        <v>12</v>
      </c>
      <c r="L72" s="38">
        <v>20</v>
      </c>
      <c r="M72" s="54" t="s">
        <v>347</v>
      </c>
      <c r="N72" s="62">
        <v>44267</v>
      </c>
      <c r="O72" s="54"/>
      <c r="P72" s="62" t="s">
        <v>718</v>
      </c>
      <c r="Q72" s="38">
        <v>17</v>
      </c>
      <c r="R72" s="38" t="s">
        <v>149</v>
      </c>
      <c r="X72" s="38" t="s">
        <v>717</v>
      </c>
    </row>
    <row r="73" spans="1:24" s="38" customFormat="1" ht="75" x14ac:dyDescent="0.25">
      <c r="A73" s="38" t="s">
        <v>142</v>
      </c>
      <c r="B73" s="38" t="s">
        <v>143</v>
      </c>
      <c r="C73" s="38" t="s">
        <v>187</v>
      </c>
      <c r="D73" s="38" t="s">
        <v>256</v>
      </c>
      <c r="E73" s="38" t="s">
        <v>621</v>
      </c>
      <c r="F73" s="38" t="s">
        <v>626</v>
      </c>
      <c r="G73" s="38" t="s">
        <v>351</v>
      </c>
      <c r="H73" s="38" t="s">
        <v>33</v>
      </c>
      <c r="I73" s="38" t="s">
        <v>8</v>
      </c>
      <c r="J73" s="38" t="s">
        <v>22</v>
      </c>
      <c r="K73" s="38" t="s">
        <v>7</v>
      </c>
      <c r="L73" s="38">
        <v>30</v>
      </c>
      <c r="M73" s="54" t="s">
        <v>350</v>
      </c>
      <c r="N73" s="62">
        <v>44267</v>
      </c>
      <c r="O73" s="54"/>
      <c r="P73" s="62"/>
      <c r="R73" s="38" t="s">
        <v>642</v>
      </c>
      <c r="S73" s="38" t="s">
        <v>726</v>
      </c>
    </row>
    <row r="74" spans="1:24" s="38" customFormat="1" ht="60" x14ac:dyDescent="0.25">
      <c r="A74" s="38" t="s">
        <v>142</v>
      </c>
      <c r="B74" s="38" t="s">
        <v>143</v>
      </c>
      <c r="C74" s="38" t="s">
        <v>187</v>
      </c>
      <c r="D74" s="38" t="s">
        <v>41</v>
      </c>
      <c r="E74" s="38" t="s">
        <v>621</v>
      </c>
      <c r="F74" s="38" t="s">
        <v>626</v>
      </c>
      <c r="G74" s="38" t="s">
        <v>353</v>
      </c>
      <c r="H74" s="38" t="s">
        <v>671</v>
      </c>
      <c r="I74" s="38" t="s">
        <v>8</v>
      </c>
      <c r="J74" s="38" t="s">
        <v>22</v>
      </c>
      <c r="K74" s="38" t="s">
        <v>7</v>
      </c>
      <c r="L74" s="38">
        <v>30</v>
      </c>
      <c r="M74" s="54" t="s">
        <v>352</v>
      </c>
      <c r="N74" s="62">
        <v>44267</v>
      </c>
      <c r="O74" s="54">
        <v>20212050087781</v>
      </c>
      <c r="P74" s="62">
        <v>44270</v>
      </c>
      <c r="Q74" s="38">
        <v>3</v>
      </c>
      <c r="R74" s="38" t="s">
        <v>149</v>
      </c>
      <c r="T74" s="38">
        <v>44271</v>
      </c>
      <c r="U74" s="38" t="s">
        <v>619</v>
      </c>
      <c r="V74" s="38" t="s">
        <v>620</v>
      </c>
    </row>
    <row r="75" spans="1:24" s="38" customFormat="1" ht="60" x14ac:dyDescent="0.25">
      <c r="A75" s="38" t="s">
        <v>142</v>
      </c>
      <c r="B75" s="38" t="s">
        <v>143</v>
      </c>
      <c r="C75" s="38" t="s">
        <v>196</v>
      </c>
      <c r="D75" s="38" t="s">
        <v>356</v>
      </c>
      <c r="E75" s="38" t="s">
        <v>145</v>
      </c>
      <c r="F75" s="38" t="s">
        <v>626</v>
      </c>
      <c r="G75" s="38" t="s">
        <v>355</v>
      </c>
      <c r="H75" s="38" t="s">
        <v>671</v>
      </c>
      <c r="I75" s="38" t="s">
        <v>8</v>
      </c>
      <c r="J75" s="38" t="s">
        <v>22</v>
      </c>
      <c r="K75" s="38" t="s">
        <v>7</v>
      </c>
      <c r="L75" s="38">
        <v>30</v>
      </c>
      <c r="M75" s="54" t="s">
        <v>354</v>
      </c>
      <c r="N75" s="62">
        <v>44267</v>
      </c>
      <c r="O75" s="54">
        <v>20212050090491</v>
      </c>
      <c r="P75" s="62">
        <v>44305</v>
      </c>
      <c r="Q75" s="38">
        <v>23</v>
      </c>
      <c r="R75" s="38" t="s">
        <v>149</v>
      </c>
      <c r="T75" s="38" t="s">
        <v>150</v>
      </c>
      <c r="U75" s="38" t="s">
        <v>678</v>
      </c>
      <c r="V75" s="38" t="s">
        <v>620</v>
      </c>
      <c r="W75" s="38" t="s">
        <v>150</v>
      </c>
    </row>
    <row r="76" spans="1:24" s="38" customFormat="1" ht="45" x14ac:dyDescent="0.25">
      <c r="A76" s="38" t="s">
        <v>142</v>
      </c>
      <c r="B76" s="38" t="s">
        <v>143</v>
      </c>
      <c r="C76" s="38" t="s">
        <v>187</v>
      </c>
      <c r="D76" s="38" t="s">
        <v>359</v>
      </c>
      <c r="E76" s="38" t="s">
        <v>621</v>
      </c>
      <c r="F76" s="38" t="s">
        <v>697</v>
      </c>
      <c r="G76" s="38" t="s">
        <v>358</v>
      </c>
      <c r="H76" s="38" t="s">
        <v>677</v>
      </c>
      <c r="I76" s="38" t="s">
        <v>666</v>
      </c>
      <c r="J76" s="38" t="s">
        <v>686</v>
      </c>
      <c r="K76" s="38" t="s">
        <v>53</v>
      </c>
      <c r="L76" s="38">
        <v>30</v>
      </c>
      <c r="M76" s="54" t="s">
        <v>357</v>
      </c>
      <c r="N76" s="62">
        <v>44267</v>
      </c>
      <c r="O76" s="54">
        <v>20211200000733</v>
      </c>
      <c r="P76" s="62">
        <v>44292</v>
      </c>
      <c r="Q76" s="38">
        <v>14</v>
      </c>
      <c r="R76" s="38" t="s">
        <v>149</v>
      </c>
      <c r="X76" s="38" t="s">
        <v>717</v>
      </c>
    </row>
    <row r="77" spans="1:24" s="38" customFormat="1" ht="105" customHeight="1" x14ac:dyDescent="0.25">
      <c r="A77" s="38" t="s">
        <v>142</v>
      </c>
      <c r="B77" s="38" t="s">
        <v>143</v>
      </c>
      <c r="C77" s="38" t="s">
        <v>189</v>
      </c>
      <c r="D77" s="38" t="s">
        <v>361</v>
      </c>
      <c r="E77" s="38" t="s">
        <v>621</v>
      </c>
      <c r="F77" s="38" t="s">
        <v>625</v>
      </c>
      <c r="G77" s="38" t="s">
        <v>360</v>
      </c>
      <c r="H77" s="38" t="s">
        <v>677</v>
      </c>
      <c r="I77" s="38" t="s">
        <v>666</v>
      </c>
      <c r="J77" s="38" t="s">
        <v>686</v>
      </c>
      <c r="K77" s="38" t="s">
        <v>23</v>
      </c>
      <c r="L77" s="38">
        <v>30</v>
      </c>
      <c r="M77" s="54">
        <v>20213800066312</v>
      </c>
      <c r="N77" s="62">
        <v>44267</v>
      </c>
      <c r="O77" s="54">
        <v>20211200000743</v>
      </c>
      <c r="P77" s="62">
        <v>44292</v>
      </c>
      <c r="Q77" s="38">
        <v>14</v>
      </c>
      <c r="R77" s="38" t="s">
        <v>149</v>
      </c>
      <c r="X77" s="38" t="s">
        <v>717</v>
      </c>
    </row>
    <row r="78" spans="1:24" s="38" customFormat="1" ht="82.5" customHeight="1" x14ac:dyDescent="0.25">
      <c r="A78" s="38" t="s">
        <v>142</v>
      </c>
      <c r="B78" s="38" t="s">
        <v>143</v>
      </c>
      <c r="C78" s="38" t="s">
        <v>646</v>
      </c>
      <c r="D78" s="38" t="s">
        <v>364</v>
      </c>
      <c r="E78" s="38" t="s">
        <v>637</v>
      </c>
      <c r="F78" s="38" t="s">
        <v>615</v>
      </c>
      <c r="G78" s="38" t="s">
        <v>363</v>
      </c>
      <c r="H78" s="38" t="s">
        <v>146</v>
      </c>
      <c r="I78" s="38" t="s">
        <v>147</v>
      </c>
      <c r="J78" s="38" t="s">
        <v>22</v>
      </c>
      <c r="K78" s="38" t="s">
        <v>12</v>
      </c>
      <c r="L78" s="38">
        <v>20</v>
      </c>
      <c r="M78" s="54" t="s">
        <v>362</v>
      </c>
      <c r="N78" s="62">
        <v>44270</v>
      </c>
      <c r="O78" s="54"/>
      <c r="P78" s="62">
        <v>44295</v>
      </c>
      <c r="Q78" s="38">
        <v>16</v>
      </c>
      <c r="R78" s="38" t="s">
        <v>149</v>
      </c>
      <c r="S78" s="38" t="s">
        <v>715</v>
      </c>
      <c r="U78" s="38" t="s">
        <v>716</v>
      </c>
      <c r="V78" s="38" t="s">
        <v>620</v>
      </c>
      <c r="W78" s="38" t="s">
        <v>150</v>
      </c>
      <c r="X78" s="38" t="s">
        <v>717</v>
      </c>
    </row>
    <row r="79" spans="1:24" s="38" customFormat="1" ht="60" x14ac:dyDescent="0.25">
      <c r="A79" s="38" t="s">
        <v>142</v>
      </c>
      <c r="B79" s="38" t="s">
        <v>143</v>
      </c>
      <c r="C79" s="38" t="s">
        <v>196</v>
      </c>
      <c r="D79" s="38" t="s">
        <v>367</v>
      </c>
      <c r="E79" s="38" t="s">
        <v>145</v>
      </c>
      <c r="F79" s="38" t="s">
        <v>626</v>
      </c>
      <c r="G79" s="38" t="s">
        <v>366</v>
      </c>
      <c r="H79" s="38" t="s">
        <v>671</v>
      </c>
      <c r="I79" s="38" t="s">
        <v>8</v>
      </c>
      <c r="J79" s="38" t="s">
        <v>22</v>
      </c>
      <c r="K79" s="38" t="s">
        <v>7</v>
      </c>
      <c r="L79" s="38">
        <v>30</v>
      </c>
      <c r="M79" s="54" t="s">
        <v>365</v>
      </c>
      <c r="N79" s="62">
        <v>44270</v>
      </c>
      <c r="O79" s="54">
        <v>20212050090491</v>
      </c>
      <c r="P79" s="62">
        <v>44305</v>
      </c>
      <c r="Q79" s="38">
        <v>23</v>
      </c>
      <c r="R79" s="38" t="s">
        <v>149</v>
      </c>
      <c r="S79" s="38" t="s">
        <v>714</v>
      </c>
      <c r="T79" s="38" t="s">
        <v>150</v>
      </c>
      <c r="U79" s="38" t="s">
        <v>678</v>
      </c>
      <c r="V79" s="38" t="s">
        <v>620</v>
      </c>
      <c r="W79" s="38" t="s">
        <v>150</v>
      </c>
    </row>
    <row r="80" spans="1:24" s="38" customFormat="1" ht="75" x14ac:dyDescent="0.25">
      <c r="A80" s="38" t="s">
        <v>142</v>
      </c>
      <c r="B80" s="38" t="s">
        <v>143</v>
      </c>
      <c r="C80" s="38" t="s">
        <v>200</v>
      </c>
      <c r="D80" s="38" t="s">
        <v>18</v>
      </c>
      <c r="E80" s="38" t="s">
        <v>145</v>
      </c>
      <c r="F80" s="38" t="s">
        <v>626</v>
      </c>
      <c r="G80" s="38" t="s">
        <v>752</v>
      </c>
      <c r="H80" s="38" t="s">
        <v>670</v>
      </c>
      <c r="I80" s="38" t="s">
        <v>8</v>
      </c>
      <c r="J80" s="38" t="s">
        <v>22</v>
      </c>
      <c r="K80" s="38" t="s">
        <v>7</v>
      </c>
      <c r="L80" s="38">
        <v>30</v>
      </c>
      <c r="M80" s="54" t="s">
        <v>368</v>
      </c>
      <c r="N80" s="62">
        <v>44270</v>
      </c>
      <c r="O80" s="54">
        <v>20212050089911</v>
      </c>
      <c r="P80" s="62">
        <v>44293</v>
      </c>
      <c r="Q80" s="38">
        <v>14</v>
      </c>
      <c r="R80" s="38" t="s">
        <v>149</v>
      </c>
      <c r="T80" s="38" t="s">
        <v>150</v>
      </c>
      <c r="U80" s="38" t="s">
        <v>678</v>
      </c>
      <c r="V80" s="38" t="s">
        <v>620</v>
      </c>
      <c r="W80" s="38" t="s">
        <v>150</v>
      </c>
    </row>
    <row r="81" spans="1:24" s="38" customFormat="1" ht="60" x14ac:dyDescent="0.25">
      <c r="A81" s="38" t="s">
        <v>142</v>
      </c>
      <c r="B81" s="38" t="s">
        <v>143</v>
      </c>
      <c r="C81" s="38" t="s">
        <v>200</v>
      </c>
      <c r="D81" s="38" t="s">
        <v>371</v>
      </c>
      <c r="E81" s="38" t="s">
        <v>621</v>
      </c>
      <c r="F81" s="38" t="s">
        <v>626</v>
      </c>
      <c r="G81" s="38" t="s">
        <v>370</v>
      </c>
      <c r="H81" s="38" t="s">
        <v>673</v>
      </c>
      <c r="I81" s="38" t="s">
        <v>8</v>
      </c>
      <c r="J81" s="38" t="s">
        <v>22</v>
      </c>
      <c r="K81" s="38" t="s">
        <v>23</v>
      </c>
      <c r="L81" s="38">
        <v>30</v>
      </c>
      <c r="M81" s="54" t="s">
        <v>369</v>
      </c>
      <c r="N81" s="62">
        <v>44270</v>
      </c>
      <c r="O81" s="54">
        <v>20212050089931</v>
      </c>
      <c r="P81" s="62">
        <v>44293</v>
      </c>
      <c r="Q81" s="38">
        <v>14</v>
      </c>
      <c r="R81" s="38" t="s">
        <v>149</v>
      </c>
      <c r="T81" s="38" t="s">
        <v>150</v>
      </c>
      <c r="U81" s="38" t="s">
        <v>678</v>
      </c>
      <c r="V81" s="38" t="s">
        <v>620</v>
      </c>
      <c r="W81" s="38" t="s">
        <v>150</v>
      </c>
    </row>
    <row r="82" spans="1:24" s="38" customFormat="1" ht="75" x14ac:dyDescent="0.25">
      <c r="A82" s="38" t="s">
        <v>142</v>
      </c>
      <c r="B82" s="38" t="s">
        <v>143</v>
      </c>
      <c r="C82" s="38" t="s">
        <v>655</v>
      </c>
      <c r="D82" s="38" t="s">
        <v>374</v>
      </c>
      <c r="E82" s="38" t="s">
        <v>621</v>
      </c>
      <c r="F82" s="38" t="s">
        <v>626</v>
      </c>
      <c r="G82" s="38" t="s">
        <v>373</v>
      </c>
      <c r="H82" s="38" t="s">
        <v>673</v>
      </c>
      <c r="I82" s="38" t="s">
        <v>8</v>
      </c>
      <c r="J82" s="38" t="s">
        <v>22</v>
      </c>
      <c r="K82" s="38" t="s">
        <v>37</v>
      </c>
      <c r="L82" s="38">
        <v>30</v>
      </c>
      <c r="M82" s="54" t="s">
        <v>372</v>
      </c>
      <c r="N82" s="62">
        <v>44270</v>
      </c>
      <c r="O82" s="54">
        <v>20212050089961</v>
      </c>
      <c r="P82" s="62">
        <v>44295</v>
      </c>
      <c r="Q82" s="38">
        <v>16</v>
      </c>
      <c r="R82" s="38" t="s">
        <v>149</v>
      </c>
      <c r="T82" s="38" t="s">
        <v>150</v>
      </c>
      <c r="U82" s="38" t="s">
        <v>678</v>
      </c>
      <c r="V82" s="38" t="s">
        <v>620</v>
      </c>
      <c r="W82" s="38" t="s">
        <v>150</v>
      </c>
    </row>
    <row r="83" spans="1:24" s="38" customFormat="1" ht="90" x14ac:dyDescent="0.25">
      <c r="A83" s="38" t="s">
        <v>142</v>
      </c>
      <c r="B83" s="38" t="s">
        <v>143</v>
      </c>
      <c r="C83" s="38" t="s">
        <v>685</v>
      </c>
      <c r="D83" s="38" t="s">
        <v>377</v>
      </c>
      <c r="E83" s="38" t="s">
        <v>172</v>
      </c>
      <c r="F83" s="38" t="s">
        <v>615</v>
      </c>
      <c r="G83" s="38" t="s">
        <v>376</v>
      </c>
      <c r="H83" s="38" t="s">
        <v>677</v>
      </c>
      <c r="I83" s="38" t="s">
        <v>666</v>
      </c>
      <c r="J83" s="38" t="s">
        <v>686</v>
      </c>
      <c r="K83" s="38" t="s">
        <v>69</v>
      </c>
      <c r="L83" s="38">
        <v>5</v>
      </c>
      <c r="M83" s="54" t="s">
        <v>375</v>
      </c>
      <c r="N83" s="62">
        <v>44271</v>
      </c>
      <c r="O83" s="54">
        <v>20211200000723</v>
      </c>
      <c r="P83" s="62">
        <v>44279</v>
      </c>
      <c r="Q83" s="38">
        <v>5</v>
      </c>
      <c r="R83" s="38" t="s">
        <v>149</v>
      </c>
      <c r="T83" s="38" t="s">
        <v>150</v>
      </c>
      <c r="U83" s="38" t="s">
        <v>678</v>
      </c>
      <c r="V83" s="38" t="s">
        <v>620</v>
      </c>
      <c r="W83" s="38" t="s">
        <v>150</v>
      </c>
      <c r="X83" s="38" t="s">
        <v>680</v>
      </c>
    </row>
    <row r="84" spans="1:24" s="38" customFormat="1" ht="60" x14ac:dyDescent="0.25">
      <c r="A84" s="38" t="s">
        <v>142</v>
      </c>
      <c r="B84" s="38" t="s">
        <v>143</v>
      </c>
      <c r="C84" s="38" t="s">
        <v>144</v>
      </c>
      <c r="D84" s="38" t="s">
        <v>380</v>
      </c>
      <c r="E84" s="38" t="s">
        <v>658</v>
      </c>
      <c r="F84" s="38" t="s">
        <v>205</v>
      </c>
      <c r="G84" s="38" t="s">
        <v>379</v>
      </c>
      <c r="H84" s="38" t="s">
        <v>683</v>
      </c>
      <c r="I84" s="38" t="s">
        <v>40</v>
      </c>
      <c r="J84" s="38" t="s">
        <v>156</v>
      </c>
      <c r="K84" s="38" t="s">
        <v>5</v>
      </c>
      <c r="L84" s="38">
        <v>30</v>
      </c>
      <c r="M84" s="54" t="s">
        <v>378</v>
      </c>
      <c r="N84" s="62">
        <v>44271</v>
      </c>
      <c r="O84" s="54"/>
      <c r="P84" s="62"/>
      <c r="R84" s="38" t="s">
        <v>684</v>
      </c>
    </row>
    <row r="85" spans="1:24" s="38" customFormat="1" ht="60" x14ac:dyDescent="0.25">
      <c r="A85" s="38" t="s">
        <v>142</v>
      </c>
      <c r="B85" s="38" t="s">
        <v>682</v>
      </c>
      <c r="C85" s="38" t="s">
        <v>178</v>
      </c>
      <c r="D85" s="38" t="s">
        <v>383</v>
      </c>
      <c r="E85" s="38" t="s">
        <v>172</v>
      </c>
      <c r="F85" s="38" t="s">
        <v>626</v>
      </c>
      <c r="G85" s="38" t="s">
        <v>382</v>
      </c>
      <c r="H85" s="38" t="s">
        <v>670</v>
      </c>
      <c r="I85" s="38" t="s">
        <v>8</v>
      </c>
      <c r="J85" s="38" t="s">
        <v>22</v>
      </c>
      <c r="K85" s="38" t="s">
        <v>11</v>
      </c>
      <c r="L85" s="38">
        <v>1</v>
      </c>
      <c r="M85" s="54" t="s">
        <v>381</v>
      </c>
      <c r="N85" s="62">
        <v>44271</v>
      </c>
      <c r="O85" s="54">
        <v>20212050089721</v>
      </c>
      <c r="P85" s="62">
        <v>44271</v>
      </c>
      <c r="Q85" s="38">
        <v>0</v>
      </c>
      <c r="R85" s="38" t="s">
        <v>149</v>
      </c>
      <c r="T85" s="38">
        <v>44272</v>
      </c>
      <c r="U85" s="38" t="s">
        <v>619</v>
      </c>
      <c r="V85" s="38" t="s">
        <v>620</v>
      </c>
      <c r="W85" s="38" t="s">
        <v>150</v>
      </c>
    </row>
    <row r="86" spans="1:24" s="38" customFormat="1" ht="60" x14ac:dyDescent="0.25">
      <c r="A86" s="38" t="s">
        <v>142</v>
      </c>
      <c r="B86" s="38" t="s">
        <v>682</v>
      </c>
      <c r="C86" s="38" t="s">
        <v>198</v>
      </c>
      <c r="D86" s="38" t="s">
        <v>386</v>
      </c>
      <c r="E86" s="38" t="s">
        <v>621</v>
      </c>
      <c r="F86" s="38" t="s">
        <v>626</v>
      </c>
      <c r="G86" s="38" t="s">
        <v>385</v>
      </c>
      <c r="H86" s="38" t="s">
        <v>671</v>
      </c>
      <c r="I86" s="38" t="s">
        <v>8</v>
      </c>
      <c r="J86" s="38" t="s">
        <v>22</v>
      </c>
      <c r="K86" s="38" t="s">
        <v>23</v>
      </c>
      <c r="L86" s="38">
        <v>30</v>
      </c>
      <c r="M86" s="54" t="s">
        <v>384</v>
      </c>
      <c r="N86" s="62">
        <v>44271</v>
      </c>
      <c r="O86" s="54"/>
      <c r="P86" s="62">
        <v>44271</v>
      </c>
      <c r="Q86" s="38">
        <v>0</v>
      </c>
      <c r="R86" s="38" t="s">
        <v>149</v>
      </c>
      <c r="S86" s="38" t="s">
        <v>681</v>
      </c>
      <c r="T86" s="38" t="s">
        <v>150</v>
      </c>
      <c r="U86" s="38" t="s">
        <v>150</v>
      </c>
      <c r="V86" s="38" t="s">
        <v>150</v>
      </c>
      <c r="W86" s="38" t="s">
        <v>150</v>
      </c>
    </row>
    <row r="87" spans="1:24" s="38" customFormat="1" ht="60" x14ac:dyDescent="0.25">
      <c r="A87" s="38" t="s">
        <v>142</v>
      </c>
      <c r="B87" s="38" t="s">
        <v>143</v>
      </c>
      <c r="C87" s="38" t="s">
        <v>178</v>
      </c>
      <c r="D87" s="38" t="s">
        <v>244</v>
      </c>
      <c r="E87" s="38" t="s">
        <v>172</v>
      </c>
      <c r="F87" s="38" t="s">
        <v>615</v>
      </c>
      <c r="G87" s="38" t="s">
        <v>388</v>
      </c>
      <c r="H87" s="38" t="s">
        <v>146</v>
      </c>
      <c r="I87" s="38" t="s">
        <v>147</v>
      </c>
      <c r="J87" s="38" t="s">
        <v>22</v>
      </c>
      <c r="K87" s="38" t="s">
        <v>12</v>
      </c>
      <c r="L87" s="38">
        <v>20</v>
      </c>
      <c r="M87" s="54" t="s">
        <v>387</v>
      </c>
      <c r="N87" s="62">
        <v>44271</v>
      </c>
      <c r="O87" s="54"/>
      <c r="P87" s="62">
        <v>44222</v>
      </c>
      <c r="R87" s="38" t="s">
        <v>149</v>
      </c>
      <c r="S87" s="38" t="s">
        <v>679</v>
      </c>
      <c r="T87" s="38" t="s">
        <v>150</v>
      </c>
      <c r="U87" s="38" t="s">
        <v>150</v>
      </c>
      <c r="V87" s="38" t="s">
        <v>620</v>
      </c>
      <c r="W87" s="38" t="s">
        <v>150</v>
      </c>
      <c r="X87" s="38" t="s">
        <v>680</v>
      </c>
    </row>
    <row r="88" spans="1:24" s="38" customFormat="1" ht="60" x14ac:dyDescent="0.25">
      <c r="A88" s="38" t="s">
        <v>142</v>
      </c>
      <c r="B88" s="38" t="s">
        <v>143</v>
      </c>
      <c r="C88" s="38" t="s">
        <v>144</v>
      </c>
      <c r="D88" s="38" t="s">
        <v>392</v>
      </c>
      <c r="E88" s="38" t="s">
        <v>637</v>
      </c>
      <c r="F88" s="38" t="s">
        <v>615</v>
      </c>
      <c r="G88" s="38" t="s">
        <v>391</v>
      </c>
      <c r="H88" s="38" t="s">
        <v>671</v>
      </c>
      <c r="I88" s="38" t="s">
        <v>8</v>
      </c>
      <c r="J88" s="38" t="s">
        <v>22</v>
      </c>
      <c r="K88" s="38" t="s">
        <v>12</v>
      </c>
      <c r="L88" s="38">
        <v>20</v>
      </c>
      <c r="M88" s="54" t="s">
        <v>390</v>
      </c>
      <c r="N88" s="62">
        <v>44271</v>
      </c>
      <c r="O88" s="54">
        <v>20212050090271</v>
      </c>
      <c r="P88" s="62">
        <v>44295</v>
      </c>
      <c r="Q88" s="38">
        <v>15</v>
      </c>
      <c r="R88" s="38" t="s">
        <v>149</v>
      </c>
      <c r="T88" s="38" t="s">
        <v>150</v>
      </c>
      <c r="U88" s="38" t="s">
        <v>678</v>
      </c>
      <c r="V88" s="38" t="s">
        <v>620</v>
      </c>
      <c r="W88" s="38" t="s">
        <v>150</v>
      </c>
    </row>
    <row r="89" spans="1:24" s="38" customFormat="1" ht="60" x14ac:dyDescent="0.25">
      <c r="A89" s="38" t="s">
        <v>142</v>
      </c>
      <c r="B89" s="38" t="s">
        <v>143</v>
      </c>
      <c r="C89" s="38" t="s">
        <v>195</v>
      </c>
      <c r="D89" s="38" t="s">
        <v>60</v>
      </c>
      <c r="E89" s="38" t="s">
        <v>621</v>
      </c>
      <c r="F89" s="38" t="s">
        <v>626</v>
      </c>
      <c r="G89" s="38" t="s">
        <v>393</v>
      </c>
      <c r="H89" s="38" t="s">
        <v>670</v>
      </c>
      <c r="I89" s="38" t="s">
        <v>8</v>
      </c>
      <c r="J89" s="38" t="s">
        <v>22</v>
      </c>
      <c r="K89" s="38" t="s">
        <v>23</v>
      </c>
      <c r="L89" s="38">
        <v>30</v>
      </c>
      <c r="M89" s="54">
        <v>20213800066742</v>
      </c>
      <c r="N89" s="62">
        <v>44271</v>
      </c>
      <c r="O89" s="54">
        <v>20212050089821</v>
      </c>
      <c r="P89" s="62">
        <v>44293</v>
      </c>
      <c r="R89" s="38" t="s">
        <v>149</v>
      </c>
      <c r="U89" s="38" t="s">
        <v>619</v>
      </c>
      <c r="V89" s="38" t="s">
        <v>151</v>
      </c>
      <c r="W89" s="38" t="s">
        <v>641</v>
      </c>
    </row>
    <row r="90" spans="1:24" s="38" customFormat="1" ht="60" x14ac:dyDescent="0.25">
      <c r="A90" s="38" t="s">
        <v>142</v>
      </c>
      <c r="B90" s="38" t="s">
        <v>143</v>
      </c>
      <c r="C90" s="38" t="s">
        <v>636</v>
      </c>
      <c r="D90" s="38" t="s">
        <v>395</v>
      </c>
      <c r="E90" s="38" t="s">
        <v>621</v>
      </c>
      <c r="F90" s="38" t="s">
        <v>626</v>
      </c>
      <c r="G90" s="38" t="s">
        <v>394</v>
      </c>
      <c r="H90" s="38" t="s">
        <v>673</v>
      </c>
      <c r="I90" s="38" t="s">
        <v>8</v>
      </c>
      <c r="J90" s="38" t="s">
        <v>22</v>
      </c>
      <c r="K90" s="38" t="s">
        <v>37</v>
      </c>
      <c r="L90" s="38">
        <v>30</v>
      </c>
      <c r="M90" s="54">
        <v>20213800066812</v>
      </c>
      <c r="N90" s="62">
        <v>44272</v>
      </c>
      <c r="O90" s="54"/>
      <c r="P90" s="62"/>
      <c r="R90" s="38" t="s">
        <v>642</v>
      </c>
    </row>
    <row r="91" spans="1:24" s="38" customFormat="1" ht="60" x14ac:dyDescent="0.25">
      <c r="A91" s="38" t="s">
        <v>142</v>
      </c>
      <c r="B91" s="38" t="s">
        <v>143</v>
      </c>
      <c r="C91" s="38" t="s">
        <v>643</v>
      </c>
      <c r="D91" s="38" t="s">
        <v>397</v>
      </c>
      <c r="E91" s="38" t="s">
        <v>621</v>
      </c>
      <c r="F91" s="38" t="s">
        <v>625</v>
      </c>
      <c r="G91" s="38" t="s">
        <v>396</v>
      </c>
      <c r="H91" s="38" t="s">
        <v>744</v>
      </c>
      <c r="I91" s="38" t="s">
        <v>6</v>
      </c>
      <c r="J91" s="38" t="s">
        <v>22</v>
      </c>
      <c r="K91" s="38" t="s">
        <v>23</v>
      </c>
      <c r="L91" s="38">
        <v>30</v>
      </c>
      <c r="M91" s="54">
        <v>20213800066822</v>
      </c>
      <c r="N91" s="62">
        <v>44272</v>
      </c>
      <c r="O91" s="54"/>
      <c r="P91" s="62"/>
      <c r="R91" s="38" t="s">
        <v>642</v>
      </c>
    </row>
    <row r="92" spans="1:24" s="38" customFormat="1" ht="60" x14ac:dyDescent="0.25">
      <c r="A92" s="38" t="s">
        <v>142</v>
      </c>
      <c r="B92" s="38" t="s">
        <v>143</v>
      </c>
      <c r="C92" s="38" t="s">
        <v>644</v>
      </c>
      <c r="D92" s="38" t="s">
        <v>399</v>
      </c>
      <c r="E92" s="38" t="s">
        <v>637</v>
      </c>
      <c r="F92" s="38" t="s">
        <v>626</v>
      </c>
      <c r="G92" s="38" t="s">
        <v>398</v>
      </c>
      <c r="H92" s="38" t="s">
        <v>723</v>
      </c>
      <c r="I92" s="38" t="s">
        <v>3</v>
      </c>
      <c r="J92" s="38" t="s">
        <v>22</v>
      </c>
      <c r="K92" s="38" t="s">
        <v>37</v>
      </c>
      <c r="L92" s="38">
        <v>30</v>
      </c>
      <c r="M92" s="54">
        <v>20213800066852</v>
      </c>
      <c r="N92" s="62">
        <v>44272</v>
      </c>
      <c r="O92" s="54">
        <v>20212000016121</v>
      </c>
      <c r="P92" s="62">
        <v>44298</v>
      </c>
      <c r="Q92" s="38">
        <v>16</v>
      </c>
      <c r="R92" s="38" t="s">
        <v>645</v>
      </c>
      <c r="U92" s="38" t="s">
        <v>619</v>
      </c>
      <c r="V92" s="38" t="s">
        <v>620</v>
      </c>
    </row>
    <row r="93" spans="1:24" s="38" customFormat="1" ht="60" x14ac:dyDescent="0.25">
      <c r="A93" s="38" t="s">
        <v>142</v>
      </c>
      <c r="B93" s="38" t="s">
        <v>143</v>
      </c>
      <c r="C93" s="38" t="s">
        <v>189</v>
      </c>
      <c r="D93" s="38" t="s">
        <v>401</v>
      </c>
      <c r="E93" s="38" t="s">
        <v>621</v>
      </c>
      <c r="F93" s="38" t="s">
        <v>625</v>
      </c>
      <c r="G93" s="38" t="s">
        <v>400</v>
      </c>
      <c r="H93" s="38" t="s">
        <v>96</v>
      </c>
      <c r="I93" s="38" t="s">
        <v>22</v>
      </c>
      <c r="J93" s="38" t="s">
        <v>22</v>
      </c>
      <c r="K93" s="38" t="s">
        <v>5</v>
      </c>
      <c r="L93" s="38">
        <v>30</v>
      </c>
      <c r="M93" s="54">
        <v>20213800066872</v>
      </c>
      <c r="N93" s="62">
        <v>44272</v>
      </c>
      <c r="O93" s="54"/>
      <c r="P93" s="62"/>
      <c r="R93" s="38" t="s">
        <v>642</v>
      </c>
    </row>
    <row r="94" spans="1:24" s="38" customFormat="1" ht="135" x14ac:dyDescent="0.25">
      <c r="A94" s="38" t="s">
        <v>142</v>
      </c>
      <c r="B94" s="38" t="s">
        <v>143</v>
      </c>
      <c r="C94" s="38" t="s">
        <v>644</v>
      </c>
      <c r="D94" s="38" t="s">
        <v>404</v>
      </c>
      <c r="E94" s="38" t="s">
        <v>145</v>
      </c>
      <c r="F94" s="38" t="s">
        <v>615</v>
      </c>
      <c r="G94" s="38" t="s">
        <v>403</v>
      </c>
      <c r="H94" s="38" t="s">
        <v>673</v>
      </c>
      <c r="I94" s="38" t="s">
        <v>8</v>
      </c>
      <c r="J94" s="38" t="s">
        <v>22</v>
      </c>
      <c r="K94" s="38" t="s">
        <v>12</v>
      </c>
      <c r="L94" s="38">
        <v>20</v>
      </c>
      <c r="M94" s="54" t="s">
        <v>402</v>
      </c>
      <c r="N94" s="62">
        <v>44272</v>
      </c>
      <c r="O94" s="54"/>
      <c r="P94" s="62"/>
      <c r="R94" s="38" t="s">
        <v>642</v>
      </c>
    </row>
    <row r="95" spans="1:24" s="38" customFormat="1" ht="45" x14ac:dyDescent="0.25">
      <c r="A95" s="38" t="s">
        <v>142</v>
      </c>
      <c r="B95" s="38" t="s">
        <v>143</v>
      </c>
      <c r="C95" s="38" t="s">
        <v>644</v>
      </c>
      <c r="D95" s="38" t="s">
        <v>407</v>
      </c>
      <c r="E95" s="38" t="s">
        <v>145</v>
      </c>
      <c r="F95" s="38" t="s">
        <v>615</v>
      </c>
      <c r="G95" s="38" t="s">
        <v>406</v>
      </c>
      <c r="H95" s="38" t="s">
        <v>617</v>
      </c>
      <c r="I95" s="38" t="s">
        <v>3</v>
      </c>
      <c r="J95" s="38" t="s">
        <v>156</v>
      </c>
      <c r="K95" s="38" t="s">
        <v>12</v>
      </c>
      <c r="L95" s="38">
        <v>20</v>
      </c>
      <c r="M95" s="54" t="s">
        <v>405</v>
      </c>
      <c r="N95" s="62">
        <v>44272</v>
      </c>
      <c r="O95" s="54"/>
      <c r="P95" s="62">
        <v>44278</v>
      </c>
      <c r="Q95" s="38">
        <v>4</v>
      </c>
      <c r="R95" s="38" t="s">
        <v>149</v>
      </c>
      <c r="U95" s="38" t="s">
        <v>619</v>
      </c>
      <c r="V95" s="38" t="s">
        <v>620</v>
      </c>
    </row>
    <row r="96" spans="1:24" s="38" customFormat="1" ht="60" x14ac:dyDescent="0.25">
      <c r="A96" s="38" t="s">
        <v>142</v>
      </c>
      <c r="B96" s="38" t="s">
        <v>143</v>
      </c>
      <c r="C96" s="38" t="s">
        <v>150</v>
      </c>
      <c r="D96" s="38" t="s">
        <v>410</v>
      </c>
      <c r="E96" s="38" t="s">
        <v>145</v>
      </c>
      <c r="F96" s="38" t="s">
        <v>615</v>
      </c>
      <c r="G96" s="38" t="s">
        <v>409</v>
      </c>
      <c r="H96" s="38" t="s">
        <v>671</v>
      </c>
      <c r="I96" s="38" t="s">
        <v>8</v>
      </c>
      <c r="J96" s="38" t="s">
        <v>22</v>
      </c>
      <c r="K96" s="38" t="s">
        <v>7</v>
      </c>
      <c r="L96" s="38">
        <v>30</v>
      </c>
      <c r="M96" s="54" t="s">
        <v>408</v>
      </c>
      <c r="N96" s="62">
        <v>44272</v>
      </c>
      <c r="O96" s="54">
        <v>20212050090351</v>
      </c>
      <c r="P96" s="62">
        <v>44298</v>
      </c>
      <c r="Q96" s="38">
        <v>4</v>
      </c>
      <c r="R96" s="38" t="s">
        <v>645</v>
      </c>
      <c r="U96" s="38" t="s">
        <v>619</v>
      </c>
      <c r="V96" s="38" t="s">
        <v>151</v>
      </c>
    </row>
    <row r="97" spans="1:22" s="38" customFormat="1" ht="60" x14ac:dyDescent="0.25">
      <c r="A97" s="38" t="s">
        <v>142</v>
      </c>
      <c r="B97" s="38" t="s">
        <v>143</v>
      </c>
      <c r="C97" s="38" t="s">
        <v>646</v>
      </c>
      <c r="D97" s="38" t="s">
        <v>413</v>
      </c>
      <c r="E97" s="38" t="s">
        <v>621</v>
      </c>
      <c r="F97" s="38" t="s">
        <v>615</v>
      </c>
      <c r="G97" s="38" t="s">
        <v>412</v>
      </c>
      <c r="H97" s="38" t="s">
        <v>672</v>
      </c>
      <c r="I97" s="38" t="s">
        <v>6</v>
      </c>
      <c r="J97" s="38" t="s">
        <v>22</v>
      </c>
      <c r="K97" s="38" t="s">
        <v>12</v>
      </c>
      <c r="L97" s="38">
        <v>20</v>
      </c>
      <c r="M97" s="54" t="s">
        <v>411</v>
      </c>
      <c r="N97" s="62">
        <v>44272</v>
      </c>
      <c r="O97" s="54"/>
      <c r="P97" s="62"/>
      <c r="R97" s="38" t="s">
        <v>642</v>
      </c>
    </row>
    <row r="98" spans="1:22" s="38" customFormat="1" ht="60" x14ac:dyDescent="0.25">
      <c r="A98" s="38" t="s">
        <v>142</v>
      </c>
      <c r="B98" s="38" t="s">
        <v>143</v>
      </c>
      <c r="C98" s="38" t="s">
        <v>646</v>
      </c>
      <c r="D98" s="38" t="s">
        <v>26</v>
      </c>
      <c r="E98" s="38" t="s">
        <v>621</v>
      </c>
      <c r="F98" s="38" t="s">
        <v>626</v>
      </c>
      <c r="G98" s="38" t="s">
        <v>415</v>
      </c>
      <c r="H98" s="38" t="s">
        <v>672</v>
      </c>
      <c r="I98" s="38" t="s">
        <v>3</v>
      </c>
      <c r="J98" s="38" t="s">
        <v>22</v>
      </c>
      <c r="K98" s="38" t="s">
        <v>5</v>
      </c>
      <c r="L98" s="38">
        <v>30</v>
      </c>
      <c r="M98" s="54" t="s">
        <v>414</v>
      </c>
      <c r="N98" s="62">
        <v>44272</v>
      </c>
      <c r="O98" s="54"/>
      <c r="P98" s="62">
        <v>44279</v>
      </c>
      <c r="Q98" s="38">
        <v>5</v>
      </c>
      <c r="R98" s="38" t="s">
        <v>645</v>
      </c>
    </row>
    <row r="99" spans="1:22" s="38" customFormat="1" ht="60" x14ac:dyDescent="0.25">
      <c r="A99" s="38" t="s">
        <v>142</v>
      </c>
      <c r="B99" s="38" t="s">
        <v>143</v>
      </c>
      <c r="C99" s="38" t="s">
        <v>647</v>
      </c>
      <c r="D99" s="38" t="s">
        <v>418</v>
      </c>
      <c r="E99" s="38" t="s">
        <v>637</v>
      </c>
      <c r="F99" s="38" t="s">
        <v>626</v>
      </c>
      <c r="G99" s="38" t="s">
        <v>417</v>
      </c>
      <c r="H99" s="38" t="s">
        <v>670</v>
      </c>
      <c r="I99" s="38" t="s">
        <v>3</v>
      </c>
      <c r="J99" s="38" t="s">
        <v>22</v>
      </c>
      <c r="K99" s="38" t="s">
        <v>23</v>
      </c>
      <c r="L99" s="38">
        <v>30</v>
      </c>
      <c r="M99" s="54" t="s">
        <v>416</v>
      </c>
      <c r="N99" s="62">
        <v>44272</v>
      </c>
      <c r="O99" s="54">
        <v>20212050089981</v>
      </c>
      <c r="P99" s="62">
        <v>44295</v>
      </c>
      <c r="Q99" s="38">
        <v>15</v>
      </c>
      <c r="R99" s="38" t="s">
        <v>645</v>
      </c>
      <c r="V99" s="38" t="s">
        <v>151</v>
      </c>
    </row>
    <row r="100" spans="1:22" s="38" customFormat="1" ht="60" x14ac:dyDescent="0.25">
      <c r="A100" s="38" t="s">
        <v>142</v>
      </c>
      <c r="B100" s="38" t="s">
        <v>143</v>
      </c>
      <c r="C100" s="38" t="s">
        <v>644</v>
      </c>
      <c r="D100" s="38" t="s">
        <v>256</v>
      </c>
      <c r="E100" s="38" t="s">
        <v>621</v>
      </c>
      <c r="F100" s="38" t="s">
        <v>626</v>
      </c>
      <c r="G100" s="38" t="s">
        <v>420</v>
      </c>
      <c r="H100" s="38" t="s">
        <v>745</v>
      </c>
      <c r="I100" s="38" t="s">
        <v>22</v>
      </c>
      <c r="J100" s="38" t="s">
        <v>22</v>
      </c>
      <c r="K100" s="38" t="s">
        <v>23</v>
      </c>
      <c r="L100" s="38">
        <v>30</v>
      </c>
      <c r="M100" s="54" t="s">
        <v>419</v>
      </c>
      <c r="N100" s="62">
        <v>44272</v>
      </c>
      <c r="O100" s="54"/>
      <c r="P100" s="62"/>
      <c r="R100" s="38" t="s">
        <v>642</v>
      </c>
    </row>
    <row r="101" spans="1:22" s="38" customFormat="1" ht="60" x14ac:dyDescent="0.25">
      <c r="A101" s="38" t="s">
        <v>142</v>
      </c>
      <c r="B101" s="38" t="s">
        <v>143</v>
      </c>
      <c r="C101" s="38" t="s">
        <v>644</v>
      </c>
      <c r="D101" s="38" t="s">
        <v>313</v>
      </c>
      <c r="E101" s="38" t="s">
        <v>637</v>
      </c>
      <c r="F101" s="38" t="s">
        <v>626</v>
      </c>
      <c r="G101" s="38" t="s">
        <v>422</v>
      </c>
      <c r="H101" s="38" t="s">
        <v>673</v>
      </c>
      <c r="I101" s="38" t="s">
        <v>8</v>
      </c>
      <c r="J101" s="38" t="s">
        <v>22</v>
      </c>
      <c r="K101" s="38" t="s">
        <v>23</v>
      </c>
      <c r="L101" s="38">
        <v>30</v>
      </c>
      <c r="M101" s="54" t="s">
        <v>421</v>
      </c>
      <c r="N101" s="62">
        <v>44272</v>
      </c>
      <c r="O101" s="54"/>
      <c r="P101" s="62"/>
      <c r="R101" s="38" t="s">
        <v>642</v>
      </c>
    </row>
    <row r="102" spans="1:22" s="38" customFormat="1" ht="60" x14ac:dyDescent="0.25">
      <c r="A102" s="38" t="s">
        <v>142</v>
      </c>
      <c r="B102" s="38" t="s">
        <v>143</v>
      </c>
      <c r="C102" s="38" t="s">
        <v>185</v>
      </c>
      <c r="D102" s="38" t="s">
        <v>425</v>
      </c>
      <c r="E102" s="38" t="s">
        <v>637</v>
      </c>
      <c r="F102" s="38" t="s">
        <v>625</v>
      </c>
      <c r="G102" s="38" t="s">
        <v>424</v>
      </c>
      <c r="H102" s="38" t="s">
        <v>744</v>
      </c>
      <c r="I102" s="38" t="s">
        <v>6</v>
      </c>
      <c r="J102" s="38" t="s">
        <v>22</v>
      </c>
      <c r="K102" s="38" t="s">
        <v>23</v>
      </c>
      <c r="L102" s="38">
        <v>30</v>
      </c>
      <c r="M102" s="54" t="s">
        <v>423</v>
      </c>
      <c r="N102" s="62">
        <v>44273</v>
      </c>
      <c r="O102" s="54"/>
      <c r="P102" s="62"/>
      <c r="R102" s="38" t="s">
        <v>642</v>
      </c>
    </row>
    <row r="103" spans="1:22" s="38" customFormat="1" ht="60" x14ac:dyDescent="0.25">
      <c r="A103" s="38" t="s">
        <v>142</v>
      </c>
      <c r="B103" s="38" t="s">
        <v>143</v>
      </c>
      <c r="C103" s="38" t="s">
        <v>196</v>
      </c>
      <c r="D103" s="38" t="s">
        <v>428</v>
      </c>
      <c r="E103" s="38" t="s">
        <v>145</v>
      </c>
      <c r="F103" s="38" t="s">
        <v>626</v>
      </c>
      <c r="G103" s="38" t="s">
        <v>427</v>
      </c>
      <c r="H103" s="38" t="s">
        <v>673</v>
      </c>
      <c r="I103" s="38" t="s">
        <v>628</v>
      </c>
      <c r="J103" s="38" t="s">
        <v>22</v>
      </c>
      <c r="K103" s="38" t="s">
        <v>7</v>
      </c>
      <c r="L103" s="38">
        <v>30</v>
      </c>
      <c r="M103" s="54" t="s">
        <v>426</v>
      </c>
      <c r="N103" s="62">
        <v>44273</v>
      </c>
      <c r="O103" s="54">
        <v>20212050090411</v>
      </c>
      <c r="P103" s="62">
        <v>44298</v>
      </c>
      <c r="Q103" s="38">
        <v>15</v>
      </c>
      <c r="R103" s="38" t="s">
        <v>149</v>
      </c>
      <c r="U103" s="38" t="s">
        <v>619</v>
      </c>
      <c r="V103" s="38" t="s">
        <v>620</v>
      </c>
    </row>
    <row r="104" spans="1:22" s="38" customFormat="1" ht="60" x14ac:dyDescent="0.25">
      <c r="A104" s="38" t="s">
        <v>142</v>
      </c>
      <c r="B104" s="38" t="s">
        <v>143</v>
      </c>
      <c r="C104" s="38" t="s">
        <v>178</v>
      </c>
      <c r="D104" s="38" t="s">
        <v>431</v>
      </c>
      <c r="E104" s="38" t="s">
        <v>145</v>
      </c>
      <c r="F104" s="38" t="s">
        <v>615</v>
      </c>
      <c r="G104" s="38" t="s">
        <v>430</v>
      </c>
      <c r="H104" s="38" t="s">
        <v>146</v>
      </c>
      <c r="I104" s="38" t="s">
        <v>3</v>
      </c>
      <c r="J104" s="38" t="s">
        <v>22</v>
      </c>
      <c r="K104" s="38" t="s">
        <v>7</v>
      </c>
      <c r="L104" s="38">
        <v>30</v>
      </c>
      <c r="M104" s="54" t="s">
        <v>429</v>
      </c>
      <c r="N104" s="62">
        <v>44273</v>
      </c>
      <c r="O104" s="54"/>
      <c r="P104" s="62">
        <v>44291</v>
      </c>
      <c r="Q104" s="38">
        <v>10</v>
      </c>
      <c r="R104" s="38" t="s">
        <v>149</v>
      </c>
      <c r="U104" s="38" t="s">
        <v>648</v>
      </c>
      <c r="V104" s="38" t="s">
        <v>620</v>
      </c>
    </row>
    <row r="105" spans="1:22" s="38" customFormat="1" ht="60" x14ac:dyDescent="0.25">
      <c r="A105" s="38" t="s">
        <v>142</v>
      </c>
      <c r="B105" s="38" t="s">
        <v>143</v>
      </c>
      <c r="C105" s="38" t="s">
        <v>644</v>
      </c>
      <c r="D105" s="38" t="s">
        <v>313</v>
      </c>
      <c r="E105" s="38" t="s">
        <v>637</v>
      </c>
      <c r="F105" s="38" t="s">
        <v>626</v>
      </c>
      <c r="G105" s="38" t="s">
        <v>433</v>
      </c>
      <c r="H105" s="38" t="s">
        <v>673</v>
      </c>
      <c r="I105" s="38" t="s">
        <v>628</v>
      </c>
      <c r="J105" s="38" t="s">
        <v>22</v>
      </c>
      <c r="K105" s="38" t="s">
        <v>1</v>
      </c>
      <c r="L105" s="38">
        <v>30</v>
      </c>
      <c r="M105" s="54" t="s">
        <v>432</v>
      </c>
      <c r="N105" s="62">
        <v>44273</v>
      </c>
      <c r="O105" s="54">
        <v>20212050090331</v>
      </c>
      <c r="P105" s="62">
        <v>44297</v>
      </c>
      <c r="Q105" s="38">
        <v>15</v>
      </c>
      <c r="R105" s="38" t="s">
        <v>149</v>
      </c>
      <c r="U105" s="38" t="s">
        <v>619</v>
      </c>
      <c r="V105" s="38" t="s">
        <v>620</v>
      </c>
    </row>
    <row r="106" spans="1:22" s="38" customFormat="1" ht="60" x14ac:dyDescent="0.25">
      <c r="A106" s="38" t="s">
        <v>142</v>
      </c>
      <c r="B106" s="38" t="s">
        <v>143</v>
      </c>
      <c r="C106" s="38" t="s">
        <v>176</v>
      </c>
      <c r="D106" s="38" t="s">
        <v>436</v>
      </c>
      <c r="E106" s="38" t="s">
        <v>637</v>
      </c>
      <c r="F106" s="38" t="s">
        <v>626</v>
      </c>
      <c r="G106" s="38" t="s">
        <v>435</v>
      </c>
      <c r="H106" s="38" t="s">
        <v>670</v>
      </c>
      <c r="I106" s="38" t="s">
        <v>8</v>
      </c>
      <c r="J106" s="38" t="s">
        <v>22</v>
      </c>
      <c r="K106" s="38" t="s">
        <v>7</v>
      </c>
      <c r="L106" s="38">
        <v>30</v>
      </c>
      <c r="M106" s="54" t="s">
        <v>434</v>
      </c>
      <c r="N106" s="62">
        <v>44273</v>
      </c>
      <c r="O106" s="54"/>
      <c r="P106" s="62"/>
      <c r="R106" s="38" t="s">
        <v>642</v>
      </c>
    </row>
    <row r="107" spans="1:22" s="38" customFormat="1" ht="60" x14ac:dyDescent="0.25">
      <c r="A107" s="38" t="s">
        <v>142</v>
      </c>
      <c r="B107" s="38" t="s">
        <v>143</v>
      </c>
      <c r="C107" s="38" t="s">
        <v>650</v>
      </c>
      <c r="D107" s="38" t="s">
        <v>439</v>
      </c>
      <c r="E107" s="38" t="s">
        <v>637</v>
      </c>
      <c r="F107" s="38" t="s">
        <v>625</v>
      </c>
      <c r="G107" s="38" t="s">
        <v>438</v>
      </c>
      <c r="H107" s="38" t="s">
        <v>744</v>
      </c>
      <c r="I107" s="38" t="s">
        <v>6</v>
      </c>
      <c r="J107" s="38" t="s">
        <v>22</v>
      </c>
      <c r="K107" s="38" t="s">
        <v>23</v>
      </c>
      <c r="L107" s="38">
        <v>30</v>
      </c>
      <c r="M107" s="54" t="s">
        <v>437</v>
      </c>
      <c r="N107" s="62">
        <v>44273</v>
      </c>
      <c r="O107" s="54"/>
      <c r="P107" s="62"/>
      <c r="R107" s="38" t="s">
        <v>642</v>
      </c>
    </row>
    <row r="108" spans="1:22" s="38" customFormat="1" ht="60" x14ac:dyDescent="0.25">
      <c r="A108" s="38" t="s">
        <v>142</v>
      </c>
      <c r="B108" s="38" t="s">
        <v>143</v>
      </c>
      <c r="C108" s="38" t="s">
        <v>189</v>
      </c>
      <c r="D108" s="38" t="s">
        <v>442</v>
      </c>
      <c r="E108" s="38" t="s">
        <v>637</v>
      </c>
      <c r="F108" s="38" t="s">
        <v>626</v>
      </c>
      <c r="G108" s="38" t="s">
        <v>441</v>
      </c>
      <c r="H108" s="38" t="s">
        <v>674</v>
      </c>
      <c r="I108" s="38" t="s">
        <v>3</v>
      </c>
      <c r="J108" s="38" t="s">
        <v>22</v>
      </c>
      <c r="K108" s="38" t="s">
        <v>1</v>
      </c>
      <c r="L108" s="38">
        <v>30</v>
      </c>
      <c r="M108" s="54" t="s">
        <v>440</v>
      </c>
      <c r="N108" s="62">
        <v>44273</v>
      </c>
      <c r="O108" s="54"/>
      <c r="P108" s="62">
        <v>44292</v>
      </c>
      <c r="Q108" s="38">
        <v>11</v>
      </c>
      <c r="R108" s="38" t="s">
        <v>149</v>
      </c>
      <c r="U108" s="38" t="s">
        <v>651</v>
      </c>
      <c r="V108" s="38" t="s">
        <v>151</v>
      </c>
    </row>
    <row r="109" spans="1:22" s="38" customFormat="1" ht="60" x14ac:dyDescent="0.25">
      <c r="A109" s="38" t="s">
        <v>142</v>
      </c>
      <c r="B109" s="38" t="s">
        <v>143</v>
      </c>
      <c r="C109" s="38" t="s">
        <v>639</v>
      </c>
      <c r="D109" s="38" t="s">
        <v>445</v>
      </c>
      <c r="E109" s="38" t="s">
        <v>621</v>
      </c>
      <c r="F109" s="38" t="s">
        <v>626</v>
      </c>
      <c r="G109" s="38" t="s">
        <v>444</v>
      </c>
      <c r="H109" s="38" t="s">
        <v>745</v>
      </c>
      <c r="I109" s="38" t="s">
        <v>22</v>
      </c>
      <c r="J109" s="38" t="s">
        <v>22</v>
      </c>
      <c r="K109" s="38" t="s">
        <v>23</v>
      </c>
      <c r="L109" s="38">
        <v>30</v>
      </c>
      <c r="M109" s="54" t="s">
        <v>443</v>
      </c>
      <c r="N109" s="62">
        <v>44273</v>
      </c>
      <c r="O109" s="54"/>
      <c r="P109" s="62"/>
      <c r="R109" s="38" t="s">
        <v>642</v>
      </c>
    </row>
    <row r="110" spans="1:22" s="38" customFormat="1" ht="60" x14ac:dyDescent="0.25">
      <c r="A110" s="38" t="s">
        <v>142</v>
      </c>
      <c r="B110" s="38" t="s">
        <v>143</v>
      </c>
      <c r="C110" s="38" t="s">
        <v>179</v>
      </c>
      <c r="D110" s="38" t="s">
        <v>448</v>
      </c>
      <c r="E110" s="38" t="s">
        <v>637</v>
      </c>
      <c r="F110" s="38" t="s">
        <v>626</v>
      </c>
      <c r="G110" s="38" t="s">
        <v>447</v>
      </c>
      <c r="H110" s="38" t="s">
        <v>10</v>
      </c>
      <c r="I110" s="38" t="s">
        <v>8</v>
      </c>
      <c r="J110" s="38" t="s">
        <v>22</v>
      </c>
      <c r="K110" s="38" t="s">
        <v>23</v>
      </c>
      <c r="L110" s="38">
        <v>30</v>
      </c>
      <c r="M110" s="54" t="s">
        <v>446</v>
      </c>
      <c r="N110" s="62">
        <v>44273</v>
      </c>
      <c r="O110" s="54"/>
      <c r="P110" s="62"/>
      <c r="R110" s="38" t="s">
        <v>642</v>
      </c>
    </row>
    <row r="111" spans="1:22" s="38" customFormat="1" ht="75" x14ac:dyDescent="0.25">
      <c r="A111" s="38" t="s">
        <v>142</v>
      </c>
      <c r="B111" s="38" t="s">
        <v>143</v>
      </c>
      <c r="C111" s="38" t="s">
        <v>191</v>
      </c>
      <c r="D111" s="38" t="s">
        <v>38</v>
      </c>
      <c r="E111" s="38" t="s">
        <v>621</v>
      </c>
      <c r="F111" s="38" t="s">
        <v>626</v>
      </c>
      <c r="G111" s="38" t="s">
        <v>450</v>
      </c>
      <c r="H111" s="38" t="s">
        <v>673</v>
      </c>
      <c r="I111" s="38" t="s">
        <v>628</v>
      </c>
      <c r="J111" s="38" t="s">
        <v>22</v>
      </c>
      <c r="K111" s="38" t="s">
        <v>23</v>
      </c>
      <c r="L111" s="38">
        <v>30</v>
      </c>
      <c r="M111" s="54" t="s">
        <v>449</v>
      </c>
      <c r="N111" s="62">
        <v>44273</v>
      </c>
      <c r="O111" s="54"/>
      <c r="P111" s="62">
        <v>44294</v>
      </c>
      <c r="Q111" s="38">
        <v>13</v>
      </c>
      <c r="R111" s="38" t="s">
        <v>149</v>
      </c>
      <c r="U111" s="38" t="s">
        <v>652</v>
      </c>
      <c r="V111" s="38" t="s">
        <v>653</v>
      </c>
    </row>
    <row r="112" spans="1:22" s="38" customFormat="1" ht="60" x14ac:dyDescent="0.25">
      <c r="A112" s="38" t="s">
        <v>142</v>
      </c>
      <c r="B112" s="38" t="s">
        <v>143</v>
      </c>
      <c r="C112" s="38" t="s">
        <v>176</v>
      </c>
      <c r="D112" s="38" t="s">
        <v>436</v>
      </c>
      <c r="E112" s="38" t="s">
        <v>637</v>
      </c>
      <c r="F112" s="38" t="s">
        <v>626</v>
      </c>
      <c r="G112" s="38" t="s">
        <v>452</v>
      </c>
      <c r="H112" s="38" t="s">
        <v>670</v>
      </c>
      <c r="I112" s="38" t="s">
        <v>3</v>
      </c>
      <c r="J112" s="38" t="s">
        <v>22</v>
      </c>
      <c r="K112" s="38" t="s">
        <v>23</v>
      </c>
      <c r="L112" s="38">
        <v>30</v>
      </c>
      <c r="M112" s="54" t="s">
        <v>451</v>
      </c>
      <c r="N112" s="62">
        <v>44274</v>
      </c>
      <c r="O112" s="54">
        <v>20212050090471</v>
      </c>
      <c r="P112" s="62">
        <v>44292</v>
      </c>
      <c r="Q112" s="38">
        <v>10</v>
      </c>
      <c r="R112" s="38" t="s">
        <v>149</v>
      </c>
      <c r="U112" s="38" t="s">
        <v>654</v>
      </c>
      <c r="V112" s="38" t="s">
        <v>151</v>
      </c>
    </row>
    <row r="113" spans="1:22" s="38" customFormat="1" ht="60" x14ac:dyDescent="0.25">
      <c r="A113" s="38" t="s">
        <v>142</v>
      </c>
      <c r="B113" s="38" t="s">
        <v>143</v>
      </c>
      <c r="C113" s="38" t="s">
        <v>194</v>
      </c>
      <c r="D113" s="38" t="s">
        <v>455</v>
      </c>
      <c r="E113" s="38" t="s">
        <v>145</v>
      </c>
      <c r="F113" s="38" t="s">
        <v>626</v>
      </c>
      <c r="G113" s="38" t="s">
        <v>454</v>
      </c>
      <c r="H113" s="38" t="s">
        <v>676</v>
      </c>
      <c r="I113" s="38" t="s">
        <v>713</v>
      </c>
      <c r="J113" s="38" t="s">
        <v>22</v>
      </c>
      <c r="K113" s="38" t="s">
        <v>7</v>
      </c>
      <c r="L113" s="38">
        <v>30</v>
      </c>
      <c r="M113" s="54" t="s">
        <v>453</v>
      </c>
      <c r="N113" s="62">
        <v>44274</v>
      </c>
      <c r="O113" s="54">
        <v>20212050090631</v>
      </c>
      <c r="P113" s="62">
        <v>44300</v>
      </c>
      <c r="Q113" s="38">
        <v>16</v>
      </c>
      <c r="R113" s="38" t="s">
        <v>645</v>
      </c>
      <c r="U113" s="38" t="s">
        <v>654</v>
      </c>
      <c r="V113" s="38" t="s">
        <v>151</v>
      </c>
    </row>
    <row r="114" spans="1:22" s="38" customFormat="1" ht="60" x14ac:dyDescent="0.25">
      <c r="A114" s="38" t="s">
        <v>142</v>
      </c>
      <c r="B114" s="38" t="s">
        <v>143</v>
      </c>
      <c r="C114" s="38" t="s">
        <v>196</v>
      </c>
      <c r="D114" s="38" t="s">
        <v>46</v>
      </c>
      <c r="E114" s="38" t="s">
        <v>621</v>
      </c>
      <c r="F114" s="38" t="s">
        <v>626</v>
      </c>
      <c r="G114" s="38" t="s">
        <v>457</v>
      </c>
      <c r="H114" s="38" t="s">
        <v>33</v>
      </c>
      <c r="I114" s="38" t="s">
        <v>8</v>
      </c>
      <c r="J114" s="38" t="s">
        <v>22</v>
      </c>
      <c r="K114" s="38" t="s">
        <v>23</v>
      </c>
      <c r="L114" s="38">
        <v>30</v>
      </c>
      <c r="M114" s="54" t="s">
        <v>456</v>
      </c>
      <c r="N114" s="62">
        <v>44274</v>
      </c>
      <c r="O114" s="54"/>
      <c r="P114" s="62"/>
      <c r="R114" s="38" t="s">
        <v>642</v>
      </c>
    </row>
    <row r="115" spans="1:22" s="38" customFormat="1" ht="60" x14ac:dyDescent="0.25">
      <c r="A115" s="38" t="s">
        <v>142</v>
      </c>
      <c r="B115" s="38" t="s">
        <v>143</v>
      </c>
      <c r="C115" s="38" t="s">
        <v>649</v>
      </c>
      <c r="D115" s="38" t="s">
        <v>460</v>
      </c>
      <c r="E115" s="38" t="s">
        <v>621</v>
      </c>
      <c r="F115" s="38" t="s">
        <v>626</v>
      </c>
      <c r="G115" s="38" t="s">
        <v>459</v>
      </c>
      <c r="H115" s="38" t="s">
        <v>671</v>
      </c>
      <c r="I115" s="38" t="s">
        <v>3</v>
      </c>
      <c r="J115" s="38" t="s">
        <v>22</v>
      </c>
      <c r="K115" s="38" t="s">
        <v>23</v>
      </c>
      <c r="L115" s="38">
        <v>30</v>
      </c>
      <c r="M115" s="54" t="s">
        <v>458</v>
      </c>
      <c r="N115" s="62">
        <v>44274</v>
      </c>
      <c r="O115" s="54"/>
      <c r="P115" s="62">
        <v>44278</v>
      </c>
      <c r="Q115" s="38">
        <v>2</v>
      </c>
      <c r="R115" s="38" t="s">
        <v>149</v>
      </c>
      <c r="U115" s="38" t="s">
        <v>654</v>
      </c>
      <c r="V115" s="38" t="s">
        <v>151</v>
      </c>
    </row>
    <row r="116" spans="1:22" s="38" customFormat="1" ht="60" x14ac:dyDescent="0.25">
      <c r="A116" s="38" t="s">
        <v>142</v>
      </c>
      <c r="B116" s="38" t="s">
        <v>143</v>
      </c>
      <c r="C116" s="38" t="s">
        <v>644</v>
      </c>
      <c r="D116" s="38" t="s">
        <v>463</v>
      </c>
      <c r="E116" s="38" t="s">
        <v>621</v>
      </c>
      <c r="F116" s="38" t="s">
        <v>626</v>
      </c>
      <c r="G116" s="38" t="s">
        <v>462</v>
      </c>
      <c r="H116" s="38" t="s">
        <v>89</v>
      </c>
      <c r="I116" s="38" t="s">
        <v>22</v>
      </c>
      <c r="J116" s="38" t="s">
        <v>22</v>
      </c>
      <c r="K116" s="38" t="s">
        <v>23</v>
      </c>
      <c r="L116" s="38">
        <v>30</v>
      </c>
      <c r="M116" s="54" t="s">
        <v>461</v>
      </c>
      <c r="N116" s="62">
        <v>44274</v>
      </c>
      <c r="O116" s="54"/>
      <c r="P116" s="62"/>
      <c r="R116" s="38" t="s">
        <v>642</v>
      </c>
    </row>
    <row r="117" spans="1:22" s="38" customFormat="1" ht="60" x14ac:dyDescent="0.25">
      <c r="A117" s="38" t="s">
        <v>142</v>
      </c>
      <c r="B117" s="38" t="s">
        <v>143</v>
      </c>
      <c r="C117" s="38" t="s">
        <v>189</v>
      </c>
      <c r="D117" s="38" t="s">
        <v>401</v>
      </c>
      <c r="E117" s="38" t="s">
        <v>621</v>
      </c>
      <c r="F117" s="38" t="s">
        <v>626</v>
      </c>
      <c r="G117" s="38" t="s">
        <v>465</v>
      </c>
      <c r="H117" s="38" t="s">
        <v>673</v>
      </c>
      <c r="I117" s="38" t="s">
        <v>8</v>
      </c>
      <c r="J117" s="38" t="s">
        <v>22</v>
      </c>
      <c r="K117" s="38" t="s">
        <v>23</v>
      </c>
      <c r="L117" s="38">
        <v>30</v>
      </c>
      <c r="M117" s="54" t="s">
        <v>464</v>
      </c>
      <c r="N117" s="62">
        <v>44274</v>
      </c>
      <c r="O117" s="54"/>
      <c r="P117" s="62"/>
      <c r="R117" s="38" t="s">
        <v>642</v>
      </c>
    </row>
    <row r="118" spans="1:22" s="38" customFormat="1" ht="60" x14ac:dyDescent="0.25">
      <c r="A118" s="38" t="s">
        <v>142</v>
      </c>
      <c r="B118" s="38" t="s">
        <v>143</v>
      </c>
      <c r="C118" s="38" t="s">
        <v>646</v>
      </c>
      <c r="D118" s="38" t="s">
        <v>468</v>
      </c>
      <c r="E118" s="38" t="s">
        <v>637</v>
      </c>
      <c r="F118" s="38" t="s">
        <v>615</v>
      </c>
      <c r="G118" s="38" t="s">
        <v>467</v>
      </c>
      <c r="H118" s="38" t="s">
        <v>146</v>
      </c>
      <c r="I118" s="38" t="s">
        <v>3</v>
      </c>
      <c r="J118" s="38" t="s">
        <v>22</v>
      </c>
      <c r="K118" s="38" t="s">
        <v>12</v>
      </c>
      <c r="L118" s="38">
        <v>20</v>
      </c>
      <c r="M118" s="54" t="s">
        <v>466</v>
      </c>
      <c r="N118" s="62">
        <v>44274</v>
      </c>
      <c r="O118" s="54">
        <v>20212100016161</v>
      </c>
      <c r="P118" s="62">
        <v>44295</v>
      </c>
      <c r="Q118" s="38">
        <v>13</v>
      </c>
      <c r="R118" s="38" t="s">
        <v>645</v>
      </c>
      <c r="U118" s="38" t="s">
        <v>654</v>
      </c>
      <c r="V118" s="38" t="s">
        <v>151</v>
      </c>
    </row>
    <row r="119" spans="1:22" s="38" customFormat="1" ht="60" x14ac:dyDescent="0.25">
      <c r="A119" s="38" t="s">
        <v>142</v>
      </c>
      <c r="B119" s="38" t="s">
        <v>143</v>
      </c>
      <c r="C119" s="38" t="s">
        <v>649</v>
      </c>
      <c r="D119" s="38" t="s">
        <v>54</v>
      </c>
      <c r="E119" s="38" t="s">
        <v>621</v>
      </c>
      <c r="F119" s="38" t="s">
        <v>626</v>
      </c>
      <c r="G119" s="38" t="s">
        <v>470</v>
      </c>
      <c r="H119" s="38" t="s">
        <v>294</v>
      </c>
      <c r="I119" s="38" t="s">
        <v>22</v>
      </c>
      <c r="J119" s="38" t="s">
        <v>22</v>
      </c>
      <c r="K119" s="38" t="s">
        <v>7</v>
      </c>
      <c r="L119" s="38">
        <v>30</v>
      </c>
      <c r="M119" s="54" t="s">
        <v>469</v>
      </c>
      <c r="N119" s="62">
        <v>44274</v>
      </c>
      <c r="O119" s="54"/>
      <c r="P119" s="62"/>
      <c r="R119" s="38" t="s">
        <v>642</v>
      </c>
    </row>
    <row r="120" spans="1:22" s="38" customFormat="1" ht="60" x14ac:dyDescent="0.25">
      <c r="A120" s="38" t="s">
        <v>142</v>
      </c>
      <c r="B120" s="38" t="s">
        <v>143</v>
      </c>
      <c r="C120" s="38" t="s">
        <v>656</v>
      </c>
      <c r="D120" s="38" t="s">
        <v>473</v>
      </c>
      <c r="E120" s="38" t="s">
        <v>621</v>
      </c>
      <c r="F120" s="38" t="s">
        <v>626</v>
      </c>
      <c r="G120" s="38" t="s">
        <v>472</v>
      </c>
      <c r="H120" s="38" t="s">
        <v>671</v>
      </c>
      <c r="I120" s="38" t="s">
        <v>8</v>
      </c>
      <c r="J120" s="38" t="s">
        <v>22</v>
      </c>
      <c r="K120" s="38" t="s">
        <v>12</v>
      </c>
      <c r="L120" s="38">
        <v>20</v>
      </c>
      <c r="M120" s="54" t="s">
        <v>471</v>
      </c>
      <c r="N120" s="62">
        <v>44274</v>
      </c>
      <c r="O120" s="54"/>
      <c r="P120" s="62"/>
      <c r="R120" s="38" t="s">
        <v>642</v>
      </c>
    </row>
    <row r="121" spans="1:22" s="38" customFormat="1" ht="60" x14ac:dyDescent="0.25">
      <c r="A121" s="38" t="s">
        <v>142</v>
      </c>
      <c r="B121" s="38" t="s">
        <v>143</v>
      </c>
      <c r="C121" s="38" t="s">
        <v>647</v>
      </c>
      <c r="D121" s="38" t="s">
        <v>476</v>
      </c>
      <c r="E121" s="38" t="s">
        <v>145</v>
      </c>
      <c r="F121" s="38" t="s">
        <v>657</v>
      </c>
      <c r="G121" s="38" t="s">
        <v>475</v>
      </c>
      <c r="H121" s="38" t="s">
        <v>670</v>
      </c>
      <c r="I121" s="38" t="s">
        <v>3</v>
      </c>
      <c r="J121" s="38" t="s">
        <v>22</v>
      </c>
      <c r="K121" s="38" t="s">
        <v>7</v>
      </c>
      <c r="L121" s="38">
        <v>30</v>
      </c>
      <c r="M121" s="54" t="s">
        <v>474</v>
      </c>
      <c r="N121" s="62">
        <v>44278</v>
      </c>
      <c r="O121" s="54">
        <v>20212050090591</v>
      </c>
      <c r="P121" s="62">
        <v>44299</v>
      </c>
      <c r="Q121" s="38">
        <v>14</v>
      </c>
      <c r="R121" s="38" t="s">
        <v>645</v>
      </c>
      <c r="U121" s="38" t="s">
        <v>654</v>
      </c>
      <c r="V121" s="38" t="s">
        <v>151</v>
      </c>
    </row>
    <row r="122" spans="1:22" s="38" customFormat="1" ht="60" x14ac:dyDescent="0.25">
      <c r="A122" s="38" t="s">
        <v>142</v>
      </c>
      <c r="B122" s="38" t="s">
        <v>143</v>
      </c>
      <c r="C122" s="38" t="s">
        <v>643</v>
      </c>
      <c r="D122" s="38" t="s">
        <v>29</v>
      </c>
      <c r="E122" s="38" t="s">
        <v>621</v>
      </c>
      <c r="F122" s="38" t="s">
        <v>626</v>
      </c>
      <c r="G122" s="38" t="s">
        <v>478</v>
      </c>
      <c r="H122" s="38" t="s">
        <v>676</v>
      </c>
      <c r="I122" s="38" t="s">
        <v>713</v>
      </c>
      <c r="J122" s="38" t="s">
        <v>22</v>
      </c>
      <c r="K122" s="38" t="s">
        <v>12</v>
      </c>
      <c r="L122" s="38">
        <v>20</v>
      </c>
      <c r="M122" s="54" t="s">
        <v>477</v>
      </c>
      <c r="N122" s="62">
        <v>44278</v>
      </c>
      <c r="O122" s="54"/>
      <c r="P122" s="62">
        <v>44293</v>
      </c>
      <c r="Q122" s="38">
        <v>10</v>
      </c>
      <c r="R122" s="38" t="s">
        <v>149</v>
      </c>
      <c r="U122" s="38" t="s">
        <v>651</v>
      </c>
      <c r="V122" s="38" t="s">
        <v>151</v>
      </c>
    </row>
    <row r="123" spans="1:22" s="38" customFormat="1" ht="60" x14ac:dyDescent="0.25">
      <c r="A123" s="38" t="s">
        <v>142</v>
      </c>
      <c r="B123" s="38" t="s">
        <v>143</v>
      </c>
      <c r="D123" s="38" t="s">
        <v>481</v>
      </c>
      <c r="E123" s="38" t="s">
        <v>145</v>
      </c>
      <c r="F123" s="38" t="s">
        <v>626</v>
      </c>
      <c r="G123" s="38" t="s">
        <v>480</v>
      </c>
      <c r="H123" s="38" t="s">
        <v>677</v>
      </c>
      <c r="I123" s="38" t="s">
        <v>3</v>
      </c>
      <c r="J123" s="38" t="s">
        <v>22</v>
      </c>
      <c r="K123" s="38" t="s">
        <v>12</v>
      </c>
      <c r="L123" s="38">
        <v>20</v>
      </c>
      <c r="M123" s="54" t="s">
        <v>479</v>
      </c>
      <c r="N123" s="62">
        <v>44278</v>
      </c>
      <c r="O123" s="54"/>
      <c r="P123" s="62">
        <v>44294</v>
      </c>
      <c r="Q123" s="38">
        <v>11</v>
      </c>
      <c r="R123" s="38" t="s">
        <v>645</v>
      </c>
      <c r="U123" s="38" t="s">
        <v>651</v>
      </c>
      <c r="V123" s="38" t="s">
        <v>151</v>
      </c>
    </row>
    <row r="124" spans="1:22" s="38" customFormat="1" ht="60" x14ac:dyDescent="0.25">
      <c r="A124" s="38" t="s">
        <v>142</v>
      </c>
      <c r="B124" s="38" t="s">
        <v>143</v>
      </c>
      <c r="C124" s="38" t="s">
        <v>194</v>
      </c>
      <c r="D124" s="38" t="s">
        <v>16</v>
      </c>
      <c r="E124" s="38" t="s">
        <v>621</v>
      </c>
      <c r="F124" s="38" t="s">
        <v>626</v>
      </c>
      <c r="G124" s="38" t="s">
        <v>483</v>
      </c>
      <c r="H124" s="38" t="s">
        <v>671</v>
      </c>
      <c r="I124" s="38" t="s">
        <v>8</v>
      </c>
      <c r="J124" s="38" t="s">
        <v>22</v>
      </c>
      <c r="K124" s="38" t="s">
        <v>23</v>
      </c>
      <c r="L124" s="38">
        <v>30</v>
      </c>
      <c r="M124" s="54" t="s">
        <v>482</v>
      </c>
      <c r="N124" s="62">
        <v>44278</v>
      </c>
      <c r="O124" s="54"/>
      <c r="P124" s="62"/>
      <c r="R124" s="38" t="s">
        <v>642</v>
      </c>
    </row>
    <row r="125" spans="1:22" s="38" customFormat="1" ht="60" x14ac:dyDescent="0.25">
      <c r="A125" s="38" t="s">
        <v>623</v>
      </c>
      <c r="B125" s="38" t="s">
        <v>622</v>
      </c>
      <c r="C125" s="38" t="s">
        <v>644</v>
      </c>
      <c r="D125" s="38" t="s">
        <v>256</v>
      </c>
      <c r="E125" s="38" t="s">
        <v>621</v>
      </c>
      <c r="F125" s="38" t="s">
        <v>626</v>
      </c>
      <c r="G125" s="38" t="s">
        <v>485</v>
      </c>
      <c r="H125" s="38" t="s">
        <v>745</v>
      </c>
      <c r="I125" s="38" t="s">
        <v>3</v>
      </c>
      <c r="J125" s="38" t="s">
        <v>22</v>
      </c>
      <c r="K125" s="38" t="s">
        <v>23</v>
      </c>
      <c r="L125" s="38">
        <v>30</v>
      </c>
      <c r="M125" s="54" t="s">
        <v>484</v>
      </c>
      <c r="N125" s="62">
        <v>44278</v>
      </c>
      <c r="O125" s="54"/>
      <c r="P125" s="62">
        <v>44298</v>
      </c>
      <c r="Q125" s="38">
        <v>13</v>
      </c>
      <c r="R125" s="38" t="s">
        <v>645</v>
      </c>
      <c r="U125" s="38" t="s">
        <v>659</v>
      </c>
      <c r="V125" s="38" t="s">
        <v>151</v>
      </c>
    </row>
    <row r="126" spans="1:22" s="38" customFormat="1" ht="60" x14ac:dyDescent="0.25">
      <c r="A126" s="38" t="s">
        <v>142</v>
      </c>
      <c r="B126" s="38" t="s">
        <v>143</v>
      </c>
      <c r="C126" s="38" t="s">
        <v>644</v>
      </c>
      <c r="D126" s="38" t="s">
        <v>52</v>
      </c>
      <c r="E126" s="38" t="s">
        <v>145</v>
      </c>
      <c r="F126" s="38" t="s">
        <v>626</v>
      </c>
      <c r="G126" s="38" t="s">
        <v>487</v>
      </c>
      <c r="H126" s="38" t="s">
        <v>745</v>
      </c>
      <c r="I126" s="38" t="s">
        <v>3</v>
      </c>
      <c r="J126" s="38" t="s">
        <v>22</v>
      </c>
      <c r="K126" s="38" t="s">
        <v>23</v>
      </c>
      <c r="L126" s="38">
        <v>30</v>
      </c>
      <c r="M126" s="54" t="s">
        <v>486</v>
      </c>
      <c r="N126" s="62">
        <v>44278</v>
      </c>
      <c r="O126" s="54"/>
      <c r="P126" s="62">
        <v>44298</v>
      </c>
      <c r="Q126" s="38">
        <v>13</v>
      </c>
      <c r="R126" s="38" t="s">
        <v>645</v>
      </c>
      <c r="U126" s="38" t="s">
        <v>659</v>
      </c>
      <c r="V126" s="38" t="s">
        <v>151</v>
      </c>
    </row>
    <row r="127" spans="1:22" s="38" customFormat="1" ht="60" x14ac:dyDescent="0.25">
      <c r="A127" s="38" t="s">
        <v>142</v>
      </c>
      <c r="B127" s="38" t="s">
        <v>143</v>
      </c>
      <c r="C127" s="38" t="s">
        <v>644</v>
      </c>
      <c r="D127" s="38" t="s">
        <v>270</v>
      </c>
      <c r="E127" s="38" t="s">
        <v>621</v>
      </c>
      <c r="F127" s="38" t="s">
        <v>626</v>
      </c>
      <c r="G127" s="38" t="s">
        <v>489</v>
      </c>
      <c r="H127" s="38" t="s">
        <v>745</v>
      </c>
      <c r="I127" s="38" t="s">
        <v>3</v>
      </c>
      <c r="J127" s="38" t="s">
        <v>22</v>
      </c>
      <c r="K127" s="38" t="s">
        <v>7</v>
      </c>
      <c r="L127" s="38">
        <v>30</v>
      </c>
      <c r="M127" s="54" t="s">
        <v>488</v>
      </c>
      <c r="N127" s="62">
        <v>44278</v>
      </c>
      <c r="O127" s="54"/>
      <c r="P127" s="62">
        <v>44295</v>
      </c>
      <c r="Q127" s="38">
        <v>12</v>
      </c>
      <c r="R127" s="38" t="s">
        <v>645</v>
      </c>
      <c r="U127" s="38" t="s">
        <v>659</v>
      </c>
      <c r="V127" s="38" t="s">
        <v>151</v>
      </c>
    </row>
    <row r="128" spans="1:22" s="38" customFormat="1" ht="60" x14ac:dyDescent="0.25">
      <c r="A128" s="38" t="s">
        <v>142</v>
      </c>
      <c r="B128" s="38" t="s">
        <v>143</v>
      </c>
      <c r="C128" s="38" t="s">
        <v>644</v>
      </c>
      <c r="D128" s="38" t="s">
        <v>41</v>
      </c>
      <c r="E128" s="38" t="s">
        <v>621</v>
      </c>
      <c r="F128" s="38" t="s">
        <v>626</v>
      </c>
      <c r="G128" s="38" t="s">
        <v>491</v>
      </c>
      <c r="H128" s="38" t="s">
        <v>671</v>
      </c>
      <c r="I128" s="38" t="s">
        <v>8</v>
      </c>
      <c r="J128" s="38" t="s">
        <v>22</v>
      </c>
      <c r="K128" s="38" t="s">
        <v>23</v>
      </c>
      <c r="L128" s="38">
        <v>30</v>
      </c>
      <c r="M128" s="54" t="s">
        <v>490</v>
      </c>
      <c r="N128" s="62">
        <v>44278</v>
      </c>
      <c r="O128" s="54"/>
      <c r="P128" s="62"/>
      <c r="R128" s="38" t="s">
        <v>642</v>
      </c>
    </row>
    <row r="129" spans="1:22" s="38" customFormat="1" ht="60" x14ac:dyDescent="0.25">
      <c r="A129" s="38" t="s">
        <v>142</v>
      </c>
      <c r="B129" s="38" t="s">
        <v>143</v>
      </c>
      <c r="C129" s="38" t="s">
        <v>644</v>
      </c>
      <c r="D129" s="38" t="s">
        <v>20</v>
      </c>
      <c r="E129" s="38" t="s">
        <v>637</v>
      </c>
      <c r="F129" s="38" t="s">
        <v>626</v>
      </c>
      <c r="G129" s="38" t="s">
        <v>493</v>
      </c>
      <c r="H129" s="38" t="s">
        <v>671</v>
      </c>
      <c r="I129" s="38" t="s">
        <v>8</v>
      </c>
      <c r="J129" s="38" t="s">
        <v>22</v>
      </c>
      <c r="K129" s="38" t="s">
        <v>23</v>
      </c>
      <c r="L129" s="38">
        <v>30</v>
      </c>
      <c r="M129" s="54" t="s">
        <v>492</v>
      </c>
      <c r="N129" s="62">
        <v>44278</v>
      </c>
      <c r="O129" s="54"/>
      <c r="P129" s="62"/>
      <c r="R129" s="38" t="s">
        <v>642</v>
      </c>
    </row>
    <row r="130" spans="1:22" s="38" customFormat="1" ht="60" x14ac:dyDescent="0.25">
      <c r="A130" s="38" t="s">
        <v>142</v>
      </c>
      <c r="B130" s="38" t="s">
        <v>143</v>
      </c>
      <c r="C130" s="38" t="s">
        <v>644</v>
      </c>
      <c r="D130" s="38" t="s">
        <v>20</v>
      </c>
      <c r="E130" s="38" t="s">
        <v>637</v>
      </c>
      <c r="F130" s="38" t="s">
        <v>626</v>
      </c>
      <c r="G130" s="38" t="s">
        <v>495</v>
      </c>
      <c r="H130" s="38" t="s">
        <v>89</v>
      </c>
      <c r="I130" s="38" t="s">
        <v>22</v>
      </c>
      <c r="J130" s="38" t="s">
        <v>22</v>
      </c>
      <c r="K130" s="38" t="s">
        <v>23</v>
      </c>
      <c r="L130" s="38">
        <v>30</v>
      </c>
      <c r="M130" s="54" t="s">
        <v>494</v>
      </c>
      <c r="N130" s="62">
        <v>44278</v>
      </c>
      <c r="O130" s="54"/>
      <c r="P130" s="62"/>
      <c r="R130" s="38" t="s">
        <v>642</v>
      </c>
    </row>
    <row r="131" spans="1:22" s="38" customFormat="1" ht="60" x14ac:dyDescent="0.25">
      <c r="A131" s="38" t="s">
        <v>142</v>
      </c>
      <c r="B131" s="38" t="s">
        <v>143</v>
      </c>
      <c r="C131" s="38" t="s">
        <v>647</v>
      </c>
      <c r="D131" s="38" t="s">
        <v>498</v>
      </c>
      <c r="E131" s="38" t="s">
        <v>621</v>
      </c>
      <c r="F131" s="38" t="s">
        <v>626</v>
      </c>
      <c r="G131" s="38" t="s">
        <v>497</v>
      </c>
      <c r="H131" s="38" t="s">
        <v>723</v>
      </c>
      <c r="I131" s="38" t="s">
        <v>22</v>
      </c>
      <c r="J131" s="38" t="s">
        <v>22</v>
      </c>
      <c r="K131" s="38" t="s">
        <v>23</v>
      </c>
      <c r="L131" s="38">
        <v>30</v>
      </c>
      <c r="M131" s="54" t="s">
        <v>496</v>
      </c>
      <c r="N131" s="62">
        <v>44278</v>
      </c>
      <c r="O131" s="54"/>
      <c r="P131" s="62"/>
      <c r="R131" s="38" t="s">
        <v>642</v>
      </c>
    </row>
    <row r="132" spans="1:22" s="38" customFormat="1" ht="60" x14ac:dyDescent="0.25">
      <c r="A132" s="38" t="s">
        <v>142</v>
      </c>
      <c r="B132" s="38" t="s">
        <v>143</v>
      </c>
      <c r="C132" s="38" t="s">
        <v>644</v>
      </c>
      <c r="D132" s="38" t="s">
        <v>306</v>
      </c>
      <c r="E132" s="38" t="s">
        <v>637</v>
      </c>
      <c r="F132" s="38" t="s">
        <v>626</v>
      </c>
      <c r="G132" s="38" t="s">
        <v>500</v>
      </c>
      <c r="H132" s="38" t="s">
        <v>671</v>
      </c>
      <c r="I132" s="38" t="s">
        <v>8</v>
      </c>
      <c r="J132" s="38" t="s">
        <v>22</v>
      </c>
      <c r="K132" s="38" t="s">
        <v>23</v>
      </c>
      <c r="L132" s="38">
        <v>30</v>
      </c>
      <c r="M132" s="54" t="s">
        <v>499</v>
      </c>
      <c r="N132" s="62">
        <v>44278</v>
      </c>
      <c r="O132" s="54"/>
      <c r="P132" s="62"/>
      <c r="R132" s="38" t="s">
        <v>642</v>
      </c>
    </row>
    <row r="133" spans="1:22" s="38" customFormat="1" ht="60" x14ac:dyDescent="0.25">
      <c r="A133" s="38" t="s">
        <v>142</v>
      </c>
      <c r="B133" s="38" t="s">
        <v>143</v>
      </c>
      <c r="C133" s="38" t="s">
        <v>656</v>
      </c>
      <c r="D133" s="38" t="s">
        <v>503</v>
      </c>
      <c r="E133" s="38" t="s">
        <v>637</v>
      </c>
      <c r="F133" s="38" t="s">
        <v>626</v>
      </c>
      <c r="G133" s="38" t="s">
        <v>502</v>
      </c>
      <c r="H133" s="38" t="s">
        <v>673</v>
      </c>
      <c r="I133" s="38" t="s">
        <v>628</v>
      </c>
      <c r="J133" s="38" t="s">
        <v>22</v>
      </c>
      <c r="K133" s="38" t="s">
        <v>23</v>
      </c>
      <c r="L133" s="38">
        <v>30</v>
      </c>
      <c r="M133" s="54" t="s">
        <v>501</v>
      </c>
      <c r="N133" s="62">
        <v>44279</v>
      </c>
      <c r="O133" s="54">
        <v>20212050090301</v>
      </c>
      <c r="P133" s="62">
        <v>44295</v>
      </c>
      <c r="Q133" s="38">
        <v>11</v>
      </c>
      <c r="R133" s="38" t="s">
        <v>645</v>
      </c>
      <c r="U133" s="38" t="s">
        <v>654</v>
      </c>
      <c r="V133" s="38" t="s">
        <v>151</v>
      </c>
    </row>
    <row r="134" spans="1:22" s="38" customFormat="1" ht="60" x14ac:dyDescent="0.25">
      <c r="A134" s="38" t="s">
        <v>142</v>
      </c>
      <c r="B134" s="38" t="s">
        <v>143</v>
      </c>
      <c r="D134" s="38" t="s">
        <v>13</v>
      </c>
      <c r="E134" s="38" t="s">
        <v>145</v>
      </c>
      <c r="F134" s="38" t="s">
        <v>626</v>
      </c>
      <c r="G134" s="38" t="s">
        <v>505</v>
      </c>
      <c r="H134" s="38" t="s">
        <v>670</v>
      </c>
      <c r="I134" s="38" t="s">
        <v>8</v>
      </c>
      <c r="J134" s="38" t="s">
        <v>22</v>
      </c>
      <c r="K134" s="38" t="s">
        <v>23</v>
      </c>
      <c r="L134" s="38">
        <v>30</v>
      </c>
      <c r="M134" s="54" t="s">
        <v>504</v>
      </c>
      <c r="N134" s="62">
        <v>44279</v>
      </c>
      <c r="O134" s="54"/>
      <c r="P134" s="62"/>
      <c r="R134" s="38" t="s">
        <v>642</v>
      </c>
    </row>
    <row r="135" spans="1:22" s="38" customFormat="1" ht="60" x14ac:dyDescent="0.25">
      <c r="A135" s="38" t="s">
        <v>142</v>
      </c>
      <c r="B135" s="38" t="s">
        <v>143</v>
      </c>
      <c r="C135" s="38" t="s">
        <v>644</v>
      </c>
      <c r="D135" s="38" t="s">
        <v>508</v>
      </c>
      <c r="E135" s="38" t="s">
        <v>621</v>
      </c>
      <c r="F135" s="38" t="s">
        <v>626</v>
      </c>
      <c r="G135" s="38" t="s">
        <v>507</v>
      </c>
      <c r="H135" s="38" t="s">
        <v>670</v>
      </c>
      <c r="I135" s="38" t="s">
        <v>3</v>
      </c>
      <c r="J135" s="38" t="s">
        <v>22</v>
      </c>
      <c r="K135" s="38" t="s">
        <v>23</v>
      </c>
      <c r="L135" s="38">
        <v>30</v>
      </c>
      <c r="M135" s="54" t="s">
        <v>506</v>
      </c>
      <c r="N135" s="62">
        <v>44279</v>
      </c>
      <c r="O135" s="54">
        <v>20212050089921</v>
      </c>
      <c r="P135" s="62">
        <v>44293</v>
      </c>
      <c r="Q135" s="38">
        <v>9</v>
      </c>
      <c r="R135" s="38" t="s">
        <v>645</v>
      </c>
      <c r="U135" s="38" t="s">
        <v>654</v>
      </c>
      <c r="V135" s="38" t="s">
        <v>151</v>
      </c>
    </row>
    <row r="136" spans="1:22" s="38" customFormat="1" ht="60" x14ac:dyDescent="0.25">
      <c r="A136" s="38" t="s">
        <v>142</v>
      </c>
      <c r="B136" s="38" t="s">
        <v>143</v>
      </c>
      <c r="C136" s="38" t="s">
        <v>176</v>
      </c>
      <c r="D136" s="38" t="s">
        <v>511</v>
      </c>
      <c r="E136" s="38" t="s">
        <v>660</v>
      </c>
      <c r="F136" s="38" t="s">
        <v>615</v>
      </c>
      <c r="G136" s="38" t="s">
        <v>510</v>
      </c>
      <c r="H136" s="38" t="s">
        <v>676</v>
      </c>
      <c r="I136" s="38" t="s">
        <v>713</v>
      </c>
      <c r="J136" s="38" t="s">
        <v>22</v>
      </c>
      <c r="K136" s="38" t="s">
        <v>12</v>
      </c>
      <c r="L136" s="38">
        <v>20</v>
      </c>
      <c r="M136" s="54" t="s">
        <v>509</v>
      </c>
      <c r="N136" s="62">
        <v>44279</v>
      </c>
      <c r="O136" s="54">
        <v>20212050090481</v>
      </c>
      <c r="P136" s="62">
        <v>44295</v>
      </c>
      <c r="Q136" s="38">
        <v>11</v>
      </c>
      <c r="R136" s="38" t="s">
        <v>645</v>
      </c>
      <c r="U136" s="38" t="s">
        <v>651</v>
      </c>
      <c r="V136" s="38" t="s">
        <v>151</v>
      </c>
    </row>
    <row r="137" spans="1:22" s="38" customFormat="1" ht="60" x14ac:dyDescent="0.25">
      <c r="A137" s="38" t="s">
        <v>142</v>
      </c>
      <c r="B137" s="38" t="s">
        <v>143</v>
      </c>
      <c r="C137" s="38" t="s">
        <v>644</v>
      </c>
      <c r="D137" s="38" t="s">
        <v>41</v>
      </c>
      <c r="E137" s="38" t="s">
        <v>621</v>
      </c>
      <c r="F137" s="38" t="s">
        <v>626</v>
      </c>
      <c r="G137" s="38" t="s">
        <v>513</v>
      </c>
      <c r="H137" s="38" t="s">
        <v>671</v>
      </c>
      <c r="I137" s="38" t="s">
        <v>8</v>
      </c>
      <c r="J137" s="38" t="s">
        <v>22</v>
      </c>
      <c r="K137" s="38" t="s">
        <v>23</v>
      </c>
      <c r="L137" s="38">
        <v>30</v>
      </c>
      <c r="M137" s="54" t="s">
        <v>512</v>
      </c>
      <c r="N137" s="62">
        <v>44279</v>
      </c>
      <c r="O137" s="54"/>
      <c r="P137" s="62"/>
      <c r="R137" s="38" t="s">
        <v>642</v>
      </c>
    </row>
    <row r="138" spans="1:22" s="38" customFormat="1" ht="90" x14ac:dyDescent="0.25">
      <c r="A138" s="38" t="s">
        <v>142</v>
      </c>
      <c r="B138" s="38" t="s">
        <v>143</v>
      </c>
      <c r="C138" s="38" t="s">
        <v>644</v>
      </c>
      <c r="D138" s="38" t="s">
        <v>516</v>
      </c>
      <c r="E138" s="38" t="s">
        <v>145</v>
      </c>
      <c r="F138" s="38" t="s">
        <v>626</v>
      </c>
      <c r="G138" s="38" t="s">
        <v>515</v>
      </c>
      <c r="H138" s="38" t="s">
        <v>745</v>
      </c>
      <c r="I138" s="38" t="s">
        <v>22</v>
      </c>
      <c r="J138" s="38" t="s">
        <v>22</v>
      </c>
      <c r="K138" s="38" t="s">
        <v>5</v>
      </c>
      <c r="L138" s="38">
        <v>20</v>
      </c>
      <c r="M138" s="54" t="s">
        <v>514</v>
      </c>
      <c r="N138" s="62">
        <v>44279</v>
      </c>
      <c r="O138" s="54"/>
      <c r="P138" s="62"/>
      <c r="R138" s="38" t="s">
        <v>642</v>
      </c>
    </row>
    <row r="139" spans="1:22" s="38" customFormat="1" ht="60" x14ac:dyDescent="0.25">
      <c r="A139" s="38" t="s">
        <v>142</v>
      </c>
      <c r="B139" s="38" t="s">
        <v>143</v>
      </c>
      <c r="C139" s="38" t="s">
        <v>655</v>
      </c>
      <c r="D139" s="38" t="s">
        <v>519</v>
      </c>
      <c r="E139" s="38" t="s">
        <v>145</v>
      </c>
      <c r="F139" s="38" t="s">
        <v>626</v>
      </c>
      <c r="G139" s="38" t="s">
        <v>518</v>
      </c>
      <c r="H139" s="38" t="s">
        <v>670</v>
      </c>
      <c r="I139" s="38" t="s">
        <v>8</v>
      </c>
      <c r="J139" s="38" t="s">
        <v>22</v>
      </c>
      <c r="K139" s="38" t="s">
        <v>7</v>
      </c>
      <c r="L139" s="38">
        <v>30</v>
      </c>
      <c r="M139" s="54" t="s">
        <v>517</v>
      </c>
      <c r="N139" s="62">
        <v>44279</v>
      </c>
      <c r="O139" s="54"/>
      <c r="P139" s="62"/>
      <c r="R139" s="38" t="s">
        <v>642</v>
      </c>
    </row>
    <row r="140" spans="1:22" s="38" customFormat="1" ht="60" x14ac:dyDescent="0.25">
      <c r="A140" s="38" t="s">
        <v>142</v>
      </c>
      <c r="B140" s="38" t="s">
        <v>143</v>
      </c>
      <c r="C140" s="38" t="s">
        <v>644</v>
      </c>
      <c r="D140" s="38" t="s">
        <v>522</v>
      </c>
      <c r="E140" s="38" t="s">
        <v>145</v>
      </c>
      <c r="F140" s="38" t="s">
        <v>626</v>
      </c>
      <c r="G140" s="38" t="s">
        <v>521</v>
      </c>
      <c r="H140" s="38" t="s">
        <v>670</v>
      </c>
      <c r="I140" s="38" t="s">
        <v>8</v>
      </c>
      <c r="J140" s="38" t="s">
        <v>22</v>
      </c>
      <c r="K140" s="38" t="s">
        <v>12</v>
      </c>
      <c r="L140" s="38">
        <v>20</v>
      </c>
      <c r="M140" s="54" t="s">
        <v>520</v>
      </c>
      <c r="N140" s="62">
        <v>44279</v>
      </c>
      <c r="O140" s="54"/>
      <c r="P140" s="62"/>
      <c r="R140" s="38" t="s">
        <v>642</v>
      </c>
    </row>
    <row r="141" spans="1:22" s="38" customFormat="1" ht="60" x14ac:dyDescent="0.25">
      <c r="A141" s="38" t="s">
        <v>142</v>
      </c>
      <c r="B141" s="38" t="s">
        <v>143</v>
      </c>
      <c r="C141" s="38" t="s">
        <v>649</v>
      </c>
      <c r="D141" s="38" t="s">
        <v>54</v>
      </c>
      <c r="E141" s="38" t="s">
        <v>621</v>
      </c>
      <c r="F141" s="38" t="s">
        <v>626</v>
      </c>
      <c r="G141" s="38" t="s">
        <v>524</v>
      </c>
      <c r="H141" s="38" t="s">
        <v>671</v>
      </c>
      <c r="I141" s="38" t="s">
        <v>8</v>
      </c>
      <c r="J141" s="38" t="s">
        <v>22</v>
      </c>
      <c r="K141" s="38" t="s">
        <v>1</v>
      </c>
      <c r="L141" s="38">
        <v>20</v>
      </c>
      <c r="M141" s="54" t="s">
        <v>523</v>
      </c>
      <c r="N141" s="62">
        <v>44279</v>
      </c>
      <c r="O141" s="54"/>
      <c r="P141" s="62"/>
      <c r="Q141" s="38">
        <v>20</v>
      </c>
      <c r="R141" s="38" t="s">
        <v>642</v>
      </c>
    </row>
    <row r="142" spans="1:22" s="38" customFormat="1" ht="60" x14ac:dyDescent="0.25">
      <c r="A142" s="38" t="s">
        <v>142</v>
      </c>
      <c r="B142" s="38" t="s">
        <v>143</v>
      </c>
      <c r="C142" s="38" t="s">
        <v>179</v>
      </c>
      <c r="D142" s="38" t="s">
        <v>527</v>
      </c>
      <c r="E142" s="38" t="s">
        <v>658</v>
      </c>
      <c r="F142" s="38" t="s">
        <v>626</v>
      </c>
      <c r="G142" s="38" t="s">
        <v>526</v>
      </c>
      <c r="H142" s="38" t="s">
        <v>676</v>
      </c>
      <c r="I142" s="38" t="s">
        <v>713</v>
      </c>
      <c r="J142" s="38" t="s">
        <v>22</v>
      </c>
      <c r="K142" s="38" t="s">
        <v>23</v>
      </c>
      <c r="L142" s="38">
        <v>30</v>
      </c>
      <c r="M142" s="54" t="s">
        <v>525</v>
      </c>
      <c r="N142" s="62">
        <v>44279</v>
      </c>
      <c r="O142" s="54">
        <v>20212050090721</v>
      </c>
      <c r="P142" s="62">
        <v>44301</v>
      </c>
      <c r="Q142" s="38">
        <v>15</v>
      </c>
      <c r="R142" s="38" t="s">
        <v>645</v>
      </c>
      <c r="U142" s="38" t="s">
        <v>651</v>
      </c>
      <c r="V142" s="38" t="s">
        <v>151</v>
      </c>
    </row>
    <row r="143" spans="1:22" s="38" customFormat="1" ht="60" x14ac:dyDescent="0.25">
      <c r="A143" s="38" t="s">
        <v>142</v>
      </c>
      <c r="B143" s="38" t="s">
        <v>143</v>
      </c>
      <c r="C143" s="38" t="s">
        <v>644</v>
      </c>
      <c r="D143" s="38" t="s">
        <v>530</v>
      </c>
      <c r="E143" s="38" t="s">
        <v>621</v>
      </c>
      <c r="F143" s="38" t="s">
        <v>626</v>
      </c>
      <c r="G143" s="38" t="s">
        <v>529</v>
      </c>
      <c r="H143" s="38" t="s">
        <v>44</v>
      </c>
      <c r="I143" s="38" t="s">
        <v>45</v>
      </c>
      <c r="J143" s="38" t="s">
        <v>22</v>
      </c>
      <c r="K143" s="38" t="s">
        <v>23</v>
      </c>
      <c r="L143" s="38">
        <v>30</v>
      </c>
      <c r="M143" s="54" t="s">
        <v>528</v>
      </c>
      <c r="N143" s="62">
        <v>44279</v>
      </c>
      <c r="O143" s="54"/>
      <c r="P143" s="62"/>
      <c r="R143" s="38" t="s">
        <v>642</v>
      </c>
    </row>
    <row r="144" spans="1:22" s="38" customFormat="1" ht="60" x14ac:dyDescent="0.25">
      <c r="A144" s="38" t="s">
        <v>142</v>
      </c>
      <c r="B144" s="38" t="s">
        <v>143</v>
      </c>
      <c r="C144" s="38" t="s">
        <v>644</v>
      </c>
      <c r="D144" s="38" t="s">
        <v>31</v>
      </c>
      <c r="E144" s="38" t="s">
        <v>621</v>
      </c>
      <c r="F144" s="38" t="s">
        <v>615</v>
      </c>
      <c r="G144" s="38" t="s">
        <v>532</v>
      </c>
      <c r="H144" s="38" t="s">
        <v>744</v>
      </c>
      <c r="I144" s="38" t="s">
        <v>3</v>
      </c>
      <c r="J144" s="38" t="s">
        <v>22</v>
      </c>
      <c r="K144" s="38" t="s">
        <v>12</v>
      </c>
      <c r="L144" s="38">
        <v>20</v>
      </c>
      <c r="M144" s="54" t="s">
        <v>531</v>
      </c>
      <c r="N144" s="62">
        <v>44279</v>
      </c>
      <c r="O144" s="54"/>
      <c r="P144" s="62">
        <v>44293</v>
      </c>
      <c r="Q144" s="38">
        <v>9</v>
      </c>
      <c r="R144" s="38" t="s">
        <v>645</v>
      </c>
      <c r="U144" s="38" t="s">
        <v>661</v>
      </c>
      <c r="V144" s="38" t="s">
        <v>151</v>
      </c>
    </row>
    <row r="145" spans="1:22" s="38" customFormat="1" ht="45" x14ac:dyDescent="0.25">
      <c r="A145" s="38" t="s">
        <v>142</v>
      </c>
      <c r="B145" s="38" t="s">
        <v>143</v>
      </c>
      <c r="C145" s="38" t="s">
        <v>197</v>
      </c>
      <c r="D145" s="38" t="s">
        <v>535</v>
      </c>
      <c r="E145" s="38" t="s">
        <v>621</v>
      </c>
      <c r="F145" s="38" t="s">
        <v>615</v>
      </c>
      <c r="G145" s="38" t="s">
        <v>534</v>
      </c>
      <c r="H145" s="38" t="s">
        <v>536</v>
      </c>
      <c r="I145" s="38" t="s">
        <v>537</v>
      </c>
      <c r="J145" s="38" t="s">
        <v>156</v>
      </c>
      <c r="K145" s="38" t="s">
        <v>12</v>
      </c>
      <c r="L145" s="38">
        <v>20</v>
      </c>
      <c r="M145" s="54" t="s">
        <v>533</v>
      </c>
      <c r="N145" s="62">
        <v>44280</v>
      </c>
      <c r="O145" s="54"/>
      <c r="P145" s="62"/>
      <c r="R145" s="38" t="s">
        <v>642</v>
      </c>
    </row>
    <row r="146" spans="1:22" s="38" customFormat="1" ht="60" x14ac:dyDescent="0.25">
      <c r="A146" s="38" t="s">
        <v>142</v>
      </c>
      <c r="B146" s="38" t="s">
        <v>143</v>
      </c>
      <c r="C146" s="38" t="s">
        <v>647</v>
      </c>
      <c r="D146" s="38" t="s">
        <v>56</v>
      </c>
      <c r="E146" s="38" t="s">
        <v>621</v>
      </c>
      <c r="F146" s="38" t="s">
        <v>625</v>
      </c>
      <c r="G146" s="38" t="s">
        <v>539</v>
      </c>
      <c r="H146" s="38" t="s">
        <v>744</v>
      </c>
      <c r="I146" s="38" t="s">
        <v>3</v>
      </c>
      <c r="J146" s="38" t="s">
        <v>22</v>
      </c>
      <c r="K146" s="38" t="s">
        <v>1</v>
      </c>
      <c r="L146" s="38">
        <v>20</v>
      </c>
      <c r="M146" s="54" t="s">
        <v>538</v>
      </c>
      <c r="N146" s="62">
        <v>44280</v>
      </c>
      <c r="O146" s="54"/>
      <c r="P146" s="62">
        <v>44298</v>
      </c>
      <c r="Q146" s="38">
        <v>11</v>
      </c>
      <c r="R146" s="38" t="s">
        <v>149</v>
      </c>
      <c r="U146" s="38" t="s">
        <v>662</v>
      </c>
      <c r="V146" s="38" t="s">
        <v>151</v>
      </c>
    </row>
    <row r="147" spans="1:22" s="38" customFormat="1" ht="60" x14ac:dyDescent="0.25">
      <c r="A147" s="38" t="s">
        <v>142</v>
      </c>
      <c r="B147" s="38" t="s">
        <v>143</v>
      </c>
      <c r="C147" s="38" t="s">
        <v>196</v>
      </c>
      <c r="D147" s="38" t="s">
        <v>542</v>
      </c>
      <c r="E147" s="38" t="s">
        <v>145</v>
      </c>
      <c r="F147" s="38" t="s">
        <v>626</v>
      </c>
      <c r="G147" s="38" t="s">
        <v>541</v>
      </c>
      <c r="H147" s="38" t="s">
        <v>673</v>
      </c>
      <c r="I147" s="38" t="s">
        <v>628</v>
      </c>
      <c r="J147" s="38" t="s">
        <v>22</v>
      </c>
      <c r="K147" s="38" t="s">
        <v>7</v>
      </c>
      <c r="L147" s="38">
        <v>30</v>
      </c>
      <c r="M147" s="54" t="s">
        <v>540</v>
      </c>
      <c r="N147" s="62">
        <v>44280</v>
      </c>
      <c r="O147" s="54">
        <v>20212050090401</v>
      </c>
      <c r="P147" s="62">
        <v>44298</v>
      </c>
      <c r="Q147" s="38">
        <v>11</v>
      </c>
      <c r="R147" s="38" t="s">
        <v>645</v>
      </c>
      <c r="U147" s="38" t="s">
        <v>654</v>
      </c>
      <c r="V147" s="38" t="s">
        <v>151</v>
      </c>
    </row>
    <row r="148" spans="1:22" s="38" customFormat="1" ht="60" x14ac:dyDescent="0.25">
      <c r="A148" s="38" t="s">
        <v>142</v>
      </c>
      <c r="B148" s="38" t="s">
        <v>143</v>
      </c>
      <c r="C148" s="38" t="s">
        <v>644</v>
      </c>
      <c r="D148" s="38" t="s">
        <v>545</v>
      </c>
      <c r="E148" s="38" t="s">
        <v>663</v>
      </c>
      <c r="F148" s="38" t="s">
        <v>615</v>
      </c>
      <c r="G148" s="38" t="s">
        <v>544</v>
      </c>
      <c r="H148" s="38" t="s">
        <v>723</v>
      </c>
      <c r="I148" s="38" t="s">
        <v>22</v>
      </c>
      <c r="J148" s="38" t="s">
        <v>22</v>
      </c>
      <c r="K148" s="38" t="s">
        <v>37</v>
      </c>
      <c r="L148" s="38">
        <v>20</v>
      </c>
      <c r="M148" s="54" t="s">
        <v>543</v>
      </c>
      <c r="N148" s="62">
        <v>44280</v>
      </c>
      <c r="O148" s="54"/>
      <c r="P148" s="62"/>
      <c r="R148" s="38" t="s">
        <v>642</v>
      </c>
    </row>
    <row r="149" spans="1:22" s="38" customFormat="1" ht="60" x14ac:dyDescent="0.25">
      <c r="A149" s="38" t="s">
        <v>142</v>
      </c>
      <c r="B149" s="38" t="s">
        <v>143</v>
      </c>
      <c r="C149" s="38" t="s">
        <v>178</v>
      </c>
      <c r="D149" s="38" t="s">
        <v>548</v>
      </c>
      <c r="E149" s="38" t="s">
        <v>145</v>
      </c>
      <c r="F149" s="38" t="s">
        <v>615</v>
      </c>
      <c r="G149" s="38" t="s">
        <v>547</v>
      </c>
      <c r="H149" s="38" t="s">
        <v>33</v>
      </c>
      <c r="I149" s="38" t="s">
        <v>8</v>
      </c>
      <c r="J149" s="38" t="s">
        <v>22</v>
      </c>
      <c r="K149" s="38" t="s">
        <v>12</v>
      </c>
      <c r="L149" s="38">
        <v>20</v>
      </c>
      <c r="M149" s="54" t="s">
        <v>546</v>
      </c>
      <c r="N149" s="62">
        <v>44280</v>
      </c>
      <c r="O149" s="54"/>
      <c r="P149" s="62"/>
      <c r="R149" s="38" t="s">
        <v>642</v>
      </c>
    </row>
    <row r="150" spans="1:22" s="38" customFormat="1" ht="60" x14ac:dyDescent="0.25">
      <c r="A150" s="38" t="s">
        <v>142</v>
      </c>
      <c r="B150" s="38" t="s">
        <v>143</v>
      </c>
      <c r="C150" s="38" t="s">
        <v>176</v>
      </c>
      <c r="D150" s="38" t="s">
        <v>551</v>
      </c>
      <c r="E150" s="38" t="s">
        <v>621</v>
      </c>
      <c r="F150" s="38" t="s">
        <v>626</v>
      </c>
      <c r="G150" s="38" t="s">
        <v>550</v>
      </c>
      <c r="H150" s="38" t="s">
        <v>673</v>
      </c>
      <c r="I150" s="38" t="s">
        <v>628</v>
      </c>
      <c r="J150" s="38" t="s">
        <v>22</v>
      </c>
      <c r="K150" s="38" t="s">
        <v>23</v>
      </c>
      <c r="L150" s="38">
        <v>30</v>
      </c>
      <c r="M150" s="54" t="s">
        <v>549</v>
      </c>
      <c r="N150" s="62">
        <v>44280</v>
      </c>
      <c r="O150" s="54">
        <v>20212050090391</v>
      </c>
      <c r="P150" s="62">
        <v>44298</v>
      </c>
      <c r="Q150" s="38">
        <v>11</v>
      </c>
      <c r="R150" s="38" t="s">
        <v>149</v>
      </c>
      <c r="U150" s="38" t="s">
        <v>619</v>
      </c>
      <c r="V150" s="38" t="s">
        <v>620</v>
      </c>
    </row>
    <row r="151" spans="1:22" s="38" customFormat="1" ht="60" x14ac:dyDescent="0.25">
      <c r="A151" s="38" t="s">
        <v>142</v>
      </c>
      <c r="B151" s="38" t="s">
        <v>143</v>
      </c>
      <c r="C151" s="38" t="s">
        <v>184</v>
      </c>
      <c r="D151" s="38" t="s">
        <v>113</v>
      </c>
      <c r="E151" s="38" t="s">
        <v>621</v>
      </c>
      <c r="F151" s="38" t="s">
        <v>625</v>
      </c>
      <c r="G151" s="38" t="s">
        <v>553</v>
      </c>
      <c r="H151" s="38" t="s">
        <v>554</v>
      </c>
      <c r="I151" s="38" t="s">
        <v>628</v>
      </c>
      <c r="J151" s="38" t="s">
        <v>22</v>
      </c>
      <c r="K151" s="38" t="s">
        <v>23</v>
      </c>
      <c r="L151" s="38">
        <v>30</v>
      </c>
      <c r="M151" s="54" t="s">
        <v>552</v>
      </c>
      <c r="N151" s="62">
        <v>44280</v>
      </c>
      <c r="O151" s="54">
        <v>20211000017171</v>
      </c>
      <c r="P151" s="62">
        <v>44306</v>
      </c>
      <c r="Q151" s="38">
        <v>17</v>
      </c>
      <c r="R151" s="38" t="s">
        <v>645</v>
      </c>
      <c r="U151" s="38" t="s">
        <v>651</v>
      </c>
      <c r="V151" s="38" t="s">
        <v>151</v>
      </c>
    </row>
    <row r="152" spans="1:22" s="38" customFormat="1" ht="60" x14ac:dyDescent="0.25">
      <c r="A152" s="38" t="s">
        <v>142</v>
      </c>
      <c r="B152" s="38" t="s">
        <v>143</v>
      </c>
      <c r="C152" s="38" t="s">
        <v>644</v>
      </c>
      <c r="D152" s="38" t="s">
        <v>557</v>
      </c>
      <c r="E152" s="38" t="s">
        <v>621</v>
      </c>
      <c r="F152" s="38" t="s">
        <v>626</v>
      </c>
      <c r="G152" s="38" t="s">
        <v>556</v>
      </c>
      <c r="H152" s="38" t="s">
        <v>673</v>
      </c>
      <c r="I152" s="38" t="s">
        <v>628</v>
      </c>
      <c r="J152" s="38" t="s">
        <v>22</v>
      </c>
      <c r="K152" s="38" t="s">
        <v>23</v>
      </c>
      <c r="L152" s="38">
        <v>30</v>
      </c>
      <c r="M152" s="54" t="s">
        <v>555</v>
      </c>
      <c r="N152" s="62">
        <v>44280</v>
      </c>
      <c r="O152" s="54">
        <v>20212050090281</v>
      </c>
      <c r="P152" s="62">
        <v>44295</v>
      </c>
      <c r="Q152" s="38">
        <v>11</v>
      </c>
      <c r="R152" s="38" t="s">
        <v>645</v>
      </c>
      <c r="U152" s="38" t="s">
        <v>619</v>
      </c>
      <c r="V152" s="38" t="s">
        <v>151</v>
      </c>
    </row>
    <row r="153" spans="1:22" s="38" customFormat="1" ht="60" x14ac:dyDescent="0.25">
      <c r="A153" s="38" t="s">
        <v>142</v>
      </c>
      <c r="B153" s="38" t="s">
        <v>143</v>
      </c>
      <c r="C153" s="38" t="s">
        <v>178</v>
      </c>
      <c r="D153" s="38" t="s">
        <v>560</v>
      </c>
      <c r="E153" s="38" t="s">
        <v>664</v>
      </c>
      <c r="F153" s="38" t="s">
        <v>615</v>
      </c>
      <c r="G153" s="38" t="s">
        <v>559</v>
      </c>
      <c r="H153" s="38" t="s">
        <v>677</v>
      </c>
      <c r="I153" s="38" t="s">
        <v>628</v>
      </c>
      <c r="J153" s="38" t="s">
        <v>22</v>
      </c>
      <c r="K153" s="38" t="s">
        <v>12</v>
      </c>
      <c r="L153" s="38">
        <v>20</v>
      </c>
      <c r="M153" s="54" t="s">
        <v>558</v>
      </c>
      <c r="N153" s="62">
        <v>44280</v>
      </c>
      <c r="O153" s="54">
        <v>20211200000753</v>
      </c>
      <c r="P153" s="62">
        <v>44295</v>
      </c>
      <c r="Q153" s="38">
        <v>11</v>
      </c>
      <c r="R153" s="38" t="s">
        <v>645</v>
      </c>
      <c r="U153" s="38" t="s">
        <v>619</v>
      </c>
      <c r="V153" s="38" t="s">
        <v>620</v>
      </c>
    </row>
    <row r="154" spans="1:22" s="38" customFormat="1" ht="60" x14ac:dyDescent="0.25">
      <c r="A154" s="38" t="s">
        <v>142</v>
      </c>
      <c r="B154" s="38" t="s">
        <v>143</v>
      </c>
      <c r="C154" s="38" t="s">
        <v>195</v>
      </c>
      <c r="D154" s="38" t="s">
        <v>253</v>
      </c>
      <c r="E154" s="38" t="s">
        <v>621</v>
      </c>
      <c r="F154" s="38" t="s">
        <v>615</v>
      </c>
      <c r="G154" s="38" t="s">
        <v>562</v>
      </c>
      <c r="H154" s="38" t="s">
        <v>672</v>
      </c>
      <c r="I154" s="38" t="s">
        <v>6</v>
      </c>
      <c r="J154" s="38" t="s">
        <v>22</v>
      </c>
      <c r="K154" s="38" t="s">
        <v>23</v>
      </c>
      <c r="L154" s="38">
        <v>30</v>
      </c>
      <c r="M154" s="54" t="s">
        <v>561</v>
      </c>
      <c r="N154" s="62">
        <v>44281</v>
      </c>
      <c r="O154" s="54">
        <v>20212100016681</v>
      </c>
      <c r="P154" s="62">
        <v>44301</v>
      </c>
      <c r="Q154" s="38">
        <v>13</v>
      </c>
      <c r="R154" s="38" t="s">
        <v>149</v>
      </c>
      <c r="U154" s="38" t="s">
        <v>619</v>
      </c>
      <c r="V154" s="38" t="s">
        <v>151</v>
      </c>
    </row>
    <row r="155" spans="1:22" s="38" customFormat="1" ht="60" x14ac:dyDescent="0.25">
      <c r="A155" s="38" t="s">
        <v>142</v>
      </c>
      <c r="B155" s="38" t="s">
        <v>143</v>
      </c>
      <c r="C155" s="38" t="s">
        <v>195</v>
      </c>
      <c r="D155" s="38" t="s">
        <v>253</v>
      </c>
      <c r="E155" s="38" t="s">
        <v>621</v>
      </c>
      <c r="F155" s="38" t="s">
        <v>615</v>
      </c>
      <c r="G155" s="38" t="s">
        <v>564</v>
      </c>
      <c r="H155" s="38" t="s">
        <v>672</v>
      </c>
      <c r="I155" s="38" t="s">
        <v>6</v>
      </c>
      <c r="J155" s="38" t="s">
        <v>22</v>
      </c>
      <c r="K155" s="38" t="s">
        <v>23</v>
      </c>
      <c r="L155" s="38">
        <v>30</v>
      </c>
      <c r="M155" s="54" t="s">
        <v>563</v>
      </c>
      <c r="N155" s="62">
        <v>44281</v>
      </c>
      <c r="O155" s="54">
        <v>20212100016691</v>
      </c>
      <c r="P155" s="62">
        <v>44301</v>
      </c>
      <c r="Q155" s="38">
        <v>13</v>
      </c>
      <c r="R155" s="38" t="s">
        <v>149</v>
      </c>
      <c r="U155" s="38" t="s">
        <v>619</v>
      </c>
      <c r="V155" s="38" t="s">
        <v>151</v>
      </c>
    </row>
    <row r="156" spans="1:22" s="38" customFormat="1" ht="60" x14ac:dyDescent="0.25">
      <c r="A156" s="38" t="s">
        <v>142</v>
      </c>
      <c r="B156" s="38" t="s">
        <v>143</v>
      </c>
      <c r="C156" s="38" t="s">
        <v>178</v>
      </c>
      <c r="D156" s="38" t="s">
        <v>43</v>
      </c>
      <c r="E156" s="38" t="s">
        <v>658</v>
      </c>
      <c r="F156" s="38" t="s">
        <v>615</v>
      </c>
      <c r="G156" s="38" t="s">
        <v>566</v>
      </c>
      <c r="H156" s="38" t="s">
        <v>146</v>
      </c>
      <c r="I156" s="38" t="s">
        <v>628</v>
      </c>
      <c r="J156" s="38" t="s">
        <v>22</v>
      </c>
      <c r="K156" s="38" t="s">
        <v>12</v>
      </c>
      <c r="L156" s="38">
        <v>20</v>
      </c>
      <c r="M156" s="54" t="s">
        <v>565</v>
      </c>
      <c r="N156" s="62">
        <v>44281</v>
      </c>
      <c r="O156" s="54"/>
      <c r="P156" s="62">
        <v>44293</v>
      </c>
      <c r="Q156" s="38">
        <v>7</v>
      </c>
      <c r="R156" s="38" t="s">
        <v>149</v>
      </c>
      <c r="U156" s="38" t="s">
        <v>651</v>
      </c>
      <c r="V156" s="38" t="s">
        <v>151</v>
      </c>
    </row>
    <row r="157" spans="1:22" s="38" customFormat="1" ht="45" x14ac:dyDescent="0.25">
      <c r="A157" s="38" t="s">
        <v>142</v>
      </c>
      <c r="B157" s="38" t="s">
        <v>143</v>
      </c>
      <c r="C157" s="38" t="s">
        <v>178</v>
      </c>
      <c r="D157" s="38" t="s">
        <v>30</v>
      </c>
      <c r="E157" s="38" t="s">
        <v>621</v>
      </c>
      <c r="F157" s="38" t="s">
        <v>615</v>
      </c>
      <c r="G157" s="38" t="s">
        <v>568</v>
      </c>
      <c r="H157" s="38" t="s">
        <v>39</v>
      </c>
      <c r="I157" s="38" t="s">
        <v>40</v>
      </c>
      <c r="J157" s="38" t="s">
        <v>156</v>
      </c>
      <c r="K157" s="38" t="s">
        <v>5</v>
      </c>
      <c r="L157" s="38">
        <v>20</v>
      </c>
      <c r="M157" s="54" t="s">
        <v>567</v>
      </c>
      <c r="N157" s="62">
        <v>44281</v>
      </c>
      <c r="O157" s="54">
        <v>20213000017091</v>
      </c>
      <c r="P157" s="62">
        <v>44306</v>
      </c>
      <c r="Q157" s="38">
        <v>16</v>
      </c>
      <c r="R157" s="38" t="s">
        <v>149</v>
      </c>
      <c r="U157" s="38" t="s">
        <v>651</v>
      </c>
      <c r="V157" s="38" t="s">
        <v>151</v>
      </c>
    </row>
    <row r="158" spans="1:22" s="38" customFormat="1" ht="45" x14ac:dyDescent="0.25">
      <c r="A158" s="38" t="s">
        <v>142</v>
      </c>
      <c r="B158" s="38" t="s">
        <v>143</v>
      </c>
      <c r="C158" s="38" t="s">
        <v>176</v>
      </c>
      <c r="D158" s="38" t="s">
        <v>571</v>
      </c>
      <c r="E158" s="38" t="s">
        <v>145</v>
      </c>
      <c r="F158" s="38" t="s">
        <v>615</v>
      </c>
      <c r="G158" s="38" t="s">
        <v>49</v>
      </c>
      <c r="H158" s="38" t="s">
        <v>146</v>
      </c>
      <c r="I158" s="38" t="s">
        <v>3</v>
      </c>
      <c r="J158" s="38" t="s">
        <v>638</v>
      </c>
      <c r="K158" s="38" t="s">
        <v>4</v>
      </c>
      <c r="L158" s="38">
        <v>20</v>
      </c>
      <c r="M158" s="54" t="s">
        <v>570</v>
      </c>
      <c r="N158" s="62">
        <v>44281</v>
      </c>
      <c r="O158" s="54"/>
      <c r="P158" s="62">
        <v>44291</v>
      </c>
      <c r="Q158" s="38">
        <v>5</v>
      </c>
      <c r="R158" s="38" t="s">
        <v>149</v>
      </c>
      <c r="U158" s="38" t="s">
        <v>651</v>
      </c>
      <c r="V158" s="38" t="s">
        <v>151</v>
      </c>
    </row>
    <row r="159" spans="1:22" s="38" customFormat="1" ht="60" x14ac:dyDescent="0.25">
      <c r="A159" s="38" t="s">
        <v>142</v>
      </c>
      <c r="B159" s="38" t="s">
        <v>143</v>
      </c>
      <c r="C159" s="38" t="s">
        <v>649</v>
      </c>
      <c r="D159" s="38" t="s">
        <v>574</v>
      </c>
      <c r="E159" s="38" t="s">
        <v>658</v>
      </c>
      <c r="F159" s="38" t="s">
        <v>615</v>
      </c>
      <c r="G159" s="38" t="s">
        <v>573</v>
      </c>
      <c r="H159" s="38" t="s">
        <v>676</v>
      </c>
      <c r="I159" s="38" t="s">
        <v>713</v>
      </c>
      <c r="J159" s="38" t="s">
        <v>22</v>
      </c>
      <c r="K159" s="38" t="s">
        <v>17</v>
      </c>
      <c r="L159" s="38">
        <v>30</v>
      </c>
      <c r="M159" s="54" t="s">
        <v>572</v>
      </c>
      <c r="N159" s="62">
        <v>44281</v>
      </c>
      <c r="O159" s="54"/>
      <c r="P159" s="62"/>
      <c r="R159" s="38" t="s">
        <v>642</v>
      </c>
    </row>
    <row r="160" spans="1:22" s="38" customFormat="1" ht="45" x14ac:dyDescent="0.25">
      <c r="A160" s="38" t="s">
        <v>142</v>
      </c>
      <c r="B160" s="38" t="s">
        <v>143</v>
      </c>
      <c r="C160" s="38" t="s">
        <v>178</v>
      </c>
      <c r="D160" s="38" t="s">
        <v>42</v>
      </c>
      <c r="E160" s="38" t="s">
        <v>665</v>
      </c>
      <c r="F160" s="38" t="s">
        <v>615</v>
      </c>
      <c r="G160" s="38" t="s">
        <v>576</v>
      </c>
      <c r="H160" s="38" t="s">
        <v>677</v>
      </c>
      <c r="I160" s="38" t="s">
        <v>3</v>
      </c>
      <c r="J160" s="38" t="s">
        <v>666</v>
      </c>
      <c r="K160" s="38" t="s">
        <v>69</v>
      </c>
      <c r="L160" s="38">
        <v>5</v>
      </c>
      <c r="M160" s="54" t="s">
        <v>575</v>
      </c>
      <c r="N160" s="62">
        <v>44281</v>
      </c>
      <c r="O160" s="54"/>
      <c r="P160" s="62">
        <v>44291</v>
      </c>
      <c r="Q160" s="38">
        <v>5</v>
      </c>
      <c r="R160" s="38" t="s">
        <v>149</v>
      </c>
      <c r="U160" s="38" t="s">
        <v>662</v>
      </c>
      <c r="V160" s="38" t="s">
        <v>620</v>
      </c>
    </row>
    <row r="161" spans="1:22" s="38" customFormat="1" ht="60" x14ac:dyDescent="0.25">
      <c r="A161" s="38" t="s">
        <v>142</v>
      </c>
      <c r="B161" s="38" t="s">
        <v>143</v>
      </c>
      <c r="C161" s="38" t="s">
        <v>200</v>
      </c>
      <c r="D161" s="38" t="s">
        <v>579</v>
      </c>
      <c r="E161" s="38" t="s">
        <v>637</v>
      </c>
      <c r="F161" s="38" t="s">
        <v>626</v>
      </c>
      <c r="G161" s="38" t="s">
        <v>578</v>
      </c>
      <c r="H161" s="38" t="s">
        <v>671</v>
      </c>
      <c r="I161" s="38" t="s">
        <v>8</v>
      </c>
      <c r="J161" s="38" t="s">
        <v>22</v>
      </c>
      <c r="K161" s="38" t="s">
        <v>1</v>
      </c>
      <c r="L161" s="38">
        <v>30</v>
      </c>
      <c r="M161" s="54" t="s">
        <v>577</v>
      </c>
      <c r="N161" s="62">
        <v>44281</v>
      </c>
      <c r="O161" s="54"/>
      <c r="P161" s="62"/>
      <c r="R161" s="38" t="s">
        <v>642</v>
      </c>
    </row>
    <row r="162" spans="1:22" s="38" customFormat="1" ht="45" x14ac:dyDescent="0.25">
      <c r="A162" s="38" t="s">
        <v>142</v>
      </c>
      <c r="B162" s="38" t="s">
        <v>143</v>
      </c>
      <c r="C162" s="38" t="s">
        <v>643</v>
      </c>
      <c r="D162" s="38" t="s">
        <v>34</v>
      </c>
      <c r="E162" s="38" t="s">
        <v>621</v>
      </c>
      <c r="F162" s="38" t="s">
        <v>626</v>
      </c>
      <c r="G162" s="38" t="s">
        <v>581</v>
      </c>
      <c r="H162" s="38" t="s">
        <v>146</v>
      </c>
      <c r="I162" s="38" t="s">
        <v>3</v>
      </c>
      <c r="J162" s="38" t="s">
        <v>638</v>
      </c>
      <c r="K162" s="38" t="s">
        <v>5</v>
      </c>
      <c r="L162" s="38">
        <v>30</v>
      </c>
      <c r="M162" s="54" t="s">
        <v>580</v>
      </c>
      <c r="N162" s="62">
        <v>44281</v>
      </c>
      <c r="O162" s="54"/>
      <c r="P162" s="62">
        <v>44293</v>
      </c>
      <c r="Q162" s="38">
        <v>7</v>
      </c>
      <c r="R162" s="38" t="s">
        <v>645</v>
      </c>
      <c r="U162" s="38" t="s">
        <v>651</v>
      </c>
      <c r="V162" s="38" t="s">
        <v>151</v>
      </c>
    </row>
    <row r="163" spans="1:22" s="38" customFormat="1" ht="60" x14ac:dyDescent="0.25">
      <c r="A163" s="38" t="s">
        <v>142</v>
      </c>
      <c r="B163" s="38" t="s">
        <v>143</v>
      </c>
      <c r="C163" s="38" t="s">
        <v>178</v>
      </c>
      <c r="D163" s="38" t="s">
        <v>584</v>
      </c>
      <c r="E163" s="38" t="s">
        <v>145</v>
      </c>
      <c r="F163" s="38" t="s">
        <v>615</v>
      </c>
      <c r="G163" s="38" t="s">
        <v>583</v>
      </c>
      <c r="H163" s="38" t="s">
        <v>675</v>
      </c>
      <c r="I163" s="38" t="s">
        <v>3</v>
      </c>
      <c r="J163" s="38" t="s">
        <v>22</v>
      </c>
      <c r="K163" s="38" t="s">
        <v>5</v>
      </c>
      <c r="L163" s="38">
        <v>20</v>
      </c>
      <c r="M163" s="54" t="s">
        <v>582</v>
      </c>
      <c r="N163" s="62">
        <v>44281</v>
      </c>
      <c r="O163" s="54">
        <v>20212000016371</v>
      </c>
      <c r="P163" s="62">
        <v>44293</v>
      </c>
      <c r="Q163" s="38">
        <v>7</v>
      </c>
      <c r="R163" s="38" t="s">
        <v>645</v>
      </c>
      <c r="U163" s="38" t="s">
        <v>654</v>
      </c>
      <c r="V163" s="38" t="s">
        <v>151</v>
      </c>
    </row>
    <row r="164" spans="1:22" s="38" customFormat="1" ht="60" x14ac:dyDescent="0.25">
      <c r="A164" s="38" t="s">
        <v>142</v>
      </c>
      <c r="B164" s="38" t="s">
        <v>143</v>
      </c>
      <c r="C164" s="38" t="s">
        <v>184</v>
      </c>
      <c r="D164" s="38" t="s">
        <v>588</v>
      </c>
      <c r="E164" s="38" t="s">
        <v>621</v>
      </c>
      <c r="F164" s="38" t="s">
        <v>615</v>
      </c>
      <c r="G164" s="38" t="s">
        <v>586</v>
      </c>
      <c r="H164" s="38" t="s">
        <v>672</v>
      </c>
      <c r="I164" s="38" t="s">
        <v>6</v>
      </c>
      <c r="J164" s="38" t="s">
        <v>22</v>
      </c>
      <c r="K164" s="38" t="s">
        <v>587</v>
      </c>
      <c r="L164" s="38">
        <v>30</v>
      </c>
      <c r="M164" s="54" t="s">
        <v>585</v>
      </c>
      <c r="N164" s="62">
        <v>44284</v>
      </c>
      <c r="O164" s="54"/>
      <c r="P164" s="62"/>
      <c r="R164" s="38" t="s">
        <v>642</v>
      </c>
    </row>
    <row r="165" spans="1:22" s="38" customFormat="1" ht="60" x14ac:dyDescent="0.25">
      <c r="A165" s="38" t="s">
        <v>142</v>
      </c>
      <c r="B165" s="38" t="s">
        <v>143</v>
      </c>
      <c r="C165" s="38" t="s">
        <v>176</v>
      </c>
      <c r="D165" s="38" t="s">
        <v>14</v>
      </c>
      <c r="E165" s="38" t="s">
        <v>621</v>
      </c>
      <c r="F165" s="38" t="s">
        <v>626</v>
      </c>
      <c r="G165" s="38" t="s">
        <v>590</v>
      </c>
      <c r="H165" s="38" t="s">
        <v>745</v>
      </c>
      <c r="I165" s="38" t="s">
        <v>22</v>
      </c>
      <c r="J165" s="38" t="s">
        <v>22</v>
      </c>
      <c r="K165" s="38" t="s">
        <v>17</v>
      </c>
      <c r="L165" s="38">
        <v>30</v>
      </c>
      <c r="M165" s="54" t="s">
        <v>589</v>
      </c>
      <c r="N165" s="62">
        <v>44284</v>
      </c>
      <c r="O165" s="54"/>
      <c r="P165" s="62"/>
      <c r="R165" s="38" t="s">
        <v>642</v>
      </c>
    </row>
    <row r="166" spans="1:22" s="38" customFormat="1" ht="60" x14ac:dyDescent="0.25">
      <c r="A166" s="38" t="s">
        <v>142</v>
      </c>
      <c r="B166" s="38" t="s">
        <v>143</v>
      </c>
      <c r="C166" s="38" t="s">
        <v>179</v>
      </c>
      <c r="D166" s="38" t="s">
        <v>9</v>
      </c>
      <c r="E166" s="38" t="s">
        <v>621</v>
      </c>
      <c r="F166" s="38" t="s">
        <v>626</v>
      </c>
      <c r="G166" s="38" t="s">
        <v>592</v>
      </c>
      <c r="H166" s="38" t="s">
        <v>676</v>
      </c>
      <c r="I166" s="38" t="s">
        <v>713</v>
      </c>
      <c r="J166" s="38" t="s">
        <v>22</v>
      </c>
      <c r="K166" s="38" t="s">
        <v>17</v>
      </c>
      <c r="L166" s="38">
        <v>30</v>
      </c>
      <c r="M166" s="54" t="s">
        <v>591</v>
      </c>
      <c r="N166" s="62">
        <v>44284</v>
      </c>
      <c r="O166" s="54"/>
      <c r="P166" s="62"/>
      <c r="R166" s="38" t="s">
        <v>642</v>
      </c>
    </row>
    <row r="167" spans="1:22" s="38" customFormat="1" ht="60" x14ac:dyDescent="0.25">
      <c r="A167" s="38" t="s">
        <v>142</v>
      </c>
      <c r="B167" s="38" t="s">
        <v>143</v>
      </c>
      <c r="C167" s="38" t="s">
        <v>179</v>
      </c>
      <c r="D167" s="38" t="s">
        <v>595</v>
      </c>
      <c r="E167" s="38" t="s">
        <v>621</v>
      </c>
      <c r="F167" s="38" t="s">
        <v>626</v>
      </c>
      <c r="G167" s="38" t="s">
        <v>594</v>
      </c>
      <c r="H167" s="38" t="s">
        <v>670</v>
      </c>
      <c r="I167" s="38" t="s">
        <v>8</v>
      </c>
      <c r="J167" s="38" t="s">
        <v>22</v>
      </c>
      <c r="K167" s="38" t="s">
        <v>12</v>
      </c>
      <c r="L167" s="38">
        <v>20</v>
      </c>
      <c r="M167" s="54" t="s">
        <v>593</v>
      </c>
      <c r="N167" s="62">
        <v>44285</v>
      </c>
      <c r="O167" s="54"/>
      <c r="P167" s="62"/>
      <c r="R167" s="38" t="s">
        <v>642</v>
      </c>
    </row>
    <row r="168" spans="1:22" s="36" customFormat="1" ht="60" x14ac:dyDescent="0.25">
      <c r="A168" s="36" t="s">
        <v>142</v>
      </c>
      <c r="B168" s="36" t="s">
        <v>143</v>
      </c>
      <c r="C168" s="36" t="s">
        <v>183</v>
      </c>
      <c r="D168" s="36" t="s">
        <v>569</v>
      </c>
      <c r="E168" s="36" t="s">
        <v>621</v>
      </c>
      <c r="F168" s="36" t="s">
        <v>626</v>
      </c>
      <c r="G168" s="36" t="s">
        <v>597</v>
      </c>
      <c r="H168" s="36" t="s">
        <v>671</v>
      </c>
      <c r="I168" s="36" t="s">
        <v>3</v>
      </c>
      <c r="J168" s="36" t="s">
        <v>22</v>
      </c>
      <c r="K168" s="36" t="s">
        <v>7</v>
      </c>
      <c r="L168" s="36">
        <v>30</v>
      </c>
      <c r="M168" s="53" t="s">
        <v>596</v>
      </c>
      <c r="N168" s="37">
        <v>44285</v>
      </c>
      <c r="O168" s="53">
        <v>20212050090311</v>
      </c>
      <c r="P168" s="37">
        <v>44298</v>
      </c>
      <c r="Q168" s="36">
        <v>8</v>
      </c>
      <c r="R168" s="36" t="s">
        <v>149</v>
      </c>
      <c r="U168" s="36" t="s">
        <v>619</v>
      </c>
      <c r="V168" s="36" t="s">
        <v>620</v>
      </c>
    </row>
    <row r="169" spans="1:22" s="36" customFormat="1" ht="45" x14ac:dyDescent="0.25">
      <c r="A169" s="36" t="s">
        <v>142</v>
      </c>
      <c r="B169" s="36" t="s">
        <v>143</v>
      </c>
      <c r="C169" s="36" t="s">
        <v>646</v>
      </c>
      <c r="D169" s="36" t="s">
        <v>600</v>
      </c>
      <c r="E169" s="36" t="s">
        <v>637</v>
      </c>
      <c r="F169" s="36" t="s">
        <v>615</v>
      </c>
      <c r="G169" s="36" t="s">
        <v>599</v>
      </c>
      <c r="H169" s="36" t="s">
        <v>146</v>
      </c>
      <c r="I169" s="36" t="s">
        <v>3</v>
      </c>
      <c r="J169" s="36" t="s">
        <v>638</v>
      </c>
      <c r="K169" s="36" t="s">
        <v>12</v>
      </c>
      <c r="L169" s="36">
        <v>20</v>
      </c>
      <c r="M169" s="53" t="s">
        <v>598</v>
      </c>
      <c r="N169" s="37">
        <v>44285</v>
      </c>
      <c r="O169" s="53"/>
      <c r="P169" s="37">
        <v>44295</v>
      </c>
      <c r="Q169" s="36">
        <v>7</v>
      </c>
      <c r="R169" s="36" t="s">
        <v>645</v>
      </c>
      <c r="U169" s="36" t="s">
        <v>651</v>
      </c>
      <c r="V169" s="36" t="s">
        <v>151</v>
      </c>
    </row>
    <row r="170" spans="1:22" s="36" customFormat="1" ht="60" x14ac:dyDescent="0.25">
      <c r="A170" s="36" t="s">
        <v>142</v>
      </c>
      <c r="B170" s="36" t="s">
        <v>143</v>
      </c>
      <c r="C170" s="36" t="s">
        <v>196</v>
      </c>
      <c r="D170" s="36" t="s">
        <v>603</v>
      </c>
      <c r="E170" s="36" t="s">
        <v>621</v>
      </c>
      <c r="F170" s="36" t="s">
        <v>615</v>
      </c>
      <c r="G170" s="36" t="s">
        <v>602</v>
      </c>
      <c r="H170" s="36" t="s">
        <v>672</v>
      </c>
      <c r="I170" s="36" t="s">
        <v>6</v>
      </c>
      <c r="J170" s="36" t="s">
        <v>22</v>
      </c>
      <c r="K170" s="36" t="s">
        <v>23</v>
      </c>
      <c r="L170" s="36">
        <v>30</v>
      </c>
      <c r="M170" s="53" t="s">
        <v>601</v>
      </c>
      <c r="N170" s="37">
        <v>44285</v>
      </c>
      <c r="O170" s="53">
        <v>20212100016701</v>
      </c>
      <c r="P170" s="37">
        <v>44301</v>
      </c>
      <c r="Q170" s="36">
        <v>11</v>
      </c>
      <c r="R170" s="36" t="s">
        <v>645</v>
      </c>
      <c r="U170" s="36" t="s">
        <v>654</v>
      </c>
      <c r="V170" s="36" t="s">
        <v>151</v>
      </c>
    </row>
    <row r="171" spans="1:22" s="36" customFormat="1" ht="60" x14ac:dyDescent="0.25">
      <c r="A171" s="36" t="s">
        <v>667</v>
      </c>
      <c r="B171" s="36" t="s">
        <v>143</v>
      </c>
      <c r="C171" s="36" t="s">
        <v>656</v>
      </c>
      <c r="D171" s="36" t="s">
        <v>605</v>
      </c>
      <c r="E171" s="36" t="s">
        <v>637</v>
      </c>
      <c r="F171" s="36" t="s">
        <v>626</v>
      </c>
      <c r="G171" s="36" t="s">
        <v>753</v>
      </c>
      <c r="H171" s="36" t="s">
        <v>673</v>
      </c>
      <c r="I171" s="36" t="s">
        <v>628</v>
      </c>
      <c r="J171" s="36" t="s">
        <v>22</v>
      </c>
      <c r="K171" s="36" t="s">
        <v>12</v>
      </c>
      <c r="L171" s="36">
        <v>20</v>
      </c>
      <c r="M171" s="53" t="s">
        <v>604</v>
      </c>
      <c r="N171" s="37">
        <v>44285</v>
      </c>
      <c r="O171" s="53">
        <v>20212050090291</v>
      </c>
      <c r="P171" s="37">
        <v>44295</v>
      </c>
      <c r="Q171" s="36">
        <v>7</v>
      </c>
      <c r="R171" s="36" t="s">
        <v>149</v>
      </c>
      <c r="U171" s="36" t="s">
        <v>654</v>
      </c>
      <c r="V171" s="36" t="s">
        <v>151</v>
      </c>
    </row>
    <row r="172" spans="1:22" s="36" customFormat="1" ht="105" x14ac:dyDescent="0.25">
      <c r="A172" s="36" t="s">
        <v>142</v>
      </c>
      <c r="B172" s="36" t="s">
        <v>143</v>
      </c>
      <c r="C172" s="36" t="s">
        <v>668</v>
      </c>
      <c r="D172" s="36" t="s">
        <v>30</v>
      </c>
      <c r="E172" s="36" t="s">
        <v>621</v>
      </c>
      <c r="F172" s="36" t="s">
        <v>615</v>
      </c>
      <c r="G172" s="36" t="s">
        <v>607</v>
      </c>
      <c r="H172" s="36" t="s">
        <v>229</v>
      </c>
      <c r="I172" s="36" t="s">
        <v>230</v>
      </c>
      <c r="J172" s="36" t="s">
        <v>230</v>
      </c>
      <c r="K172" s="36" t="s">
        <v>12</v>
      </c>
      <c r="L172" s="36">
        <v>20</v>
      </c>
      <c r="M172" s="53" t="s">
        <v>606</v>
      </c>
      <c r="N172" s="37">
        <v>44286</v>
      </c>
      <c r="O172" s="53"/>
      <c r="P172" s="37">
        <v>44307</v>
      </c>
      <c r="Q172" s="36">
        <v>14</v>
      </c>
      <c r="R172" s="36" t="s">
        <v>645</v>
      </c>
      <c r="U172" s="36" t="s">
        <v>651</v>
      </c>
      <c r="V172" s="36" t="s">
        <v>151</v>
      </c>
    </row>
    <row r="173" spans="1:22" s="36" customFormat="1" ht="60" x14ac:dyDescent="0.25">
      <c r="A173" s="36" t="s">
        <v>142</v>
      </c>
      <c r="B173" s="36" t="s">
        <v>143</v>
      </c>
      <c r="C173" s="36" t="s">
        <v>649</v>
      </c>
      <c r="D173" s="36" t="s">
        <v>610</v>
      </c>
      <c r="E173" s="36" t="s">
        <v>145</v>
      </c>
      <c r="F173" s="36" t="s">
        <v>615</v>
      </c>
      <c r="G173" s="36" t="s">
        <v>609</v>
      </c>
      <c r="H173" s="36" t="s">
        <v>675</v>
      </c>
      <c r="I173" s="36" t="s">
        <v>3</v>
      </c>
      <c r="J173" s="36" t="s">
        <v>22</v>
      </c>
      <c r="K173" s="36" t="s">
        <v>7</v>
      </c>
      <c r="L173" s="36">
        <v>30</v>
      </c>
      <c r="M173" s="53" t="s">
        <v>608</v>
      </c>
      <c r="N173" s="37">
        <v>44286</v>
      </c>
      <c r="O173" s="53">
        <v>20212000016411</v>
      </c>
      <c r="P173" s="37">
        <v>44295</v>
      </c>
      <c r="Q173" s="36">
        <v>6</v>
      </c>
      <c r="R173" s="36" t="s">
        <v>645</v>
      </c>
      <c r="U173" s="36" t="s">
        <v>654</v>
      </c>
      <c r="V173" s="36" t="s">
        <v>151</v>
      </c>
    </row>
    <row r="174" spans="1:22" s="36" customFormat="1" ht="45" x14ac:dyDescent="0.25">
      <c r="A174" s="36" t="s">
        <v>142</v>
      </c>
      <c r="B174" s="36" t="s">
        <v>143</v>
      </c>
      <c r="C174" s="36" t="s">
        <v>643</v>
      </c>
      <c r="D174" s="36" t="s">
        <v>613</v>
      </c>
      <c r="E174" s="36" t="s">
        <v>637</v>
      </c>
      <c r="F174" s="36" t="s">
        <v>669</v>
      </c>
      <c r="G174" s="36" t="s">
        <v>612</v>
      </c>
      <c r="H174" s="36" t="s">
        <v>146</v>
      </c>
      <c r="I174" s="36" t="s">
        <v>6</v>
      </c>
      <c r="J174" s="36" t="s">
        <v>638</v>
      </c>
      <c r="K174" s="36" t="s">
        <v>7</v>
      </c>
      <c r="L174" s="36">
        <v>30</v>
      </c>
      <c r="M174" s="53" t="s">
        <v>611</v>
      </c>
      <c r="N174" s="37">
        <v>44286</v>
      </c>
      <c r="O174" s="53"/>
      <c r="P174" s="37">
        <v>44302</v>
      </c>
      <c r="Q174" s="36">
        <v>11</v>
      </c>
      <c r="R174" s="36" t="s">
        <v>645</v>
      </c>
      <c r="U174" s="36" t="s">
        <v>651</v>
      </c>
      <c r="V174" s="36" t="s">
        <v>151</v>
      </c>
    </row>
    <row r="175" spans="1:22" x14ac:dyDescent="0.25">
      <c r="D175" s="39"/>
      <c r="G175" s="39"/>
      <c r="K175" s="39"/>
      <c r="M175" s="41"/>
      <c r="N175" s="63"/>
      <c r="O175" s="41"/>
    </row>
    <row r="176" spans="1:22" x14ac:dyDescent="0.25">
      <c r="M176" s="41"/>
      <c r="N176" s="63"/>
      <c r="O176" s="41"/>
    </row>
    <row r="177" spans="13:15" x14ac:dyDescent="0.25">
      <c r="M177" s="41"/>
      <c r="N177" s="63"/>
      <c r="O177" s="41"/>
    </row>
    <row r="178" spans="13:15" x14ac:dyDescent="0.25">
      <c r="M178" s="41"/>
      <c r="N178" s="63"/>
      <c r="O178" s="41"/>
    </row>
    <row r="179" spans="13:15" x14ac:dyDescent="0.25">
      <c r="M179" s="41"/>
      <c r="N179" s="63"/>
      <c r="O179" s="41"/>
    </row>
    <row r="180" spans="13:15" x14ac:dyDescent="0.25">
      <c r="N180" s="63"/>
      <c r="O180" s="41"/>
    </row>
    <row r="181" spans="13:15" x14ac:dyDescent="0.25">
      <c r="M181" s="41"/>
      <c r="N181" s="63"/>
      <c r="O181" s="41"/>
    </row>
    <row r="182" spans="13:15" x14ac:dyDescent="0.25">
      <c r="M182" s="41"/>
      <c r="N182" s="63"/>
      <c r="O182" s="41"/>
    </row>
    <row r="183" spans="13:15" x14ac:dyDescent="0.25">
      <c r="M183" s="41"/>
      <c r="N183" s="63"/>
      <c r="O183" s="41"/>
    </row>
    <row r="184" spans="13:15" x14ac:dyDescent="0.25">
      <c r="M184" s="41"/>
      <c r="N184" s="63"/>
      <c r="O184" s="41"/>
    </row>
    <row r="185" spans="13:15" x14ac:dyDescent="0.25">
      <c r="M185" s="41"/>
      <c r="N185" s="63"/>
      <c r="O185" s="41"/>
    </row>
    <row r="186" spans="13:15" x14ac:dyDescent="0.25">
      <c r="M186" s="41"/>
      <c r="N186" s="63"/>
      <c r="O186" s="41"/>
    </row>
    <row r="187" spans="13:15" x14ac:dyDescent="0.25">
      <c r="M187" s="41"/>
      <c r="N187" s="63"/>
      <c r="O187" s="41"/>
    </row>
    <row r="188" spans="13:15" x14ac:dyDescent="0.25">
      <c r="M188" s="41"/>
      <c r="N188" s="63"/>
      <c r="O188" s="41"/>
    </row>
    <row r="189" spans="13:15" x14ac:dyDescent="0.25">
      <c r="M189" s="41"/>
      <c r="N189" s="63"/>
      <c r="O189" s="41"/>
    </row>
    <row r="190" spans="13:15" x14ac:dyDescent="0.25">
      <c r="M190" s="41"/>
      <c r="N190" s="63"/>
      <c r="O190" s="41"/>
    </row>
    <row r="191" spans="13:15" x14ac:dyDescent="0.25">
      <c r="M191" s="41"/>
      <c r="N191" s="63"/>
      <c r="O191" s="41"/>
    </row>
    <row r="192" spans="13:15" x14ac:dyDescent="0.25">
      <c r="M192" s="41"/>
      <c r="N192" s="63"/>
      <c r="O192" s="41"/>
    </row>
    <row r="193" spans="13:15" x14ac:dyDescent="0.25">
      <c r="M193" s="41"/>
      <c r="N193" s="63"/>
      <c r="O193" s="41"/>
    </row>
    <row r="194" spans="13:15" x14ac:dyDescent="0.25">
      <c r="M194" s="41"/>
      <c r="N194" s="63"/>
      <c r="O194" s="41"/>
    </row>
    <row r="195" spans="13:15" x14ac:dyDescent="0.25">
      <c r="M195" s="41"/>
      <c r="N195" s="63"/>
      <c r="O195" s="41"/>
    </row>
    <row r="196" spans="13:15" x14ac:dyDescent="0.25">
      <c r="M196" s="41"/>
      <c r="N196" s="63"/>
      <c r="O196" s="41"/>
    </row>
    <row r="197" spans="13:15" x14ac:dyDescent="0.25">
      <c r="M197" s="41"/>
      <c r="N197" s="63"/>
      <c r="O197" s="41"/>
    </row>
    <row r="198" spans="13:15" x14ac:dyDescent="0.25">
      <c r="M198" s="41"/>
      <c r="N198" s="63"/>
      <c r="O198" s="41"/>
    </row>
    <row r="199" spans="13:15" x14ac:dyDescent="0.25">
      <c r="M199" s="41"/>
      <c r="N199" s="63"/>
      <c r="O199" s="41"/>
    </row>
    <row r="200" spans="13:15" x14ac:dyDescent="0.25">
      <c r="M200" s="41"/>
      <c r="N200" s="63"/>
      <c r="O200" s="41"/>
    </row>
  </sheetData>
  <autoFilter ref="A1:X174"/>
  <hyperlinks>
    <hyperlink ref="O89" r:id="rId1" location="2" display="http://40.75.99.166/orfeo3/verradicado.php?PHPSESSID=m9g3lvj90hppvd8vhsj7hks3i4&amp;leido=&amp;nomcarpeta=Busquedas&amp;tipo_carp=0&amp;carpeta=9&amp;verrad=20213800066742&amp;datoVer=&amp;fechah=fechah&amp;menu_ver_tmp=2 - 2"/>
  </hyperlinks>
  <pageMargins left="0.7" right="0.7" top="0.75" bottom="0.75" header="0.3" footer="0.3"/>
  <pageSetup orientation="portrait" verticalDpi="597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B161" sqref="B161"/>
    </sheetView>
  </sheetViews>
  <sheetFormatPr baseColWidth="10" defaultRowHeight="15" x14ac:dyDescent="0.25"/>
  <cols>
    <col min="1" max="1" width="41.140625" customWidth="1"/>
    <col min="2" max="2" width="22.42578125" bestFit="1" customWidth="1"/>
    <col min="3" max="3" width="13.140625" customWidth="1"/>
    <col min="4" max="4" width="16.42578125" style="22" customWidth="1"/>
  </cols>
  <sheetData>
    <row r="1" spans="1:4" x14ac:dyDescent="0.25">
      <c r="A1" s="1" t="s">
        <v>152</v>
      </c>
      <c r="B1" s="1" t="s">
        <v>153</v>
      </c>
      <c r="C1" s="1" t="s">
        <v>154</v>
      </c>
      <c r="D1" s="2"/>
    </row>
    <row r="2" spans="1:4" x14ac:dyDescent="0.25">
      <c r="A2" s="3" t="s">
        <v>155</v>
      </c>
      <c r="B2" s="4">
        <v>4</v>
      </c>
      <c r="C2" s="5">
        <f>4/136</f>
        <v>2.9411764705882353E-2</v>
      </c>
      <c r="D2" s="6"/>
    </row>
    <row r="3" spans="1:4" ht="30" x14ac:dyDescent="0.25">
      <c r="A3" s="7" t="s">
        <v>156</v>
      </c>
      <c r="B3" s="4">
        <v>12</v>
      </c>
      <c r="C3" s="5">
        <f>12/136</f>
        <v>8.8235294117647065E-2</v>
      </c>
      <c r="D3" s="6"/>
    </row>
    <row r="4" spans="1:4" ht="30" x14ac:dyDescent="0.25">
      <c r="A4" s="7" t="s">
        <v>148</v>
      </c>
      <c r="B4" s="4">
        <v>120</v>
      </c>
      <c r="C4" s="5">
        <f>120/136</f>
        <v>0.88235294117647056</v>
      </c>
      <c r="D4" s="6"/>
    </row>
    <row r="5" spans="1:4" x14ac:dyDescent="0.25">
      <c r="A5" s="8" t="s">
        <v>157</v>
      </c>
      <c r="B5" s="9">
        <v>136</v>
      </c>
      <c r="C5" s="10">
        <f>SUM(C2:C4)</f>
        <v>1</v>
      </c>
      <c r="D5" s="2"/>
    </row>
    <row r="9" spans="1:4" x14ac:dyDescent="0.25">
      <c r="A9" s="1" t="s">
        <v>152</v>
      </c>
      <c r="B9" s="1" t="s">
        <v>158</v>
      </c>
      <c r="C9" s="1" t="s">
        <v>154</v>
      </c>
      <c r="D9" s="2"/>
    </row>
    <row r="10" spans="1:4" x14ac:dyDescent="0.25">
      <c r="A10" s="3" t="s">
        <v>149</v>
      </c>
      <c r="B10" s="4">
        <v>101</v>
      </c>
      <c r="C10" s="11">
        <f>101/136</f>
        <v>0.74264705882352944</v>
      </c>
      <c r="D10" s="6"/>
    </row>
    <row r="11" spans="1:4" x14ac:dyDescent="0.25">
      <c r="A11" s="3" t="s">
        <v>746</v>
      </c>
      <c r="B11" s="4">
        <v>23</v>
      </c>
      <c r="C11" s="11">
        <f>23/136</f>
        <v>0.16911764705882354</v>
      </c>
      <c r="D11" s="6"/>
    </row>
    <row r="12" spans="1:4" x14ac:dyDescent="0.25">
      <c r="A12" s="3" t="s">
        <v>159</v>
      </c>
      <c r="B12" s="4">
        <v>12</v>
      </c>
      <c r="C12" s="11">
        <f>12/136</f>
        <v>8.8235294117647065E-2</v>
      </c>
      <c r="D12" s="6"/>
    </row>
    <row r="13" spans="1:4" x14ac:dyDescent="0.25">
      <c r="A13" s="8" t="s">
        <v>157</v>
      </c>
      <c r="B13" s="9">
        <v>136</v>
      </c>
      <c r="C13" s="10">
        <f>SUM(C10:C12)</f>
        <v>1</v>
      </c>
      <c r="D13" s="2"/>
    </row>
    <row r="17" spans="1:4" x14ac:dyDescent="0.25">
      <c r="A17" s="1" t="s">
        <v>160</v>
      </c>
      <c r="B17" s="1" t="s">
        <v>161</v>
      </c>
      <c r="C17" s="2"/>
      <c r="D17" s="2"/>
    </row>
    <row r="18" spans="1:4" x14ac:dyDescent="0.25">
      <c r="A18" s="12" t="s">
        <v>162</v>
      </c>
      <c r="B18" s="13">
        <v>183</v>
      </c>
      <c r="C18" s="14"/>
      <c r="D18" s="14"/>
    </row>
    <row r="19" spans="1:4" x14ac:dyDescent="0.25">
      <c r="A19" s="12" t="s">
        <v>163</v>
      </c>
      <c r="B19" s="13">
        <v>113</v>
      </c>
      <c r="C19" s="14"/>
      <c r="D19" s="14"/>
    </row>
    <row r="20" spans="1:4" x14ac:dyDescent="0.25">
      <c r="A20" s="12" t="s">
        <v>164</v>
      </c>
      <c r="B20" s="13">
        <v>136</v>
      </c>
      <c r="C20" s="14"/>
      <c r="D20" s="14"/>
    </row>
    <row r="21" spans="1:4" x14ac:dyDescent="0.25">
      <c r="A21" s="8" t="s">
        <v>165</v>
      </c>
      <c r="B21" s="9">
        <f>SUM(B18:B20)</f>
        <v>432</v>
      </c>
      <c r="C21" s="2"/>
      <c r="D21" s="2"/>
    </row>
    <row r="31" spans="1:4" ht="30" x14ac:dyDescent="0.25">
      <c r="A31" s="15" t="s">
        <v>152</v>
      </c>
      <c r="B31" s="16" t="s">
        <v>166</v>
      </c>
      <c r="C31" s="17" t="s">
        <v>154</v>
      </c>
      <c r="D31" s="18"/>
    </row>
    <row r="32" spans="1:4" x14ac:dyDescent="0.25">
      <c r="A32" s="3" t="s">
        <v>4</v>
      </c>
      <c r="B32" s="4">
        <v>7</v>
      </c>
      <c r="C32" s="11">
        <f>7/136</f>
        <v>5.1470588235294115E-2</v>
      </c>
      <c r="D32" s="6"/>
    </row>
    <row r="33" spans="1:4" x14ac:dyDescent="0.25">
      <c r="A33" s="3" t="s">
        <v>53</v>
      </c>
      <c r="B33" s="4">
        <v>1</v>
      </c>
      <c r="C33" s="11">
        <f>1/136</f>
        <v>7.3529411764705881E-3</v>
      </c>
      <c r="D33" s="6"/>
    </row>
    <row r="34" spans="1:4" x14ac:dyDescent="0.25">
      <c r="A34" s="3" t="s">
        <v>36</v>
      </c>
      <c r="B34" s="4">
        <v>3</v>
      </c>
      <c r="C34" s="11">
        <f>3/136</f>
        <v>2.2058823529411766E-2</v>
      </c>
      <c r="D34" s="6"/>
    </row>
    <row r="35" spans="1:4" x14ac:dyDescent="0.25">
      <c r="A35" s="3" t="s">
        <v>69</v>
      </c>
      <c r="B35" s="4">
        <v>1</v>
      </c>
      <c r="C35" s="11">
        <f>1/136</f>
        <v>7.3529411764705881E-3</v>
      </c>
      <c r="D35" s="6"/>
    </row>
    <row r="36" spans="1:4" x14ac:dyDescent="0.25">
      <c r="A36" s="3" t="s">
        <v>1</v>
      </c>
      <c r="B36" s="4">
        <v>22</v>
      </c>
      <c r="C36" s="11">
        <f>22/136</f>
        <v>0.16176470588235295</v>
      </c>
      <c r="D36" s="6"/>
    </row>
    <row r="37" spans="1:4" x14ac:dyDescent="0.25">
      <c r="A37" s="3" t="s">
        <v>12</v>
      </c>
      <c r="B37" s="4">
        <v>2</v>
      </c>
      <c r="C37" s="11">
        <f>2/136</f>
        <v>1.4705882352941176E-2</v>
      </c>
      <c r="D37" s="6"/>
    </row>
    <row r="38" spans="1:4" x14ac:dyDescent="0.25">
      <c r="A38" s="3" t="s">
        <v>23</v>
      </c>
      <c r="B38" s="4">
        <v>39</v>
      </c>
      <c r="C38" s="11">
        <f>39/136</f>
        <v>0.28676470588235292</v>
      </c>
      <c r="D38" s="6"/>
    </row>
    <row r="39" spans="1:4" x14ac:dyDescent="0.25">
      <c r="A39" s="3" t="s">
        <v>7</v>
      </c>
      <c r="B39" s="4">
        <v>37</v>
      </c>
      <c r="C39" s="11">
        <f>37/136</f>
        <v>0.27205882352941174</v>
      </c>
      <c r="D39" s="6"/>
    </row>
    <row r="40" spans="1:4" x14ac:dyDescent="0.25">
      <c r="A40" s="3" t="s">
        <v>11</v>
      </c>
      <c r="B40" s="4">
        <v>4</v>
      </c>
      <c r="C40" s="11">
        <f>4/136</f>
        <v>2.9411764705882353E-2</v>
      </c>
      <c r="D40" s="6"/>
    </row>
    <row r="41" spans="1:4" x14ac:dyDescent="0.25">
      <c r="A41" s="3" t="s">
        <v>37</v>
      </c>
      <c r="B41" s="4">
        <v>3</v>
      </c>
      <c r="C41" s="11">
        <f>3/136</f>
        <v>2.2058823529411766E-2</v>
      </c>
      <c r="D41" s="6"/>
    </row>
    <row r="42" spans="1:4" x14ac:dyDescent="0.25">
      <c r="A42" s="3" t="s">
        <v>5</v>
      </c>
      <c r="B42" s="4">
        <v>17</v>
      </c>
      <c r="C42" s="11">
        <f>17/136</f>
        <v>0.125</v>
      </c>
      <c r="D42" s="6"/>
    </row>
    <row r="43" spans="1:4" x14ac:dyDescent="0.25">
      <c r="A43" s="8" t="s">
        <v>157</v>
      </c>
      <c r="B43" s="9">
        <v>136</v>
      </c>
      <c r="C43" s="10">
        <f>SUM(C32:C42)</f>
        <v>1</v>
      </c>
      <c r="D43" s="2"/>
    </row>
    <row r="49" spans="1:4" ht="30" x14ac:dyDescent="0.25">
      <c r="A49" s="15" t="s">
        <v>167</v>
      </c>
      <c r="B49" s="16" t="s">
        <v>168</v>
      </c>
      <c r="C49" s="17" t="s">
        <v>154</v>
      </c>
      <c r="D49" s="18"/>
    </row>
    <row r="50" spans="1:4" x14ac:dyDescent="0.25">
      <c r="A50" s="12" t="s">
        <v>169</v>
      </c>
      <c r="B50" s="13">
        <v>9</v>
      </c>
      <c r="C50" s="19">
        <f>9/136</f>
        <v>6.6176470588235295E-2</v>
      </c>
      <c r="D50" s="14"/>
    </row>
    <row r="51" spans="1:4" x14ac:dyDescent="0.25">
      <c r="A51" s="12" t="s">
        <v>142</v>
      </c>
      <c r="B51" s="13">
        <v>127</v>
      </c>
      <c r="C51" s="19">
        <f>127/136</f>
        <v>0.93382352941176472</v>
      </c>
      <c r="D51" s="14"/>
    </row>
    <row r="52" spans="1:4" x14ac:dyDescent="0.25">
      <c r="A52" s="8" t="s">
        <v>157</v>
      </c>
      <c r="B52" s="9">
        <f>SUM(B50:B51)</f>
        <v>136</v>
      </c>
      <c r="C52" s="10">
        <f>SUM(C50:C51)</f>
        <v>1</v>
      </c>
      <c r="D52" s="2"/>
    </row>
    <row r="53" spans="1:4" s="22" customFormat="1" x14ac:dyDescent="0.25">
      <c r="A53" s="20"/>
      <c r="B53" s="2"/>
      <c r="C53" s="21"/>
      <c r="D53" s="2"/>
    </row>
    <row r="54" spans="1:4" s="22" customFormat="1" x14ac:dyDescent="0.25">
      <c r="A54" s="20"/>
      <c r="B54" s="2"/>
      <c r="C54" s="21"/>
      <c r="D54" s="2"/>
    </row>
    <row r="55" spans="1:4" s="22" customFormat="1" x14ac:dyDescent="0.25">
      <c r="A55" s="20"/>
      <c r="B55" s="2"/>
      <c r="C55" s="21"/>
      <c r="D55" s="2"/>
    </row>
    <row r="59" spans="1:4" ht="30" x14ac:dyDescent="0.25">
      <c r="A59" s="15" t="s">
        <v>152</v>
      </c>
      <c r="B59" s="16" t="s">
        <v>170</v>
      </c>
      <c r="C59" s="17" t="s">
        <v>154</v>
      </c>
      <c r="D59" s="18"/>
    </row>
    <row r="60" spans="1:4" x14ac:dyDescent="0.25">
      <c r="A60" s="3" t="s">
        <v>171</v>
      </c>
      <c r="B60" s="4">
        <v>61</v>
      </c>
      <c r="C60" s="11">
        <f>61/136</f>
        <v>0.4485294117647059</v>
      </c>
      <c r="D60" s="6"/>
    </row>
    <row r="61" spans="1:4" x14ac:dyDescent="0.25">
      <c r="A61" s="3" t="s">
        <v>172</v>
      </c>
      <c r="B61" s="4">
        <v>14</v>
      </c>
      <c r="C61" s="11">
        <f>14/136</f>
        <v>0.10294117647058823</v>
      </c>
      <c r="D61" s="6"/>
    </row>
    <row r="62" spans="1:4" x14ac:dyDescent="0.25">
      <c r="A62" s="3" t="s">
        <v>173</v>
      </c>
      <c r="B62" s="4">
        <v>20</v>
      </c>
      <c r="C62" s="11">
        <f>20/136</f>
        <v>0.14705882352941177</v>
      </c>
      <c r="D62" s="6"/>
    </row>
    <row r="63" spans="1:4" x14ac:dyDescent="0.25">
      <c r="A63" s="3" t="s">
        <v>174</v>
      </c>
      <c r="B63" s="4">
        <v>14</v>
      </c>
      <c r="C63" s="11">
        <f>14/136</f>
        <v>0.10294117647058823</v>
      </c>
      <c r="D63" s="6"/>
    </row>
    <row r="64" spans="1:4" x14ac:dyDescent="0.25">
      <c r="A64" s="3" t="s">
        <v>145</v>
      </c>
      <c r="B64" s="4">
        <v>27</v>
      </c>
      <c r="C64" s="11">
        <f>27/136</f>
        <v>0.19852941176470587</v>
      </c>
      <c r="D64" s="6"/>
    </row>
    <row r="65" spans="1:4" x14ac:dyDescent="0.25">
      <c r="A65" s="8" t="s">
        <v>157</v>
      </c>
      <c r="B65" s="9">
        <v>136</v>
      </c>
      <c r="C65" s="10">
        <f>SUM(C60:C64)</f>
        <v>1</v>
      </c>
      <c r="D65" s="2"/>
    </row>
    <row r="78" spans="1:4" ht="30" x14ac:dyDescent="0.25">
      <c r="A78" s="15" t="s">
        <v>152</v>
      </c>
      <c r="B78" s="16" t="s">
        <v>175</v>
      </c>
      <c r="C78" s="17" t="s">
        <v>154</v>
      </c>
      <c r="D78" s="18"/>
    </row>
    <row r="79" spans="1:4" x14ac:dyDescent="0.25">
      <c r="A79" s="3" t="s">
        <v>176</v>
      </c>
      <c r="B79" s="4">
        <v>16</v>
      </c>
      <c r="C79" s="11">
        <f>16/136</f>
        <v>0.11764705882352941</v>
      </c>
      <c r="D79" s="6"/>
    </row>
    <row r="80" spans="1:4" x14ac:dyDescent="0.25">
      <c r="A80" s="3" t="s">
        <v>177</v>
      </c>
      <c r="B80" s="4">
        <v>1</v>
      </c>
      <c r="C80" s="11">
        <f>1/136</f>
        <v>7.3529411764705881E-3</v>
      </c>
      <c r="D80" s="6"/>
    </row>
    <row r="81" spans="1:4" x14ac:dyDescent="0.25">
      <c r="A81" s="3" t="s">
        <v>178</v>
      </c>
      <c r="B81" s="4">
        <v>22</v>
      </c>
      <c r="C81" s="11">
        <f>22/136</f>
        <v>0.16176470588235295</v>
      </c>
      <c r="D81" s="6"/>
    </row>
    <row r="82" spans="1:4" x14ac:dyDescent="0.25">
      <c r="A82" s="3" t="s">
        <v>179</v>
      </c>
      <c r="B82" s="4">
        <v>10</v>
      </c>
      <c r="C82" s="11">
        <f>10/136</f>
        <v>7.3529411764705885E-2</v>
      </c>
      <c r="D82" s="6"/>
    </row>
    <row r="83" spans="1:4" x14ac:dyDescent="0.25">
      <c r="A83" s="3" t="s">
        <v>180</v>
      </c>
      <c r="B83" s="4">
        <v>2</v>
      </c>
      <c r="C83" s="11">
        <f>2/136</f>
        <v>1.4705882352941176E-2</v>
      </c>
      <c r="D83" s="6"/>
    </row>
    <row r="84" spans="1:4" x14ac:dyDescent="0.25">
      <c r="A84" s="3" t="s">
        <v>181</v>
      </c>
      <c r="B84" s="4">
        <v>6</v>
      </c>
      <c r="C84" s="11">
        <f>6/136</f>
        <v>4.4117647058823532E-2</v>
      </c>
      <c r="D84" s="6"/>
    </row>
    <row r="85" spans="1:4" x14ac:dyDescent="0.25">
      <c r="A85" s="3" t="s">
        <v>182</v>
      </c>
      <c r="B85" s="4">
        <v>1</v>
      </c>
      <c r="C85" s="11">
        <f>1/136</f>
        <v>7.3529411764705881E-3</v>
      </c>
      <c r="D85" s="6"/>
    </row>
    <row r="86" spans="1:4" x14ac:dyDescent="0.25">
      <c r="A86" s="3" t="s">
        <v>183</v>
      </c>
      <c r="B86" s="4">
        <v>3</v>
      </c>
      <c r="C86" s="11">
        <f>3/136</f>
        <v>2.2058823529411766E-2</v>
      </c>
      <c r="D86" s="6"/>
    </row>
    <row r="87" spans="1:4" x14ac:dyDescent="0.25">
      <c r="A87" s="3" t="s">
        <v>184</v>
      </c>
      <c r="B87" s="4">
        <v>3</v>
      </c>
      <c r="C87" s="11">
        <f>3/136</f>
        <v>2.2058823529411766E-2</v>
      </c>
      <c r="D87" s="6"/>
    </row>
    <row r="88" spans="1:4" x14ac:dyDescent="0.25">
      <c r="A88" s="3" t="s">
        <v>185</v>
      </c>
      <c r="B88" s="4">
        <v>3</v>
      </c>
      <c r="C88" s="11">
        <f>3/136</f>
        <v>2.2058823529411766E-2</v>
      </c>
      <c r="D88" s="6"/>
    </row>
    <row r="89" spans="1:4" x14ac:dyDescent="0.25">
      <c r="A89" s="3" t="s">
        <v>186</v>
      </c>
      <c r="B89" s="4">
        <v>4</v>
      </c>
      <c r="C89" s="11">
        <f>4/136</f>
        <v>2.9411764705882353E-2</v>
      </c>
      <c r="D89" s="6"/>
    </row>
    <row r="90" spans="1:4" x14ac:dyDescent="0.25">
      <c r="A90" s="3" t="s">
        <v>187</v>
      </c>
      <c r="B90" s="4">
        <v>12</v>
      </c>
      <c r="C90" s="11">
        <f>12/136</f>
        <v>8.8235294117647065E-2</v>
      </c>
      <c r="D90" s="6"/>
    </row>
    <row r="91" spans="1:4" x14ac:dyDescent="0.25">
      <c r="A91" s="3" t="s">
        <v>188</v>
      </c>
      <c r="B91" s="4">
        <v>1</v>
      </c>
      <c r="C91" s="11">
        <f>1/136</f>
        <v>7.3529411764705881E-3</v>
      </c>
      <c r="D91" s="6"/>
    </row>
    <row r="92" spans="1:4" x14ac:dyDescent="0.25">
      <c r="A92" s="3" t="s">
        <v>189</v>
      </c>
      <c r="B92" s="4">
        <v>4</v>
      </c>
      <c r="C92" s="11">
        <f>4/136</f>
        <v>2.9411764705882353E-2</v>
      </c>
      <c r="D92" s="6"/>
    </row>
    <row r="93" spans="1:4" x14ac:dyDescent="0.25">
      <c r="A93" s="3" t="s">
        <v>190</v>
      </c>
      <c r="B93" s="4">
        <v>2</v>
      </c>
      <c r="C93" s="11">
        <f>2/136</f>
        <v>1.4705882352941176E-2</v>
      </c>
      <c r="D93" s="6"/>
    </row>
    <row r="94" spans="1:4" x14ac:dyDescent="0.25">
      <c r="A94" s="3" t="s">
        <v>191</v>
      </c>
      <c r="B94" s="4">
        <v>2</v>
      </c>
      <c r="C94" s="11">
        <f>2/136</f>
        <v>1.4705882352941176E-2</v>
      </c>
      <c r="D94" s="6"/>
    </row>
    <row r="95" spans="1:4" x14ac:dyDescent="0.25">
      <c r="A95" s="3" t="s">
        <v>192</v>
      </c>
      <c r="B95" s="4">
        <v>7</v>
      </c>
      <c r="C95" s="11">
        <f>7/136</f>
        <v>5.1470588235294115E-2</v>
      </c>
      <c r="D95" s="6"/>
    </row>
    <row r="96" spans="1:4" x14ac:dyDescent="0.25">
      <c r="A96" s="3" t="s">
        <v>193</v>
      </c>
      <c r="B96" s="4">
        <v>4</v>
      </c>
      <c r="C96" s="11">
        <f t="shared" ref="C96:C98" si="0">4/136</f>
        <v>2.9411764705882353E-2</v>
      </c>
      <c r="D96" s="6"/>
    </row>
    <row r="97" spans="1:4" x14ac:dyDescent="0.25">
      <c r="A97" s="3" t="s">
        <v>194</v>
      </c>
      <c r="B97" s="4">
        <v>4</v>
      </c>
      <c r="C97" s="11">
        <f t="shared" si="0"/>
        <v>2.9411764705882353E-2</v>
      </c>
      <c r="D97" s="6"/>
    </row>
    <row r="98" spans="1:4" x14ac:dyDescent="0.25">
      <c r="A98" s="3" t="s">
        <v>195</v>
      </c>
      <c r="B98" s="4">
        <v>4</v>
      </c>
      <c r="C98" s="11">
        <f t="shared" si="0"/>
        <v>2.9411764705882353E-2</v>
      </c>
      <c r="D98" s="6"/>
    </row>
    <row r="99" spans="1:4" x14ac:dyDescent="0.25">
      <c r="A99" s="3" t="s">
        <v>196</v>
      </c>
      <c r="B99" s="4">
        <v>5</v>
      </c>
      <c r="C99" s="11">
        <f>5/136</f>
        <v>3.6764705882352942E-2</v>
      </c>
      <c r="D99" s="6"/>
    </row>
    <row r="100" spans="1:4" x14ac:dyDescent="0.25">
      <c r="A100" s="3" t="s">
        <v>197</v>
      </c>
      <c r="B100" s="4">
        <v>1</v>
      </c>
      <c r="C100" s="11">
        <f>1/136</f>
        <v>7.3529411764705881E-3</v>
      </c>
      <c r="D100" s="6"/>
    </row>
    <row r="101" spans="1:4" x14ac:dyDescent="0.25">
      <c r="A101" s="3" t="s">
        <v>198</v>
      </c>
      <c r="B101" s="4">
        <v>2</v>
      </c>
      <c r="C101" s="11">
        <f>2/136</f>
        <v>1.4705882352941176E-2</v>
      </c>
      <c r="D101" s="6"/>
    </row>
    <row r="102" spans="1:4" x14ac:dyDescent="0.25">
      <c r="A102" s="3" t="s">
        <v>199</v>
      </c>
      <c r="B102" s="4">
        <v>1</v>
      </c>
      <c r="C102" s="11">
        <f>1/136</f>
        <v>7.3529411764705881E-3</v>
      </c>
      <c r="D102" s="6"/>
    </row>
    <row r="103" spans="1:4" x14ac:dyDescent="0.25">
      <c r="A103" s="3" t="s">
        <v>200</v>
      </c>
      <c r="B103" s="4">
        <v>10</v>
      </c>
      <c r="C103" s="11">
        <f>10/136</f>
        <v>7.3529411764705885E-2</v>
      </c>
      <c r="D103" s="6"/>
    </row>
    <row r="104" spans="1:4" x14ac:dyDescent="0.25">
      <c r="A104" s="3" t="s">
        <v>144</v>
      </c>
      <c r="B104" s="4">
        <v>6</v>
      </c>
      <c r="C104" s="11">
        <f>6/136</f>
        <v>4.4117647058823532E-2</v>
      </c>
      <c r="D104" s="6"/>
    </row>
    <row r="105" spans="1:4" x14ac:dyDescent="0.25">
      <c r="A105" s="8" t="s">
        <v>157</v>
      </c>
      <c r="B105" s="23">
        <v>136</v>
      </c>
      <c r="C105" s="24">
        <f>SUM(C79:C104)</f>
        <v>0.99999999999999967</v>
      </c>
      <c r="D105" s="25"/>
    </row>
    <row r="106" spans="1:4" s="22" customFormat="1" x14ac:dyDescent="0.25">
      <c r="A106" s="20"/>
      <c r="B106" s="25"/>
      <c r="C106" s="26"/>
      <c r="D106" s="25"/>
    </row>
    <row r="107" spans="1:4" s="22" customFormat="1" x14ac:dyDescent="0.25">
      <c r="A107" s="20"/>
      <c r="B107" s="25"/>
      <c r="C107" s="26"/>
      <c r="D107" s="25"/>
    </row>
    <row r="108" spans="1:4" s="22" customFormat="1" ht="30" x14ac:dyDescent="0.25">
      <c r="A108" s="17" t="s">
        <v>152</v>
      </c>
      <c r="B108" s="17" t="s">
        <v>201</v>
      </c>
      <c r="C108" s="17" t="s">
        <v>154</v>
      </c>
      <c r="D108" s="25"/>
    </row>
    <row r="109" spans="1:4" s="22" customFormat="1" x14ac:dyDescent="0.25">
      <c r="A109" s="27" t="s">
        <v>202</v>
      </c>
      <c r="B109" s="4">
        <v>31</v>
      </c>
      <c r="C109" s="28">
        <f>31/136</f>
        <v>0.22794117647058823</v>
      </c>
      <c r="D109" s="25"/>
    </row>
    <row r="110" spans="1:4" s="22" customFormat="1" x14ac:dyDescent="0.25">
      <c r="A110" s="27" t="s">
        <v>203</v>
      </c>
      <c r="B110" s="4">
        <v>10</v>
      </c>
      <c r="C110" s="28">
        <f>10/135</f>
        <v>7.407407407407407E-2</v>
      </c>
      <c r="D110" s="25"/>
    </row>
    <row r="111" spans="1:4" s="22" customFormat="1" x14ac:dyDescent="0.25">
      <c r="A111" s="27" t="s">
        <v>204</v>
      </c>
      <c r="B111" s="4">
        <v>8</v>
      </c>
      <c r="C111" s="28">
        <f>8/136</f>
        <v>5.8823529411764705E-2</v>
      </c>
      <c r="D111" s="25"/>
    </row>
    <row r="112" spans="1:4" s="22" customFormat="1" x14ac:dyDescent="0.25">
      <c r="A112" s="27" t="s">
        <v>205</v>
      </c>
      <c r="B112" s="4">
        <v>26</v>
      </c>
      <c r="C112" s="28">
        <f>26/136</f>
        <v>0.19117647058823528</v>
      </c>
      <c r="D112" s="25"/>
    </row>
    <row r="113" spans="1:4" s="22" customFormat="1" x14ac:dyDescent="0.25">
      <c r="A113" s="27" t="s">
        <v>206</v>
      </c>
      <c r="B113" s="4">
        <v>1</v>
      </c>
      <c r="C113" s="28">
        <f>1/136</f>
        <v>7.3529411764705881E-3</v>
      </c>
      <c r="D113" s="25"/>
    </row>
    <row r="114" spans="1:4" s="22" customFormat="1" x14ac:dyDescent="0.25">
      <c r="A114" s="27" t="s">
        <v>207</v>
      </c>
      <c r="B114" s="4">
        <v>60</v>
      </c>
      <c r="C114" s="28">
        <f>60/136</f>
        <v>0.44117647058823528</v>
      </c>
      <c r="D114" s="25"/>
    </row>
    <row r="115" spans="1:4" s="22" customFormat="1" x14ac:dyDescent="0.25">
      <c r="A115" s="29" t="s">
        <v>157</v>
      </c>
      <c r="B115" s="23">
        <v>136</v>
      </c>
      <c r="C115" s="24">
        <f>SUM(C109:C114)</f>
        <v>1.0005446623093681</v>
      </c>
      <c r="D115" s="25"/>
    </row>
    <row r="116" spans="1:4" s="22" customFormat="1" x14ac:dyDescent="0.25">
      <c r="A116" s="20"/>
      <c r="B116" s="25"/>
      <c r="C116" s="26"/>
      <c r="D116" s="25"/>
    </row>
    <row r="117" spans="1:4" s="22" customFormat="1" x14ac:dyDescent="0.25">
      <c r="A117" s="20"/>
      <c r="B117" s="25"/>
      <c r="C117" s="26"/>
      <c r="D117" s="25"/>
    </row>
    <row r="118" spans="1:4" s="22" customFormat="1" x14ac:dyDescent="0.25">
      <c r="A118" s="20"/>
      <c r="B118" s="25"/>
      <c r="C118" s="26"/>
      <c r="D118" s="25"/>
    </row>
    <row r="119" spans="1:4" s="22" customFormat="1" x14ac:dyDescent="0.25">
      <c r="A119" s="20"/>
      <c r="B119" s="25"/>
      <c r="C119" s="26"/>
      <c r="D119" s="25"/>
    </row>
    <row r="120" spans="1:4" s="22" customFormat="1" x14ac:dyDescent="0.25">
      <c r="A120" s="20"/>
      <c r="B120" s="25"/>
      <c r="C120" s="26"/>
      <c r="D120" s="25"/>
    </row>
    <row r="123" spans="1:4" x14ac:dyDescent="0.25">
      <c r="A123" s="30"/>
      <c r="B123" s="30"/>
    </row>
    <row r="124" spans="1:4" x14ac:dyDescent="0.25">
      <c r="A124" s="31"/>
      <c r="B124" s="32"/>
    </row>
    <row r="125" spans="1:4" ht="30" x14ac:dyDescent="0.25">
      <c r="A125" s="23" t="s">
        <v>152</v>
      </c>
      <c r="B125" s="33" t="s">
        <v>208</v>
      </c>
    </row>
    <row r="126" spans="1:4" x14ac:dyDescent="0.25">
      <c r="A126" s="3" t="s">
        <v>4</v>
      </c>
      <c r="B126" s="13">
        <v>18</v>
      </c>
    </row>
    <row r="127" spans="1:4" x14ac:dyDescent="0.25">
      <c r="A127" s="3" t="s">
        <v>53</v>
      </c>
      <c r="B127" s="13">
        <v>7</v>
      </c>
    </row>
    <row r="128" spans="1:4" x14ac:dyDescent="0.25">
      <c r="A128" s="3" t="s">
        <v>36</v>
      </c>
      <c r="B128" s="13">
        <v>13</v>
      </c>
    </row>
    <row r="129" spans="1:3" x14ac:dyDescent="0.25">
      <c r="A129" s="3" t="s">
        <v>69</v>
      </c>
      <c r="B129" s="13">
        <v>10</v>
      </c>
    </row>
    <row r="130" spans="1:3" x14ac:dyDescent="0.25">
      <c r="A130" s="3" t="s">
        <v>1</v>
      </c>
      <c r="B130" s="13">
        <v>9</v>
      </c>
    </row>
    <row r="131" spans="1:3" x14ac:dyDescent="0.25">
      <c r="A131" s="3" t="s">
        <v>12</v>
      </c>
      <c r="B131" s="13">
        <v>12</v>
      </c>
    </row>
    <row r="132" spans="1:3" x14ac:dyDescent="0.25">
      <c r="A132" s="3" t="s">
        <v>23</v>
      </c>
      <c r="B132" s="13">
        <v>11</v>
      </c>
    </row>
    <row r="133" spans="1:3" x14ac:dyDescent="0.25">
      <c r="A133" s="3" t="s">
        <v>7</v>
      </c>
      <c r="B133" s="13">
        <v>29</v>
      </c>
    </row>
    <row r="134" spans="1:3" x14ac:dyDescent="0.25">
      <c r="A134" s="3" t="s">
        <v>11</v>
      </c>
      <c r="B134" s="13">
        <v>11</v>
      </c>
    </row>
    <row r="135" spans="1:3" x14ac:dyDescent="0.25">
      <c r="A135" s="3" t="s">
        <v>37</v>
      </c>
      <c r="B135" s="13">
        <v>12</v>
      </c>
    </row>
    <row r="136" spans="1:3" x14ac:dyDescent="0.25">
      <c r="A136" s="3" t="s">
        <v>5</v>
      </c>
      <c r="B136" s="13">
        <v>9</v>
      </c>
    </row>
    <row r="137" spans="1:3" x14ac:dyDescent="0.25">
      <c r="A137" s="34" t="s">
        <v>157</v>
      </c>
      <c r="B137" s="23">
        <v>13</v>
      </c>
    </row>
    <row r="140" spans="1:3" x14ac:dyDescent="0.25">
      <c r="A140" s="23" t="s">
        <v>152</v>
      </c>
      <c r="B140" s="33" t="s">
        <v>747</v>
      </c>
      <c r="C140" s="33" t="s">
        <v>154</v>
      </c>
    </row>
    <row r="141" spans="1:3" x14ac:dyDescent="0.25">
      <c r="A141" s="69" t="s">
        <v>748</v>
      </c>
      <c r="B141" s="70">
        <v>163</v>
      </c>
      <c r="C141" s="71">
        <f>(B141*100)/B145</f>
        <v>94.219653179190757</v>
      </c>
    </row>
    <row r="142" spans="1:3" x14ac:dyDescent="0.25">
      <c r="A142" s="69" t="s">
        <v>749</v>
      </c>
      <c r="B142" s="70">
        <v>4</v>
      </c>
      <c r="C142" s="71">
        <f>(B142*100)/B145</f>
        <v>2.3121387283236996</v>
      </c>
    </row>
    <row r="143" spans="1:3" x14ac:dyDescent="0.25">
      <c r="A143" s="69" t="s">
        <v>750</v>
      </c>
      <c r="B143" s="70">
        <v>2</v>
      </c>
      <c r="C143" s="71">
        <f>(B143*100)/B145</f>
        <v>1.1560693641618498</v>
      </c>
    </row>
    <row r="144" spans="1:3" x14ac:dyDescent="0.25">
      <c r="A144" s="69" t="s">
        <v>751</v>
      </c>
      <c r="B144" s="70">
        <v>4</v>
      </c>
      <c r="C144" s="71">
        <f>(B144*100)/B145</f>
        <v>2.3121387283236996</v>
      </c>
    </row>
    <row r="145" spans="1:3" x14ac:dyDescent="0.25">
      <c r="A145" s="34" t="s">
        <v>157</v>
      </c>
      <c r="B145" s="23">
        <f>SUM(B141:B144)</f>
        <v>173</v>
      </c>
      <c r="C145" s="72">
        <f>SUM(C141:C144)</f>
        <v>100.00000000000001</v>
      </c>
    </row>
  </sheetData>
  <pageMargins left="0.7" right="0.7" top="0.75" bottom="0.75" header="0.3" footer="0.3"/>
  <pageSetup orientation="portrait" horizontalDpi="4294967294" verticalDpi="4294967294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PQRSD MARZO</vt:lpstr>
      <vt:lpstr>DINÁMICAS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2021-03-25T19:29:39Z</dcterms:created>
  <dcterms:modified xsi:type="dcterms:W3CDTF">2022-10-03T20:20:35Z</dcterms:modified>
</cp:coreProperties>
</file>