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OneDrive\Desktop\JORGE RESTREPO DNBC\"/>
    </mc:Choice>
  </mc:AlternateContent>
  <bookViews>
    <workbookView xWindow="0" yWindow="0" windowWidth="28800" windowHeight="12330" firstSheet="1" activeTab="2"/>
  </bookViews>
  <sheets>
    <sheet name="Total Orfeos" sheetId="1" r:id="rId1"/>
    <sheet name="PQRSD Septiembre" sheetId="2" r:id="rId2"/>
    <sheet name="Dinamicas Septiembre" sheetId="3" r:id="rId3"/>
    <sheet name="Hoja1" sheetId="4" r:id="rId4"/>
  </sheets>
  <definedNames>
    <definedName name="_xlnm._FilterDatabase" localSheetId="2" hidden="1">'Dinamicas Septiembre'!$A$34:$B$34</definedName>
    <definedName name="_xlnm._FilterDatabase" localSheetId="1" hidden="1">'PQRSD Septiembre'!$A$1:$X$159</definedName>
  </definedNames>
  <calcPr calcId="162913"/>
  <pivotCaches>
    <pivotCache cacheId="10"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3" l="1"/>
  <c r="C18" i="3"/>
  <c r="C17" i="3"/>
  <c r="C38" i="3" l="1"/>
  <c r="C37" i="3"/>
  <c r="C36" i="3"/>
  <c r="C35" i="3"/>
  <c r="B38" i="3"/>
  <c r="C163" i="3" l="1"/>
  <c r="C162" i="3"/>
  <c r="C161" i="3"/>
  <c r="C160" i="3"/>
  <c r="C159" i="3"/>
  <c r="C158" i="3"/>
  <c r="C164" i="3" s="1"/>
  <c r="C143" i="3"/>
  <c r="C142" i="3"/>
  <c r="C141" i="3"/>
  <c r="C140" i="3"/>
  <c r="C139" i="3"/>
  <c r="C138" i="3"/>
  <c r="C137" i="3"/>
  <c r="C136" i="3"/>
  <c r="C135" i="3"/>
  <c r="C134" i="3"/>
  <c r="C133" i="3"/>
  <c r="C132" i="3"/>
  <c r="C131" i="3"/>
  <c r="C130" i="3"/>
  <c r="C129" i="3"/>
  <c r="C128" i="3"/>
  <c r="C127" i="3"/>
  <c r="C126" i="3"/>
  <c r="C125" i="3"/>
  <c r="C124" i="3"/>
  <c r="C123" i="3"/>
  <c r="C122" i="3"/>
  <c r="C121" i="3"/>
  <c r="C120" i="3"/>
  <c r="C144" i="3" s="1"/>
  <c r="C119" i="3"/>
  <c r="C118" i="3"/>
  <c r="C117" i="3"/>
  <c r="C101" i="3"/>
  <c r="C100" i="3"/>
  <c r="C99" i="3"/>
  <c r="C98" i="3"/>
  <c r="C102" i="3" s="1"/>
  <c r="C97" i="3"/>
  <c r="C75" i="3"/>
  <c r="C74" i="3"/>
  <c r="C76" i="3" s="1"/>
  <c r="C57" i="3"/>
  <c r="C56" i="3"/>
  <c r="C55" i="3"/>
  <c r="C54" i="3"/>
  <c r="C53" i="3"/>
  <c r="C52" i="3"/>
  <c r="C51" i="3"/>
  <c r="C58" i="3" s="1"/>
  <c r="C4" i="3"/>
  <c r="C3" i="3"/>
  <c r="C2" i="3"/>
  <c r="C5" i="3" s="1"/>
</calcChain>
</file>

<file path=xl/comments1.xml><?xml version="1.0" encoding="utf-8"?>
<comments xmlns="http://schemas.openxmlformats.org/spreadsheetml/2006/main">
  <authors>
    <author>Atención  Ciudadano</author>
  </authors>
  <commentList>
    <comment ref="N3" authorId="0" shapeId="0">
      <text>
        <r>
          <rPr>
            <b/>
            <sz val="9"/>
            <color indexed="81"/>
            <rFont val="Tahoma"/>
            <family val="2"/>
          </rPr>
          <t>Atención  Ciudadano:</t>
        </r>
        <r>
          <rPr>
            <sz val="9"/>
            <color indexed="81"/>
            <rFont val="Tahoma"/>
            <family val="2"/>
          </rPr>
          <t xml:space="preserve">
Eliminar hora, dejar solo fecha</t>
        </r>
      </text>
    </comment>
    <comment ref="N4" authorId="0" shapeId="0">
      <text>
        <r>
          <rPr>
            <b/>
            <sz val="9"/>
            <color indexed="81"/>
            <rFont val="Tahoma"/>
            <family val="2"/>
          </rPr>
          <t>Atención  Ciudadano:</t>
        </r>
        <r>
          <rPr>
            <sz val="9"/>
            <color indexed="81"/>
            <rFont val="Tahoma"/>
            <family val="2"/>
          </rPr>
          <t xml:space="preserve">
Eliminar hora, dejar solo fecha</t>
        </r>
      </text>
    </comment>
    <comment ref="N5" authorId="0" shapeId="0">
      <text>
        <r>
          <rPr>
            <b/>
            <sz val="9"/>
            <color indexed="81"/>
            <rFont val="Tahoma"/>
            <family val="2"/>
          </rPr>
          <t>Atención  Ciudadano:</t>
        </r>
        <r>
          <rPr>
            <sz val="9"/>
            <color indexed="81"/>
            <rFont val="Tahoma"/>
            <family val="2"/>
          </rPr>
          <t xml:space="preserve">
Eliminar hora, dejar solo fecha</t>
        </r>
      </text>
    </comment>
    <comment ref="N6" authorId="0" shapeId="0">
      <text>
        <r>
          <rPr>
            <b/>
            <sz val="9"/>
            <color indexed="81"/>
            <rFont val="Tahoma"/>
            <family val="2"/>
          </rPr>
          <t>Atención  Ciudadano:</t>
        </r>
        <r>
          <rPr>
            <sz val="9"/>
            <color indexed="81"/>
            <rFont val="Tahoma"/>
            <family val="2"/>
          </rPr>
          <t xml:space="preserve">
Eliminar hora, dejar solo fecha</t>
        </r>
      </text>
    </comment>
    <comment ref="N7" authorId="0" shapeId="0">
      <text>
        <r>
          <rPr>
            <b/>
            <sz val="9"/>
            <color indexed="81"/>
            <rFont val="Tahoma"/>
            <family val="2"/>
          </rPr>
          <t>Atención  Ciudadano:</t>
        </r>
        <r>
          <rPr>
            <sz val="9"/>
            <color indexed="81"/>
            <rFont val="Tahoma"/>
            <family val="2"/>
          </rPr>
          <t xml:space="preserve">
Eliminar hora, dejar solo fecha</t>
        </r>
      </text>
    </comment>
    <comment ref="N8" authorId="0" shapeId="0">
      <text>
        <r>
          <rPr>
            <b/>
            <sz val="9"/>
            <color indexed="81"/>
            <rFont val="Tahoma"/>
            <family val="2"/>
          </rPr>
          <t>Atención  Ciudadano:</t>
        </r>
        <r>
          <rPr>
            <sz val="9"/>
            <color indexed="81"/>
            <rFont val="Tahoma"/>
            <family val="2"/>
          </rPr>
          <t xml:space="preserve">
Eliminar hora, dejar solo fecha</t>
        </r>
      </text>
    </comment>
    <comment ref="N9" authorId="0" shapeId="0">
      <text>
        <r>
          <rPr>
            <b/>
            <sz val="9"/>
            <color indexed="81"/>
            <rFont val="Tahoma"/>
            <family val="2"/>
          </rPr>
          <t>Atención  Ciudadano:</t>
        </r>
        <r>
          <rPr>
            <sz val="9"/>
            <color indexed="81"/>
            <rFont val="Tahoma"/>
            <family val="2"/>
          </rPr>
          <t xml:space="preserve">
Eliminar hora, dejar solo fecha</t>
        </r>
      </text>
    </comment>
    <comment ref="N10" authorId="0" shapeId="0">
      <text>
        <r>
          <rPr>
            <b/>
            <sz val="9"/>
            <color indexed="81"/>
            <rFont val="Tahoma"/>
            <family val="2"/>
          </rPr>
          <t>Atención  Ciudadano:</t>
        </r>
        <r>
          <rPr>
            <sz val="9"/>
            <color indexed="81"/>
            <rFont val="Tahoma"/>
            <family val="2"/>
          </rPr>
          <t xml:space="preserve">
Eliminar hora, dejar solo fecha</t>
        </r>
      </text>
    </comment>
    <comment ref="T17" authorId="0" shapeId="0">
      <text>
        <r>
          <rPr>
            <b/>
            <sz val="9"/>
            <color indexed="81"/>
            <rFont val="Tahoma"/>
            <family val="2"/>
          </rPr>
          <t>Atención  Ciudadano:</t>
        </r>
        <r>
          <rPr>
            <sz val="9"/>
            <color indexed="81"/>
            <rFont val="Tahoma"/>
            <family val="2"/>
          </rPr>
          <t xml:space="preserve">
Fecha de digitalización de respuesta con firma</t>
        </r>
      </text>
    </comment>
    <comment ref="U17" authorId="0" shapeId="0">
      <text>
        <r>
          <rPr>
            <b/>
            <sz val="9"/>
            <color indexed="81"/>
            <rFont val="Tahoma"/>
            <family val="2"/>
          </rPr>
          <t>Atención  Ciudadano:</t>
        </r>
        <r>
          <rPr>
            <sz val="9"/>
            <color indexed="81"/>
            <rFont val="Tahoma"/>
            <family val="2"/>
          </rPr>
          <t xml:space="preserve">
Pdf,tiff,word o no aplica si no se puso información</t>
        </r>
      </text>
    </comment>
    <comment ref="V17" authorId="0" shapeId="0">
      <text>
        <r>
          <rPr>
            <b/>
            <sz val="9"/>
            <color indexed="81"/>
            <rFont val="Tahoma"/>
            <family val="2"/>
          </rPr>
          <t>Atención  Ciudadano:</t>
        </r>
        <r>
          <rPr>
            <sz val="9"/>
            <color indexed="81"/>
            <rFont val="Tahoma"/>
            <family val="2"/>
          </rPr>
          <t xml:space="preserve">
si o no</t>
        </r>
      </text>
    </comment>
    <comment ref="W17" authorId="0" shapeId="0">
      <text>
        <r>
          <rPr>
            <b/>
            <sz val="9"/>
            <color indexed="81"/>
            <rFont val="Tahoma"/>
            <family val="2"/>
          </rPr>
          <t>Atención  Ciudadano:</t>
        </r>
        <r>
          <rPr>
            <sz val="9"/>
            <color indexed="81"/>
            <rFont val="Tahoma"/>
            <family val="2"/>
          </rPr>
          <t xml:space="preserve">
si,no o N/A
</t>
        </r>
      </text>
    </comment>
    <comment ref="T20" authorId="0" shapeId="0">
      <text>
        <r>
          <rPr>
            <b/>
            <sz val="9"/>
            <color indexed="81"/>
            <rFont val="Tahoma"/>
            <family val="2"/>
          </rPr>
          <t>Atención  Ciudadano:</t>
        </r>
        <r>
          <rPr>
            <sz val="9"/>
            <color indexed="81"/>
            <rFont val="Tahoma"/>
            <family val="2"/>
          </rPr>
          <t xml:space="preserve">
Fecha de digitalización de respuesta con firma</t>
        </r>
      </text>
    </comment>
    <comment ref="U20" authorId="0" shapeId="0">
      <text>
        <r>
          <rPr>
            <b/>
            <sz val="9"/>
            <color indexed="81"/>
            <rFont val="Tahoma"/>
            <family val="2"/>
          </rPr>
          <t>Atención  Ciudadano:</t>
        </r>
        <r>
          <rPr>
            <sz val="9"/>
            <color indexed="81"/>
            <rFont val="Tahoma"/>
            <family val="2"/>
          </rPr>
          <t xml:space="preserve">
Pdf,tiff,word o no aplica si no se puso información</t>
        </r>
      </text>
    </comment>
    <comment ref="V20" authorId="0" shapeId="0">
      <text>
        <r>
          <rPr>
            <b/>
            <sz val="9"/>
            <color indexed="81"/>
            <rFont val="Tahoma"/>
            <family val="2"/>
          </rPr>
          <t>Atención  Ciudadano:</t>
        </r>
        <r>
          <rPr>
            <sz val="9"/>
            <color indexed="81"/>
            <rFont val="Tahoma"/>
            <family val="2"/>
          </rPr>
          <t xml:space="preserve">
si o no</t>
        </r>
      </text>
    </comment>
    <comment ref="W20" authorId="0" shapeId="0">
      <text>
        <r>
          <rPr>
            <b/>
            <sz val="9"/>
            <color indexed="81"/>
            <rFont val="Tahoma"/>
            <family val="2"/>
          </rPr>
          <t>Atención  Ciudadano:</t>
        </r>
        <r>
          <rPr>
            <sz val="9"/>
            <color indexed="81"/>
            <rFont val="Tahoma"/>
            <family val="2"/>
          </rPr>
          <t xml:space="preserve">
si,no o N/A
</t>
        </r>
      </text>
    </comment>
    <comment ref="X27" authorId="0" shapeId="0">
      <text>
        <r>
          <rPr>
            <b/>
            <sz val="9"/>
            <color indexed="81"/>
            <rFont val="Tahoma"/>
            <family val="2"/>
          </rPr>
          <t>Atención  Ciudadano:</t>
        </r>
        <r>
          <rPr>
            <sz val="9"/>
            <color indexed="81"/>
            <rFont val="Tahoma"/>
            <family val="2"/>
          </rPr>
          <t xml:space="preserve">
Comentario de atención al ciudadano con respecto a como cerraron orfeo</t>
        </r>
      </text>
    </comment>
    <comment ref="X32" authorId="0" shapeId="0">
      <text>
        <r>
          <rPr>
            <b/>
            <sz val="9"/>
            <color indexed="81"/>
            <rFont val="Tahoma"/>
            <family val="2"/>
          </rPr>
          <t>Atención  Ciudadano:</t>
        </r>
        <r>
          <rPr>
            <sz val="9"/>
            <color indexed="81"/>
            <rFont val="Tahoma"/>
            <family val="2"/>
          </rPr>
          <t xml:space="preserve">
Comentario de atención al ciudadano con respecto a como cerraron orfeo</t>
        </r>
      </text>
    </comment>
    <comment ref="X33" authorId="0" shapeId="0">
      <text>
        <r>
          <rPr>
            <b/>
            <sz val="9"/>
            <color indexed="81"/>
            <rFont val="Tahoma"/>
            <family val="2"/>
          </rPr>
          <t>Atención  Ciudadano:</t>
        </r>
        <r>
          <rPr>
            <sz val="9"/>
            <color indexed="81"/>
            <rFont val="Tahoma"/>
            <family val="2"/>
          </rPr>
          <t xml:space="preserve">
Comentario de atención al ciudadano con respecto a como cerraron orfeo</t>
        </r>
      </text>
    </comment>
    <comment ref="X34" authorId="0" shapeId="0">
      <text>
        <r>
          <rPr>
            <b/>
            <sz val="9"/>
            <color indexed="81"/>
            <rFont val="Tahoma"/>
            <family val="2"/>
          </rPr>
          <t>Atención  Ciudadano:</t>
        </r>
        <r>
          <rPr>
            <sz val="9"/>
            <color indexed="81"/>
            <rFont val="Tahoma"/>
            <family val="2"/>
          </rPr>
          <t xml:space="preserve">
Comentario de atención al ciudadano con respecto a como cerraron orfeo</t>
        </r>
      </text>
    </comment>
    <comment ref="F36" authorId="0" shapeId="0">
      <text>
        <r>
          <rPr>
            <b/>
            <sz val="9"/>
            <color indexed="81"/>
            <rFont val="Tahoma"/>
            <family val="2"/>
          </rPr>
          <t>Atención  Ciudadano:</t>
        </r>
        <r>
          <rPr>
            <sz val="9"/>
            <color indexed="81"/>
            <rFont val="Tahoma"/>
            <family val="2"/>
          </rPr>
          <t xml:space="preserve">
Revisar base de datos anteriores para llenar este campo</t>
        </r>
      </text>
    </comment>
    <comment ref="T36" authorId="0" shapeId="0">
      <text>
        <r>
          <rPr>
            <b/>
            <sz val="9"/>
            <color indexed="81"/>
            <rFont val="Tahoma"/>
            <family val="2"/>
          </rPr>
          <t>Atención  Ciudadano:</t>
        </r>
        <r>
          <rPr>
            <sz val="9"/>
            <color indexed="81"/>
            <rFont val="Tahoma"/>
            <family val="2"/>
          </rPr>
          <t xml:space="preserve">
Fecha de digitalización de respuesta con firma</t>
        </r>
      </text>
    </comment>
    <comment ref="U36" authorId="0" shapeId="0">
      <text>
        <r>
          <rPr>
            <b/>
            <sz val="9"/>
            <color indexed="81"/>
            <rFont val="Tahoma"/>
            <family val="2"/>
          </rPr>
          <t>Atención  Ciudadano:</t>
        </r>
        <r>
          <rPr>
            <sz val="9"/>
            <color indexed="81"/>
            <rFont val="Tahoma"/>
            <family val="2"/>
          </rPr>
          <t xml:space="preserve">
Pdf,tiff,word o no aplica si no se puso información</t>
        </r>
      </text>
    </comment>
    <comment ref="V36" authorId="0" shapeId="0">
      <text>
        <r>
          <rPr>
            <b/>
            <sz val="9"/>
            <color indexed="81"/>
            <rFont val="Tahoma"/>
            <family val="2"/>
          </rPr>
          <t>Atención  Ciudadano:</t>
        </r>
        <r>
          <rPr>
            <sz val="9"/>
            <color indexed="81"/>
            <rFont val="Tahoma"/>
            <family val="2"/>
          </rPr>
          <t xml:space="preserve">
si o no</t>
        </r>
      </text>
    </comment>
    <comment ref="W36" authorId="0" shapeId="0">
      <text>
        <r>
          <rPr>
            <b/>
            <sz val="9"/>
            <color indexed="81"/>
            <rFont val="Tahoma"/>
            <family val="2"/>
          </rPr>
          <t>Atención  Ciudadano:</t>
        </r>
        <r>
          <rPr>
            <sz val="9"/>
            <color indexed="81"/>
            <rFont val="Tahoma"/>
            <family val="2"/>
          </rPr>
          <t xml:space="preserve">
si,no o N/A
</t>
        </r>
      </text>
    </comment>
    <comment ref="X36" authorId="0" shapeId="0">
      <text>
        <r>
          <rPr>
            <b/>
            <sz val="9"/>
            <color indexed="81"/>
            <rFont val="Tahoma"/>
            <family val="2"/>
          </rPr>
          <t>Atención  Ciudadano:</t>
        </r>
        <r>
          <rPr>
            <sz val="9"/>
            <color indexed="81"/>
            <rFont val="Tahoma"/>
            <family val="2"/>
          </rPr>
          <t xml:space="preserve">
Comentario de atención al ciudadano con respecto a como cerraron orfeo</t>
        </r>
      </text>
    </comment>
    <comment ref="F37" authorId="0" shapeId="0">
      <text>
        <r>
          <rPr>
            <b/>
            <sz val="9"/>
            <color indexed="81"/>
            <rFont val="Tahoma"/>
            <family val="2"/>
          </rPr>
          <t>Atención  Ciudadano:</t>
        </r>
        <r>
          <rPr>
            <sz val="9"/>
            <color indexed="81"/>
            <rFont val="Tahoma"/>
            <family val="2"/>
          </rPr>
          <t xml:space="preserve">
Revisar base de datos anteriores para llenar este campo</t>
        </r>
      </text>
    </comment>
    <comment ref="T37" authorId="0" shapeId="0">
      <text>
        <r>
          <rPr>
            <b/>
            <sz val="9"/>
            <color indexed="81"/>
            <rFont val="Tahoma"/>
            <family val="2"/>
          </rPr>
          <t>Atención  Ciudadano:</t>
        </r>
        <r>
          <rPr>
            <sz val="9"/>
            <color indexed="81"/>
            <rFont val="Tahoma"/>
            <family val="2"/>
          </rPr>
          <t xml:space="preserve">
Fecha de digitalización de respuesta con firma</t>
        </r>
      </text>
    </comment>
    <comment ref="U37" authorId="0" shapeId="0">
      <text>
        <r>
          <rPr>
            <b/>
            <sz val="9"/>
            <color indexed="81"/>
            <rFont val="Tahoma"/>
            <family val="2"/>
          </rPr>
          <t>Atención  Ciudadano:</t>
        </r>
        <r>
          <rPr>
            <sz val="9"/>
            <color indexed="81"/>
            <rFont val="Tahoma"/>
            <family val="2"/>
          </rPr>
          <t xml:space="preserve">
Pdf,tiff,word o no aplica si no se puso información</t>
        </r>
      </text>
    </comment>
    <comment ref="V37" authorId="0" shapeId="0">
      <text>
        <r>
          <rPr>
            <b/>
            <sz val="9"/>
            <color indexed="81"/>
            <rFont val="Tahoma"/>
            <family val="2"/>
          </rPr>
          <t>Atención  Ciudadano:</t>
        </r>
        <r>
          <rPr>
            <sz val="9"/>
            <color indexed="81"/>
            <rFont val="Tahoma"/>
            <family val="2"/>
          </rPr>
          <t xml:space="preserve">
si o no</t>
        </r>
      </text>
    </comment>
    <comment ref="W37" authorId="0" shapeId="0">
      <text>
        <r>
          <rPr>
            <b/>
            <sz val="9"/>
            <color indexed="81"/>
            <rFont val="Tahoma"/>
            <family val="2"/>
          </rPr>
          <t>Atención  Ciudadano:</t>
        </r>
        <r>
          <rPr>
            <sz val="9"/>
            <color indexed="81"/>
            <rFont val="Tahoma"/>
            <family val="2"/>
          </rPr>
          <t xml:space="preserve">
si,no o N/A
</t>
        </r>
      </text>
    </comment>
    <comment ref="X37" authorId="0" shapeId="0">
      <text>
        <r>
          <rPr>
            <b/>
            <sz val="9"/>
            <color indexed="81"/>
            <rFont val="Tahoma"/>
            <family val="2"/>
          </rPr>
          <t>Atención  Ciudadano:</t>
        </r>
        <r>
          <rPr>
            <sz val="9"/>
            <color indexed="81"/>
            <rFont val="Tahoma"/>
            <family val="2"/>
          </rPr>
          <t xml:space="preserve">
Comentario de atención al ciudadano con respecto a como cerraron orfeo</t>
        </r>
      </text>
    </comment>
    <comment ref="F38" authorId="0" shapeId="0">
      <text>
        <r>
          <rPr>
            <b/>
            <sz val="9"/>
            <color indexed="81"/>
            <rFont val="Tahoma"/>
            <family val="2"/>
          </rPr>
          <t>Atención  Ciudadano:</t>
        </r>
        <r>
          <rPr>
            <sz val="9"/>
            <color indexed="81"/>
            <rFont val="Tahoma"/>
            <family val="2"/>
          </rPr>
          <t xml:space="preserve">
Revisar base de datos anteriores para llenar este campo</t>
        </r>
      </text>
    </comment>
    <comment ref="F39" authorId="0" shapeId="0">
      <text>
        <r>
          <rPr>
            <b/>
            <sz val="9"/>
            <color indexed="81"/>
            <rFont val="Tahoma"/>
            <family val="2"/>
          </rPr>
          <t>Atención  Ciudadano:</t>
        </r>
        <r>
          <rPr>
            <sz val="9"/>
            <color indexed="81"/>
            <rFont val="Tahoma"/>
            <family val="2"/>
          </rPr>
          <t xml:space="preserve">
Revisar base de datos anteriores para llenar este campo</t>
        </r>
      </text>
    </comment>
    <comment ref="J39" authorId="0" shapeId="0">
      <text>
        <r>
          <rPr>
            <b/>
            <sz val="9"/>
            <color indexed="81"/>
            <rFont val="Tahoma"/>
            <family val="2"/>
          </rPr>
          <t>Atención  Ciudadano:</t>
        </r>
        <r>
          <rPr>
            <sz val="9"/>
            <color indexed="81"/>
            <rFont val="Tahoma"/>
            <family val="2"/>
          </rPr>
          <t xml:space="preserve">
Dirección o una de las dos Subdirecciones</t>
        </r>
      </text>
    </comment>
    <comment ref="F40" authorId="0" shapeId="0">
      <text>
        <r>
          <rPr>
            <b/>
            <sz val="9"/>
            <color indexed="81"/>
            <rFont val="Tahoma"/>
            <family val="2"/>
          </rPr>
          <t>Atención  Ciudadano:</t>
        </r>
        <r>
          <rPr>
            <sz val="9"/>
            <color indexed="81"/>
            <rFont val="Tahoma"/>
            <family val="2"/>
          </rPr>
          <t xml:space="preserve">
Revisar base de datos anteriores para llenar este campo</t>
        </r>
      </text>
    </comment>
    <comment ref="I40" authorId="0" shapeId="0">
      <text>
        <r>
          <rPr>
            <b/>
            <sz val="9"/>
            <color indexed="81"/>
            <rFont val="Tahoma"/>
            <family val="2"/>
          </rPr>
          <t>Atención  Ciudadano:</t>
        </r>
        <r>
          <rPr>
            <sz val="9"/>
            <color indexed="81"/>
            <rFont val="Tahoma"/>
            <family val="2"/>
          </rPr>
          <t xml:space="preserve">
Dirección o una de las dos Subdirecciones</t>
        </r>
      </text>
    </comment>
    <comment ref="J40" authorId="0" shapeId="0">
      <text>
        <r>
          <rPr>
            <b/>
            <sz val="9"/>
            <color indexed="81"/>
            <rFont val="Tahoma"/>
            <family val="2"/>
          </rPr>
          <t>Atención  Ciudadano:</t>
        </r>
        <r>
          <rPr>
            <sz val="9"/>
            <color indexed="81"/>
            <rFont val="Tahoma"/>
            <family val="2"/>
          </rPr>
          <t xml:space="preserve">
Dirección o una de las dos Subdirecciones</t>
        </r>
      </text>
    </comment>
    <comment ref="F42" authorId="0" shapeId="0">
      <text>
        <r>
          <rPr>
            <b/>
            <sz val="9"/>
            <color indexed="81"/>
            <rFont val="Tahoma"/>
            <family val="2"/>
          </rPr>
          <t>Atención  Ciudadano:</t>
        </r>
        <r>
          <rPr>
            <sz val="9"/>
            <color indexed="81"/>
            <rFont val="Tahoma"/>
            <family val="2"/>
          </rPr>
          <t xml:space="preserve">
Revisar base de datos anteriores para llenar este campo</t>
        </r>
      </text>
    </comment>
    <comment ref="I42" authorId="0" shapeId="0">
      <text>
        <r>
          <rPr>
            <b/>
            <sz val="9"/>
            <color indexed="81"/>
            <rFont val="Tahoma"/>
            <family val="2"/>
          </rPr>
          <t>Atención  Ciudadano:</t>
        </r>
        <r>
          <rPr>
            <sz val="9"/>
            <color indexed="81"/>
            <rFont val="Tahoma"/>
            <family val="2"/>
          </rPr>
          <t xml:space="preserve">
Dirección o una de las dos Subdirecciones</t>
        </r>
      </text>
    </comment>
    <comment ref="J42" authorId="0" shapeId="0">
      <text>
        <r>
          <rPr>
            <b/>
            <sz val="9"/>
            <color indexed="81"/>
            <rFont val="Tahoma"/>
            <family val="2"/>
          </rPr>
          <t>Atención  Ciudadano:</t>
        </r>
        <r>
          <rPr>
            <sz val="9"/>
            <color indexed="81"/>
            <rFont val="Tahoma"/>
            <family val="2"/>
          </rPr>
          <t xml:space="preserve">
Dirección o una de las dos Subdirecciones</t>
        </r>
      </text>
    </comment>
    <comment ref="F50" authorId="0" shapeId="0">
      <text>
        <r>
          <rPr>
            <b/>
            <sz val="9"/>
            <color indexed="81"/>
            <rFont val="Tahoma"/>
            <charset val="1"/>
          </rPr>
          <t>Atención  Ciudadano:</t>
        </r>
        <r>
          <rPr>
            <sz val="9"/>
            <color indexed="81"/>
            <rFont val="Tahoma"/>
            <charset val="1"/>
          </rPr>
          <t xml:space="preserve">
</t>
        </r>
      </text>
    </comment>
  </commentList>
</comments>
</file>

<file path=xl/sharedStrings.xml><?xml version="1.0" encoding="utf-8"?>
<sst xmlns="http://schemas.openxmlformats.org/spreadsheetml/2006/main" count="5431" uniqueCount="2654">
  <si>
    <t>Radicado</t>
  </si>
  <si>
    <t>Fecha Radicacion</t>
  </si>
  <si>
    <t>Asunto</t>
  </si>
  <si>
    <t>Nombre</t>
  </si>
  <si>
    <t>20203800035462  </t>
  </si>
  <si>
    <t>2020-09-01 08:57:49 </t>
  </si>
  <si>
    <t>CAC. Documentos faltantes para registro. </t>
  </si>
  <si>
    <t>CUERPO DE BOMBEROS VOLUNTARIOS DE CUMARAL  </t>
  </si>
  <si>
    <t>20203800035472  </t>
  </si>
  <si>
    <t>2020-09-01 09:15:50 </t>
  </si>
  <si>
    <t>CAC. Auditoria cumplimiento Ley de Transparencia.  </t>
  </si>
  <si>
    <t>PROCURADURÍA DELEGADA PARA LA DEFENSA DEL PATRIMONIO PÚBLICO LA TRANSPARENCIA Y LA INTEGRIDAD YAIR ALBERTO QUIROGA DAZA  </t>
  </si>
  <si>
    <t>PLANEACIÓN ESTRATEGICA </t>
  </si>
  <si>
    <t>20203800035482  </t>
  </si>
  <si>
    <t>2020-09-01 09:32:15 </t>
  </si>
  <si>
    <t>CAC. Remisión Solicitud - Ticket N° GSC-2020-6450.  </t>
  </si>
  <si>
    <t>MINISTERIO DEL INTERIOR OFICINA ASESORA DE PLANEACIóN ROSA EVA GUTIéRREZ CALDERóN </t>
  </si>
  <si>
    <t>20203800035492  </t>
  </si>
  <si>
    <t>2020-09-01 09:43:20 </t>
  </si>
  <si>
    <t>CAC. Radicado 20203800028872 Documentación Conformación Comité Técnico Nacional Asesor de Gestión del Riesgo Contra Incendios Forestales. </t>
  </si>
  <si>
    <t>MARCO ANTONIO CANDELO PADILLA BOMBERO VOLUNTARIO TULUA VALLE </t>
  </si>
  <si>
    <t>20203800035502  </t>
  </si>
  <si>
    <t>2020-09-01 09:47:16 </t>
  </si>
  <si>
    <t>CAC. SOLICITUD COPIAS.  </t>
  </si>
  <si>
    <t>PETICIÓN DE DOCUMENTOS E INFORMACIÓN </t>
  </si>
  <si>
    <t>VEEDURIA CIUDADANA VIGIAS DEL CAFE  </t>
  </si>
  <si>
    <t>20203800035512  </t>
  </si>
  <si>
    <t>2020-09-01 09:59:49 </t>
  </si>
  <si>
    <t>CAC. Documentos para el radicado 20202050067191 </t>
  </si>
  <si>
    <t>20203800035522  </t>
  </si>
  <si>
    <t>2020-09-01 10:29:35 </t>
  </si>
  <si>
    <t>CAC. AÑO 2018 - CURSO CONDUCTOR VEHICULOS EMERGENCIA - UAECOB. </t>
  </si>
  <si>
    <t>CUERPO DE BOMBEROS OFICIALES BOGOTá UAECOB D.C. </t>
  </si>
  <si>
    <t>20203800035532  </t>
  </si>
  <si>
    <t>2020-09-01 10:34:44 </t>
  </si>
  <si>
    <t>CAC. AÑO 2018 - CURSO CONDUCTOR VEHICULOS EMERGENCIA - UAECOB.  </t>
  </si>
  <si>
    <t>20203800035542  </t>
  </si>
  <si>
    <t>2020-09-01 10:59:22 </t>
  </si>
  <si>
    <t>RD CUENTA DE COBRO </t>
  </si>
  <si>
    <t>LUZ HELENA HINCAPIE URUEÑA </t>
  </si>
  <si>
    <t>20203800035552  </t>
  </si>
  <si>
    <t>2020-09-01 11:12:59 </t>
  </si>
  <si>
    <t>CAC. AÑO 2018 - CURSO CONDUCTOR VEHICULOS EMERGENCIA - UAECOB </t>
  </si>
  <si>
    <t>20203800035562  </t>
  </si>
  <si>
    <t>2020-09-01 11:18:27 </t>
  </si>
  <si>
    <t>RD FACTURA </t>
  </si>
  <si>
    <t>ECG ENGINNEERING CONSULTING GROUP S.A.S.  </t>
  </si>
  <si>
    <t>20203800035572  </t>
  </si>
  <si>
    <t>2020-09-01 11:21:16 </t>
  </si>
  <si>
    <t>20203800035582  </t>
  </si>
  <si>
    <t>2020-09-01 11:28:36 </t>
  </si>
  <si>
    <t>RD REUNIÓN EDUCACIÓN CBV SAN JUAN DEL RIO </t>
  </si>
  <si>
    <t>CUERPO DE BOMBEROS VOLUNTARIOS DE SAN JUAN DEL RIO  </t>
  </si>
  <si>
    <t>20203800035592  </t>
  </si>
  <si>
    <t>2020-09-01 11:39:29 </t>
  </si>
  <si>
    <t>CAC. solicitud información.  </t>
  </si>
  <si>
    <t>ADOLFO HEREDIA SOTO  </t>
  </si>
  <si>
    <t>Andrés Fernando Muñoz Cabrera </t>
  </si>
  <si>
    <t>20203800035602  </t>
  </si>
  <si>
    <t>2020-09-01 12:08:28 </t>
  </si>
  <si>
    <t>CAC. Asesoría legal y solicitud de información. </t>
  </si>
  <si>
    <t>CUERPO DE BOMBEROS VOLUNTARIOS DE VILLA DEL ROSARIO  </t>
  </si>
  <si>
    <t>20203800035612  </t>
  </si>
  <si>
    <t>2020-09-01 12:56:15 </t>
  </si>
  <si>
    <t>CAC. Respuesta oficio DNBC Nro. 20203800017342.  </t>
  </si>
  <si>
    <t>SECRETARIA DE GOBIERNO DE CALDAS  </t>
  </si>
  <si>
    <t>20203800035622  </t>
  </si>
  <si>
    <t>2020-09-01 15:38:49 </t>
  </si>
  <si>
    <t>CAC. Reiteración Petición Presupuesto y Metas H.R Erasmo Zuleta.  </t>
  </si>
  <si>
    <t>MARIA PAOLA SUAREZ MORALES,  </t>
  </si>
  <si>
    <t>20203800035632  </t>
  </si>
  <si>
    <t>2020-09-01 15:43:03 </t>
  </si>
  <si>
    <t>LUZ MARINA SERNA HERRERA  </t>
  </si>
  <si>
    <t>20203800035642  </t>
  </si>
  <si>
    <t>2020-09-01 15:50:00 </t>
  </si>
  <si>
    <t>CAC. CONSULTA JURIDICA. </t>
  </si>
  <si>
    <t>CONSULTA </t>
  </si>
  <si>
    <t>CUERPO DE BOMBEROS VOLUNTARIOS DE GUAMAL  </t>
  </si>
  <si>
    <t>Melba Vidal </t>
  </si>
  <si>
    <t>FORMULACIÓN Y ACTUALIZACIÓN NORMATIVA Y OPERATIVA </t>
  </si>
  <si>
    <t>20203800035652  </t>
  </si>
  <si>
    <t>2020-09-01 17:09:30 </t>
  </si>
  <si>
    <t>CAC. CIRCULAR 010 DE 2020 DE LA CNSC. </t>
  </si>
  <si>
    <t>CNSC - COMISION NACIONAL DEL SERVICIO CIVIL  </t>
  </si>
  <si>
    <t>20203800035662  </t>
  </si>
  <si>
    <t>2020-09-01 17:14:13 </t>
  </si>
  <si>
    <t>CAC. AÑO 2016- CURSO CRECL - UAECOB. </t>
  </si>
  <si>
    <t>20203800035672  </t>
  </si>
  <si>
    <t>2020-09-01 17:19:11 </t>
  </si>
  <si>
    <t>CAC. AÑO 2017- CURSO NAVEGACION CON BRUJULA Y GPS - UAECOB. </t>
  </si>
  <si>
    <t>20203800035682  </t>
  </si>
  <si>
    <t>2020-09-02 08:16:03 </t>
  </si>
  <si>
    <t>CAC. Fwd: Solicitud de constancia o aval de información. </t>
  </si>
  <si>
    <t>CUERPO DE BOMBEROS VOLUNTARIOS DE ENVIGADO  </t>
  </si>
  <si>
    <t>20203800035692  </t>
  </si>
  <si>
    <t>2020-09-02 08:45:10 </t>
  </si>
  <si>
    <t>RD. Documentos Financiación para la adquisición de equipos de protección personal (EPP) 6 trajes de acercamiento completos y 2 SCBA equpos de respiración autonoma o ERA.. </t>
  </si>
  <si>
    <t>CUERPO DE BOMBEROS VOLUNTARIOS DE BARBOSA - SANTANDER  </t>
  </si>
  <si>
    <t>Cristhian Matiz </t>
  </si>
  <si>
    <t>SUBDIRECCIÓN ESTRATÉGICA Y DE COORDINACIÓN BOMBERIL </t>
  </si>
  <si>
    <t>20203800035702  </t>
  </si>
  <si>
    <t>2020-09-02 08:51:57 </t>
  </si>
  <si>
    <t>RD. Documentos proyecto: financiación intervención para adquisición de vehículo de unidad de intervención rápida. </t>
  </si>
  <si>
    <t>20203800035712  </t>
  </si>
  <si>
    <t>2020-09-02 08:57:25 </t>
  </si>
  <si>
    <t>RD. Proyecto financiación para adquisición de vehículo, máquina carrotanque tipo cisterna. </t>
  </si>
  <si>
    <t>20203800035722  </t>
  </si>
  <si>
    <t>2020-09-02 09:37:20 </t>
  </si>
  <si>
    <t>CAC DERECHO DE PETICION </t>
  </si>
  <si>
    <t>CUERPO DE BOMBEROS VOLUNTARIOS DE VALLEDUPAR  </t>
  </si>
  <si>
    <t>20203800035742  </t>
  </si>
  <si>
    <t>2020-09-02 09:51:40 </t>
  </si>
  <si>
    <t>john jairo bermudez garces </t>
  </si>
  <si>
    <t>20203800035752  </t>
  </si>
  <si>
    <t>2020-09-02 09:52:37 </t>
  </si>
  <si>
    <t>SM. Remisión de proyectos de los Cuerpos de Bomberos del Atlántico. Malambo, Usiacuri, Galapa, Polonuevo, Baranoa. </t>
  </si>
  <si>
    <t>GOLBERNACION ATLANTICO  </t>
  </si>
  <si>
    <t>20203800035762  </t>
  </si>
  <si>
    <t>2020-09-02 09:56:57 </t>
  </si>
  <si>
    <t>CAC PROPUESTA SOLICITUD </t>
  </si>
  <si>
    <t>SUGERENCIA </t>
  </si>
  <si>
    <t>CUERPO DE BOMBEROS VOLUNTARIOS VILLAGARZON PUTUMAYO </t>
  </si>
  <si>
    <t>20203800035772  </t>
  </si>
  <si>
    <t>2020-09-02 10:00:56 </t>
  </si>
  <si>
    <t>CAC CAPACITACION </t>
  </si>
  <si>
    <t>CUERPO DE BOMBEROS VOLUNTARIOS DE MANIZALES  </t>
  </si>
  <si>
    <t>20203800035782  </t>
  </si>
  <si>
    <t>2020-09-02 10:03:42 </t>
  </si>
  <si>
    <t>CAC DOCUMENTOS </t>
  </si>
  <si>
    <t>CUERPO BOMBEROS VOLUNTARIOS LOS ANDES NARIÑO  </t>
  </si>
  <si>
    <t>20203800035792  </t>
  </si>
  <si>
    <t>2020-09-02 10:07:23 </t>
  </si>
  <si>
    <t>CAC SOLICITUD </t>
  </si>
  <si>
    <t>CUERPO DE BOMBEROS VOLUNTARIOS DE FLORENCIA  </t>
  </si>
  <si>
    <t>20203800035802  </t>
  </si>
  <si>
    <t>2020-09-02 10:13:37 </t>
  </si>
  <si>
    <t>CAC MATERIAL INFORMATIVO </t>
  </si>
  <si>
    <t>LUIS SANCHEZ  </t>
  </si>
  <si>
    <t>20203800035812  </t>
  </si>
  <si>
    <t>2020-09-02 10:21:18 </t>
  </si>
  <si>
    <t>DAIRYS BELLO IRIS </t>
  </si>
  <si>
    <t>20203800035822  </t>
  </si>
  <si>
    <t>2020-09-02 10:25:06 </t>
  </si>
  <si>
    <t>CUERPO DE BOMBEROS VOLUNTARIOS DE CHINCHINA  </t>
  </si>
  <si>
    <t>20203800035832  </t>
  </si>
  <si>
    <t>2020-09-02 11:44:39 </t>
  </si>
  <si>
    <t>CAC INQUIETUD </t>
  </si>
  <si>
    <t>laura liliana castañeda alvarez </t>
  </si>
  <si>
    <t>20203800035842  </t>
  </si>
  <si>
    <t>2020-09-02 11:48:20 </t>
  </si>
  <si>
    <t>jeison caicedo  </t>
  </si>
  <si>
    <t>20203800035852  </t>
  </si>
  <si>
    <t>2020-09-02 14:15:32 </t>
  </si>
  <si>
    <t>SM. Contestación de solicitud. </t>
  </si>
  <si>
    <t>CONSEJO NACIONAL ELECTORAL  </t>
  </si>
  <si>
    <t>20203800035862  </t>
  </si>
  <si>
    <t>2020-09-02 14:23:19 </t>
  </si>
  <si>
    <t>RD. Cuenta de cobro. </t>
  </si>
  <si>
    <t>FERNEY ALBERTO ESCUDERO YEPES </t>
  </si>
  <si>
    <t>20203800035872  </t>
  </si>
  <si>
    <t>2020-09-02 16:23:56 </t>
  </si>
  <si>
    <t>PAULA MORA NEIRA </t>
  </si>
  <si>
    <t>20203800035882  </t>
  </si>
  <si>
    <t>2020-09-03 07:53:08 </t>
  </si>
  <si>
    <t>CAC. Offline message sent by Nelson Cantor.  </t>
  </si>
  <si>
    <t>NELSON CANTOR  </t>
  </si>
  <si>
    <t>20203800035892  </t>
  </si>
  <si>
    <t>2020-09-03 08:13:46 </t>
  </si>
  <si>
    <t>CAC. Fwd: Validación referencia laboral - contratista. </t>
  </si>
  <si>
    <t>THOMAS GREG SEGURIDAD INTEGRAL LTDA.  </t>
  </si>
  <si>
    <t>20203800035902  </t>
  </si>
  <si>
    <t>2020-09-03 08:22:47 </t>
  </si>
  <si>
    <t>CAC. SOLICITUD CERTIFICACIÓN.  </t>
  </si>
  <si>
    <t>GOBERNACION DEL BOLIVAR SECRETARIA DEL INTERIOR  </t>
  </si>
  <si>
    <t>20203800035912  </t>
  </si>
  <si>
    <t>2020-09-03 08:43:18 </t>
  </si>
  <si>
    <t>CAC. Servicio Automatizado de Envio - Respuesta Comunicaciones SIGOB, OFI2020-30040 y asunto Solicitud de documentación para pago de la sentencia a favor de Hugo Cesar Chingate Prieto. </t>
  </si>
  <si>
    <t>MINISTERIO DE INTERIOR SIGOB  </t>
  </si>
  <si>
    <t>20203800035922  </t>
  </si>
  <si>
    <t>2020-09-03 09:15:23 </t>
  </si>
  <si>
    <t>CAC. 20202050068581.pdf </t>
  </si>
  <si>
    <t>YESENIA VALDERRAMA ACEVEDO </t>
  </si>
  <si>
    <t>20203800035932  </t>
  </si>
  <si>
    <t>2020-09-03 10:53:49 </t>
  </si>
  <si>
    <t>CAC. Radicación Copia Estatutos Cuerpo de Bomberos Santa María Boyacá.  </t>
  </si>
  <si>
    <t>CUERPO DE BOMBEROS DE SANTA MARIA  </t>
  </si>
  <si>
    <t>20203800035942  </t>
  </si>
  <si>
    <t>2020-09-03 11:29:56 </t>
  </si>
  <si>
    <t>CAC. AÑO 2018 - CURSO INTERMEDIO SISTEMA COMANDO - UAECOB.  </t>
  </si>
  <si>
    <t>20203800035952  </t>
  </si>
  <si>
    <t>2020-09-03 11:35:08 </t>
  </si>
  <si>
    <t>CAC REPUESTA DE LA PETICION USUARIOS AFILIADOS A SANITAS EPS </t>
  </si>
  <si>
    <t>SANITAS E.P.S  </t>
  </si>
  <si>
    <t>20203800035962  </t>
  </si>
  <si>
    <t>2020-09-03 11:37:15 </t>
  </si>
  <si>
    <t>CAC. AÑO 2018 - CURSO INTERMEDIO SISTEMA COMANDO - UAECOB. </t>
  </si>
  <si>
    <t>20203800035972  </t>
  </si>
  <si>
    <t>2020-09-03 11:43:47 </t>
  </si>
  <si>
    <t>CAC. AÑO 2018 - CURSO BASICO INVESTIGACION DE INCENDIOS - UAECOB  </t>
  </si>
  <si>
    <t>20203800035982  </t>
  </si>
  <si>
    <t>2020-09-03 11:47:57 </t>
  </si>
  <si>
    <t>CAC INFORME CBV PUERTO NARE </t>
  </si>
  <si>
    <t>ALCALDIA MUNICIPAL DE PUERTO NARE - ANTIOQUIA  </t>
  </si>
  <si>
    <t>20203800035992  </t>
  </si>
  <si>
    <t>2020-09-03 11:53:59 </t>
  </si>
  <si>
    <t>CUERPO DE BOMBEROS VOLUNTARIOS DE TUNJA  </t>
  </si>
  <si>
    <t>20203800036002  </t>
  </si>
  <si>
    <t>2020-09-03 11:55:41 </t>
  </si>
  <si>
    <t>20203800036012  </t>
  </si>
  <si>
    <t>2020-09-03 12:04:54 </t>
  </si>
  <si>
    <t>CAC OFICIO </t>
  </si>
  <si>
    <t>GOBERNACION DEL QUINDIO  </t>
  </si>
  <si>
    <t>20203800036022  </t>
  </si>
  <si>
    <t>2020-09-03 12:05:57 </t>
  </si>
  <si>
    <t>CAC. SOLICITUD DE REGISTRO PARA BOMBEROS 2.  </t>
  </si>
  <si>
    <t>CUERPO DE BOMBEROS VOLUNTARIOS DE COPACABANA  </t>
  </si>
  <si>
    <t>20203800036032  </t>
  </si>
  <si>
    <t>2020-09-03 12:09:33 </t>
  </si>
  <si>
    <t>20203800036042  </t>
  </si>
  <si>
    <t>2020-09-03 12:31:42 </t>
  </si>
  <si>
    <t>prueba </t>
  </si>
  <si>
    <t>USUARIO  </t>
  </si>
  <si>
    <t>20203800036052  </t>
  </si>
  <si>
    <t>2020-09-03 12:52:30 </t>
  </si>
  <si>
    <t>CAC. Re: Solicitud número de registro curso SCI Básico. </t>
  </si>
  <si>
    <t>ESCUELA DE BOMBEROS PALMIRA  </t>
  </si>
  <si>
    <t>20203800036062  </t>
  </si>
  <si>
    <t>2020-09-03 13:25:21 </t>
  </si>
  <si>
    <t>CAC. Radicado: 20203800030162 - URGENTE SOLICITUD DE CERTIFICACIÓN DE AUTENCIDAD CERTIFICADOS. </t>
  </si>
  <si>
    <t>ARNOLDO ULISES TOSCANO SALAS  </t>
  </si>
  <si>
    <t>20203800036072  </t>
  </si>
  <si>
    <t>2020-09-03 13:29:30 </t>
  </si>
  <si>
    <t>COORDINACION EJECUTIVA DEPARTAMENTAL BOMBEROS BOLIVAR  </t>
  </si>
  <si>
    <t>20203800036082  </t>
  </si>
  <si>
    <t>2020-09-03 16:01:00 </t>
  </si>
  <si>
    <t>CI. Fwd: IRREGULARIDADES EN EL FUNCIONAMIENTO DEL CUERPO DE BOMBEROS VOLUNTARIOS DE SAN JUAN DEL CESAR - LA GUAJIRA.  </t>
  </si>
  <si>
    <t>DEIVINSONN MORALES BRITO  </t>
  </si>
  <si>
    <t>20203800036092  </t>
  </si>
  <si>
    <t>2020-09-03 16:14:29 </t>
  </si>
  <si>
    <t>CAC. Proyecto de cofinanciacion de Máquina Extintora. </t>
  </si>
  <si>
    <t>CUERPO DE BOMBEROS VOLUNTARIOS DE GALAPA - ATLANTICO  </t>
  </si>
  <si>
    <t>20203800036102  </t>
  </si>
  <si>
    <t>2020-09-03 17:10:06 </t>
  </si>
  <si>
    <t>CAC. RV: REMISIÓN DE PROYECTOS </t>
  </si>
  <si>
    <t>CUERPO DE BOMBEROS VOLUNTARIOS SABANAGRANDE  </t>
  </si>
  <si>
    <t>20203800036112  </t>
  </si>
  <si>
    <t>2020-09-03 17:53:45 </t>
  </si>
  <si>
    <t>CAC. SOLICITUD AVAL INSTRUCTORES CUERPO OFICIAL DE BOMBEROS MANIZALES. </t>
  </si>
  <si>
    <t>ALCALDIA MUNICIPAL DE MANIZALES  </t>
  </si>
  <si>
    <t>20203800036122  </t>
  </si>
  <si>
    <t>2020-09-03 18:11:52 </t>
  </si>
  <si>
    <t>CAC. Documentos Subcomisión Nacional de rescate canino CBVS.  </t>
  </si>
  <si>
    <t>CUERPO DE BOMBEROS VOLUNTARIOS DE SABANETA  </t>
  </si>
  <si>
    <t>20203800036132  </t>
  </si>
  <si>
    <t>2020-09-04 08:29:09 </t>
  </si>
  <si>
    <t>RD. Factura de venta No. S 17560. </t>
  </si>
  <si>
    <t>SEGURIDAD EXITO DE COLOMBIA LTDA  </t>
  </si>
  <si>
    <t>20203800036142  </t>
  </si>
  <si>
    <t>2020-09-04 11:02:47 </t>
  </si>
  <si>
    <t>CUERPO DE BOMBEROS VOLUNTARIOS DE CANDELARIA  </t>
  </si>
  <si>
    <t>20203800036152  </t>
  </si>
  <si>
    <t>2020-09-04 11:37:05 </t>
  </si>
  <si>
    <t>20203800036162  </t>
  </si>
  <si>
    <t>2020-09-04 11:43:24 </t>
  </si>
  <si>
    <t>CAC PROYECTO MAQUINA </t>
  </si>
  <si>
    <t>CUERPO DE BOMBEROS VOLUNTARIOS DE POLONUEVO - ATLANTICO  </t>
  </si>
  <si>
    <t>20203800036172  </t>
  </si>
  <si>
    <t>2020-09-04 11:54:01 </t>
  </si>
  <si>
    <t>RD. Cuenta de cobro 1 Convenio 243-2020 </t>
  </si>
  <si>
    <t>CUERPO DE BOMBEROS OFICIALES RIOSUCIO - CALDAS  </t>
  </si>
  <si>
    <t>20203800036182  </t>
  </si>
  <si>
    <t>2020-09-04 12:03:07 </t>
  </si>
  <si>
    <t>20203800036192  </t>
  </si>
  <si>
    <t>2020-09-04 12:07:07 </t>
  </si>
  <si>
    <t>CUERPO DE BOMBEROS VOLUNTARIOS DE POPAYAN  </t>
  </si>
  <si>
    <t>20203800036202  </t>
  </si>
  <si>
    <t>2020-09-04 12:09:39 </t>
  </si>
  <si>
    <t>CAC SOLICITUD AVAL </t>
  </si>
  <si>
    <t>CUERPO DE BOMBEROS VOLUNTARIOS DE LA CEJA  </t>
  </si>
  <si>
    <t>20203800036212  </t>
  </si>
  <si>
    <t>2020-09-04 12:12:33 </t>
  </si>
  <si>
    <t>CAC REQUERIMIENTO </t>
  </si>
  <si>
    <t>CUERPO DE BOMBEROS VOLUNTARIOS DE CANDELARIA -valle del cauca  </t>
  </si>
  <si>
    <t>20203800036222  </t>
  </si>
  <si>
    <t>2020-09-04 12:14:36 </t>
  </si>
  <si>
    <t>CAC PROYECTO </t>
  </si>
  <si>
    <t>20203800036232  </t>
  </si>
  <si>
    <t>2020-09-04 12:17:23 </t>
  </si>
  <si>
    <t>CAC HOJA DE VIDA </t>
  </si>
  <si>
    <t>ACADEMIA NACIONAL DE LOS BOMBEROS DE COLOMBIA (ANBC) BENEMéRITO CUERPO DE BOMBEROS VOLUNTARIOS DE CALI  </t>
  </si>
  <si>
    <t>20203800036242  </t>
  </si>
  <si>
    <t>2020-09-04 12:28:06 </t>
  </si>
  <si>
    <t>BENEMERITO CUERPO DE BOMBEROS VOLUNTARIOS SANTA HELENA  </t>
  </si>
  <si>
    <t>20203800036252  </t>
  </si>
  <si>
    <t>2020-09-04 12:30:56 </t>
  </si>
  <si>
    <t>20203800036262  </t>
  </si>
  <si>
    <t>2020-09-04 12:33:45 </t>
  </si>
  <si>
    <t>CAC HOJAS DE VIDA </t>
  </si>
  <si>
    <t>CUERPO DE BOMBEROS VOLUNTARIOS DE YOPAL  </t>
  </si>
  <si>
    <t>20203800036272  </t>
  </si>
  <si>
    <t>2020-09-04 12:38:32 </t>
  </si>
  <si>
    <t>CAC INVITACION </t>
  </si>
  <si>
    <t>CUERPO DE BOMBEROS VOLUNTARIOS DE CALDAS - ANTIOQUIA  </t>
  </si>
  <si>
    <t>20203800036282  </t>
  </si>
  <si>
    <t>2020-09-06 16:34:03 </t>
  </si>
  <si>
    <t>CAC POSTULACION </t>
  </si>
  <si>
    <t>CUERPO DE BOMBEROS VOLUNTARIOS DE MARINILLA  </t>
  </si>
  <si>
    <t>20203800036292  </t>
  </si>
  <si>
    <t>2020-09-06 16:40:49 </t>
  </si>
  <si>
    <t>Servicio Automatizado de Envio - Respuesta Comunicaciones SIGOB </t>
  </si>
  <si>
    <t>ALCALDIA DE PACHO  </t>
  </si>
  <si>
    <t>20203800036302  </t>
  </si>
  <si>
    <t>2020-09-06 17:01:59 </t>
  </si>
  <si>
    <t>CAC RESPUESTA </t>
  </si>
  <si>
    <t>MINISTERIO DE INTERIOR OFICINA JURíDICA  </t>
  </si>
  <si>
    <t>20203800036312  </t>
  </si>
  <si>
    <t>2020-09-06 17:05:42 </t>
  </si>
  <si>
    <t>CAC SOPORTES CURSO RN 689-2019 </t>
  </si>
  <si>
    <t>CUERPO DE BOMBEROS VOLUNTARIOS DE PUPIALES  </t>
  </si>
  <si>
    <t>20203800036322  </t>
  </si>
  <si>
    <t>2020-09-06 17:10:02 </t>
  </si>
  <si>
    <t>CAC LINEAMIENTOS DERECHO DE PETICIÓN </t>
  </si>
  <si>
    <t>maria del consuelo arias  </t>
  </si>
  <si>
    <t>20203800036332  </t>
  </si>
  <si>
    <t>2020-09-06 17:13:14 </t>
  </si>
  <si>
    <t>CAC REMISION DE INFORME FINAL </t>
  </si>
  <si>
    <t>CUERPO DE BOMBEROS VOLUNTARIOS DE SAN VICENTE DE CHUCURI  </t>
  </si>
  <si>
    <t>20203800036342  </t>
  </si>
  <si>
    <t>2020-09-06 17:15:58 </t>
  </si>
  <si>
    <t>CAC CURSO 2018 </t>
  </si>
  <si>
    <t>CUERPO DE BOMBEROS OFICIALES BOGOTá UAECOB COOPERACIÓN INTERNACIONAL Y ALIANZAS ESTRATÉGICAS </t>
  </si>
  <si>
    <t>20203800036352  </t>
  </si>
  <si>
    <t>2020-09-06 17:21:26 </t>
  </si>
  <si>
    <t>20203800036362  </t>
  </si>
  <si>
    <t>2020-09-06 17:29:12 </t>
  </si>
  <si>
    <t>CAC OFICIO SOLICITUD </t>
  </si>
  <si>
    <t>CUERPO DE BPMBEROS EL ROSARIO NARIÑO  </t>
  </si>
  <si>
    <t>20203800036372  </t>
  </si>
  <si>
    <t>2020-09-07 08:34:36 </t>
  </si>
  <si>
    <t>CAC. Traslado de Petición. </t>
  </si>
  <si>
    <t>HR. JOSE VICENTE CARREñO CASTRO  </t>
  </si>
  <si>
    <t>20203800036382  </t>
  </si>
  <si>
    <t>2020-09-07 08:56:52 </t>
  </si>
  <si>
    <t>CAC SOLICITUD ( ADJUNTO # RADICADO 20203800035822 ) </t>
  </si>
  <si>
    <t>20203800036392  </t>
  </si>
  <si>
    <t>2020-09-07 09:01:14 </t>
  </si>
  <si>
    <t>CI. Fwd: NOTIFICACION SENTENCIA T-098 REINEL CAICEDO VS CUERPO DE BOMBEROS DE ROZO. </t>
  </si>
  <si>
    <t>JUZGADO 05 PENAL MUNICIPAL - VALLE DEL CAUCA - PALMIRA  </t>
  </si>
  <si>
    <t>20203800036402  </t>
  </si>
  <si>
    <t>2020-09-07 09:03:03 </t>
  </si>
  <si>
    <t>CAC COMUNICADO </t>
  </si>
  <si>
    <t>CUERPO DE BOMBEROS VOLUNTARIOS PUERTO LIBERTADOR CORDOBA </t>
  </si>
  <si>
    <t>20203800036412  </t>
  </si>
  <si>
    <t>2020-09-07 09:08:00 </t>
  </si>
  <si>
    <t>CAC RESPUESTA OFICIO 20202050069911  </t>
  </si>
  <si>
    <t>20203800036422  </t>
  </si>
  <si>
    <t>2020-09-07 09:11:08 </t>
  </si>
  <si>
    <t>CAC Conformación de Subcomisión Nacional de Rescate en Vehículos bajo en el marco de la Plataforma de Búsqueda y Rescate Urbano de los Bomberos de Colombia 2016-2030, Fase Corto Plazo 2020 </t>
  </si>
  <si>
    <t>CUERPO DE BOMBEROS VOLUNTARIOS DE BOGOTA  </t>
  </si>
  <si>
    <t>20203800036432  </t>
  </si>
  <si>
    <t>2020-09-07 09:14:45 </t>
  </si>
  <si>
    <t>CAC. Re: Conformación de Subcomisión Nacional de Rescate en con Componente Canino bajo en el marco de la Plataforma de Búsqueda y Rescate Urbano de los Bomberos de Colombia 2016-2030, Fase Corto Plazo 2020.  </t>
  </si>
  <si>
    <t>EDINSON DUSSAN LOZADA </t>
  </si>
  <si>
    <t>20203800036442  </t>
  </si>
  <si>
    <t>2020-09-07 09:28:00 </t>
  </si>
  <si>
    <t>CI. 20203800035892. </t>
  </si>
  <si>
    <t>20203800036452  </t>
  </si>
  <si>
    <t>2020-09-07 09:51:24 </t>
  </si>
  <si>
    <t>CAC. Información relacionada con CBV Clemencia en creación. </t>
  </si>
  <si>
    <t>20203800036462  </t>
  </si>
  <si>
    <t>2020-09-07 10:09:40 </t>
  </si>
  <si>
    <t>CAC, CONSULTA. </t>
  </si>
  <si>
    <t>RAFAEL REYES ARREDONDO </t>
  </si>
  <si>
    <t>20203800036472  </t>
  </si>
  <si>
    <t>2020-09-07 10:18:47 </t>
  </si>
  <si>
    <t>CAC. RV: ENVIÓ INFORME SOPORTE PROCESO BOMBEROS CORDOBA  </t>
  </si>
  <si>
    <t>JAIR EDWIN MONTENEGRO DOMINGUEZ </t>
  </si>
  <si>
    <t>20203800036482  </t>
  </si>
  <si>
    <t>2020-09-07 10:22:20 </t>
  </si>
  <si>
    <t>RD ACTA FINALIZACION DE CURSO PROCEDIMIENTOS OPERATIVOS NORMALIZADOS PON´S </t>
  </si>
  <si>
    <t>CUERPO DE BOMBEROS VOLUNTARIOS DE MONTELIBANO  </t>
  </si>
  <si>
    <t>20203800036492  </t>
  </si>
  <si>
    <t>2020-09-07 10:37:16 </t>
  </si>
  <si>
    <t>CAC, PETICIÓN.  </t>
  </si>
  <si>
    <t>LUZ ELVIRA RODRIGUEZ ALDANA  </t>
  </si>
  <si>
    <t>20203800036502  </t>
  </si>
  <si>
    <t>2020-09-07 10:42:36 </t>
  </si>
  <si>
    <t>CAC. AÑO 2018 - CURSO CPI- UAECOB. </t>
  </si>
  <si>
    <t>20203800036512  </t>
  </si>
  <si>
    <t>2020-09-07 10:48:18 </t>
  </si>
  <si>
    <t>20203800036522  </t>
  </si>
  <si>
    <t>2020-09-07 10:51:45 </t>
  </si>
  <si>
    <t>CAC. AÑO 2018 - CURSO CPI - UAECOB. </t>
  </si>
  <si>
    <t>20203800036532  </t>
  </si>
  <si>
    <t>2020-09-07 11:06:26 </t>
  </si>
  <si>
    <t>CAC. Solicitud registro Bomberos la Dorada Putumayo. </t>
  </si>
  <si>
    <t>CUERPO DE BOMBEROS VOLUNTARIOS DE LA DORADA , SAN MIGUEL - PUTUMAYO  </t>
  </si>
  <si>
    <t>20203800036542  </t>
  </si>
  <si>
    <t>2020-09-07 11:11:12 </t>
  </si>
  <si>
    <t>CAC. Apoyo bomberos Jambalo Cauca.  </t>
  </si>
  <si>
    <t>CARLOS FERNANDO MORA PENAGOS </t>
  </si>
  <si>
    <t>20203800036552  </t>
  </si>
  <si>
    <t>2020-09-07 11:16:12 </t>
  </si>
  <si>
    <t>CAC. CREACION FONDO DEPARTAMENTAL DE BOMBEROS - LEY 1575 DE 2020 RADICADO DNBC NO. 2020332 000160. </t>
  </si>
  <si>
    <t>GOBERNACION DE RISARALDA  </t>
  </si>
  <si>
    <t>20203800036562  </t>
  </si>
  <si>
    <t>2020-09-07 11:29:39 </t>
  </si>
  <si>
    <t>RD CURSO GESTION Y ADMINISTRACION DE CUERPOS DE BOMBEROS </t>
  </si>
  <si>
    <t>20203800036572  </t>
  </si>
  <si>
    <t>2020-09-07 12:12:46 </t>
  </si>
  <si>
    <t>MARIA CLARA PEREZ VASQUEZ </t>
  </si>
  <si>
    <t>20203800036582  </t>
  </si>
  <si>
    <t>2020-09-07 12:15:26 </t>
  </si>
  <si>
    <t>JORGE ALFREDO MANZUR HARF </t>
  </si>
  <si>
    <t>20203800036592  </t>
  </si>
  <si>
    <t>2020-09-07 12:19:29 </t>
  </si>
  <si>
    <t>20203800036602  </t>
  </si>
  <si>
    <t>2020-09-07 13:57:58 </t>
  </si>
  <si>
    <t>CAC. SOLICITUD URGENTE! Petición Presupuesto y Metas H.R Erasmo Zuleta. </t>
  </si>
  <si>
    <t>HR. ERASMO ELIAS ZULETA BECHARA  </t>
  </si>
  <si>
    <t>20203800036612  </t>
  </si>
  <si>
    <t>2020-09-07 14:34:02 </t>
  </si>
  <si>
    <t>CI-. Fwd: OFICIO DIRIGIDO AL SEÑOR DIRECTOR NACIONAL DE BOMBEROS. </t>
  </si>
  <si>
    <t>COORDINACIÓN DEPARTAMENTAL DE BOMBEROS DEL CAUCA  </t>
  </si>
  <si>
    <t>20203800036622  </t>
  </si>
  <si>
    <t>2020-09-07 15:32:30 </t>
  </si>
  <si>
    <t>VIVIANA ANDRADE TOVAR </t>
  </si>
  <si>
    <t>20203800036632  </t>
  </si>
  <si>
    <t>2020-09-07 17:56:42 </t>
  </si>
  <si>
    <t>CAC. INCONSISTENCIA EN LA ELECCIÓN DE DIGNATARIOS BOMBEROS CÓRDOBA. </t>
  </si>
  <si>
    <t>EDWIN JAIR MONTENEGRO DOMINGUEZ  </t>
  </si>
  <si>
    <t>20203800036642  </t>
  </si>
  <si>
    <t>2020-09-07 18:09:58 </t>
  </si>
  <si>
    <t>CAC. Informes Operativos/ Financieros - vigencias 2017, 2018, 2019.  </t>
  </si>
  <si>
    <t>CUERPO DE BOMBEROS VOLUNTARIOS DE FONSECA  </t>
  </si>
  <si>
    <t>20203800036652  </t>
  </si>
  <si>
    <t>2020-09-07 19:00:00 </t>
  </si>
  <si>
    <t>CAC. Oficio de solicitud de documentación para pago de la sentencia a favor de Hugo Cesar Chingate Prieto.  </t>
  </si>
  <si>
    <t>MARÍA DEL PILAR SAADE COTES  </t>
  </si>
  <si>
    <t>20203800036662  </t>
  </si>
  <si>
    <t>2020-09-07 19:10:53 </t>
  </si>
  <si>
    <t>CAC. Compromisos adquiridos Alcaldia Municipal - Dirección Nacional de Bomberos. </t>
  </si>
  <si>
    <t>CUERPO DE BOMBEROS VOLUNTARIOS DE BOJACA  </t>
  </si>
  <si>
    <t>20203800036672  </t>
  </si>
  <si>
    <t>2020-09-07 19:56:00 </t>
  </si>
  <si>
    <t>CAC. Fwd: CREACION FONDO DEPARTAMENTAL DE BOMBEROS - LEY 1575 DE 2020 RADICADO DNBC NO. 2020332 0001601. </t>
  </si>
  <si>
    <t>COORDINACIóN DEPARTAMENTAL DE GESTIóN DEL RIESGO DE DESASTRES  </t>
  </si>
  <si>
    <t>20203800036682  </t>
  </si>
  <si>
    <t>2020-09-07 20:04:42 </t>
  </si>
  <si>
    <t>CAC. Solicitud Registro.  </t>
  </si>
  <si>
    <t>DEPARTAMENTO DE CAPACITACIóN BOMBEROS TUNJA  </t>
  </si>
  <si>
    <t>20203800036692  </t>
  </si>
  <si>
    <t>2020-09-07 20:14:21 </t>
  </si>
  <si>
    <t>20203800036702  </t>
  </si>
  <si>
    <t>2020-09-07 20:20:08 </t>
  </si>
  <si>
    <t>CAC. Fwd: SOLICITUDES. </t>
  </si>
  <si>
    <t>COORDINACION EJECUTIVA DEPARTAMENTAL CAQUETA  </t>
  </si>
  <si>
    <t>20203800036712  </t>
  </si>
  <si>
    <t>2020-09-07 20:27:52 </t>
  </si>
  <si>
    <t>CI. Fwd: HOJA DE VIDA - ABOGADA.  </t>
  </si>
  <si>
    <t>LAURA SALAZAR  </t>
  </si>
  <si>
    <t>CAROLINA ESCARRAGA </t>
  </si>
  <si>
    <t>20203800036722  </t>
  </si>
  <si>
    <t>2020-09-07 20:39:39 </t>
  </si>
  <si>
    <t>CAC. AÑO 2015 - CURSO CRECL - UAECOB. </t>
  </si>
  <si>
    <t>20203800036732  </t>
  </si>
  <si>
    <t>2020-09-07 20:43:24 </t>
  </si>
  <si>
    <t>CAC. AÑO 2015 - CURSO CPI - UAECOB. </t>
  </si>
  <si>
    <t>20203800036742  </t>
  </si>
  <si>
    <t>2020-09-07 20:49:29 </t>
  </si>
  <si>
    <t>CAC. Fwd: RADICADO: 20202000004421.  </t>
  </si>
  <si>
    <t>GOBERNACIÓN DE CALDAS  </t>
  </si>
  <si>
    <t>20203800036752  </t>
  </si>
  <si>
    <t>2020-09-08 08:28:18 </t>
  </si>
  <si>
    <t>CAC. DECRETO DE CATEGORIZACION DEL MUNICIPIO DE CHARTA.  </t>
  </si>
  <si>
    <t>SECRETARIA DE PLANEACION CHARTA SANTANDER  </t>
  </si>
  <si>
    <t>20203800036762  </t>
  </si>
  <si>
    <t>2020-09-08 08:35:57 </t>
  </si>
  <si>
    <t>CAC. 87.DERECHO DE PETICIÓN 90917 UNIDAD ADMINISTRATIVA ESPECIAL DIRECCIÓN NACIONAL DE BOMBEROS. </t>
  </si>
  <si>
    <t>LUZ MERY GALEANO ENRIQUEZ </t>
  </si>
  <si>
    <t>20203800036772  </t>
  </si>
  <si>
    <t>2020-09-08 08:54:51 </t>
  </si>
  <si>
    <t>CAC. SOLICITUD. </t>
  </si>
  <si>
    <t>PHANOR REYES VIZCAYA </t>
  </si>
  <si>
    <t>20203800036782  </t>
  </si>
  <si>
    <t>2020-09-08 09:02:32 </t>
  </si>
  <si>
    <t>CAC. DENUNCIA.  </t>
  </si>
  <si>
    <t>20203800036792  </t>
  </si>
  <si>
    <t>2020-09-08 09:14:51 </t>
  </si>
  <si>
    <t>CAC. SOLICITUD DISCIPLINARIO. </t>
  </si>
  <si>
    <t>20203800036802  </t>
  </si>
  <si>
    <t>2020-09-08 09:57:11 </t>
  </si>
  <si>
    <t>CAC. Carta incidente en ‘Consorcio Antioquia al Mar’ del 2 de septiembre de 2020.  </t>
  </si>
  <si>
    <t>CUERPO DE BOMBEROS VOLUNTARIOS DE SANTAFE DE ANTIOQUIA  </t>
  </si>
  <si>
    <t>20203800036812  </t>
  </si>
  <si>
    <t>2020-09-08 10:02:23 </t>
  </si>
  <si>
    <t>CAC PLAN NACIONAL DE INVESTIGACIÓN DE INCENDIOS BOMBEROS COLOMBIA </t>
  </si>
  <si>
    <t>CUERPO DE BOMBEROS VOLUNTARIOS DE SANTA MARTA  </t>
  </si>
  <si>
    <t>20203800036822  </t>
  </si>
  <si>
    <t>2020-09-08 10:20:50 </t>
  </si>
  <si>
    <t>CAC. 20203800036152, REQUERIMIENTO PROCESO DISCIPLINARIO  </t>
  </si>
  <si>
    <t>SANTIAGO RUBIO LONDOñO  </t>
  </si>
  <si>
    <t>20203800036832  </t>
  </si>
  <si>
    <t>2020-09-08 10:38:34 </t>
  </si>
  <si>
    <t>CI. Fwd: Requerimiento Judicial  </t>
  </si>
  <si>
    <t>FISCALIA GENERAL DE LA NACION  </t>
  </si>
  <si>
    <t>20203800036842  </t>
  </si>
  <si>
    <t>2020-09-08 10:54:29 </t>
  </si>
  <si>
    <t>CI. Fwd: Solicitud información. </t>
  </si>
  <si>
    <t>20203800036852  </t>
  </si>
  <si>
    <t>2020-09-08 11:04:48 </t>
  </si>
  <si>
    <t>CI. Fwd: SOLICITUD CERTIFICADOS DE RETENCION.  </t>
  </si>
  <si>
    <t>INCOLDEXT  </t>
  </si>
  <si>
    <t>20203800036862  </t>
  </si>
  <si>
    <t>2020-09-08 11:32:54 </t>
  </si>
  <si>
    <t>CAC. Fwd: DERECHO DE PETICIÓN, PROCESO BOMBEROS CÓRDOBA. </t>
  </si>
  <si>
    <t>20203800036872  </t>
  </si>
  <si>
    <t>2020-09-08 13:07:55 </t>
  </si>
  <si>
    <t>CI. Fwd: solicitud información.  </t>
  </si>
  <si>
    <t>CUERPO DE BOMBEROS VOLUNTARIOS DE ANORI  </t>
  </si>
  <si>
    <t>20203800036882  </t>
  </si>
  <si>
    <t>2020-09-08 13:18:05 </t>
  </si>
  <si>
    <t>CAC. Oficio. </t>
  </si>
  <si>
    <t>ANGY BONILLA  </t>
  </si>
  <si>
    <t>20203800036892  </t>
  </si>
  <si>
    <t>2020-09-08 14:08:25 </t>
  </si>
  <si>
    <t>CAC. Solicitud información y / o concepto.  </t>
  </si>
  <si>
    <t>HUGO ROBINSON GONZALEZ HURTADO </t>
  </si>
  <si>
    <t>20203800036902  </t>
  </si>
  <si>
    <t>2020-09-08 15:23:42 </t>
  </si>
  <si>
    <t>MARIA XIMENA OLIVERA SILVA </t>
  </si>
  <si>
    <t>20203800036912  </t>
  </si>
  <si>
    <t>2020-09-08 15:26:46 </t>
  </si>
  <si>
    <t>CAC. Avales instructores Cuerpo de Bomberos Voluntarios de Cartago. </t>
  </si>
  <si>
    <t>CUERPO DE BOMBEROS VOLUNTARIOS DE CARTAGO  </t>
  </si>
  <si>
    <t>20203800036922  </t>
  </si>
  <si>
    <t>2020-09-08 15:36:18 </t>
  </si>
  <si>
    <t>CAC. Oficio solicitud Registros Cursos Extras.  </t>
  </si>
  <si>
    <t>CUERPO DE BOMBEROS VOLUNTARIOS DE YARUMAL  </t>
  </si>
  <si>
    <t>20203800036932  </t>
  </si>
  <si>
    <t>2020-09-08 15:48:42 </t>
  </si>
  <si>
    <t>CAC. Fwd: DENUNCIA Y SOLICITUD DE INSPECCIÓN VIGILANCIA Y CONTROL. </t>
  </si>
  <si>
    <t>JORDAN CASAÑAS  </t>
  </si>
  <si>
    <t>20203800036942  </t>
  </si>
  <si>
    <t>2020-09-08 16:28:46 </t>
  </si>
  <si>
    <t>CAC. DOCUMENTACION CURSO BOMBEROS 1 (2019) BOMBEROS MARINILLA. </t>
  </si>
  <si>
    <t>20203800036952  </t>
  </si>
  <si>
    <t>2020-09-09 09:40:03 </t>
  </si>
  <si>
    <t>CAC. Solicitud registro de cursos Adiestramiento canino en técnicas de búsqueda nivel I y II. </t>
  </si>
  <si>
    <t>20203800036962  </t>
  </si>
  <si>
    <t>2020-09-09 09:51:45 </t>
  </si>
  <si>
    <t>CAC. Recurso de Reposición y en subsidio de apelación contra acto administrativo con consecutivo: 20202000005701.  </t>
  </si>
  <si>
    <t>ESCUELA INTERNACIONAL DE BOMBEROS DEL ORIENTE COLOMBIANO ESIBOC  </t>
  </si>
  <si>
    <t>20203800036972  </t>
  </si>
  <si>
    <t>2020-09-09 10:02:56 </t>
  </si>
  <si>
    <t>CAC. Derecho de Petición 09-09-2020. </t>
  </si>
  <si>
    <t>CARLOS ENRIQUE MURGAS CARRILLO CÓNCLAVE </t>
  </si>
  <si>
    <t>20203800036982  </t>
  </si>
  <si>
    <t>2020-09-09 10:17:20 </t>
  </si>
  <si>
    <t>CAC. certificación de bomberos.  </t>
  </si>
  <si>
    <t>CUERPO DE BOMBEROS NARIñO NARIñO  </t>
  </si>
  <si>
    <t>20203800036992  </t>
  </si>
  <si>
    <t>2020-09-09 10:39:20 </t>
  </si>
  <si>
    <t>CAC. AÑO 2019 - CURSO BASICO INV. INCENDIOS - UAECOB.  </t>
  </si>
  <si>
    <t>20203800037002  </t>
  </si>
  <si>
    <t>2020-09-09 10:40:44 </t>
  </si>
  <si>
    <t>CAMILO VASQUEZ VARGAS </t>
  </si>
  <si>
    <t>20203800037012  </t>
  </si>
  <si>
    <t>2020-09-09 10:43:22 </t>
  </si>
  <si>
    <t>CAC. AÑO 2019 - CURSO BASICO INV. INCENDIOS - UAECOB. </t>
  </si>
  <si>
    <t>20203800037022  </t>
  </si>
  <si>
    <t>2020-09-09 10:47:56 </t>
  </si>
  <si>
    <t>CAC. AÑO 2019 - CURSO PRIMAP - UAECOB. </t>
  </si>
  <si>
    <t>20203800037032  </t>
  </si>
  <si>
    <t>2020-09-09 10:51:46 </t>
  </si>
  <si>
    <t>20203800037042  </t>
  </si>
  <si>
    <t>2020-09-09 11:12:03 </t>
  </si>
  <si>
    <t>CAC. Firma de certificados Bombero 1.  </t>
  </si>
  <si>
    <t>CUERPO DE BOMBEROS VOLUNTARIOS FLORIDABLANCA FORMACIóN INTERNA  </t>
  </si>
  <si>
    <t>20203800037052  </t>
  </si>
  <si>
    <t>2020-09-09 11:19:04 </t>
  </si>
  <si>
    <t>CAC. Firma de certificados. </t>
  </si>
  <si>
    <t>20203800037062  </t>
  </si>
  <si>
    <t>2020-09-09 11:28:30 </t>
  </si>
  <si>
    <t>CAC. solicitud firma de certificados Sistema comando de incidentes para bomberos  </t>
  </si>
  <si>
    <t>20203800037072  </t>
  </si>
  <si>
    <t>2020-09-09 11:33:45 </t>
  </si>
  <si>
    <t>CAC. solicitud de firma de certificados rescate con cuerdas nivel operaciones.  </t>
  </si>
  <si>
    <t>20203800037082  </t>
  </si>
  <si>
    <t>2020-09-09 11:40:06 </t>
  </si>
  <si>
    <t>CAC. Solicitud de firma de certificados rescate con cuerdas nivel técnico.  </t>
  </si>
  <si>
    <t>20203800037092  </t>
  </si>
  <si>
    <t>2020-09-09 15:06:46 </t>
  </si>
  <si>
    <t>RD CERTIFICADOS PARA FIRMA </t>
  </si>
  <si>
    <t>CUERPO DE BOMBEROS VOLUNTARIOS FLORIDABLANCA  </t>
  </si>
  <si>
    <t>20203800037102  </t>
  </si>
  <si>
    <t>2020-09-09 15:38:15 </t>
  </si>
  <si>
    <t>CAC. RADICADO 2020EE0099598.  </t>
  </si>
  <si>
    <t>CONTRALORIA GENERAL DE LA NACION  </t>
  </si>
  <si>
    <t>20203800037112  </t>
  </si>
  <si>
    <t>2020-09-09 16:14:48 </t>
  </si>
  <si>
    <t>CAC. Radicado No. 202042401269722 Ministerio de Salud y Proteccion, Tramite a la solicitud del Ciudadano JENNIFER ANDREA OCHOA PRIETO. </t>
  </si>
  <si>
    <t>JENNIFER OCHOA PIETRO </t>
  </si>
  <si>
    <t>20203800037122  </t>
  </si>
  <si>
    <t>2020-09-09 16:23:39 </t>
  </si>
  <si>
    <t>CAC. RV: Bomberos Fonseca. </t>
  </si>
  <si>
    <t>20203800037132  </t>
  </si>
  <si>
    <t>2020-09-09 16:30:32 </t>
  </si>
  <si>
    <t>CAC. Solicitud de información. </t>
  </si>
  <si>
    <t>FRANCISCO JAVIER GAMBOA PEDRAZA </t>
  </si>
  <si>
    <t>20203800037142  </t>
  </si>
  <si>
    <t>2020-09-09 16:42:08 </t>
  </si>
  <si>
    <t>CAC. SOLICITUD DE REVOCATORIA DIRECTA ACTO ADMINISTRATIVO.  </t>
  </si>
  <si>
    <t>JORGE NUÑEZ  </t>
  </si>
  <si>
    <t>20203800037152  </t>
  </si>
  <si>
    <t>2020-09-09 17:06:13 </t>
  </si>
  <si>
    <t>CAC. RV: AVALES INSTRUCTORES BOMBEROS AQUITANIA BOYACA  </t>
  </si>
  <si>
    <t>CUERPO DE BOMBEROS VOLUNTARIOS DE AQUITANIA - BOYACA  </t>
  </si>
  <si>
    <t>20203800037162  </t>
  </si>
  <si>
    <t>2020-09-09 17:12:49 </t>
  </si>
  <si>
    <t>CAC. Documento bomberos planadas. </t>
  </si>
  <si>
    <t>CUERPO DE BOMBEROS VOLUNTARIOS DE PLANADAS - TOLIMA  </t>
  </si>
  <si>
    <t>20203800037172  </t>
  </si>
  <si>
    <t>2020-09-09 17:26:07 </t>
  </si>
  <si>
    <t>CAC. Referencia: Radicación DNBC Nº 20203320001601 CREACION-FONDO DEPARTAMENTAL DE BOMBEROS - Ley 1575 de 2012. </t>
  </si>
  <si>
    <t>COMITE DEPARTAMENTAL MAGDALENA  </t>
  </si>
  <si>
    <t>20203800037182  </t>
  </si>
  <si>
    <t>2020-09-09 17:51:33 </t>
  </si>
  <si>
    <t>CAC. Delegación Departamental de la Guajira-  </t>
  </si>
  <si>
    <t>DELEGACION DEPARTAMENTAL DE BOMBEROS LA GUAJIRA  </t>
  </si>
  <si>
    <t>20203800037192  </t>
  </si>
  <si>
    <t>2020-09-09 18:09:49 </t>
  </si>
  <si>
    <t>CAC. Fwd: SCAN,  </t>
  </si>
  <si>
    <t>USUARIO ANONIMO  </t>
  </si>
  <si>
    <t>20203800037202  </t>
  </si>
  <si>
    <t>2020-09-09 18:20:34 </t>
  </si>
  <si>
    <t>CAC. Radicado DNBC No. 20203800018982 y 20203800019692.  </t>
  </si>
  <si>
    <t>CUERPO DE BOMBEROS VOLUNTARIOS DE CLEMENCIA BOLIVAR  </t>
  </si>
  <si>
    <t>20203800037212  </t>
  </si>
  <si>
    <t>2020-09-10 10:10:26 </t>
  </si>
  <si>
    <t>CAC. Oficio compromiso creación cuerpo de Bomberos Cantagallo (Bolívar).  </t>
  </si>
  <si>
    <t>ALCALDIA MUNICIPAL DE CANTAGALLO  </t>
  </si>
  <si>
    <t>20203800037222  </t>
  </si>
  <si>
    <t>2020-09-10 10:25:54 </t>
  </si>
  <si>
    <t>20203800037232  </t>
  </si>
  <si>
    <t>2020-09-10 10:36:03 </t>
  </si>
  <si>
    <t>CAC. convenio bomberos alcaldía El Bordo.  </t>
  </si>
  <si>
    <t>CUERPO DE BOMBEROS VOLUNTARIOS DEL BORDO PATIA  </t>
  </si>
  <si>
    <t>20203800037242  </t>
  </si>
  <si>
    <t>2020-09-10 11:02:42 </t>
  </si>
  <si>
    <t>CAC. Ajuste descuentos Información.  </t>
  </si>
  <si>
    <t>ELIANA DEL PILAR LóPEZ RODRíGUEZ  </t>
  </si>
  <si>
    <t>20203800037252  </t>
  </si>
  <si>
    <t>2020-09-10 12:17:45 </t>
  </si>
  <si>
    <t>CAC. Solicitud registro de cursos Bombero I y Bombero II.  </t>
  </si>
  <si>
    <t>CUERPO DE BOMBEROS VOLUNTARIOS DE CHIQUIZA  </t>
  </si>
  <si>
    <t>20203800037262  </t>
  </si>
  <si>
    <t>2020-09-10 12:35:47 </t>
  </si>
  <si>
    <t>CAC. SOLICITUD AVAL INSTRUCTOR.  </t>
  </si>
  <si>
    <t>CUERPO DE BOMBEROS VOLUNTARIOS DE EL RETIRO - ANTIOQUIA  </t>
  </si>
  <si>
    <t>20203800037272  </t>
  </si>
  <si>
    <t>2020-09-10 13:16:05 </t>
  </si>
  <si>
    <t>CAC. Documentos Solicitud de Registro Curso Bombero 1.  </t>
  </si>
  <si>
    <t>20203800037282  </t>
  </si>
  <si>
    <t>2020-09-10 13:26:07 </t>
  </si>
  <si>
    <t>CAC. Derecho de Petición vigencia certificados Bomberos.  </t>
  </si>
  <si>
    <t>HSE KRISTHIAN BARRAGáN R  </t>
  </si>
  <si>
    <t>20203800037292  </t>
  </si>
  <si>
    <t>2020-09-10 13:41:55 </t>
  </si>
  <si>
    <t>CAC. Solicitud de Registros para Cursos.  </t>
  </si>
  <si>
    <t>CUERPO DE BOMBEROS VOLUNTARIOS DE MONTELIBANO DEPARTAMENTO DE CAPACITACION  </t>
  </si>
  <si>
    <t>20203800037302  </t>
  </si>
  <si>
    <t>2020-09-10 14:01:10 </t>
  </si>
  <si>
    <t>CAC. Documentos faltantes. </t>
  </si>
  <si>
    <t>CUERPO DE BOMBEROS VOLUNTARIOS DE CHAPARRAL - TOLIMA  </t>
  </si>
  <si>
    <t>20203800037312  </t>
  </si>
  <si>
    <t>2020-09-10 14:18:58 </t>
  </si>
  <si>
    <t>CAC. ESTADOS FINANCIEROS 2017-2028-2019.  </t>
  </si>
  <si>
    <t>CUERPO DE BOMBEROS VOLUNTARIOS DE ALBANIA - LA GUAJIRA  </t>
  </si>
  <si>
    <t>20203800037322  </t>
  </si>
  <si>
    <t>2020-09-10 14:21:06 </t>
  </si>
  <si>
    <t>CAC SOLICITUD VISITA </t>
  </si>
  <si>
    <t>luz elena rodriguez de rojas </t>
  </si>
  <si>
    <t>20203800037332  </t>
  </si>
  <si>
    <t>2020-09-10 14:27:07 </t>
  </si>
  <si>
    <t>CAC SOLICITUD DE INFORMACION </t>
  </si>
  <si>
    <t>SANTIAGO MORA ALVAREZ </t>
  </si>
  <si>
    <t>20203800037342  </t>
  </si>
  <si>
    <t>2020-09-10 14:31:19 </t>
  </si>
  <si>
    <t>CAC SOLICITUD CERTIFICADO LABORAL </t>
  </si>
  <si>
    <t>KEYLA CORTES RODRIGUEZ </t>
  </si>
  <si>
    <t>20203800037352  </t>
  </si>
  <si>
    <t>2020-09-10 14:35:43 </t>
  </si>
  <si>
    <t>CAC SOLICITUD REUNIÓN VIRTUAL DIRECCIÓN DE BOMBEROS-BANCO BBVA </t>
  </si>
  <si>
    <t>LINA DEL PILAR APONTE DIAZ </t>
  </si>
  <si>
    <t>20203800037362  </t>
  </si>
  <si>
    <t>2020-09-10 15:25:59 </t>
  </si>
  <si>
    <t>CAC. SOLICITUD REVISIÓN.  </t>
  </si>
  <si>
    <t>FIDEL HOWARD RANKIN  </t>
  </si>
  <si>
    <t>20203800037372  </t>
  </si>
  <si>
    <t>2020-09-10 15:42:59 </t>
  </si>
  <si>
    <t>CAC. NOTIFICACIÓN CUMPLIMIENTO LEY 1712 DE 2014.  </t>
  </si>
  <si>
    <t>PROCURADURIA GENERAL DE LA NACION  </t>
  </si>
  <si>
    <t>20203800037382  </t>
  </si>
  <si>
    <t>2020-09-10 16:56:34 </t>
  </si>
  <si>
    <t>CAC. Reforma estatutos, </t>
  </si>
  <si>
    <t>BASILEO PASCUALI  </t>
  </si>
  <si>
    <t>20203800037392  </t>
  </si>
  <si>
    <t>2020-09-11 08:56:42 </t>
  </si>
  <si>
    <t>CAC. Creación del Cuerpo de Bomberos Voluntarios de Cantagallo - Bolívar.  </t>
  </si>
  <si>
    <t>CUERPO DE BOMBEROS VOLUNTARIOS DE SANTA CRUZ DE MOMPOX  </t>
  </si>
  <si>
    <t>20203800037402  </t>
  </si>
  <si>
    <t>2020-09-11 08:56:44 </t>
  </si>
  <si>
    <t>CAC CREACION CUERPO de Bomberos Voluntarios de Cantagallo - Bolívar.  </t>
  </si>
  <si>
    <t>CUERPO DE BOMBEROS VOLUNTARIOS DE CARTAGO - BOLIVAR  </t>
  </si>
  <si>
    <t>20203800037412  </t>
  </si>
  <si>
    <t>2020-09-11 09:07:02 </t>
  </si>
  <si>
    <t>CAC solicitud de cursos modalidad virtual  </t>
  </si>
  <si>
    <t>ESCUELA NACIONAL DE BOMBEROS VALLEDUPAR  </t>
  </si>
  <si>
    <t>20203800037422  </t>
  </si>
  <si>
    <t>2020-09-11 09:13:54 </t>
  </si>
  <si>
    <t>CAC Aviso de Incumplimiento Estándares de Cobro UGPP  </t>
  </si>
  <si>
    <t>CITEL BOMBEROS ANONIMO  </t>
  </si>
  <si>
    <t>20203800037432  </t>
  </si>
  <si>
    <t>2020-09-11 09:17:18 </t>
  </si>
  <si>
    <t>CAC SOLICITUD REGISTRO CURSO BOMBERO I  </t>
  </si>
  <si>
    <t>CUERPO DE BOMBEROS VOLUNTARIOS DE AGUAZUL - CASANARE  </t>
  </si>
  <si>
    <t>20203800037442  </t>
  </si>
  <si>
    <t>2020-09-11 09:20:50 </t>
  </si>
  <si>
    <t>GIOVANNY VANEGAS  </t>
  </si>
  <si>
    <t>20203800037452  </t>
  </si>
  <si>
    <t>2020-09-11 10:02:36 </t>
  </si>
  <si>
    <t>CAC inquietud Curso Sarcov-2  </t>
  </si>
  <si>
    <t>emmanuel narvaez maya </t>
  </si>
  <si>
    <t>20203800037462  </t>
  </si>
  <si>
    <t>2020-09-11 13:13:32 </t>
  </si>
  <si>
    <t>CAC. Offline message sent by Hilary Torrenegra. </t>
  </si>
  <si>
    <t>HILARY TORRENEGRA  </t>
  </si>
  <si>
    <t>20203800037472  </t>
  </si>
  <si>
    <t>2020-09-11 13:41:39 </t>
  </si>
  <si>
    <t>CI. Fwd: Solicitud de Información para la Estación de Bomberos en el Municipio de Santiago de Tolú, Sucre.  </t>
  </si>
  <si>
    <t>EMPRESA NACIONAL PROMOTORA DEL DESARROLLO TERRITORIAL EN TERRITORIO  </t>
  </si>
  <si>
    <t>20203800037482  </t>
  </si>
  <si>
    <t>2020-09-11 14:16:38 </t>
  </si>
  <si>
    <t>CAC TRASLADO EXT_S20-00043696-PQRSD-043611-PQR </t>
  </si>
  <si>
    <t>RICARDO ALFONSO FERRO LOZANO </t>
  </si>
  <si>
    <t>20203800037492  </t>
  </si>
  <si>
    <t>2020-09-11 14:50:24 </t>
  </si>
  <si>
    <t>CAC SOLICITUD DE FORMATO ACTUAL PARA EL SEGURO DE VIDA BOMBERIL. </t>
  </si>
  <si>
    <t>ALVARO JOSE VELEZ JURADO </t>
  </si>
  <si>
    <t>20203800037502  </t>
  </si>
  <si>
    <t>2020-09-11 14:54:14 </t>
  </si>
  <si>
    <t>VIVIANA VALENCIA RESTREPO </t>
  </si>
  <si>
    <t>20203800037512  </t>
  </si>
  <si>
    <t>2020-09-11 14:59:00 </t>
  </si>
  <si>
    <t>CAC Externo D-5226. Solicitud de Concepto de Viabilidad Direccion Nacional de Bomberos </t>
  </si>
  <si>
    <t>MARIA CAMILA DIEZ MARTINEZ </t>
  </si>
  <si>
    <t>20203800037522  </t>
  </si>
  <si>
    <t>2020-09-11 16:06:04 </t>
  </si>
  <si>
    <t>CI. Fwd: Buenos días, Sr. Capitán JAIRO SOTO respuesta a radicado DNBC Nº. 2019205006311 del 16/12/2019.  </t>
  </si>
  <si>
    <t>CUERPO DE BOMBEROS VOLUNTARIOS DE CIRCASIA  </t>
  </si>
  <si>
    <t>20203800037532  </t>
  </si>
  <si>
    <t>2020-09-14 08:29:18 </t>
  </si>
  <si>
    <t>CAC. CARTA ADIELA HOLGUIN.  </t>
  </si>
  <si>
    <t>ADELA HOLGUIN  </t>
  </si>
  <si>
    <t>20203800037542  </t>
  </si>
  <si>
    <t>2020-09-14 08:43:36 </t>
  </si>
  <si>
    <t>CAC. DERECHO DE PETICIÓN - HR JOHN JAIRO BERMÚDEZ GARCÉS.  </t>
  </si>
  <si>
    <t>HR JOHN JAIRO BERMUDEZ GARCES REPRESENTANTE A LA CáMARA POR ANTIOQUIA </t>
  </si>
  <si>
    <t>20203800037552  </t>
  </si>
  <si>
    <t>2020-09-14 08:57:17 </t>
  </si>
  <si>
    <t>CI. Fwd: AUTO ADMISORIO 2020-00393.  </t>
  </si>
  <si>
    <t>JUZGADO VEINTITRES 23 CIVIL MUNICIPAL DE ORALIDAD DE BOGOTA  </t>
  </si>
  <si>
    <t>20203800037562  </t>
  </si>
  <si>
    <t>2020-09-14 09:21:07 </t>
  </si>
  <si>
    <t>CAC.Derecho de Petición solicitado al señor Comandante del Cuerpo de Bomberos Voluntarios de Santa Cruz de Mompox y posterior seguimiento. </t>
  </si>
  <si>
    <t>CUERPO DE BOMBEROS VOLUNTARIOS MAGANGUE - BOLIVAR  </t>
  </si>
  <si>
    <t>20203800037572  </t>
  </si>
  <si>
    <t>2020-09-14 09:36:11 </t>
  </si>
  <si>
    <t>CAC. Comparto texto para conocimiento. </t>
  </si>
  <si>
    <t>CUERPO DE BOMBEROS VOLUNTARIOS DE MONIQUIRA  </t>
  </si>
  <si>
    <t>20203800037582  </t>
  </si>
  <si>
    <t>2020-09-14 09:49:48 </t>
  </si>
  <si>
    <t>CAC. RV: Solicitud de información incendios forestales - DNBC. </t>
  </si>
  <si>
    <t>CONTRALORíA DELEGADA PARA EL MEDIO AMBIENTE  </t>
  </si>
  <si>
    <t>20203800037592  </t>
  </si>
  <si>
    <t>2020-09-14 10:10:05 </t>
  </si>
  <si>
    <t>CAC. SOLICITUD DE INFORMACIÓN - SEGURO DE VIDA.  </t>
  </si>
  <si>
    <t>MARIA JOSE DUQUE ARIAS  </t>
  </si>
  <si>
    <t>20203800037602  </t>
  </si>
  <si>
    <t>2020-09-14 10:50:11 </t>
  </si>
  <si>
    <t>CAC. Envío Circular No.013 del 8 de septiembre de 2020. </t>
  </si>
  <si>
    <t>CONTRALORIA DELEGADA PARA RESPONSABILIDAD FISCAL  </t>
  </si>
  <si>
    <t>20203800037612  </t>
  </si>
  <si>
    <t>2020-09-14 12:21:22 </t>
  </si>
  <si>
    <t>CAC. SOLICITUD REGISTRO CURSO ASPIRANTES A BOMBEROS PRADERA VALLE DEL CAUCA. </t>
  </si>
  <si>
    <t>CUERPO DE BOMBEROS VOLUNTARIOS PRADERA  </t>
  </si>
  <si>
    <t>20203800037622  </t>
  </si>
  <si>
    <t>2020-09-14 12:34:53 </t>
  </si>
  <si>
    <t>CAC. vídeo delegación departamental.  </t>
  </si>
  <si>
    <t>CUERPO DE BOMBEROS VOLUNTARIOS DE SANTA ROSA DE CABAL  </t>
  </si>
  <si>
    <t>20203800037632  </t>
  </si>
  <si>
    <t>2020-09-14 13:19:57 </t>
  </si>
  <si>
    <t>CI. Fwd: APORTANDO INFORMACIÓN.  </t>
  </si>
  <si>
    <t>CUERPO DE BOMBEROS VOLUNTARIOS SOLEDAD ATLANTICO  </t>
  </si>
  <si>
    <t>20203800037642  </t>
  </si>
  <si>
    <t>2020-09-14 13:35:58 </t>
  </si>
  <si>
    <t>CAC. Cuerpos de Bomberos avalados como Centros de Formación de Brigadas. </t>
  </si>
  <si>
    <t>ASOCELTA FUNZA  </t>
  </si>
  <si>
    <t>20203800037652  </t>
  </si>
  <si>
    <t>2020-09-14 14:13:31 </t>
  </si>
  <si>
    <t>RD RESPUESTA RADICADO 2019205006311 DEL 12-12-2019 </t>
  </si>
  <si>
    <t>20203800037662  </t>
  </si>
  <si>
    <t>2020-09-14 14:24:09 </t>
  </si>
  <si>
    <t>CAC. SOLICITUD AVAL ESCUELA DE FORMACIÓN BOMBERIL. </t>
  </si>
  <si>
    <t>CUERPO DE BOMBEROS VOLUNTARIOS EL DONCELLO - CAQUETÁ  </t>
  </si>
  <si>
    <t>20203800037672  </t>
  </si>
  <si>
    <t>2020-09-14 15:45:30 </t>
  </si>
  <si>
    <t>CAC. Asunto. ACCIÓN DE TUTELA 2020-00184-00. </t>
  </si>
  <si>
    <t>JUZGADO 02 PROMISCUO MUNICIPAL, CANDELARIA - VALLE DEL CAUCA  </t>
  </si>
  <si>
    <t>20203800037682  </t>
  </si>
  <si>
    <t>2020-09-14 16:43:56 </t>
  </si>
  <si>
    <t>CAC. Respuesta Oficial.  </t>
  </si>
  <si>
    <t>MINISTERIO DE INTERIOR PQRSD  </t>
  </si>
  <si>
    <t>20203800037692  </t>
  </si>
  <si>
    <t>2020-09-14 17:00:09 </t>
  </si>
  <si>
    <t>CAC. PROYECTO KIT DE FORESTAL CLASE B.  </t>
  </si>
  <si>
    <t>CUERPO DE BOMBEROS VOLUNTARIOS SALAMINA  </t>
  </si>
  <si>
    <t>20203800037702  </t>
  </si>
  <si>
    <t>2020-09-15 09:08:26 </t>
  </si>
  <si>
    <t>CAC DERECHO DE PETICIÓN </t>
  </si>
  <si>
    <t>MATEO CONTRERAS CORREA </t>
  </si>
  <si>
    <t>20203800037712  </t>
  </si>
  <si>
    <t>2020-09-15 09:25:16 </t>
  </si>
  <si>
    <t>RD EXPEDIENTE VERBAL NRO. IUS 2018-130044 </t>
  </si>
  <si>
    <t>PROCURADURIA GENERAL DE LA NACION ZIPAQUIRA  </t>
  </si>
  <si>
    <t>20203800037722  </t>
  </si>
  <si>
    <t>2020-09-15 09:36:47 </t>
  </si>
  <si>
    <t>RD INFORME EJECUTIVO DEL CURSO BOMBEROS NIVEL 1 </t>
  </si>
  <si>
    <t>20203800037732  </t>
  </si>
  <si>
    <t>2020-09-15 10:32:01 </t>
  </si>
  <si>
    <t>CAC. Fwd: Oficio capacitación Bomberos.  </t>
  </si>
  <si>
    <t>JESUS DAVID CEBALLOS YEPEZ  </t>
  </si>
  <si>
    <t>20203800037742  </t>
  </si>
  <si>
    <t>2020-09-15 10:48:57 </t>
  </si>
  <si>
    <t>CAC. Envió Hojas de Vida para el Aval como Instructores.  </t>
  </si>
  <si>
    <t>CUERPO DE BOMBEROS VOLUNTARIOS DE LIBANO  </t>
  </si>
  <si>
    <t>20203800037752  </t>
  </si>
  <si>
    <t>2020-09-15 11:02:39 </t>
  </si>
  <si>
    <t>RD SOLICITUD DE MAQUINA EXTINTORA CBV SAN SEBASTIAN -MARIQUITA  </t>
  </si>
  <si>
    <t>CUERPO DE BOMBEROS VOLUNTARIOS SAN SEBASTIAN DE MARIQUITA-TOLIMA  </t>
  </si>
  <si>
    <t>20203800037762  </t>
  </si>
  <si>
    <t>2020-09-15 12:34:14 </t>
  </si>
  <si>
    <t>CI. Fwd: REMSION POR COMPETENCIA D-2020-1579973. </t>
  </si>
  <si>
    <t>PROCURADURIA PROVINCIAL DE CHAPARRAL  </t>
  </si>
  <si>
    <t>20203800037772  </t>
  </si>
  <si>
    <t>2020-09-15 12:44:56 </t>
  </si>
  <si>
    <t>CAC. RV: Solicitud investigación – Violación reserva de historia clínica. RADICADO DNBC No. 20202050069501.  </t>
  </si>
  <si>
    <t>CUERPO DE BOMBEROS VOLUNTARIOS DE BARRANCABERMEJA  </t>
  </si>
  <si>
    <t>20203800037782  </t>
  </si>
  <si>
    <t>2020-09-15 12:55:44 </t>
  </si>
  <si>
    <t>CAC. Su Derecho de Petición. </t>
  </si>
  <si>
    <t>20203800037792  </t>
  </si>
  <si>
    <t>2020-09-15 13:46:01 </t>
  </si>
  <si>
    <t>CI. Fwd: OFI20-00198655 / IDM: EXT20-00145746. Traslado de la comunicación del 4 de septiembre de 2020 relacionada con las necesidades de los cuerpos de bomberos de las... </t>
  </si>
  <si>
    <t>HR. JOSE VICENTE CARREñO CASTRO DEPARTAMENTO DE ARAUCA </t>
  </si>
  <si>
    <t>20203800037802  </t>
  </si>
  <si>
    <t>2020-09-15 14:17:00 </t>
  </si>
  <si>
    <t>CAC. Derecho de Petición Mompox.pdf  </t>
  </si>
  <si>
    <t>20203800037812  </t>
  </si>
  <si>
    <t>2020-09-15 15:29:26 </t>
  </si>
  <si>
    <t>RD SOLICITUD DE CERTIFICACION DE INCLUSION EN POLIZA DE SEGUROS GRUPO. </t>
  </si>
  <si>
    <t>CUERPO DE BOMBEROS VOLUNTARIOS SALDAÑA TOLIMA HECTOR HERNANDO PULIDO </t>
  </si>
  <si>
    <t>20203800037822  </t>
  </si>
  <si>
    <t>2020-09-15 15:37:01 </t>
  </si>
  <si>
    <t>CAC. RV: ESTADOS FINANCIEROS + REPORTE DE ACTIVIDADES 2020. </t>
  </si>
  <si>
    <t>20203800037832  </t>
  </si>
  <si>
    <t>2020-09-15 15:50:40 </t>
  </si>
  <si>
    <t>CAC. Derecho de Petición Federación Bomberos Colombia </t>
  </si>
  <si>
    <t>ASDEBER WEB  </t>
  </si>
  <si>
    <t>20203800037842  </t>
  </si>
  <si>
    <t>2020-09-15 15:57:15 </t>
  </si>
  <si>
    <t>CAC. Documento - 2020030219194.  </t>
  </si>
  <si>
    <t>GOBERNACION DE ANTIOQUIA  </t>
  </si>
  <si>
    <t>20203800037852  </t>
  </si>
  <si>
    <t>2020-09-15 16:06:01 </t>
  </si>
  <si>
    <t>CAC. RESPUESTA SOLICITUD RADICADA DNBC N° *20202050069711.  </t>
  </si>
  <si>
    <t>ALCALDIA SARAVENA  </t>
  </si>
  <si>
    <t>20203800037862  </t>
  </si>
  <si>
    <t>2020-09-15 16:13:43 </t>
  </si>
  <si>
    <t>CI. Fwd: DECRETO 064 DE ENERO 2020. </t>
  </si>
  <si>
    <t>COORDINACIóN EJECUTIVA DE BOMBEROS DE CAUCA HELDA MARIA SAAVEDRA CARRASQUILLA  </t>
  </si>
  <si>
    <t>Juan Gabriel Parra </t>
  </si>
  <si>
    <t>20203800037872  </t>
  </si>
  <si>
    <t>2020-09-15 16:18:06 </t>
  </si>
  <si>
    <t>CAC. AÑO 2019 - CURSO CBSCI - UAECOB.  </t>
  </si>
  <si>
    <t>20203800037882  </t>
  </si>
  <si>
    <t>2020-09-15 16:22:03 </t>
  </si>
  <si>
    <t>CAC.AÑO 2019 - CURSO CBSCI- UAECOB. </t>
  </si>
  <si>
    <t>20203800037892  </t>
  </si>
  <si>
    <t>2020-09-15 16:27:43 </t>
  </si>
  <si>
    <t>CAC. AÑO 2019 - CURSO CBF- UAECOB.  </t>
  </si>
  <si>
    <t>20203800037902  </t>
  </si>
  <si>
    <t>2020-09-15 16:31:51 </t>
  </si>
  <si>
    <t>CAC. AÑO 2019 - CURSO CBF- UAECOB. </t>
  </si>
  <si>
    <t>20203800037912  </t>
  </si>
  <si>
    <t>2020-09-15 16:43:44 </t>
  </si>
  <si>
    <t>CAC. AÑO 2019 - CURSO CBAPH - UAECOB.  </t>
  </si>
  <si>
    <t>20203800037922  </t>
  </si>
  <si>
    <t>2020-09-15 16:49:21 </t>
  </si>
  <si>
    <t>CAC. AÑO 2019 - CURSO CBAPH - UAECOB. </t>
  </si>
  <si>
    <t>20203800037932  </t>
  </si>
  <si>
    <t>2020-09-15 16:57:42 </t>
  </si>
  <si>
    <t>CAC. SOLICITUD DEL CURSO BOMBERO UNO.  </t>
  </si>
  <si>
    <t>CUERPO DE BOMBEROS VOLUNTARIOS COMBITA  </t>
  </si>
  <si>
    <t>20203800037942  </t>
  </si>
  <si>
    <t>2020-09-15 17:10:52 </t>
  </si>
  <si>
    <t>CAC. Solicitud de inscripción de dignatarios de nuestra institución, según artículo 2 y 3 de la resolución 001 del 15 de abril del 2020 emitida por la secretaría del interior de la gobernación de Bolívar. </t>
  </si>
  <si>
    <t>20203800037952  </t>
  </si>
  <si>
    <t>2020-09-15 17:17:53 </t>
  </si>
  <si>
    <t>CAC. REMISIÓN POR COMPETENCIA.  </t>
  </si>
  <si>
    <t>COMUNIDAD CASTILLA LA NUEVA  </t>
  </si>
  <si>
    <t>20203800037962  </t>
  </si>
  <si>
    <t>2020-09-15 17:26:16 </t>
  </si>
  <si>
    <t>CAC. SOLICITUD REGISTRO CURSO CONDUCCION Y OPERACION PARA VEHICULOS DE BOMBEROS </t>
  </si>
  <si>
    <t>EDUAR FIERRO PEÑA  </t>
  </si>
  <si>
    <t>20203800037972  </t>
  </si>
  <si>
    <t>2020-09-16 08:30:35 </t>
  </si>
  <si>
    <t>CAC. RESPUESTA RADICADO DNBC N° 20202050069121.  </t>
  </si>
  <si>
    <t>ALCALDIA MUNICIPAL ABREGO  </t>
  </si>
  <si>
    <t>20203800037982  </t>
  </si>
  <si>
    <t>2020-09-16 08:37:50 </t>
  </si>
  <si>
    <t>CAC. Solicitud PIN Sistema Comando de Incidentes Básico para Bomberos (SCI).  </t>
  </si>
  <si>
    <t>CUERPO DE BOMBEROS VOLUNTARIOS DE FUSAGASUGA  </t>
  </si>
  <si>
    <t>20203800037992  </t>
  </si>
  <si>
    <t>2020-09-16 08:45:25 </t>
  </si>
  <si>
    <t>CAC. SOLICITUD DE REGISTRO CURSO BOMBERO II.  </t>
  </si>
  <si>
    <t>20203800038002  </t>
  </si>
  <si>
    <t>2020-09-16 09:00:19 </t>
  </si>
  <si>
    <t>CAC. SOLICITUD CURSO BOMBERO DOS.  </t>
  </si>
  <si>
    <t>20203800038012  </t>
  </si>
  <si>
    <t>2020-09-16 09:14:12 </t>
  </si>
  <si>
    <t>CAC. Fwd: Solicitud de información sobre la estrategia o lineamientos establecidos por su entidad para el desarrollo y la implementación del enfoque diferencial étnico. </t>
  </si>
  <si>
    <t>MINISTERIO DEL INTERIOR CARLOS ALBERTO BAENA LóPEZ CARLOS ALBERTO BAENA LóPEZ </t>
  </si>
  <si>
    <t>20203800038022  </t>
  </si>
  <si>
    <t>2020-09-16 09:21:49 </t>
  </si>
  <si>
    <t>CAC. Creación del cuerpo de bomberos voluntarios Municipio de Santa María Huila.  </t>
  </si>
  <si>
    <t>WILFREDO PERALTA ARDILA  </t>
  </si>
  <si>
    <t>20203800038032  </t>
  </si>
  <si>
    <t>2020-09-16 10:50:57 </t>
  </si>
  <si>
    <t>RD AVAL DE INSTRUCTOR NIVEL 1 </t>
  </si>
  <si>
    <t>CUERPO DE BOMBEROS VOLUNTARIOS DE VILLANUEVA - CASANARE  </t>
  </si>
  <si>
    <t>20203800038042  </t>
  </si>
  <si>
    <t>2020-09-16 10:58:28 </t>
  </si>
  <si>
    <t>CAC. Solicitud de seguimiento de los derechos de petición adjuntos </t>
  </si>
  <si>
    <t>COMUNIDAD DE PALOMINO  </t>
  </si>
  <si>
    <t>20203800038052  </t>
  </si>
  <si>
    <t>2020-09-16 11:06:29 </t>
  </si>
  <si>
    <t>CAC. Replica Circular.  </t>
  </si>
  <si>
    <t>MARIA BOHORQUEZ Q  </t>
  </si>
  <si>
    <t>20203800038062  </t>
  </si>
  <si>
    <t>2020-09-16 11:07:16 </t>
  </si>
  <si>
    <t>RD SOLICITUD CENTRO DE FORMACIÓN DE BRIGADAS </t>
  </si>
  <si>
    <t>20203800038072  </t>
  </si>
  <si>
    <t>2020-09-16 11:19:42 </t>
  </si>
  <si>
    <t>VICTORIA AMALIA JATTIN MARTINEZ </t>
  </si>
  <si>
    <t>20203800038082  </t>
  </si>
  <si>
    <t>2020-09-16 11:22:28 </t>
  </si>
  <si>
    <t>RD ACTAS DE CURSOS </t>
  </si>
  <si>
    <t>CUERPO DE BOMBEROS VOLUNTARIOS DE RESTREPO - META  </t>
  </si>
  <si>
    <t>20203800038092  </t>
  </si>
  <si>
    <t>2020-09-16 11:22:48 </t>
  </si>
  <si>
    <t>CAC. Querella. </t>
  </si>
  <si>
    <t>MICHAEL DAVID BARRETO GUTIÉRREZ  </t>
  </si>
  <si>
    <t>20203800038102  </t>
  </si>
  <si>
    <t>2020-09-16 11:29:17 </t>
  </si>
  <si>
    <t>CAC RESPUESTA SOLICITUD 20202050069711 </t>
  </si>
  <si>
    <t>ANA PATRICIA PUERTA pinto </t>
  </si>
  <si>
    <t>20203800038112  </t>
  </si>
  <si>
    <t>2020-09-16 11:35:42 </t>
  </si>
  <si>
    <t>CAC RUE </t>
  </si>
  <si>
    <t>20203800038122  </t>
  </si>
  <si>
    <t>2020-09-16 14:23:16 </t>
  </si>
  <si>
    <t>ana francisca ortiz naranjo </t>
  </si>
  <si>
    <t>20203800038132  </t>
  </si>
  <si>
    <t>2020-09-16 14:26:55 </t>
  </si>
  <si>
    <t>CAC SOLICITUD COMANDANTE DE BOMBEROS </t>
  </si>
  <si>
    <t>ANDRES GUTIERREZ  </t>
  </si>
  <si>
    <t>20203800038142  </t>
  </si>
  <si>
    <t>2020-09-16 14:30:39 </t>
  </si>
  <si>
    <t>CAC REMISION ACTA CONSEJO NACIONAL DE SEGURIDAD 2020 </t>
  </si>
  <si>
    <t>fernando montaño  </t>
  </si>
  <si>
    <t>20203800038152  </t>
  </si>
  <si>
    <t>2020-09-16 14:37:04 </t>
  </si>
  <si>
    <t>CAC NOTIFICACIÓN AUTO ADMITE ACCIÓN DE TUTELA RAD. 2020-00354-00  </t>
  </si>
  <si>
    <t>UZGADO PROMISCUO MUNICIPAL DE ZARZAL ANONIMO  </t>
  </si>
  <si>
    <t>20203800038162  </t>
  </si>
  <si>
    <t>2020-09-16 15:42:30 </t>
  </si>
  <si>
    <t>CAC Consulta técnica acerca de sistemas de extinción de incendio en edificaciones  </t>
  </si>
  <si>
    <t>DAVID SEBASTIAN TANGARIFE GARZON </t>
  </si>
  <si>
    <t>20203800038172  </t>
  </si>
  <si>
    <t>2020-09-16 15:43:11 </t>
  </si>
  <si>
    <t>RD SOLICITUD INSTRUCTOR NIVEL 1 Y 2 </t>
  </si>
  <si>
    <t>CUERPO DE BOMBEROS VOLUNTARIOS DE NILO  </t>
  </si>
  <si>
    <t>20203800038182  </t>
  </si>
  <si>
    <t>2020-09-16 15:46:43 </t>
  </si>
  <si>
    <t>CAC SOLICITUD INFORMACION COMERCIAL EXPERIAN COLOMBIA S.A </t>
  </si>
  <si>
    <t>OMAIDA LUCIA BARRIGA BERNAL </t>
  </si>
  <si>
    <t>20203800038192  </t>
  </si>
  <si>
    <t>2020-09-16 15:48:47 </t>
  </si>
  <si>
    <t>CAC INFORMES DE COMODATO KIT BREC DNBC- CUERPO DE BOMBEROS VOLUNTARIOS DE FLORIDABLANCA - CBVF / PRIMER Y SEGUNDO TRIMESTRE AÑO 2020 </t>
  </si>
  <si>
    <t>20203800038202  </t>
  </si>
  <si>
    <t>2020-09-16 15:51:57 </t>
  </si>
  <si>
    <t>20203800038212  </t>
  </si>
  <si>
    <t>2020-09-17 08:13:11 </t>
  </si>
  <si>
    <t>CAC. documentos curso bomberos 1. </t>
  </si>
  <si>
    <t>CUERPO DE BOMBEROS VOLUNTARIOS EL PEÑOL  </t>
  </si>
  <si>
    <t>20203800038222  </t>
  </si>
  <si>
    <t>2020-09-17 08:41:06 </t>
  </si>
  <si>
    <t>CAC. RADICACION KIT FORESTAL ALGARROBO. </t>
  </si>
  <si>
    <t>CUERPO DE BOMBEROS VOLUNTARIOS DE ALGARROBO - MAGDALENA  </t>
  </si>
  <si>
    <t>20203800038232  </t>
  </si>
  <si>
    <t>2020-09-17 08:51:55 </t>
  </si>
  <si>
    <t>CAC. Requerimiento sobre Incumplimiento Ley 1575.  </t>
  </si>
  <si>
    <t>ALCALDIA MUNICIPAL DE MAICAO OFICINA DE CONTROL INTERNO  </t>
  </si>
  <si>
    <t>20203800038242  </t>
  </si>
  <si>
    <t>2020-09-17 09:12:43 </t>
  </si>
  <si>
    <t>CAC. Fwd: SOLICITUD CARRO DE BOMBEROS - SANTIAGO DE TOLÚ/SUCRE.  </t>
  </si>
  <si>
    <t>ALCALDÍA DE SANTIAGO DE TOLU  </t>
  </si>
  <si>
    <t>20203800038252  </t>
  </si>
  <si>
    <t>2020-09-17 09:34:44 </t>
  </si>
  <si>
    <t>CAC. Solicitud Aval para curso SCI. </t>
  </si>
  <si>
    <t>CUERPO DE BOMBEROS VOLUNTARIOS DE ALCALA  </t>
  </si>
  <si>
    <t>20203800038262  </t>
  </si>
  <si>
    <t>2020-09-17 09:39:52 </t>
  </si>
  <si>
    <t>CAC. PETICIÓN DE DESEMBARGO PRODUCTOS FINANCIEROS DEL CUERPO DE BOMBEROS VOLUNTARIOS DE FLORIDABLANCA POR REALIZARLOS EN ABIERTA VIOLACIÓN DE LA LEY -CARÁCTER PRIORITARIO RADICADO CBVF-2020-COMD-00958-S.  </t>
  </si>
  <si>
    <t>SECRETARIA CBV FLORIDABLANCA  </t>
  </si>
  <si>
    <t>20203800038272  </t>
  </si>
  <si>
    <t>2020-09-17 09:55:36 </t>
  </si>
  <si>
    <t>CAC. SOLICITUD AVAL CURSO SCI. </t>
  </si>
  <si>
    <t>20203800038282  </t>
  </si>
  <si>
    <t>2020-09-17 10:03:01 </t>
  </si>
  <si>
    <t>CAC. Solicitud de registro para curso bombero I y II.  </t>
  </si>
  <si>
    <t>CUERPO DE BOMBEROS DE MOCOA  </t>
  </si>
  <si>
    <t>20203800038292  </t>
  </si>
  <si>
    <t>2020-09-17 10:57:57 </t>
  </si>
  <si>
    <t>CAC SOLICITUD AVAL DE INSTRUCTORES </t>
  </si>
  <si>
    <t>20203800038302  </t>
  </si>
  <si>
    <t>2020-09-17 10:58:04 </t>
  </si>
  <si>
    <t>CAC. Soportes Cursos.  </t>
  </si>
  <si>
    <t>CUERPO DE BOMBEROS VOLUNTARIOS DE URUMITA - GUAJITA  </t>
  </si>
  <si>
    <t>20203800038312  </t>
  </si>
  <si>
    <t>2020-09-17 11:01:35 </t>
  </si>
  <si>
    <t>CAC. SOLICITUD DE CERTIFICADO DE CURSOS. </t>
  </si>
  <si>
    <t>20203800038322  </t>
  </si>
  <si>
    <t>2020-09-17 11:30:13 </t>
  </si>
  <si>
    <t>RD - PARTICIPACIÓN DE PERSONAL OPERATIVO DE LA UAE COB EN LOS PROCESOS LIDERADOS POR LA DIRECCIÓN NACIONAL DE BOMBEROS DE COLOMBIA - DNBC  </t>
  </si>
  <si>
    <t>BOMBEROS BOGOTA ANONIMO  </t>
  </si>
  <si>
    <t>20203800038332  </t>
  </si>
  <si>
    <t>2020-09-17 12:01:52 </t>
  </si>
  <si>
    <t>CAC. SOLICITUD APOYO CON CAPACITACIÓN BOMBEROS FLORENCIA.  </t>
  </si>
  <si>
    <t>DCS BOMBEROS FLORENCIA  </t>
  </si>
  <si>
    <t>20203800038342  </t>
  </si>
  <si>
    <t>2020-09-17 12:29:25 </t>
  </si>
  <si>
    <t>CAC. Fwd: RECLAMO POR SOBRETASA A LA ALCALDIA DE VILLARRICA - CAUCA .  </t>
  </si>
  <si>
    <t>CUERPO DE BOMBEROS VOLUNTARIOS DE VILLARICA  </t>
  </si>
  <si>
    <t>20203800038352  </t>
  </si>
  <si>
    <t>2020-09-17 12:40:02 </t>
  </si>
  <si>
    <t>RD DRECHO DE PETICION -APORTES DE CESANTIAS PENDIENTES DE APLICAR </t>
  </si>
  <si>
    <t>DIANA MILENA CASTRO SANCHEZ </t>
  </si>
  <si>
    <t>20203800038362  </t>
  </si>
  <si>
    <t>2020-09-17 12:53:01 </t>
  </si>
  <si>
    <t>CAC. Fwd: Documento bomberos Piendamó Cauca </t>
  </si>
  <si>
    <t>MILTON CESAR MONTOYA ORTEGA  </t>
  </si>
  <si>
    <t>20203800038372  </t>
  </si>
  <si>
    <t>2020-09-17 13:08:20 </t>
  </si>
  <si>
    <t>CAC. Solicitud de apoyo y acompañamiento. </t>
  </si>
  <si>
    <t>CUERPO DE BOMBEROS VOLUNTARIOS DE GIRARDOTA  </t>
  </si>
  <si>
    <t>20203800038382  </t>
  </si>
  <si>
    <t>2020-09-17 15:46:30 </t>
  </si>
  <si>
    <t>CAC. NOTIFICACION ADMISION TUTELA 2020-00099. </t>
  </si>
  <si>
    <t>JUZGADO 01 CIVIL CIRCUITO - VALLE DEL CAUCA - BUENAVENTURA  </t>
  </si>
  <si>
    <t>20203800038392  </t>
  </si>
  <si>
    <t>2020-09-17 16:03:19 </t>
  </si>
  <si>
    <t>CAC. AÑO 2019 - CURSO BOMBERO I - UAECOB.  </t>
  </si>
  <si>
    <t>20203800038402  </t>
  </si>
  <si>
    <t>2020-09-17 16:07:13 </t>
  </si>
  <si>
    <t>20203800038412  </t>
  </si>
  <si>
    <t>2020-09-17 16:16:28 </t>
  </si>
  <si>
    <t>CAC. Fwd: TRAMITE DE ADQUISICIÓN.  </t>
  </si>
  <si>
    <t>ALCALDIA DE COVEÑAS  </t>
  </si>
  <si>
    <t>20203800038422  </t>
  </si>
  <si>
    <t>2020-09-18 09:14:33 </t>
  </si>
  <si>
    <t>CAC. RESPUESTA JAMBALO A OFICIO 20202050069551 DNBC.  </t>
  </si>
  <si>
    <t>ALCALDÍA MUNICIPAL DE JAMBALO - CAUCA  </t>
  </si>
  <si>
    <t>20203800038432  </t>
  </si>
  <si>
    <t>2020-09-18 09:31:36 </t>
  </si>
  <si>
    <t>CAC. Derecho de petición emitido por el presidente Consejo CBVM se dará la contestación en la reunión de Asamblea general del cbvm el 20 sep/2020 ante todos los asambleístas. </t>
  </si>
  <si>
    <t>20203800038442  </t>
  </si>
  <si>
    <t>2020-09-18 10:01:56 </t>
  </si>
  <si>
    <t>CAC. Respuesta Oficial, EXT_S20-00046506-PQRSD-046411-PQR, código de consulta 035320260173243 del 16/09/2020 que se adjunta. </t>
  </si>
  <si>
    <t>LUIS HERNAN RODRIGUEZ TORRES </t>
  </si>
  <si>
    <t>20203800038452  </t>
  </si>
  <si>
    <t>2020-09-18 10:53:30 </t>
  </si>
  <si>
    <t>CSC. SOLICITUD REGISTRO CURSO. </t>
  </si>
  <si>
    <t>CUERPO DE BOMBEROS VOLUNTARIOS DE LA UNION  </t>
  </si>
  <si>
    <t>20203800038462  </t>
  </si>
  <si>
    <t>2020-09-18 11:07:44 </t>
  </si>
  <si>
    <t>CI. Fwd: Solicitud registro. </t>
  </si>
  <si>
    <t>CUERPO DE BOMBEROS VOLUNTARIOS DE ENTRERRIOS  </t>
  </si>
  <si>
    <t>20203800038472  </t>
  </si>
  <si>
    <t>2020-09-18 11:14:58 </t>
  </si>
  <si>
    <t>RD NOTIFICACION REGISTRO CONTABLE PROCESOS SOLIDARIOS </t>
  </si>
  <si>
    <t>unidad de defensa judicial ANONIMO  </t>
  </si>
  <si>
    <t>20203800038482  </t>
  </si>
  <si>
    <t>2020-09-18 11:23:07 </t>
  </si>
  <si>
    <t>CAC. Solicitud. </t>
  </si>
  <si>
    <t>CUERPO DE BOMBEROS VOLUNTARIOS DE IPIALES  </t>
  </si>
  <si>
    <t>20203800038492  </t>
  </si>
  <si>
    <t>2020-09-18 11:38:19 </t>
  </si>
  <si>
    <t>CAC. SOLICITUD CERTIFICACIÓN. </t>
  </si>
  <si>
    <t>20203800038502  </t>
  </si>
  <si>
    <t>2020-09-18 12:14:28 </t>
  </si>
  <si>
    <t>CAC. Solicitud vehículo cisterna. </t>
  </si>
  <si>
    <t>CUERPO DE BOMBEROS VOLUNTARIOS DE SEGOVIA  </t>
  </si>
  <si>
    <t>20203800038512  </t>
  </si>
  <si>
    <t>2020-09-18 12:31:16 </t>
  </si>
  <si>
    <t>RD RECIBO ETB </t>
  </si>
  <si>
    <t>ETB  </t>
  </si>
  <si>
    <t>20203800038522  </t>
  </si>
  <si>
    <t>2020-09-18 12:35:32 </t>
  </si>
  <si>
    <t>RD DIPLOMAS CURSO INSPECTOR DE SEGURIDD BASICO,INVESTIGACION DE INCENDIOS Y DESARROLLO DE CAPACIDADES PARA INSTRUCTOR DE BOMBEROS </t>
  </si>
  <si>
    <t>CUERPO DE BOMBEROS VOLUNTARIOS SIRDENSE DE LA ESTRELLA  </t>
  </si>
  <si>
    <t>20203800038532  </t>
  </si>
  <si>
    <t>2020-09-18 12:52:47 </t>
  </si>
  <si>
    <t>RD SOLICITUD CERTIFICACION </t>
  </si>
  <si>
    <t>ALCALDIA CERINZA  </t>
  </si>
  <si>
    <t>20203800038542  </t>
  </si>
  <si>
    <t>2020-09-18 14:52:41 </t>
  </si>
  <si>
    <t>CI. Fwd: Solicitud Urgente.  </t>
  </si>
  <si>
    <t>GOBERNACIÓN DE SANTANDER SECRETARIO DEL INTERIOR  </t>
  </si>
  <si>
    <t>20203800038552  </t>
  </si>
  <si>
    <t>2020-09-18 15:07:00 </t>
  </si>
  <si>
    <t>CAC. Medidas Cautelares URGENTE.  </t>
  </si>
  <si>
    <t>20203800038562  </t>
  </si>
  <si>
    <t>2020-09-18 15:40:46 </t>
  </si>
  <si>
    <t>CAC. Documentos aval y traslado instructor Ventaquemada Boyacá. </t>
  </si>
  <si>
    <t>CUERPO DE BOMBEROS VOLUNTARIOS DE VENTAQUEMADA  </t>
  </si>
  <si>
    <t>20203800038572  </t>
  </si>
  <si>
    <t>2020-09-18 15:55:53 </t>
  </si>
  <si>
    <t>CAC. DOCUMENTOS PARA FIRMA DE CERTIFICADOS BOMBEROS BELLO. </t>
  </si>
  <si>
    <t>CUERPO DE BOMBEROS VOLUNTARIOS DE BELLO  </t>
  </si>
  <si>
    <t>20203800038582  </t>
  </si>
  <si>
    <t>2020-09-18 16:05:31 </t>
  </si>
  <si>
    <t>CAC. Solicitud de retiro de instructores con Aval del CBVS.  </t>
  </si>
  <si>
    <t>20203800038592  </t>
  </si>
  <si>
    <t>2020-09-18 16:50:36 </t>
  </si>
  <si>
    <t>CAC. pregunta. </t>
  </si>
  <si>
    <t>EDWIN BMX  </t>
  </si>
  <si>
    <t>20203800038602  </t>
  </si>
  <si>
    <t>2020-09-18 16:56:20 </t>
  </si>
  <si>
    <t>CAC. solicitud de registros de cursos. </t>
  </si>
  <si>
    <t>20203800038612  </t>
  </si>
  <si>
    <t>2020-09-18 17:06:35 </t>
  </si>
  <si>
    <t>CI. Fwd: Traslado derecho de petición EXT20-00145746. Solicitudes de los cuerpos de bomberos voluntarios de Saravena, Arauquita, Cravo Norte y Fortul, y del cuerpo oficial de bomberos del municipio de Arauca, del departamento de Arauca, relacionadas con los implementos requeridos por los cuerpos de bomberos de dichos municipios. </t>
  </si>
  <si>
    <t>20203800038622  </t>
  </si>
  <si>
    <t>2020-09-18 17:17:41 </t>
  </si>
  <si>
    <t>ci. Fwd: SRR-CR-377-2020 - Invitacion Mes de la Reduccion del Riesgo de Desastres. </t>
  </si>
  <si>
    <t>UNGRD GUILLERMO A. VELANDIA GRANADOS  </t>
  </si>
  <si>
    <t>20203800038632  </t>
  </si>
  <si>
    <t>2020-09-21 08:22:21 </t>
  </si>
  <si>
    <t>CAC. Inquietud Seguro de Vida. </t>
  </si>
  <si>
    <t>CUERPO DE BOMBEROS VOLUNTARIOS DE SANTA HELENA DEL OPON  </t>
  </si>
  <si>
    <t>20203800038642  </t>
  </si>
  <si>
    <t>2020-09-21 08:53:05 </t>
  </si>
  <si>
    <t>CAC. Aval instructores - Guajira.  </t>
  </si>
  <si>
    <t>20203800038652  </t>
  </si>
  <si>
    <t>2020-09-21 09:22:25 </t>
  </si>
  <si>
    <t>JIUD MAGNOLY GAVIRIA NARVAEZ  </t>
  </si>
  <si>
    <t>20203800038662  </t>
  </si>
  <si>
    <t>2020-09-21 09:34:26 </t>
  </si>
  <si>
    <t>RD SOLICITUD CASO BOMBEROS VOLUNTARIOS DE SOPO </t>
  </si>
  <si>
    <t>ALCALDIA MUNICIPAL DE SOPO  </t>
  </si>
  <si>
    <t>20203800038672  </t>
  </si>
  <si>
    <t>2020-09-21 10:16:05 </t>
  </si>
  <si>
    <t>CAC. Solicitud aval Curso estratégico Sistema Comando Incidentes.  </t>
  </si>
  <si>
    <t>20203800038682  </t>
  </si>
  <si>
    <t>2020-09-21 10:30:32 </t>
  </si>
  <si>
    <t>RD CUENTA DE COBRO  </t>
  </si>
  <si>
    <t>JOHN JAIRO BELTRAN MAHECHA  </t>
  </si>
  <si>
    <t>20203800038692  </t>
  </si>
  <si>
    <t>2020-09-21 10:37:41 </t>
  </si>
  <si>
    <t>CAC. Solicitud Registro Curso Bomberos dos.  </t>
  </si>
  <si>
    <t>CUERPO DE BOMBEROS VOLUNTARIOS SANTA ROSA DE OSOS  </t>
  </si>
  <si>
    <t>20203800038702  </t>
  </si>
  <si>
    <t>2020-09-21 10:58:03 </t>
  </si>
  <si>
    <t>RD INFORME FINAL CURSO GESTION Y ADMINISTRACON DE CUERPOS DE BOMBEROS </t>
  </si>
  <si>
    <t>20203800038712  </t>
  </si>
  <si>
    <t>2020-09-21 11:17:14 </t>
  </si>
  <si>
    <t>MARTHA LUCIA AMAYA DIAZ </t>
  </si>
  <si>
    <t>20203800038722  </t>
  </si>
  <si>
    <t>2020-09-21 11:22:02 </t>
  </si>
  <si>
    <t>KELLY JULIETH VALDES AVILA </t>
  </si>
  <si>
    <t>20203800038732  </t>
  </si>
  <si>
    <t>2020-09-21 11:24:06 </t>
  </si>
  <si>
    <t>DIANA ALEJANDRA ACERO CAMACHO </t>
  </si>
  <si>
    <t>20203800038742  </t>
  </si>
  <si>
    <t>2020-09-21 11:31:25 </t>
  </si>
  <si>
    <t>EDNA ROCIO MORA ROJAS </t>
  </si>
  <si>
    <t>20203800038752  </t>
  </si>
  <si>
    <t>2020-09-21 11:48:03 </t>
  </si>
  <si>
    <t>EMILCE RAMREZ BAUTIZTA </t>
  </si>
  <si>
    <t>20203800038762  </t>
  </si>
  <si>
    <t>2020-09-21 11:57:41 </t>
  </si>
  <si>
    <t>EDINSON CORTES  </t>
  </si>
  <si>
    <t>20203800038772  </t>
  </si>
  <si>
    <t>2020-09-21 12:07:13 </t>
  </si>
  <si>
    <t>RD SOLICITUD DE ACOMPAÑAMIENTO </t>
  </si>
  <si>
    <t>CUERPO DE BOMBEROS VOLUNTARIOS DE PULI - CUNDINAMARCA  </t>
  </si>
  <si>
    <t>20203800038782  </t>
  </si>
  <si>
    <t>2020-09-21 12:08:48 </t>
  </si>
  <si>
    <t>CAC. PETICIÓN INTERVENCIÓN PREVENTIVA. </t>
  </si>
  <si>
    <t>20203800038792  </t>
  </si>
  <si>
    <t>2020-09-21 12:10:15 </t>
  </si>
  <si>
    <t>CARLOS ANDRES CARTAGENA CANO </t>
  </si>
  <si>
    <t>20203800038802  </t>
  </si>
  <si>
    <t>2020-09-21 12:13:06 </t>
  </si>
  <si>
    <t>JEISSON ALEXANDER CAICEDO MATEUS </t>
  </si>
  <si>
    <t>20203800038812  </t>
  </si>
  <si>
    <t>2020-09-21 12:15:29 </t>
  </si>
  <si>
    <t>RD CUENNTA DE COBRO  </t>
  </si>
  <si>
    <t>LIZBETH VIVIANA RODRIGUEZ OSPINA </t>
  </si>
  <si>
    <t>20203800038822  </t>
  </si>
  <si>
    <t>2020-09-21 12:17:24 </t>
  </si>
  <si>
    <t>CRISTHIAN ALBERTO MATIZ GARZON </t>
  </si>
  <si>
    <t>20203800038832  </t>
  </si>
  <si>
    <t>2020-09-21 12:23:51 </t>
  </si>
  <si>
    <t>CAC. Solicitud Registro Bombero Uno. </t>
  </si>
  <si>
    <t>20203800038842  </t>
  </si>
  <si>
    <t>2020-09-21 12:26:26 </t>
  </si>
  <si>
    <t>JOSIAS FIESCO AGUDELO  </t>
  </si>
  <si>
    <t>20203800038852  </t>
  </si>
  <si>
    <t>2020-09-21 12:40:56 </t>
  </si>
  <si>
    <t>JOSE LEONARDO GARZON NOVOA </t>
  </si>
  <si>
    <t>20203800038862  </t>
  </si>
  <si>
    <t>2020-09-21 12:51:34 </t>
  </si>
  <si>
    <t>CAC DENUNCIA Y ACLARACION TARIFARIA. </t>
  </si>
  <si>
    <t>RESERVAS ALUNA  </t>
  </si>
  <si>
    <t>20203800038872  </t>
  </si>
  <si>
    <t>2020-09-21 12:51:42 </t>
  </si>
  <si>
    <t>SANDRA PAOLA MEZA VELANDIA </t>
  </si>
  <si>
    <t>20203800038882  </t>
  </si>
  <si>
    <t>2020-09-21 13:09:30 </t>
  </si>
  <si>
    <t>CAC solicitud de registros para cursos de capacitación. </t>
  </si>
  <si>
    <t>20203800038892  </t>
  </si>
  <si>
    <t>2020-09-21 13:23:16 </t>
  </si>
  <si>
    <t>CAC. envío oficio BVISG-022.  </t>
  </si>
  <si>
    <t>CUERPO DE BOMBEROS VOLUNTARIOS DE VILLAGORGONA  </t>
  </si>
  <si>
    <t>EDISON DELGADO </t>
  </si>
  <si>
    <t>20203800038902  </t>
  </si>
  <si>
    <t>2020-09-21 13:31:19 </t>
  </si>
  <si>
    <t>CAC. Solicitud de notificación a la alcaldía de Magangué Bolívar sobre la respuesta a Derecho de Petición enviado el día 18 de Agosto del presente año y que hasta ahora no ha sido respondido. </t>
  </si>
  <si>
    <t>20203800038912  </t>
  </si>
  <si>
    <t>2020-09-21 13:44:22 </t>
  </si>
  <si>
    <t>CAC. Rta. comunicado Bb. JULIAN C. JARAMILLO C.  </t>
  </si>
  <si>
    <t>CUERPO DE BOMBEROS DE CHOCONTA  </t>
  </si>
  <si>
    <t>20203800038922  </t>
  </si>
  <si>
    <t>2020-09-21 13:55:46 </t>
  </si>
  <si>
    <t>CAC. REVISION TECNICA OPERATIVA.  </t>
  </si>
  <si>
    <t>MARCO ANTONIO GARCIA LARA </t>
  </si>
  <si>
    <t>20203800038932  </t>
  </si>
  <si>
    <t>2020-09-21 14:01:07 </t>
  </si>
  <si>
    <t>CATALINA GONZALEZ CASTRO </t>
  </si>
  <si>
    <t>20203800038942  </t>
  </si>
  <si>
    <t>2020-09-21 14:02:08 </t>
  </si>
  <si>
    <t>CAC. PETICIÓN PARA QUE SE ABSTENGA EL DPTO DE STANDER DE CUMPLIR LA ORDEN DE MEDIDAS CAUTELARES PROFERIDAS POR LA CONTRALORÍA MUNICIPAL DE FBLANCA EN DETRIMENTO DEL CBVF POR DECRETARLAS EN ABIERTA VIOLACIÓN DE LA LEY CARÁCTER PRIORITARIO CBVF-2020-COMD-00954-S.  </t>
  </si>
  <si>
    <t>20203800038952  </t>
  </si>
  <si>
    <t>2020-09-21 14:24:33 </t>
  </si>
  <si>
    <t>CAC. trabajo.  </t>
  </si>
  <si>
    <t>CUERPO DE BOMBEROS VOLUNTARIOS DE OROCUE - CASANARE  </t>
  </si>
  <si>
    <t>20203800038962  </t>
  </si>
  <si>
    <t>2020-09-21 14:28:08 </t>
  </si>
  <si>
    <t>SANDRA CAROLINA PULIDO MOYETON </t>
  </si>
  <si>
    <t>20203800038972  </t>
  </si>
  <si>
    <t>2020-09-21 14:30:12 </t>
  </si>
  <si>
    <t>MELISSA LOZANO ANGEL </t>
  </si>
  <si>
    <t>20203800038982  </t>
  </si>
  <si>
    <t>2020-09-21 14:32:01 </t>
  </si>
  <si>
    <t>CAC. LLAMADO URGENCIA - DOTACION COMPRESOR y AUTOCONTENIDOS BOMBEROS SEVILLA. </t>
  </si>
  <si>
    <t>CUERPO DE BOMBEROS VOLUNTARIOS DE SEVILLA  </t>
  </si>
  <si>
    <t>20203800038992  </t>
  </si>
  <si>
    <t>2020-09-21 14:41:32 </t>
  </si>
  <si>
    <t>20203800039002  </t>
  </si>
  <si>
    <t>2020-09-21 14:44:30 </t>
  </si>
  <si>
    <t>VIVIAN LORENA RAMIREZ SERNA </t>
  </si>
  <si>
    <t>20203800039012  </t>
  </si>
  <si>
    <t>2020-09-21 14:46:29 </t>
  </si>
  <si>
    <t>CAROLINA ESCARRAGA TORRES </t>
  </si>
  <si>
    <t>20203800039022  </t>
  </si>
  <si>
    <t>2020-09-21 14:49:53 </t>
  </si>
  <si>
    <t>YENCY MARIANA CARRION PEDRAZA </t>
  </si>
  <si>
    <t>20203800039032  </t>
  </si>
  <si>
    <t>2020-09-21 14:53:06 </t>
  </si>
  <si>
    <t>NATALY ALEXANDRA QUIROGA HERNANDEZ </t>
  </si>
  <si>
    <t>20203800039042  </t>
  </si>
  <si>
    <t>2020-09-21 15:00:18 </t>
  </si>
  <si>
    <t>CAC. DERECHO DE PETICION Y SOLICITUD DE PAZ Y SALVO JULIAN CAMILO JARAMILLO BOMBERO VILLAPINZON.  </t>
  </si>
  <si>
    <t>JUAN CAMILO JARAMILLO CRUZ </t>
  </si>
  <si>
    <t>20203800039052  </t>
  </si>
  <si>
    <t>2020-09-21 15:07:02 </t>
  </si>
  <si>
    <t>CAC. cita.  </t>
  </si>
  <si>
    <t>20203800039062  </t>
  </si>
  <si>
    <t>2020-09-21 15:10:09 </t>
  </si>
  <si>
    <t>ALEXANDER OBANDO PEÑA </t>
  </si>
  <si>
    <t>20203800039072  </t>
  </si>
  <si>
    <t>2020-09-21 15:16:15 </t>
  </si>
  <si>
    <t>CAC. trabajo. </t>
  </si>
  <si>
    <t>20203800039082  </t>
  </si>
  <si>
    <t>2020-09-21 15:22:39 </t>
  </si>
  <si>
    <t>CAC. REF: SOLICITUD INFORMACION COMODATOS. </t>
  </si>
  <si>
    <t>20203800039092  </t>
  </si>
  <si>
    <t>2020-09-22 09:31:15 </t>
  </si>
  <si>
    <t>20203800039102  </t>
  </si>
  <si>
    <t>2020-09-22 09:37:33 </t>
  </si>
  <si>
    <t>CAC. Solicitud para la asesoría y fortalecimiento del gobierno bomberil del Cuerpo de Bomberos Voluntarios Santa Fe de Antioquia, con el fin de fortalecer los requerimientos para la obtención del certificado de cumplimiento.  </t>
  </si>
  <si>
    <t>20203800039112  </t>
  </si>
  <si>
    <t>2020-09-22 09:46:54 </t>
  </si>
  <si>
    <t>MAICOL VILLARREAL  </t>
  </si>
  <si>
    <t>20203800039122  </t>
  </si>
  <si>
    <t>2020-09-22 09:50:24 </t>
  </si>
  <si>
    <t>SANDRA MILENA ALVAREZ LEON </t>
  </si>
  <si>
    <t>20203800039132  </t>
  </si>
  <si>
    <t>2020-09-22 09:52:56 </t>
  </si>
  <si>
    <t>ANDREA BIBIANA CASTAÑEDA DURAN </t>
  </si>
  <si>
    <t>20203800039142  </t>
  </si>
  <si>
    <t>2020-09-22 10:22:49 </t>
  </si>
  <si>
    <t>LUIS EDUARDO ZAMORA SANCHEZ </t>
  </si>
  <si>
    <t>20203800039152  </t>
  </si>
  <si>
    <t>2020-09-22 10:28:26 </t>
  </si>
  <si>
    <t>JAVIER ANDRES AGREDA CHAMORRO  </t>
  </si>
  <si>
    <t>20203800039172  </t>
  </si>
  <si>
    <t>2020-09-22 10:41:42 </t>
  </si>
  <si>
    <t>RD ACTA FINALIZACION DE LOS CURSOS BOMBERO 1 </t>
  </si>
  <si>
    <t>CUERPO DE BOMBEROS VOLUNTARIOS DE CARMEN DE APICALA  </t>
  </si>
  <si>
    <t>20203800039182  </t>
  </si>
  <si>
    <t>2020-09-22 10:46:08 </t>
  </si>
  <si>
    <t>CAC. OFICIO PARA MI CAPITAN SOTO. </t>
  </si>
  <si>
    <t>CUERPO DE BOMBEROS VOLUNTARIOS DE TIERRALTA  </t>
  </si>
  <si>
    <t>20203800039192  </t>
  </si>
  <si>
    <t>2020-09-22 10:46:52 </t>
  </si>
  <si>
    <t>RD ADQUISICIÓN DE KIT FORESTAL </t>
  </si>
  <si>
    <t>CUERPO DE BOMBEROS VOLUNTARIOS MUNICIPIO ZONA BANANERA  </t>
  </si>
  <si>
    <t>20203800039202  </t>
  </si>
  <si>
    <t>2020-09-22 10:56:01 </t>
  </si>
  <si>
    <t>20203800039212  </t>
  </si>
  <si>
    <t>2020-09-22 11:05:55 </t>
  </si>
  <si>
    <t>CAC. Remisión siniestralidad Dptal mes de agosto Bomberos Atlántico.  </t>
  </si>
  <si>
    <t>20203800039222  </t>
  </si>
  <si>
    <t>2020-09-22 11:14:22 </t>
  </si>
  <si>
    <t>CLUDIA BOLENA FAJARDO URREA </t>
  </si>
  <si>
    <t>20203800039232  </t>
  </si>
  <si>
    <t>2020-09-22 11:43:58 </t>
  </si>
  <si>
    <t>GINNA PAOLA RAMIREZ  </t>
  </si>
  <si>
    <t>20203800039242  </t>
  </si>
  <si>
    <t>2020-09-22 11:47:14 </t>
  </si>
  <si>
    <t>CAC. solicitud información. </t>
  </si>
  <si>
    <t>CUERPO DE BOMBEROS VOLUNTARIOS DE PUERTO LOPEZ  </t>
  </si>
  <si>
    <t>20203800039252  </t>
  </si>
  <si>
    <t>2020-09-22 11:58:14 </t>
  </si>
  <si>
    <t>LUISA FERNANDA RAMIREZ FERIZ </t>
  </si>
  <si>
    <t>20203800039262  </t>
  </si>
  <si>
    <t>2020-09-22 12:02:56 </t>
  </si>
  <si>
    <t>RD CURSO BOMBERO 1 </t>
  </si>
  <si>
    <t>DELEGADO DEPARTAMENTAL DE BOMBEROS CUNDINAMARCA ANONIMO  </t>
  </si>
  <si>
    <t>20203800039272  </t>
  </si>
  <si>
    <t>2020-09-22 12:04:35 </t>
  </si>
  <si>
    <t>JUAN GABRIEL PARRA AGUDELO </t>
  </si>
  <si>
    <t>20203800039282  </t>
  </si>
  <si>
    <t>2020-09-22 12:04:50 </t>
  </si>
  <si>
    <t>CAC. información pendiente del Radicado No. 20202000005751.  </t>
  </si>
  <si>
    <t>20203800039292  </t>
  </si>
  <si>
    <t>2020-09-22 13:56:08 </t>
  </si>
  <si>
    <t>JUAN DAVID JARAMILLO RESTREPO </t>
  </si>
  <si>
    <t>20203800039302  </t>
  </si>
  <si>
    <t>2020-09-22 13:58:20 </t>
  </si>
  <si>
    <t>CAMILO ARIAS ALVAREZ </t>
  </si>
  <si>
    <t>20203800039312  </t>
  </si>
  <si>
    <t>2020-09-22 14:30:25 </t>
  </si>
  <si>
    <t>NUBIA MENDOZA LOBO </t>
  </si>
  <si>
    <t>20203800039322  </t>
  </si>
  <si>
    <t>2020-09-22 14:50:39 </t>
  </si>
  <si>
    <t>INGRID DALILA MARIÑO MORALES  </t>
  </si>
  <si>
    <t>20203800039332  </t>
  </si>
  <si>
    <t>2020-09-22 14:53:18 </t>
  </si>
  <si>
    <t>ANA MILENA CEDEÑO AVILES </t>
  </si>
  <si>
    <t>20203800039342  </t>
  </si>
  <si>
    <t>2020-09-22 14:55:12 </t>
  </si>
  <si>
    <t>HERNANDO ANDRES GARCIA MARIÑO </t>
  </si>
  <si>
    <t>20203800039352  </t>
  </si>
  <si>
    <t>2020-09-22 15:25:04 </t>
  </si>
  <si>
    <t>RD CUENTA DE COBRA </t>
  </si>
  <si>
    <t>XIOMARA ALEJANDRA MONTAÑO HERRERA </t>
  </si>
  <si>
    <t>20203800039362  </t>
  </si>
  <si>
    <t>2020-09-22 15:45:42 </t>
  </si>
  <si>
    <t>ARLEY ALFONSO COY GONZALEZ </t>
  </si>
  <si>
    <t>20203800039372  </t>
  </si>
  <si>
    <t>2020-09-22 15:49:42 </t>
  </si>
  <si>
    <t>RICHARD ALEXANDER SANTACRUZ WALLES </t>
  </si>
  <si>
    <t>20203800039382  </t>
  </si>
  <si>
    <t>2020-09-22 17:25:20 </t>
  </si>
  <si>
    <t>CAC. RADICACION PROYECTO EPP FUNDACION. </t>
  </si>
  <si>
    <t>DELEGACION DEPARTAMENTAL BOMBEROS DEL MAGDALENA  </t>
  </si>
  <si>
    <t>20203800039392  </t>
  </si>
  <si>
    <t>2020-09-23 08:48:58 </t>
  </si>
  <si>
    <t>CAC. Remisión Solicitud Ticket N° GSC-2020-65432 - ATENCIÓN AL CIUDADANO UNGRD. </t>
  </si>
  <si>
    <t>20203800039402  </t>
  </si>
  <si>
    <t>2020-09-23 09:03:12 </t>
  </si>
  <si>
    <t>CAC. PETICIÓN PARA QUE SE ABSTENGA EL DPTO DE STDER DE CUMPLIR ORDEN DE MEDIDAS CAUTELARES PROFERIDAS POR LA CONTRALORÍA MUNICIPAL DE F/BLANCA EN DETRIMENTO DE CBVF POR DECRETARLAS EN ABIERTA VIOLACIÓN DE LA LEY CARÁCTER PRIORITARIO RADI CBVF-2020-COMD-00965-S  </t>
  </si>
  <si>
    <t>20203800039412  </t>
  </si>
  <si>
    <t>2020-09-23 09:21:07 </t>
  </si>
  <si>
    <t>CAC. PETICIÓN DE DESEMBARGO PRODUCTOS FINANCIEROS DEL CUERPO DE BOMBEROS VOLUNTARIOS DE FLORIDABLANCA POR REALIZARLOS EN ABIERTA VIOLACIÓN DE LA LEY -CARÁCTER PRIORITARIO RADICADO CBVF-2020-COMD-00966-S.  </t>
  </si>
  <si>
    <t>20203800039422  </t>
  </si>
  <si>
    <t>2020-09-23 09:28:57 </t>
  </si>
  <si>
    <t>EDUARD ALDEMAR SOTELO  </t>
  </si>
  <si>
    <t>20203800039432  </t>
  </si>
  <si>
    <t>2020-09-23 09:36:53 </t>
  </si>
  <si>
    <t>CAC. Derecho de Petición - Secretario de Gobierno Departamental Jairo Aguilar Deluque.pdf. </t>
  </si>
  <si>
    <t>20203800039442  </t>
  </si>
  <si>
    <t>2020-09-23 09:39:21 </t>
  </si>
  <si>
    <t>FT SOLICITUD DE INFORMACION </t>
  </si>
  <si>
    <t>HUGO ALBONZALEZERTO MAESTRE GONZALEZ </t>
  </si>
  <si>
    <t>20203800039452  </t>
  </si>
  <si>
    <t>2020-09-23 09:43:40 </t>
  </si>
  <si>
    <t>OMAR ENRIQUE MORENO BALLESTEROS </t>
  </si>
  <si>
    <t>20203800039462  </t>
  </si>
  <si>
    <t>2020-09-23 10:54:19 </t>
  </si>
  <si>
    <t>ARBEY HERNAN TRUJILLO MENDEZ </t>
  </si>
  <si>
    <t>20203800039472  </t>
  </si>
  <si>
    <t>2020-09-23 10:58:00 </t>
  </si>
  <si>
    <t>CI. Fwd: Contestacion propuesta Alcaldia de Suarez, Tolima. Problemas de contratación  </t>
  </si>
  <si>
    <t>CUERPO DE BOMBEROS VOLUNTARIOS SUAREZ CUERPO DE BOMBEROS VOLUNTARIOS SUAREZ  </t>
  </si>
  <si>
    <t>20203800039482  </t>
  </si>
  <si>
    <t>2020-09-23 11:04:53 </t>
  </si>
  <si>
    <t>CAC. Solicitud de verificación de realización de curso del año 2016. </t>
  </si>
  <si>
    <t>20203800039492  </t>
  </si>
  <si>
    <t>2020-09-23 11:21:52 </t>
  </si>
  <si>
    <t>CAC. Respuesta Radicado DNBC No 20202050070021 Pandi Cundinamarca.  </t>
  </si>
  <si>
    <t>ALCALDIA MUNICIPAL DE PANDI  </t>
  </si>
  <si>
    <t>20203800039502  </t>
  </si>
  <si>
    <t>2020-09-23 11:28:28 </t>
  </si>
  <si>
    <t>CAC. consulta del cuerpo de bomberos de Piedecuesta.  </t>
  </si>
  <si>
    <t>CUERPO DE BOMBEROS VOLUNTARIOS DE PIEDECUESTA  </t>
  </si>
  <si>
    <t>20203800039512  </t>
  </si>
  <si>
    <t>2020-09-23 11:35:29 </t>
  </si>
  <si>
    <t>CAC. TRAZABILIDAD FRENTE A LA SUSPENSION DE BOMEROS DE TAMARA.  </t>
  </si>
  <si>
    <t>CUERPO DE BOMBEROS VOLUNTARIOS DE TAMARA  </t>
  </si>
  <si>
    <t>20203800039522  </t>
  </si>
  <si>
    <t>2020-09-23 12:20:23 </t>
  </si>
  <si>
    <t>CI. Fwd: Online Assistance and Protection courses for GRULAC. </t>
  </si>
  <si>
    <t>OPCW  </t>
  </si>
  <si>
    <t>20203800039532  </t>
  </si>
  <si>
    <t>2020-09-23 12:27:12 </t>
  </si>
  <si>
    <t>RONALD GUSTAVO SUAREZ CRUZ </t>
  </si>
  <si>
    <t>20203800039542  </t>
  </si>
  <si>
    <t>2020-09-23 12:31:13 </t>
  </si>
  <si>
    <t>CARLOS ANDRES LOPEZ CHICA </t>
  </si>
  <si>
    <t>20203800039552  </t>
  </si>
  <si>
    <t>2020-09-23 13:31:30 </t>
  </si>
  <si>
    <t>CAC. Requerimiento Certificación cursos COBM. </t>
  </si>
  <si>
    <t>20203800039562  </t>
  </si>
  <si>
    <t>2020-09-23 13:56:32 </t>
  </si>
  <si>
    <t>CAC. Solicitud de Registro de Curso de Gestión y Administración de Cuerpos de Bomberos. </t>
  </si>
  <si>
    <t>CUERPO DE BOMBEROS VOLUNTARIOS DE VILLAMARIA  </t>
  </si>
  <si>
    <t>20203800039572  </t>
  </si>
  <si>
    <t>2020-09-23 15:21:54 </t>
  </si>
  <si>
    <t>CAC. DOCUMENTACION PARA RECLAMACION SEGURO DE VIDA.  </t>
  </si>
  <si>
    <t>20203800039582  </t>
  </si>
  <si>
    <t>2020-09-23 15:25:27 </t>
  </si>
  <si>
    <t>CAROLINA CARREÑO  </t>
  </si>
  <si>
    <t>20203800039592  </t>
  </si>
  <si>
    <t>2020-09-23 15:52:24 </t>
  </si>
  <si>
    <t>DOR INES CASTRO  </t>
  </si>
  <si>
    <t>20203800039602  </t>
  </si>
  <si>
    <t>2020-09-23 16:25:09 </t>
  </si>
  <si>
    <t>CAC. Viabilidad de proyecto.  </t>
  </si>
  <si>
    <t>CUERPO DE BOMBEROS VOLUNTARIOS DE ULLOA  </t>
  </si>
  <si>
    <t>20203800039612  </t>
  </si>
  <si>
    <t>2020-09-23 16:50:06 </t>
  </si>
  <si>
    <t>CAC. AÑO 2020- CURSO SOPORTE BASICO DE VIDA- CUERPO DE BOMBEROS VOLUNTARIOS DE PENSILVANIA  </t>
  </si>
  <si>
    <t>CUERPO DE BOMBEROS DE PENSILVANIA - CALDAS  </t>
  </si>
  <si>
    <t>20203800039622  </t>
  </si>
  <si>
    <t>2020-09-23 17:02:48 </t>
  </si>
  <si>
    <t>CAC. nuevo Derecho de Petición a Mompox. </t>
  </si>
  <si>
    <t>20203800039632  </t>
  </si>
  <si>
    <t>2020-09-23 21:53:40 </t>
  </si>
  <si>
    <t>EDWIN GONZALEZ MALAGON </t>
  </si>
  <si>
    <t>20203800039642  </t>
  </si>
  <si>
    <t>2020-09-24 09:13:38 </t>
  </si>
  <si>
    <t>CAC. QUEJA Y PRESENTACIÓN DE SOLICITUD FORMAL CON RELACIÓN A LA SRA GISELLA VARGAS.  </t>
  </si>
  <si>
    <t>DAYAN DARSON VERA PARRA </t>
  </si>
  <si>
    <t>Arbey Hernan Trujillo Mendez </t>
  </si>
  <si>
    <t>20203800039652  </t>
  </si>
  <si>
    <t>2020-09-24 09:42:37 </t>
  </si>
  <si>
    <t>LIZ MARGARET ALVAREZ CALDERON </t>
  </si>
  <si>
    <t>20203800039662  </t>
  </si>
  <si>
    <t>2020-09-24 09:45:46 </t>
  </si>
  <si>
    <t>SANTIAGO HERRERA BARRERO  </t>
  </si>
  <si>
    <t>20203800039672  </t>
  </si>
  <si>
    <t>2020-09-24 09:47:56 </t>
  </si>
  <si>
    <t>JULIO ALEJANDRO CHAMORRO CABRERA </t>
  </si>
  <si>
    <t>20203800039682  </t>
  </si>
  <si>
    <t>2020-09-24 09:50:31 </t>
  </si>
  <si>
    <t>CLAUDIA QUINTERO FRANKLIN </t>
  </si>
  <si>
    <t>20203800039692  </t>
  </si>
  <si>
    <t>2020-09-24 09:54:15 </t>
  </si>
  <si>
    <t>CARLOS ANDRES VARGAS PUERTO </t>
  </si>
  <si>
    <t>20203800039702  </t>
  </si>
  <si>
    <t>2020-09-24 09:56:21 </t>
  </si>
  <si>
    <t>HUGO ARMANDO MARQUEZ CARDOSO </t>
  </si>
  <si>
    <t>20203800039712  </t>
  </si>
  <si>
    <t>2020-09-24 09:56:51 </t>
  </si>
  <si>
    <t>CI. Fwd: Acta Intervención del Delegado Departamental en la sesión del día 15 de Agosto de 2020 Concejo municipal de Liborina. </t>
  </si>
  <si>
    <t>CONCEJO MUNICIPAL LIBORINA  </t>
  </si>
  <si>
    <t>20203800039722  </t>
  </si>
  <si>
    <t>2020-09-24 10:06:08 </t>
  </si>
  <si>
    <t>RD RECIBO  </t>
  </si>
  <si>
    <t>ENEL CODENSA S.A. ESP.  </t>
  </si>
  <si>
    <t>20203800039732  </t>
  </si>
  <si>
    <t>2020-09-24 10:07:30 </t>
  </si>
  <si>
    <t>RD RECIBO </t>
  </si>
  <si>
    <t>20203800039742  </t>
  </si>
  <si>
    <t>2020-09-24 10:18:01 </t>
  </si>
  <si>
    <t>RD REMISION QUEJA POR COMPETENCIA </t>
  </si>
  <si>
    <t>DANIEL JAIME GOMEZ LARCON </t>
  </si>
  <si>
    <t>20203800039752  </t>
  </si>
  <si>
    <t>2020-09-24 10:22:40 </t>
  </si>
  <si>
    <t>RD SOLICITUD AVAL INSTRUCTORES </t>
  </si>
  <si>
    <t>20203800039762  </t>
  </si>
  <si>
    <t>2020-09-24 10:40:51 </t>
  </si>
  <si>
    <t>JONATHAN PRIETO BARAJAS </t>
  </si>
  <si>
    <t>20203800039772  </t>
  </si>
  <si>
    <t>2020-09-24 10:57:38 </t>
  </si>
  <si>
    <t>CAC. Solicitud de acompañamiento. </t>
  </si>
  <si>
    <t>CUERPO DE BOMBEROS VOLUNTARIOS DE MAHATES  </t>
  </si>
  <si>
    <t>20203800039782  </t>
  </si>
  <si>
    <t>2020-09-24 11:35:41 </t>
  </si>
  <si>
    <t>CAC. SOLICITUD DE INFORMACIÓN Radicado DNBC No. 20202000013782.  </t>
  </si>
  <si>
    <t>20203800039792  </t>
  </si>
  <si>
    <t>2020-09-24 11:44:18 </t>
  </si>
  <si>
    <t>CARLOS EDWARD OSORIO AGUIAR </t>
  </si>
  <si>
    <t>20203800039802  </t>
  </si>
  <si>
    <t>2020-09-24 11:45:58 </t>
  </si>
  <si>
    <t>EDISON DELGADO HINCAPIE </t>
  </si>
  <si>
    <t>20203800039812  </t>
  </si>
  <si>
    <t>2020-09-24 11:47:57 </t>
  </si>
  <si>
    <t>RD CUENTA DE COBRO 04 </t>
  </si>
  <si>
    <t>20203800039822  </t>
  </si>
  <si>
    <t>2020-09-24 11:59:17 </t>
  </si>
  <si>
    <t>CAC. Derecho de petición Diana Correa 23 Sep 2020.  </t>
  </si>
  <si>
    <t>DIANA PATRICIA CORREA BALCáZAR </t>
  </si>
  <si>
    <t>20203800039832  </t>
  </si>
  <si>
    <t>2020-09-24 12:20:36 </t>
  </si>
  <si>
    <t>CAC. Radicado DNBC No. 20203800018982 y 20203800019692 </t>
  </si>
  <si>
    <t>20203800039842  </t>
  </si>
  <si>
    <t>2020-09-24 12:33:03 </t>
  </si>
  <si>
    <t>CI. Fwd: Saludos y Solicitd.  </t>
  </si>
  <si>
    <t>JARIO BARCENAS  </t>
  </si>
  <si>
    <t>LUZ MARINA SERNA </t>
  </si>
  <si>
    <t>COOPERACIÓN INTERNACIONAL Y ALIANZAS ESTRATÉGICAS </t>
  </si>
  <si>
    <t>20203800039852  </t>
  </si>
  <si>
    <t>2020-09-24 13:42:54 </t>
  </si>
  <si>
    <t>20203800039862  </t>
  </si>
  <si>
    <t>2020-09-24 14:01:29 </t>
  </si>
  <si>
    <t>CAC. Derecho de Petición secretario departamental antioquia.pdf. </t>
  </si>
  <si>
    <t>OSWALDO ORTIZ SEVILLANO  </t>
  </si>
  <si>
    <t>20203800039872  </t>
  </si>
  <si>
    <t>2020-09-24 16:17:26 </t>
  </si>
  <si>
    <t>CI. Fwd: Consulta Bomberos Mocoa Putumayo.  </t>
  </si>
  <si>
    <t>20203800039882  </t>
  </si>
  <si>
    <t>2020-09-24 16:34:03 </t>
  </si>
  <si>
    <t>CAC. Fwd: NOTIFICACION FALLO 2020-00393.  </t>
  </si>
  <si>
    <t>20203800039892  </t>
  </si>
  <si>
    <t>2020-09-24 16:55:41 </t>
  </si>
  <si>
    <t>CI. Fwd: Solicitud Bomberos Villagarzon.  </t>
  </si>
  <si>
    <t>20203800039902  </t>
  </si>
  <si>
    <t>2020-09-25 09:04:05 </t>
  </si>
  <si>
    <t>CAC. Señor Director Capitan Charles Benavidez.  </t>
  </si>
  <si>
    <t>GERMAN BARRERO TORRES </t>
  </si>
  <si>
    <t>20203800039912  </t>
  </si>
  <si>
    <t>2020-09-25 09:15:22 </t>
  </si>
  <si>
    <t>CI. Fwd: Solicitud de los Estudios y Diseños para la Construcción de la Estación del Cuerpo de Bomberos Voluntarios en el Municipio de Guapi - Departamento del Cauca. </t>
  </si>
  <si>
    <t>GOBERNACIÓN DEL CAUCA COMITE DEPARTAMENTAL CAUCA  </t>
  </si>
  <si>
    <t>20203800039922  </t>
  </si>
  <si>
    <t>2020-09-25 09:20:03 </t>
  </si>
  <si>
    <t>LINA MARIA ROJAS GALLEGO </t>
  </si>
  <si>
    <t>20203800039932  </t>
  </si>
  <si>
    <t>2020-09-25 10:12:13 </t>
  </si>
  <si>
    <t>CAC. Solicitud,  </t>
  </si>
  <si>
    <t>GOBERNACION DE ANTIOQUIA SECRETARIA DE GOBIERNO DEPARTAMENTAL  </t>
  </si>
  <si>
    <t>20203800039942  </t>
  </si>
  <si>
    <t>2020-09-25 10:24:44 </t>
  </si>
  <si>
    <t>SM FACTURA  </t>
  </si>
  <si>
    <t>ACUEDUCTO Y ALCANTARILLADO DE BOGOTÁ  </t>
  </si>
  <si>
    <t>20203800039952  </t>
  </si>
  <si>
    <t>2020-09-25 10:59:18 </t>
  </si>
  <si>
    <t>SM INFORME DE SUPERVISION ANALIZADORES GEMINI </t>
  </si>
  <si>
    <t>CUERPO DE BOMBEROS OFICIALES DE BOGOTA  </t>
  </si>
  <si>
    <t>20203800039962  </t>
  </si>
  <si>
    <t>2020-09-25 11:04:30 </t>
  </si>
  <si>
    <t>SM PETICION ASOJA </t>
  </si>
  <si>
    <t>LACIDES MORENO CORDOBA </t>
  </si>
  <si>
    <t>20203800039972  </t>
  </si>
  <si>
    <t>2020-09-25 11:06:36 </t>
  </si>
  <si>
    <t>CAC. Consulta.  </t>
  </si>
  <si>
    <t>20203800039982  </t>
  </si>
  <si>
    <t>2020-09-25 11:23:59 </t>
  </si>
  <si>
    <t>20203800039992  </t>
  </si>
  <si>
    <t>2020-09-25 11:31:46 </t>
  </si>
  <si>
    <t>CAC. RESPUESTA RADICADO 20202000007271.  </t>
  </si>
  <si>
    <t>DELEGACION DEPARTAMENTAL DE BOMBEROS PUTUMAYO  </t>
  </si>
  <si>
    <t>20203800040002  </t>
  </si>
  <si>
    <t>2020-09-25 11:45:48 </t>
  </si>
  <si>
    <t>RD PROYECTO </t>
  </si>
  <si>
    <t>DELEGACION DEPARTAMENTAL DE BOMBEROS DE CALDAS  </t>
  </si>
  <si>
    <t>20203800040012  </t>
  </si>
  <si>
    <t>2020-09-25 12:18:39 </t>
  </si>
  <si>
    <t>PAOLA ANDREA URUEÑA GORDILLO </t>
  </si>
  <si>
    <t>20203800040022  </t>
  </si>
  <si>
    <t>2020-09-25 12:47:35 </t>
  </si>
  <si>
    <t>CAC. Rta comunicado 20203000000574.pdf. </t>
  </si>
  <si>
    <t>20203800040032  </t>
  </si>
  <si>
    <t>2020-09-25 13:08:08 </t>
  </si>
  <si>
    <t>CAC. Requisitos para la expedición del certificado de cumplimiento. </t>
  </si>
  <si>
    <t>CUERPO DE BOMBEROS DE TAURAMENA  </t>
  </si>
  <si>
    <t>20203800040042  </t>
  </si>
  <si>
    <t>2020-09-25 13:58:43 </t>
  </si>
  <si>
    <t>CAC. solicitud de informacion. </t>
  </si>
  <si>
    <t>ALCALDIA DE TIMANA  </t>
  </si>
  <si>
    <t>20203800040052  </t>
  </si>
  <si>
    <t>2020-09-25 14:22:48 </t>
  </si>
  <si>
    <t>CAC. Ref. Respuesta Solicitudde información de cumplimiento ley 1575 del 2012. OFICIO No. DNBC N°20202050070161.  </t>
  </si>
  <si>
    <t>ALCALDíA MUNICIPAL OVEJAS SUCRE  </t>
  </si>
  <si>
    <t>20203800040062  </t>
  </si>
  <si>
    <t>2020-09-25 14:24:54 </t>
  </si>
  <si>
    <t>BLEIDY DEL CARMEN PEREZ BALLESTAS </t>
  </si>
  <si>
    <t>20203800040072  </t>
  </si>
  <si>
    <t>2020-09-25 14:28:02 </t>
  </si>
  <si>
    <t>MELVA LEYMER VIDAL RUIZ </t>
  </si>
  <si>
    <t>20203800040082  </t>
  </si>
  <si>
    <t>2020-09-25 14:29:36 </t>
  </si>
  <si>
    <t>MAURICIO DELGADO PERDOMO </t>
  </si>
  <si>
    <t>20203800040092  </t>
  </si>
  <si>
    <t>2020-09-25 14:32:41 </t>
  </si>
  <si>
    <t>JORGE ALGREDO MANZUR HARF </t>
  </si>
  <si>
    <t>20203800040102  </t>
  </si>
  <si>
    <t>2020-09-25 14:34:10 </t>
  </si>
  <si>
    <t>JOHANA CATHERINE SUAREZ CAMACHO </t>
  </si>
  <si>
    <t>20203800040112  </t>
  </si>
  <si>
    <t>2020-09-25 14:46:14 </t>
  </si>
  <si>
    <t>CAC. SOLICITUD DE ACOMPAÑAMIENTO.  </t>
  </si>
  <si>
    <t>20203800040122  </t>
  </si>
  <si>
    <t>2020-09-25 16:25:57 </t>
  </si>
  <si>
    <t>CAC. Solicitud Registro del Curso de Bomberos Uno y Dos. </t>
  </si>
  <si>
    <t>20203800040132  </t>
  </si>
  <si>
    <t>2020-09-25 16:39:10 </t>
  </si>
  <si>
    <t>CAC. Asunto. ACCION DE TUTELA 2020-00184-00.  </t>
  </si>
  <si>
    <t>20203800040142  </t>
  </si>
  <si>
    <t>2020-09-25 16:49:13 </t>
  </si>
  <si>
    <t>PEDRO MANOSALVA  </t>
  </si>
  <si>
    <t>20203800040152  </t>
  </si>
  <si>
    <t>2020-09-25 16:56:05 </t>
  </si>
  <si>
    <t>CAC. Aclaración de inquietudes.  </t>
  </si>
  <si>
    <t>CUERPO DE BOMBEROS VOLUNTARIOS ROZO - VALLE  </t>
  </si>
  <si>
    <t>20203800040162  </t>
  </si>
  <si>
    <t>2020-09-25 16:57:10 </t>
  </si>
  <si>
    <t>SM REMISION QUEJA INCOSISTENCIAS KITS DE BIOSEGURIDAD </t>
  </si>
  <si>
    <t>20203800040172  </t>
  </si>
  <si>
    <t>2020-09-25 17:13:47 </t>
  </si>
  <si>
    <t>CAC. Derecho de Petición. </t>
  </si>
  <si>
    <t>VALENTINA GUIZA SANTANA </t>
  </si>
  <si>
    <t>20203800040182  </t>
  </si>
  <si>
    <t>2020-09-25 17:31:04 </t>
  </si>
  <si>
    <t>CAC. RV: solicitud de registros para cursos de capacitacion.  </t>
  </si>
  <si>
    <t>20203800040192  </t>
  </si>
  <si>
    <t>2020-09-25 17:40:58 </t>
  </si>
  <si>
    <t>CAC. consulta aplicación de La Ley 1575 de 2.012 y Resolución 0256 de 2.014. </t>
  </si>
  <si>
    <t>NATALIA JAIME GOMEZ  </t>
  </si>
  <si>
    <t>20203800040202  </t>
  </si>
  <si>
    <t>2020-09-25 18:01:23 </t>
  </si>
  <si>
    <t>CAC. REF.: SOLICITUD PARA QUE SE PERMITAN RESOLVER DUDAS Y PREGUNTAS PROCEDENTES PARA LA ELECCIÓN DEL CONSEJO DE DIGNATARIOS Y COMANDANTE DE LA INSTITUCIÓN BOMBERIL: CUERPO DE BOMBEROS VOLUNTARIOS DE TRINIDAD, CASANARE </t>
  </si>
  <si>
    <t>CUERPO DE BOMBEROS VOLUNTARIOS DE TRINIDAD - CASANARE  </t>
  </si>
  <si>
    <t>20203800040212  </t>
  </si>
  <si>
    <t>2020-09-28 08:47:50 </t>
  </si>
  <si>
    <t>CAC. derecho de petición.  </t>
  </si>
  <si>
    <t>VEEDURIA VIGILANCIA CIUDADANA  </t>
  </si>
  <si>
    <t>20203800040222  </t>
  </si>
  <si>
    <t>2020-09-28 09:33:14 </t>
  </si>
  <si>
    <t>RD DE COBRO </t>
  </si>
  <si>
    <t>WBERLEY CARDONA HIGUITA </t>
  </si>
  <si>
    <t>20203800040232  </t>
  </si>
  <si>
    <t>2020-09-28 10:19:24 </t>
  </si>
  <si>
    <t>CAC. Fwd: NOTIFICÓ EL AUTO QUE ACEPTA DESISTIMIENTO DE LA ACCIÓN DE TUTELA 2020-239.  </t>
  </si>
  <si>
    <t>JUZGADO 40 ADMINISTRATIVO SECCION CUARTA - BOGOTA  </t>
  </si>
  <si>
    <t>20203800040242  </t>
  </si>
  <si>
    <t>2020-09-28 10:42:40 </t>
  </si>
  <si>
    <t>NALLIVY CONSUELO NOY COPETE </t>
  </si>
  <si>
    <t>20203800040252  </t>
  </si>
  <si>
    <t>2020-09-28 10:49:49 </t>
  </si>
  <si>
    <t>CAC. Solicitud Curso Bomberos I Cuerpo de Bomberos Voluntarios Villamaria.  </t>
  </si>
  <si>
    <t>20203800040262  </t>
  </si>
  <si>
    <t>2020-09-28 11:15:50 </t>
  </si>
  <si>
    <t>CAC. Atención proceso eleccion dignatarios CBVG.  </t>
  </si>
  <si>
    <t>OMAIRA TOBóN GóMEZ REVISOR FISCAL C.B.V.G CUERPO DE BOMBEROS VOLUNTARIOS DE GIRARDOTA  </t>
  </si>
  <si>
    <t>20203800040272  </t>
  </si>
  <si>
    <t>2020-09-28 11:21:12 </t>
  </si>
  <si>
    <t>SM NUEVA JUNTA DIRECTIVA </t>
  </si>
  <si>
    <t>20203800040282  </t>
  </si>
  <si>
    <t>2020-09-28 11:33:26 </t>
  </si>
  <si>
    <t>CAC. Solicitud registro de cursos mes de octubre-noviembre.  </t>
  </si>
  <si>
    <t>20203800040292  </t>
  </si>
  <si>
    <t>2020-09-28 11:44:47 </t>
  </si>
  <si>
    <t>CAC. Solicitud Registro de cursos.  </t>
  </si>
  <si>
    <t>20203800040302  </t>
  </si>
  <si>
    <t>2020-09-28 11:58:02 </t>
  </si>
  <si>
    <t>CAC. Fw: Documentos para Curso APH. </t>
  </si>
  <si>
    <t>20203800040312  </t>
  </si>
  <si>
    <t>2020-09-28 11:59:11 </t>
  </si>
  <si>
    <t>YENY ASTRID ARISTIZABAL PIEDRAHITA  </t>
  </si>
  <si>
    <t>20203800040322  </t>
  </si>
  <si>
    <t>2020-09-28 12:19:35 </t>
  </si>
  <si>
    <t>CAC. Solicitud de registros. </t>
  </si>
  <si>
    <t>20203800040332  </t>
  </si>
  <si>
    <t>2020-09-28 12:22:06 </t>
  </si>
  <si>
    <t>RD PROYECTO VEHICULO INTENVENCION RAPIDA </t>
  </si>
  <si>
    <t>CUERPO DE BOMBEROS VOLUNTARIOS DE SALDAÑA  </t>
  </si>
  <si>
    <t>20203800040342  </t>
  </si>
  <si>
    <t>2020-09-28 12:29:02 </t>
  </si>
  <si>
    <t>SM PROYECTO KIT ELEMENTOS DE PROTECCION  </t>
  </si>
  <si>
    <t>CUERPO DE BOMBEROS VOLUNTARIOS DEL MUNICIPIO DE FUNDACION - MAGDALENA  </t>
  </si>
  <si>
    <t>20203800040352  </t>
  </si>
  <si>
    <t>2020-09-28 12:33:16 </t>
  </si>
  <si>
    <t>20203800040362  </t>
  </si>
  <si>
    <t>2020-09-28 12:35:11 </t>
  </si>
  <si>
    <t>Documentos GAU </t>
  </si>
  <si>
    <t>20203800040372  </t>
  </si>
  <si>
    <t>2020-09-28 12:49:53 </t>
  </si>
  <si>
    <t>CI. Fwd: Enviar - Remisión por Competencia 26 de 2020 [20201700952651] (EMAIL CERTIFICADO de sspd@superservicios.gov.co).  </t>
  </si>
  <si>
    <t>ELIZABETH SUAREZ LOPEZ </t>
  </si>
  <si>
    <t>20203800040382  </t>
  </si>
  <si>
    <t>2020-09-28 13:10:18 </t>
  </si>
  <si>
    <t>CAC. NOTIFICACION FALLO TUTELA 2020-00099.  </t>
  </si>
  <si>
    <t>20203800040392  </t>
  </si>
  <si>
    <t>2020-09-28 13:23:38 </t>
  </si>
  <si>
    <t>CAC. SOLICITUD DE REGISTROS. </t>
  </si>
  <si>
    <t>20203800040402  </t>
  </si>
  <si>
    <t>2020-09-28 13:39:06 </t>
  </si>
  <si>
    <t>CAC. Solicitud reintegración.  </t>
  </si>
  <si>
    <t>HECTOR JAVIER ROJAS OSORIO </t>
  </si>
  <si>
    <t>20203800040412  </t>
  </si>
  <si>
    <t>2020-09-28 14:27:39 </t>
  </si>
  <si>
    <t>JAVIER FERNANDO DELGADO YARA </t>
  </si>
  <si>
    <t>20203800040422  </t>
  </si>
  <si>
    <t>2020-09-28 14:35:54 </t>
  </si>
  <si>
    <t>CAC. DERECHO DE PETICIÓN. </t>
  </si>
  <si>
    <t>PAOLA ESTEFANíA SALAZAR AGUDELO CUERPO DE BOMBEROS VOLUNTARIOS DE GIRARDOTA </t>
  </si>
  <si>
    <t>20203800040432  </t>
  </si>
  <si>
    <t>2020-09-28 14:36:19 </t>
  </si>
  <si>
    <t>SM SOLICITUD DE INFORMACION CBV COTA </t>
  </si>
  <si>
    <t>ALCALDIA MUNICIPAL DE COTA  </t>
  </si>
  <si>
    <t>20203800040442  </t>
  </si>
  <si>
    <t>2020-09-28 14:48:44 </t>
  </si>
  <si>
    <t>CAC. aclaración del objetivo delos vehículos entregado en comodato por parte de sistema nacional de bombero. </t>
  </si>
  <si>
    <t>CUERPO DE BOMBEROS VOLUNTARIOS DE JUAN DE ACOSTA  </t>
  </si>
  <si>
    <t>20203800040452  </t>
  </si>
  <si>
    <t>2020-09-28 15:05:16 </t>
  </si>
  <si>
    <t>CAC. Re: Circular Proceso de Educación Nacional para Bomberos 20203000000544. </t>
  </si>
  <si>
    <t>CUERPO DE BOMBEROS VOLUNTARIOS DE VILLANUEVA - BOLIVAR  </t>
  </si>
  <si>
    <t>20203800040462  </t>
  </si>
  <si>
    <t>2020-09-28 15:13:25 </t>
  </si>
  <si>
    <t>CAC. OFICIO DEL CONSEJO DE OFICIALES DE BOMBEROS ORITO.  </t>
  </si>
  <si>
    <t>CUERPO DE BOMBEROS VOLUNTARIOS DE ORITO  </t>
  </si>
  <si>
    <t>20203800040472  </t>
  </si>
  <si>
    <t>2020-09-28 15:20:20 </t>
  </si>
  <si>
    <t>EDGAR DANIEL SAENZ MUNEVAR </t>
  </si>
  <si>
    <t>20203800040482  </t>
  </si>
  <si>
    <t>2020-09-28 15:29:02 </t>
  </si>
  <si>
    <t>CAC. Solicitud Aval (Registro) Curso Bomberos Uno. </t>
  </si>
  <si>
    <t>CUERPO DE BOMBEROS VOLUNTARIOS DE NEIVA  </t>
  </si>
  <si>
    <t>20203800040492  </t>
  </si>
  <si>
    <t>2020-09-28 15:31:54 </t>
  </si>
  <si>
    <t>CAC. AÑO 2016 - CURSO CBSCI - UAECOB.  </t>
  </si>
  <si>
    <t>20203800040502  </t>
  </si>
  <si>
    <t>2020-09-28 15:35:29 </t>
  </si>
  <si>
    <t>20203800040512  </t>
  </si>
  <si>
    <t>2020-09-28 15:40:09 </t>
  </si>
  <si>
    <t>20203800040522  </t>
  </si>
  <si>
    <t>2020-09-28 15:50:25 </t>
  </si>
  <si>
    <t>CAC. campaña de accidentalidad en nuestro municipio. </t>
  </si>
  <si>
    <t>20203800040532  </t>
  </si>
  <si>
    <t>2020-09-28 16:11:52 </t>
  </si>
  <si>
    <t>CAC. AÑO 2016 - CURSO CBSCI - UAECOB. </t>
  </si>
  <si>
    <t>20203800040542  </t>
  </si>
  <si>
    <t>2020-09-28 16:15:49 </t>
  </si>
  <si>
    <t>20203800040552  </t>
  </si>
  <si>
    <t>2020-09-28 16:24:47 </t>
  </si>
  <si>
    <t>CAC. AÑO 2016 - CURSO CBF - UAECOB. </t>
  </si>
  <si>
    <t>20203800040562  </t>
  </si>
  <si>
    <t>2020-09-28 16:29:34 </t>
  </si>
  <si>
    <t>20203800040572  </t>
  </si>
  <si>
    <t>2020-09-28 16:35:24 </t>
  </si>
  <si>
    <t>CAC. AÑO 2016 - CURSO CBF - UAECOB.  </t>
  </si>
  <si>
    <t>20203800040582  </t>
  </si>
  <si>
    <t>2020-09-28 16:39:35 </t>
  </si>
  <si>
    <t>20203800040592  </t>
  </si>
  <si>
    <t>2020-09-28 16:43:57 </t>
  </si>
  <si>
    <t>20203800040602  </t>
  </si>
  <si>
    <t>2020-09-28 16:52:26 </t>
  </si>
  <si>
    <t>CAC. RESPUESTA REQUERIMIENTO /INFORME DE SEGUIMIENTO KIT DE BREC CORTE / CBVF TERCER TRIMESTRE 2020. </t>
  </si>
  <si>
    <t>20203800040612  </t>
  </si>
  <si>
    <t>2020-09-28 17:04:45 </t>
  </si>
  <si>
    <t>CAC. CamScanner 09-28-2020 09.58.23.pdf.  </t>
  </si>
  <si>
    <t>CUERPO DE BOMBEROS VOLUNTARIOS DE LA PRIMAVERA  </t>
  </si>
  <si>
    <t>20203800040622  </t>
  </si>
  <si>
    <t>2020-09-28 17:17:59 </t>
  </si>
  <si>
    <t>CAC. Denuncia. </t>
  </si>
  <si>
    <t>YENI ADRIANA MARTINEZ  </t>
  </si>
  <si>
    <t>20203800040632  </t>
  </si>
  <si>
    <t>2020-09-28 17:31:16 </t>
  </si>
  <si>
    <t>PAULA ARANGO LOPEZ ESPECIALISTA EN GERENCIA DE PROYECTOS  </t>
  </si>
  <si>
    <t>20203800040642  </t>
  </si>
  <si>
    <t>2020-09-28 17:40:03 </t>
  </si>
  <si>
    <t>CAC. CONSULTA ACERCA DE CAPACITACIÓN EN ACCIONES PARA CONTROLAR Y MITIGAR LA OCURRENCIA DE INCENDIOS FORESTALES.  </t>
  </si>
  <si>
    <t>GEORGINA LEMUS  </t>
  </si>
  <si>
    <t>20203800040652  </t>
  </si>
  <si>
    <t>2020-09-28 17:45:52 </t>
  </si>
  <si>
    <t>RD. CUENTA DE COBRO. </t>
  </si>
  <si>
    <t>20203800040662  </t>
  </si>
  <si>
    <t>2020-09-28 17:50:42 </t>
  </si>
  <si>
    <t>ALEX FERNANDO GONZALEZ VILLANUEVA </t>
  </si>
  <si>
    <t>20203800040672  </t>
  </si>
  <si>
    <t>2020-09-28 17:53:51 </t>
  </si>
  <si>
    <t>ALVARO PEREZ GARCES </t>
  </si>
  <si>
    <t>20203800040682  </t>
  </si>
  <si>
    <t>2020-09-28 17:55:51 </t>
  </si>
  <si>
    <t>GERMAN DARIO MENDEZ LOPEZ </t>
  </si>
  <si>
    <t>20203800040692  </t>
  </si>
  <si>
    <t>2020-09-28 18:04:03 </t>
  </si>
  <si>
    <t>CAC. Denuncias en contra del comandante del Cuerpo de Bomberos Voluntarios de San Juan del Cesar.pdf.  </t>
  </si>
  <si>
    <t>20203800040702  </t>
  </si>
  <si>
    <t>2020-09-28 18:20:24 </t>
  </si>
  <si>
    <t>CAC. INFORMACION PROCESO CUERPO DE BOMBEROS DEL MUNICIPIO DE CORDOBA. </t>
  </si>
  <si>
    <t>20203800040712  </t>
  </si>
  <si>
    <t>2020-09-28 18:30:03 </t>
  </si>
  <si>
    <t>CAC. RV: Solicitud de Información para la Estación de Bomberos en el Municipio de Santiago de Tolú, Sucre.  </t>
  </si>
  <si>
    <t>20203800040722  </t>
  </si>
  <si>
    <t>2020-09-28 18:39:12 </t>
  </si>
  <si>
    <t>CAC. Re: ACTA 010 DE FINALIZACION DE CURSO.pdf - Solicitud de acceso. </t>
  </si>
  <si>
    <t>20203800040732  </t>
  </si>
  <si>
    <t>2020-09-28 19:03:02 </t>
  </si>
  <si>
    <t>CI. Fwd: Respuesta oficio con asunto Traslado Queja Referencia: Radicado DNBC No. 20202000012222.  </t>
  </si>
  <si>
    <t>CUERPO BOMBEROS VOLUNTARIOS SALONICA - VALLE  </t>
  </si>
  <si>
    <t>20203800040742  </t>
  </si>
  <si>
    <t>2020-09-28 19:21:56 </t>
  </si>
  <si>
    <t>CAC. Fwd: SEGUNDA PARTE Respuesta oficio con asunto Traslado Queja Referencia: Radicado DNBC No. 20202000012222.  </t>
  </si>
  <si>
    <t>20203800040752  </t>
  </si>
  <si>
    <t>2020-09-28 19:29:00 </t>
  </si>
  <si>
    <t>CAC.Fwd: Respuesta – Denuncia por presunta corrupción en el cuerpo de bomberos de Caicedonia - Valle.  </t>
  </si>
  <si>
    <t>CUERPO DE BOMBEROS VOLUNTARIOS CAICEDONIA  </t>
  </si>
  <si>
    <t>20203800040762  </t>
  </si>
  <si>
    <t>2020-09-29 09:35:48 </t>
  </si>
  <si>
    <t>CAC. BOMBEROS JAMUNDI. </t>
  </si>
  <si>
    <t>CUERPO DE BOMBEROS VOLUNTARIOS DE JAMUNDI - VALLE DEL CAUCA  </t>
  </si>
  <si>
    <t>20203800040772  </t>
  </si>
  <si>
    <t>2020-09-29 09:48:50 </t>
  </si>
  <si>
    <t>20203800040782  </t>
  </si>
  <si>
    <t>2020-09-29 09:50:55 </t>
  </si>
  <si>
    <t>CAC. DEFENSORIA: Se ha generado una Respuesta con No. 20200060102571111.  </t>
  </si>
  <si>
    <t>DEFENSORIA DEL PUEBLO  </t>
  </si>
  <si>
    <t>20203800040792  </t>
  </si>
  <si>
    <t>2020-09-29 10:17:13 </t>
  </si>
  <si>
    <t>CAC. Documentos faltantes para el numero de registro de PRIMAP con el numero de radicado No.20203800027342.  </t>
  </si>
  <si>
    <t>20203800040802  </t>
  </si>
  <si>
    <t>2020-09-29 10:47:21 </t>
  </si>
  <si>
    <t>RD EJEMPLO DNBC </t>
  </si>
  <si>
    <t>FUNCIONARIOS DNBC DNBC  </t>
  </si>
  <si>
    <t>20203800040812  </t>
  </si>
  <si>
    <t>2020-09-29 11:25:46 </t>
  </si>
  <si>
    <t>CAC. Documento - 202020003918.  </t>
  </si>
  <si>
    <t>20203800040822  </t>
  </si>
  <si>
    <t>2020-09-29 11:36:01 </t>
  </si>
  <si>
    <t>CAC. Solicitud aclaración Consejo de Dignatarios Resolución 1127 de 2018. </t>
  </si>
  <si>
    <t>BAYARDO ROA  </t>
  </si>
  <si>
    <t>20203800040832  </t>
  </si>
  <si>
    <t>2020-09-29 12:34:51 </t>
  </si>
  <si>
    <t>CAC. RV: NOTIFICACION AUTO ADMITE TUTELA 2020-00052. </t>
  </si>
  <si>
    <t>20203800040842  </t>
  </si>
  <si>
    <t>2020-09-29 12:50:45 </t>
  </si>
  <si>
    <t>CI. Fwd: SOLICITUD LISTADOS CENSALES MES SEPTIEMBRE. </t>
  </si>
  <si>
    <t>SECRETARIA DE PLANEACION HERVEO - TOLIMA  </t>
  </si>
  <si>
    <t>20203800040852  </t>
  </si>
  <si>
    <t>2020-09-29 13:31:02 </t>
  </si>
  <si>
    <t>CAC. Compulso reunión de asamblea del cuerpo de bomberos voluntarios de Moniquirá Boyacá.  </t>
  </si>
  <si>
    <t>20203800040862  </t>
  </si>
  <si>
    <t>2020-09-29 15:00:15 </t>
  </si>
  <si>
    <t>CAC. solicitud informacion </t>
  </si>
  <si>
    <t>20203800040872  </t>
  </si>
  <si>
    <t>2020-09-29 15:19:24 </t>
  </si>
  <si>
    <t>CAC. Fwd: Delivery Status Notification (Failure). solicitud contratista convivencia y seguridad ciudadana.  </t>
  </si>
  <si>
    <t>GUSTAVO ADOLFO GONZÁLEZ MONTOYA </t>
  </si>
  <si>
    <t>20203800040882  </t>
  </si>
  <si>
    <t>2020-09-29 15:38:43 </t>
  </si>
  <si>
    <t>CAC. QUEJA SOBRE EL VALOR DE CERTIFICACION DE BOMBEROS EN LA CIUDAD DE CALI. </t>
  </si>
  <si>
    <t>ESTACION CONTABILIDAD  </t>
  </si>
  <si>
    <t>20203800040892  </t>
  </si>
  <si>
    <t>2020-09-29 15:53:02 </t>
  </si>
  <si>
    <t>CAC. Radicacion proyecto aracataca EPP. </t>
  </si>
  <si>
    <t>CUERPO DE BOMBEROS VOLUNTARIOS DE ARACATACA - MAGDALENA  </t>
  </si>
  <si>
    <t>20203800040902  </t>
  </si>
  <si>
    <t>2020-09-29 15:58:09 </t>
  </si>
  <si>
    <t>CAC. [Smartsupp] New message from bomberospazderio@hotmail.com.  </t>
  </si>
  <si>
    <t>CUERPO DE BOMBEROS VOLUNTARIOS DE PAZ DE RIO  </t>
  </si>
  <si>
    <t>20203800040912  </t>
  </si>
  <si>
    <t>2020-09-30 09:23:49 </t>
  </si>
  <si>
    <t>CAC. EN CONOCIMIENTO RECURSO DE REPOSICIÓN- GOBERNACIÓN DE ANTIOQUIA. </t>
  </si>
  <si>
    <t>20203800040922  </t>
  </si>
  <si>
    <t>2020-09-30 09:35:11 </t>
  </si>
  <si>
    <t>CAC. Derecho de Peticion. </t>
  </si>
  <si>
    <t>ANDRES ARTURO CASTRO LINARES </t>
  </si>
  <si>
    <t>20203800040932  </t>
  </si>
  <si>
    <t>2020-09-30 10:06:43 </t>
  </si>
  <si>
    <t>CAC. Solicitud Aval Instructores Bomberos Cali.  </t>
  </si>
  <si>
    <t>JEFE DE ACADEMIA BOMBEROS CALI  </t>
  </si>
  <si>
    <t>20203800040942  </t>
  </si>
  <si>
    <t>2020-09-30 10:17:18 </t>
  </si>
  <si>
    <t>CAC. Radicacion proyecto EPP plato.  </t>
  </si>
  <si>
    <t>CARLOS CESAR CABRERA RODRíGUEZ </t>
  </si>
  <si>
    <t>20203800040952  </t>
  </si>
  <si>
    <t>2020-09-30 10:32:35 </t>
  </si>
  <si>
    <t>RD ACTUALIZACION PROYECTO CARRO TANQUE </t>
  </si>
  <si>
    <t>CUERPO DE BOMBEROS VOLUNTARIOS DE PORE  </t>
  </si>
  <si>
    <t>20203800040962  </t>
  </si>
  <si>
    <t>2020-09-30 10:35:29 </t>
  </si>
  <si>
    <t>CAC. solicitud aval cursos.  </t>
  </si>
  <si>
    <t>20203800040972  </t>
  </si>
  <si>
    <t>2020-09-30 14:08:45 </t>
  </si>
  <si>
    <t>CAC. Respuesta Petición Información – Traslado por Competencia.  </t>
  </si>
  <si>
    <t>PARQUES NACIONALES NATURALES DE COLOMBIA VP ISLA DE SLAMANCA  </t>
  </si>
  <si>
    <t>20203800040982  </t>
  </si>
  <si>
    <t>2020-09-30 14:25:37 </t>
  </si>
  <si>
    <t>CAC. Nueva notificación alcaldía.pdf.  </t>
  </si>
  <si>
    <t>20203800040992  </t>
  </si>
  <si>
    <t>2020-09-30 14:39:54 </t>
  </si>
  <si>
    <t>CAC. Offline message sent by Clara Ines Puente Marmolejo.  </t>
  </si>
  <si>
    <t>CLARA INES PUENTE MARMOLEJO </t>
  </si>
  <si>
    <t>20203800041002  </t>
  </si>
  <si>
    <t>2020-09-30 15:07:10 </t>
  </si>
  <si>
    <t>CAC. Solicitud realización &amp;amp;quot;Charla de sensibilización de Equidad de Género, Prevención de todo tipo de Violencias contra la Mujer, Masculinidades y Cultura de Paz&amp;amp;quot;  </t>
  </si>
  <si>
    <t>UNIDAD ADMINISTRATIVA ESPECIAL CUERPO OFICIAL DE BOMBEROS DE BOGOTA UAECOB  </t>
  </si>
  <si>
    <t>20203800041012  </t>
  </si>
  <si>
    <t>2020-09-30 15:13:44 </t>
  </si>
  <si>
    <t>CAC. RADICACION PROYECTO EPP ZONA BANANERA. </t>
  </si>
  <si>
    <t>20203800041022  </t>
  </si>
  <si>
    <t>2020-09-30 15:25:13 </t>
  </si>
  <si>
    <t>CAC. SOLICITUD DE INFORMACIÓN- REQUISITOS PARA CONTRATAR CUERPOS DE BOMBEROS. CUERPOS DE BOMBEROS HABILITADOS EN SANTANDER. </t>
  </si>
  <si>
    <t>ALCALDIA JORDAN  </t>
  </si>
  <si>
    <t>20203800041032  </t>
  </si>
  <si>
    <t>2020-09-30 15:49:34 </t>
  </si>
  <si>
    <t>SM QUEJA VIOLACION LEY 1575 DE 2012 </t>
  </si>
  <si>
    <t>JOSE ANTONIO SABOGAL ZAMORA </t>
  </si>
  <si>
    <t>20203800041042  </t>
  </si>
  <si>
    <t>2020-09-30 15:59:51 </t>
  </si>
  <si>
    <t>CAC. Solicitud registro de aval como instructor.  </t>
  </si>
  <si>
    <t>CUERPO DE BOMBEROS VOLUNTARIOS DEL ESPINAL  </t>
  </si>
  <si>
    <t>20203800041052  </t>
  </si>
  <si>
    <t>2020-10-01 09:19:31 </t>
  </si>
  <si>
    <t>CAC. Fw: Documento (2).pdf  </t>
  </si>
  <si>
    <t>DIOSELINA DEL CARMEN CAMARGO FONSECA </t>
  </si>
  <si>
    <t>20203800041062  </t>
  </si>
  <si>
    <t>2020-10-01 09:44:17 </t>
  </si>
  <si>
    <t>CAC. Remisión Solicitud Ticket N° GSC-2020-65640 - ATENCIÓN AL CIUDADANO UNGRD </t>
  </si>
  <si>
    <t>HAROLD VASQUEZ VELASCO </t>
  </si>
  <si>
    <t>20203800041072  </t>
  </si>
  <si>
    <t>2020-10-01 11:09:35 </t>
  </si>
  <si>
    <t>CAC. Derecho de Petición  </t>
  </si>
  <si>
    <t>DUDAMEL GARCIA  </t>
  </si>
  <si>
    <t>20203800041082  </t>
  </si>
  <si>
    <t>2020-10-01 11:29:24 </t>
  </si>
  <si>
    <t>CAC. Solicitud Autorización Notificación Electrónica.  </t>
  </si>
  <si>
    <t>CONTRALORIA DELAGA PARA INFRAESTRUCTORA GABRIEL ADOLFO JURADO PARRA </t>
  </si>
  <si>
    <t>20203800041092  </t>
  </si>
  <si>
    <t>2020-10-01 12:00:29 </t>
  </si>
  <si>
    <t>SM CURSO DESARROLLO DE CAPACIDADES PARA INSTRUCCION DE BOMBEROS </t>
  </si>
  <si>
    <t>20203800041102  </t>
  </si>
  <si>
    <t>2020-10-01 12:30:20 </t>
  </si>
  <si>
    <t>SM CURSO SISTEMA COMANDO DE INCIDENTE </t>
  </si>
  <si>
    <t>CUERPO DE BOMBEROS VOLUNTARIOS DE LA PINTADA  </t>
  </si>
  <si>
    <t>20203800041112  </t>
  </si>
  <si>
    <t>2020-10-01 13:37:57 </t>
  </si>
  <si>
    <t>CI. Fwd: NOTIFICACIÓN AUTO ADMITE TUTELA No. 2020-297-00. </t>
  </si>
  <si>
    <t>JUZGADO 01 PEQUEñAS CAUSAS COMPETENCIA MULTIPLE  </t>
  </si>
  <si>
    <t>20203800041122  </t>
  </si>
  <si>
    <t>2020-10-01 14:17:15 </t>
  </si>
  <si>
    <t>RD CONSTRUCCION NUEVA ESTACION DE BOMBEROS  </t>
  </si>
  <si>
    <t>ALCALDIA SAN CRISTOBAL  </t>
  </si>
  <si>
    <t>20203800041132  </t>
  </si>
  <si>
    <t>2020-10-01 14:19:54 </t>
  </si>
  <si>
    <t>CAC. Respuesta al Radicado D.P 2020090351 de fecha 31/08/2020.  </t>
  </si>
  <si>
    <t>SANDRA LOURDES TORRES MANCERA </t>
  </si>
  <si>
    <t>20203800041142  </t>
  </si>
  <si>
    <t>2020-10-01 14:33:55 </t>
  </si>
  <si>
    <t>CI. Fwd: INFORMARON SITUACIÓN DEL CUERPO DE BOMBEROS VOLUNTARIO EL PLAYON - SANTANDER. </t>
  </si>
  <si>
    <t>CUERPO DE BOMBEROS VOLUNTARIOS DE EL PLAYON - SANTANDER  </t>
  </si>
  <si>
    <t>20203800041152  </t>
  </si>
  <si>
    <t>2020-10-01 14:46:07 </t>
  </si>
  <si>
    <t>CAC. SOLICITUD INFORMACION SOBRE CONVENIO TRAMOS DE MATERIAL. </t>
  </si>
  <si>
    <t>20203800041162  </t>
  </si>
  <si>
    <t>2020-10-01 15:02:56 </t>
  </si>
  <si>
    <t>SM INFORME TRIMESTRAL KIT DE INCENDIOS FORESTALES </t>
  </si>
  <si>
    <t>BOMBEROS CIMITARRA  </t>
  </si>
  <si>
    <t>20203800041172  </t>
  </si>
  <si>
    <t>2020-10-01 15:57:06 </t>
  </si>
  <si>
    <t>20203800041182  </t>
  </si>
  <si>
    <t>2020-10-01 16:08:46 </t>
  </si>
  <si>
    <t>CI. Fwd: VINCULACION TUTELA 2020-00168 Of 2020-2150 DIRECCIÓN NACIONAL DE BOMBEROS DE COLOMBIA. </t>
  </si>
  <si>
    <t>JUZGADO 01 PROMISCUO MUNICIPAL  </t>
  </si>
  <si>
    <t>20203800041192  </t>
  </si>
  <si>
    <t>2020-10-01 16:21:12 </t>
  </si>
  <si>
    <t>CAC. SOLICITUD APOYO JURIDICO A COMANDANTES DEL CAUCA.  </t>
  </si>
  <si>
    <t>20203800041202  </t>
  </si>
  <si>
    <t>2020-10-01 16:21:53 </t>
  </si>
  <si>
    <t>LINA MARIA CHACON LASTRA </t>
  </si>
  <si>
    <t>20203800041212  </t>
  </si>
  <si>
    <t>2020-10-01 16:23:40 </t>
  </si>
  <si>
    <t>20203800041222  </t>
  </si>
  <si>
    <t>2020-10-01 16:27:41 </t>
  </si>
  <si>
    <t>CI. Fwd: solicitud.  </t>
  </si>
  <si>
    <t>CUERPO DE BOMBEROS VOLUNTARIOS DE UBATE  </t>
  </si>
  <si>
    <t>20203800041232  </t>
  </si>
  <si>
    <t>2020-10-01 16:38:39 </t>
  </si>
  <si>
    <t>MARIA CLARA PEREZ  </t>
  </si>
  <si>
    <t>20203800041242  </t>
  </si>
  <si>
    <t>2020-10-01 16:39:06 </t>
  </si>
  <si>
    <t>CAC. INFORME MAQUINA CISTERNA OKZ-412. </t>
  </si>
  <si>
    <t>20203800041252  </t>
  </si>
  <si>
    <t>2020-10-01 16:51:41 </t>
  </si>
  <si>
    <t>CAC. Nuevamente solicitud de Registro Curso SCI Nivel Intermedio Yarumal 2020. </t>
  </si>
  <si>
    <t>20203800041262  </t>
  </si>
  <si>
    <t>2020-10-01 16:57:28 </t>
  </si>
  <si>
    <t>CAC. Denúncia. </t>
  </si>
  <si>
    <t>CAMILO CANCHILA  </t>
  </si>
  <si>
    <t>20203800041272  </t>
  </si>
  <si>
    <t>2020-10-01 17:32:59 </t>
  </si>
  <si>
    <t>CAC. REQUERIMIENTO PREVIO DE CUMPLIMIENTO. </t>
  </si>
  <si>
    <t>VEEDUBOMB  </t>
  </si>
  <si>
    <t>20203800041282  </t>
  </si>
  <si>
    <t>2020-10-01 17:49:47 </t>
  </si>
  <si>
    <t>CAC. Fw: solicitud certificado bomberos.  </t>
  </si>
  <si>
    <t>HERNAN VELILLA  </t>
  </si>
  <si>
    <t>20203800041292  </t>
  </si>
  <si>
    <t>2020-10-01 17:59:41 </t>
  </si>
  <si>
    <t>CAC. Fwd: convenio interinstitucional.pdf </t>
  </si>
  <si>
    <t>CRISTOBAL LASSO  </t>
  </si>
  <si>
    <t>20203800041302  </t>
  </si>
  <si>
    <t>2020-10-01 18:13:30 </t>
  </si>
  <si>
    <t>CAC. traslado por competencia radicado N°4202020000008467. </t>
  </si>
  <si>
    <t>COLOMBIA COMPRA EFICIENTE - AGENCIA NACIONAL DE CONTRATACIÓN PUBLICA ANC COLOMBIA  </t>
  </si>
  <si>
    <t>20203800041312  </t>
  </si>
  <si>
    <t>2020-10-01 18:18:42 </t>
  </si>
  <si>
    <t>CAC. carta.  </t>
  </si>
  <si>
    <t>20203800041322  </t>
  </si>
  <si>
    <t>2020-10-01 18:26:04 </t>
  </si>
  <si>
    <t>CAC. Traslado por Competencia, EXT_S20-00048607-PQRSD-048510-PQR </t>
  </si>
  <si>
    <t>VEDURIA SEGURIDAD CIUDADAN  </t>
  </si>
  <si>
    <t>20203800041332  </t>
  </si>
  <si>
    <t>2020-10-01 18:44:13 </t>
  </si>
  <si>
    <t>CAC. Fwd: Oficio PE-GE 047-2020.  </t>
  </si>
  <si>
    <t>BOMBEROS OFICIALES DE BUCARAMANGA  </t>
  </si>
  <si>
    <t>20203800041342  </t>
  </si>
  <si>
    <t>2020-10-01 18:51:35 </t>
  </si>
  <si>
    <t>CAC. Solicitud registro Bomberos El Rosal. </t>
  </si>
  <si>
    <t>CUERPO DE BOMBEROS VOLUNTARIOS DE EL ROSAL  </t>
  </si>
  <si>
    <t>Canal Oficial de Entrada</t>
  </si>
  <si>
    <t>Canal de Atención</t>
  </si>
  <si>
    <t>Departamento</t>
  </si>
  <si>
    <t>Peticionario</t>
  </si>
  <si>
    <t>Naturaleza jurídica del peticionario</t>
  </si>
  <si>
    <t>Tema de Consulta</t>
  </si>
  <si>
    <t>Responsable</t>
  </si>
  <si>
    <t>Área</t>
  </si>
  <si>
    <t>Dependencia</t>
  </si>
  <si>
    <t>Tipo de petición</t>
  </si>
  <si>
    <t>Tiempo de respuesta legal</t>
  </si>
  <si>
    <t>No Radicado</t>
  </si>
  <si>
    <t>Fecha Radicación</t>
  </si>
  <si>
    <t>Fecha de salida</t>
  </si>
  <si>
    <t>Tiempo de respuesta días hábiles</t>
  </si>
  <si>
    <t>Estado</t>
  </si>
  <si>
    <t>Observaciones</t>
  </si>
  <si>
    <t>FECHA DIGITALIZACIÓN DOCUMENTO DE RESPUESTA</t>
  </si>
  <si>
    <t>TIPO DE DOCUMENTO SALIDA</t>
  </si>
  <si>
    <t>ENVIAR POR CORREO ELECTRÓNICO</t>
  </si>
  <si>
    <t>ENVIAR POR CORREO TERRESTRE #PLANILLA</t>
  </si>
  <si>
    <t>OBSERVACIONES ATENCIÓN CIUDADANO</t>
  </si>
  <si>
    <t>Canal Virtual</t>
  </si>
  <si>
    <t>Mariana Adriana Vega</t>
  </si>
  <si>
    <t>Persona Natural</t>
  </si>
  <si>
    <t>Valle del Cauca</t>
  </si>
  <si>
    <t>Luis Alberto Valencia Pulido</t>
  </si>
  <si>
    <t>SUBDIRECCIÓN ESTRATÉGICA Y DE COORDINACIÓN BOMBERIL</t>
  </si>
  <si>
    <t>Cumplida</t>
  </si>
  <si>
    <t>N/A</t>
  </si>
  <si>
    <t>si</t>
  </si>
  <si>
    <t>Julio Alejandro Chamorro Cabrera</t>
  </si>
  <si>
    <t>30-09-2020 17:24 PM: Anotación ORFEO: Remisorio enviado con plan de mejoramiento y el dictamen de este.</t>
  </si>
  <si>
    <t>VEEDURIA CIUDADANA VIGIAS DEL CAFÉ</t>
  </si>
  <si>
    <t>No. de Radicado de salida</t>
  </si>
  <si>
    <t>20202000006661</t>
  </si>
  <si>
    <t>SI</t>
  </si>
  <si>
    <t>31 de agosto: Al archivar el Orfeo no se especifica el No. de salida, éste se encuentra en documentos.</t>
  </si>
  <si>
    <t>Tolima</t>
  </si>
  <si>
    <t>Cuerpo de Bomberos Alpujarra</t>
  </si>
  <si>
    <t>Cuerpo de Bomberos</t>
  </si>
  <si>
    <t>1 de septiembre, se debió de responder el día: 21 de octubre</t>
  </si>
  <si>
    <t>NO</t>
  </si>
  <si>
    <t>20202050070191</t>
  </si>
  <si>
    <t>Carlos Osorio</t>
  </si>
  <si>
    <t>FORMULACIÓN Y ACTUALIZACIÓN NORMATIVA Y OPERATIVA</t>
  </si>
  <si>
    <t>Norte de Santander</t>
  </si>
  <si>
    <t xml:space="preserve">Cuerpo de Bomberos de Villa del Rosario </t>
  </si>
  <si>
    <t>pdf</t>
  </si>
  <si>
    <t>Carlos Armando López Barrera</t>
  </si>
  <si>
    <t>OFICINA ASESORA JURIDICA</t>
  </si>
  <si>
    <t>DIRECCION GENERAL</t>
  </si>
  <si>
    <t>Bogotá</t>
  </si>
  <si>
    <t>Representante a la Cámara por el Departamento de Córdoba</t>
  </si>
  <si>
    <t>Entidad Pública</t>
  </si>
  <si>
    <t>20201200000443</t>
  </si>
  <si>
    <t>1 de septiembre se debió de responder el día 8 de septiembre. No se especifica medio de envío de respuesta documento sin firma.</t>
  </si>
  <si>
    <t>Meta</t>
  </si>
  <si>
    <t>Cuerpo de Bomberos de Guamal</t>
  </si>
  <si>
    <t xml:space="preserve"> Carlos Armando López Barrera</t>
  </si>
  <si>
    <t>Mauricio Delgado Perdomo</t>
  </si>
  <si>
    <t>Antioquia</t>
  </si>
  <si>
    <t>20201200000473</t>
  </si>
  <si>
    <t>Representante a la Cámara por el Departamento de Antioquia</t>
  </si>
  <si>
    <t>Anotación ORFEO: Hace parte del trámite de registro de cursos con radicado 20203800036532 del CBV de La Dorada Putumayo (San Miguel).</t>
  </si>
  <si>
    <t>2 de septiembre se debió de responder el día 8 de septiembre.</t>
  </si>
  <si>
    <t>Putumayo</t>
  </si>
  <si>
    <t>Cuerpo de Bomberos de la Dorada</t>
  </si>
  <si>
    <t>Otros</t>
  </si>
  <si>
    <t>Lina Maria Rojas Gallego</t>
  </si>
  <si>
    <t>Caldas</t>
  </si>
  <si>
    <t>Legislación Bomberil</t>
  </si>
  <si>
    <t>Cuerpo de Bomberos de Mitú</t>
  </si>
  <si>
    <t>2 de septiembre se debió de responder el día 22 de octubre</t>
  </si>
  <si>
    <t>Anotación ORFEO: Se da respuesta por correo electrónico se deja soporte en digital</t>
  </si>
  <si>
    <t>Edgar Alexander Maya Lopez</t>
  </si>
  <si>
    <t>La Guajira</t>
  </si>
  <si>
    <t>Nelson Cantor</t>
  </si>
  <si>
    <t>2 de septiembre. Al abrir el archivo en documentos aparece: No se encontró el archivo</t>
  </si>
  <si>
    <t>Carolina Pulido Moyeton</t>
  </si>
  <si>
    <t>GESTIÓN CONTRACTUAL</t>
  </si>
  <si>
    <t>SUBDIRECCIÓN ADMINISTRATIVA Y FINANCIERA</t>
  </si>
  <si>
    <t>THOMAS GREG SEGURIDAD INTEGRAL LTDA.</t>
  </si>
  <si>
    <t>2 de septiembre: Anotación ORFEO: Dr. remitimos esta solicitud para su conocimiento y fines pertinentes. Lo archivan, se debió de contestar el día: 30 de septiembre.</t>
  </si>
  <si>
    <t>20202050072771</t>
  </si>
  <si>
    <t>Presidente de la Junta Departamental de Bomberos</t>
  </si>
  <si>
    <t>02 de septiembre</t>
  </si>
  <si>
    <t>20201200000483</t>
  </si>
  <si>
    <t>Ministerio del  Interior</t>
  </si>
  <si>
    <t>02 de septiembre: No se especifica medio de envío de respuesta documento sin firma.</t>
  </si>
  <si>
    <t xml:space="preserve">Faubricio Sanchez Cortes </t>
  </si>
  <si>
    <t>Yesenia Valderrama</t>
  </si>
  <si>
    <t>20202000007311</t>
  </si>
  <si>
    <t>Entidad Territorial</t>
  </si>
  <si>
    <t>.pdf</t>
  </si>
  <si>
    <t>3 de septiembre: 35 DIAS AL 23 DE OCTUBRE</t>
  </si>
  <si>
    <t>20202000007761</t>
  </si>
  <si>
    <t>Acompañamiento jurídico</t>
  </si>
  <si>
    <t xml:space="preserve"> Arbey Hernan Trujillo Mendez</t>
  </si>
  <si>
    <t>Ronny Estiven Romero Velandia</t>
  </si>
  <si>
    <t>En lugar de reasignar se archivó.</t>
  </si>
  <si>
    <t>CUERPO DE BOMBEROS VOLUNTARIOS DE CANDELARIA</t>
  </si>
  <si>
    <t>Andrea Bibiana Castañeda Durán</t>
  </si>
  <si>
    <t>20202050070301</t>
  </si>
  <si>
    <t>4 de septiembre</t>
  </si>
  <si>
    <t>20202100007711</t>
  </si>
  <si>
    <t>BENEMERITO CUERPO DE BOMBEROS VOLUNTARIOS SANTA HELENA</t>
  </si>
  <si>
    <t>CUERPO DE BPMBEROS EL ROSARIO NARIÑO</t>
  </si>
  <si>
    <t>Nariño</t>
  </si>
  <si>
    <t>20201200000493</t>
  </si>
  <si>
    <t>Correo Institucional</t>
  </si>
  <si>
    <t>20202050072781</t>
  </si>
  <si>
    <t>GOBERNACION DEL BOLIVAR SECRETARIA DEL INTERIOR</t>
  </si>
  <si>
    <t>22/10/2020.</t>
  </si>
  <si>
    <t>20202000007181</t>
  </si>
  <si>
    <t>20202050073141</t>
  </si>
  <si>
    <t>RAFAEL REYES ARREDONDO</t>
  </si>
  <si>
    <t>Luz Elvira Rodriguez Aldana</t>
  </si>
  <si>
    <t>Cesar</t>
  </si>
  <si>
    <t>Cundinamarca</t>
  </si>
  <si>
    <t>cumplida</t>
  </si>
  <si>
    <t>7 de septiembre</t>
  </si>
  <si>
    <t>HR. ERASMO ELIAS ZULETA BECHARA</t>
  </si>
  <si>
    <t>Santander</t>
  </si>
  <si>
    <t>5 de septiembre</t>
  </si>
  <si>
    <t>20202050075471</t>
  </si>
  <si>
    <t>Maria del Pilar Saade Cotes</t>
  </si>
  <si>
    <t>COORDINACION EJECUTIVA DEPARTAMENTAL CAQUETA</t>
  </si>
  <si>
    <t>20202000007151</t>
  </si>
  <si>
    <t>LUZ MERY GALEANO ENRIQUEZ</t>
  </si>
  <si>
    <t>07/09/2020 20 días al 5 de octubre</t>
  </si>
  <si>
    <t>Atlántico</t>
  </si>
  <si>
    <t>PHANOR REYES VIZCAYA</t>
  </si>
  <si>
    <t>20202000007771</t>
  </si>
  <si>
    <t>FISCALIA GENERAL DE LA NACION</t>
  </si>
  <si>
    <t>20201200000523</t>
  </si>
  <si>
    <t>Anotación ORFEO: MISMA SOLICITUD DEL 20203800036212</t>
  </si>
  <si>
    <t>20201200000513</t>
  </si>
  <si>
    <t>Miguel Ángel Franco Torres</t>
  </si>
  <si>
    <t>GESTIÓN TESORERIA</t>
  </si>
  <si>
    <t>INCOLDEXT</t>
  </si>
  <si>
    <t>El día 11 de Septiembre se expidió el Certificado de Ingresos y Retenciones con corte Sep/11/2020 a INCOLDEXT y se envió al correo electrónico certificaciones@incoldext.com</t>
  </si>
  <si>
    <t>20202050075501</t>
  </si>
  <si>
    <t>08 de septiembre</t>
  </si>
  <si>
    <t>CUERPO DE BOMBEROS VOLUNTARIOS DE ANORI</t>
  </si>
  <si>
    <t>Se resuelve por correo electrónico. se adjunta evidencia de la respuesta en formato pdf</t>
  </si>
  <si>
    <t>Al intentar visualizar la respuesta en Orfeo aparece que no se encontró el archivo.</t>
  </si>
  <si>
    <t>Cauca</t>
  </si>
  <si>
    <t>ANGY BONILLA</t>
  </si>
  <si>
    <t>20202000007051</t>
  </si>
  <si>
    <t>HUGO ROBINSON GONZALEZ HURTADO</t>
  </si>
  <si>
    <t>CH. [Smartsupp] New message from bomberospazderio@hotmail.com.  </t>
  </si>
  <si>
    <t>CH. Offline message sent by Clara Ines Puente Marmolejo.  </t>
  </si>
  <si>
    <t>JORDAN CASAÑAS</t>
  </si>
  <si>
    <t>Queja contra CB</t>
  </si>
  <si>
    <t xml:space="preserve"> 20202000007271</t>
  </si>
  <si>
    <t>28-09-2020 13:25 PM Archivar Julio Alejandro Chamorro Cabrera Respuesta Proyectada por Dra. Liz Alvarez</t>
  </si>
  <si>
    <t>11-09-2020 14:16 PM Archivar Lina Maria Rojas Gallego Se responde radicado 20203800036962 por correo electrónico el 11-09-2020 CBV Los Santos completa los requisitos de registros. La solicitud inicio con el radicado 20203800025122, se responde con los hallazgos en los requisitos radicado 20202000005701. 333-2020 CBV Los Santos - Psicología de la emergencia - Modalidad virtual - a realizar del 14 al 21 septiembre de 2020. 334-2020 CBV Los Santos - Desarrollo de Capacidades para instrucción en bomberos- virtual - a realizar del 27 de septiembre al 15 octubre de 2020.</t>
  </si>
  <si>
    <t>ESCUELA INTERNACIONAL DE BOMBEROS DEL ORIENTE COLOMBIANO</t>
  </si>
  <si>
    <t>20202000005701</t>
  </si>
  <si>
    <t>22-09-2020 16:00 PM Archivar Faubricio Sanchez Cortes se dio respuesta con radico No. 20203320007301</t>
  </si>
  <si>
    <t>CARLOS ENRIQUE MURGAS CARRILLO CÓNCLAVE</t>
  </si>
  <si>
    <t xml:space="preserve"> 20203320007301</t>
  </si>
  <si>
    <t>16-10-2020 12:05 PM Archivar Edgar Alexander Maya Lopez Se da respuesta por correo electrónico de deja evidencia en digital</t>
  </si>
  <si>
    <t>Se dio respuesta sin generar radicado de salida</t>
  </si>
  <si>
    <t>19-10-2020 09:55 AM Archivar Edgar Alexander Maya Lopez Se da respuesta con radicado DNBC N° 20202050064251</t>
  </si>
  <si>
    <t>20202050064251</t>
  </si>
  <si>
    <t>JENNIFER OCHOA PIETRO</t>
  </si>
  <si>
    <t>Numero de radicado no corresponde a respuesta</t>
  </si>
  <si>
    <t>26-10-2020 08:45 AM Archivar Andrea Bibiana Castañeda Durán SE DIO TRÁMITE CON RAD 20202050073521 ENVIADO EL 23/10/2020</t>
  </si>
  <si>
    <t>20202050073521</t>
  </si>
  <si>
    <t>FRANCISCO JAVIER GAMBOA PEDRAZA</t>
  </si>
  <si>
    <t>04-11-2020 09:38 AM Archivar Andrea Bibiana Castañeda Durán SE EMITIÓ LA RESOLUCIÓN RESOLUCIÓN 287 02 OCTUBRE 2020 POR MEDIO DE LA CUAL SE RESOLVIÓ LA SOLICITUD.</t>
  </si>
  <si>
    <t>JORGE NUÑEZ</t>
  </si>
  <si>
    <t>SE DIO TRÁMITE CON RAD 20202050070411 SOLICITANDO INVESTIGACIÓN DISCIPLINARIA A LA PROCURADURÍA, ENVIADO EL 28/09/2020</t>
  </si>
  <si>
    <t>CUERPO DE BOMBEROS VOLUNTARIOS DE PLANADAS - TOLIMA</t>
  </si>
  <si>
    <t>2020205007041</t>
  </si>
  <si>
    <t>Risaralda</t>
  </si>
  <si>
    <t xml:space="preserve"> 20202000007901</t>
  </si>
  <si>
    <t>23-09-2020 11:25 AM Archivar Arbey Hernan Trujillo Mendez ARCHIVO 20202000007771</t>
  </si>
  <si>
    <t>Arbey Hernan Trujillo Mendez</t>
  </si>
  <si>
    <t>Documentos sin firma, no se especifica medio de respuesta</t>
  </si>
  <si>
    <t>19-10-2020 14:47 PM Archivar Edgar Alexander Maya Lopez SE da respuesta con radicado DNBC N° 20202050073351</t>
  </si>
  <si>
    <t>20202050073351</t>
  </si>
  <si>
    <t>20-10-2020 12:08 PM Archivar Edgar Alexander Maya Lopez Se da respuesta con radicado DNBC N° 20202050073361</t>
  </si>
  <si>
    <t>SANTIAGO MORA ALVAREZ</t>
  </si>
  <si>
    <t>20202050073361</t>
  </si>
  <si>
    <t>KEYLA CORTES RODRIGUEZ</t>
  </si>
  <si>
    <t>Sin nota</t>
  </si>
  <si>
    <t>20-10-2020 15:34 PM Archivar Edgar Alexander Maya Lopez Se da respuesta con radicado DNBC N° 20202050073371</t>
  </si>
  <si>
    <t>GIOVANNY VANEGAS</t>
  </si>
  <si>
    <t>20202050073371</t>
  </si>
  <si>
    <t>No fue llenado formato de llamada para respuesta por este medio</t>
  </si>
  <si>
    <t>21-10-2020 10:21 AM Archivar Edgar Alexander Maya Lopez Se da respuesta por correo electrónico se deja evidencia en digital</t>
  </si>
  <si>
    <t>Chat Institucional</t>
  </si>
  <si>
    <t xml:space="preserve"> HILARY TORRENEGRA</t>
  </si>
  <si>
    <t>No se genero radicado de salida para su respuesta</t>
  </si>
  <si>
    <t>Correo institucional</t>
  </si>
  <si>
    <t>EMPRESA NACIONAL PROMOTORA DEL DESARROLLO TERRITORIAL EN TERRITORIO</t>
  </si>
  <si>
    <t>Jonathan Prieto</t>
  </si>
  <si>
    <t>22-09-2020 13:49 PM Archivar Carlos Armando López Barrera Se archiva por cuanto se dio respuesta mediante oficio 20203000007241</t>
  </si>
  <si>
    <t>RICARDO ALFONSO FERRO LOZANO</t>
  </si>
  <si>
    <t>Informe por Congresista</t>
  </si>
  <si>
    <t>20203000007241</t>
  </si>
  <si>
    <t>15-09-2020 12:37 PM Archivar JAIRO SOTO GIL archivo 20202000007231</t>
  </si>
  <si>
    <t>Canal Escrito</t>
  </si>
  <si>
    <t>ALVARO JOSE VELEZ JURADO</t>
  </si>
  <si>
    <t>JAIRO SOTO GIL</t>
  </si>
  <si>
    <t>20202000007231</t>
  </si>
  <si>
    <t>21-10-2020 14:10 PM Archivar Edgar Alexander Maya Lopez Se da respuesta con radicado DNBC N° 20202050073531</t>
  </si>
  <si>
    <t>VIVIANA VALENCIA RESTREPO</t>
  </si>
  <si>
    <t>20202050073531</t>
  </si>
  <si>
    <t>21-10-2020 14:34 PM Archivar Edgar Alexander Maya Lopez Se da respuesta con radicado DNBC N° 20202000007311</t>
  </si>
  <si>
    <t>MARIA CAMILA DIEZ MARTINEZ</t>
  </si>
  <si>
    <t>16-09-2020 11:25 AM Archivar Mauricio Delgado Perdomo Se resuelve mediante radicado DNBC 20202000007281</t>
  </si>
  <si>
    <t xml:space="preserve"> ADELA HOLGUIN</t>
  </si>
  <si>
    <t>20202000007281</t>
  </si>
  <si>
    <t>21-09-2020 14:42 PM Archivar Carlos Armando López Barrera archivo 20201200000473</t>
  </si>
  <si>
    <t>No se tiene evidencia de respuesta</t>
  </si>
  <si>
    <t>30-09-2020 17:08 PM Archivar Carlos Armando López Barrera Se archiva por cuanto se dio respuesta mediante radicado 20201200000543</t>
  </si>
  <si>
    <t>20201200000543</t>
  </si>
  <si>
    <t>MARIA JOSE DUQUE ARIAS</t>
  </si>
  <si>
    <t>20201000007381</t>
  </si>
  <si>
    <t>ASOCELTA FUNZA</t>
  </si>
  <si>
    <t>07-10-2020 16:13 PM Archivar Andrea Bibiana Castañeda Durán SE DIO TRÁMITE CON RAD. 20202050071111 ENVIADO EL 6/10/2020</t>
  </si>
  <si>
    <t>20202050071111</t>
  </si>
  <si>
    <t>JESUS DAVID CEBALLOS YEPEZ</t>
  </si>
  <si>
    <t xml:space="preserve"> 20202000007361</t>
  </si>
  <si>
    <t>02-10-2020 11:50 AM Archivar Arbey Hernan Trujillo Mendez ARCHIVO 20202000008181</t>
  </si>
  <si>
    <t>PROCURADURIA PROVINCIAL DE CHAPARRAL</t>
  </si>
  <si>
    <t xml:space="preserve"> 20202000008181</t>
  </si>
  <si>
    <t>22-09-2020 13:40 PM Archivar Carlos Armando López Barrera Se archiva por cuanto se dio respuesta mediante radicado 20201200000493</t>
  </si>
  <si>
    <t xml:space="preserve"> 20201200000493</t>
  </si>
  <si>
    <t>24-09-2020 17:35 PM Archivar Ronny Estiven Romero Velandia RESPONDIDO CON Radicado DNBC No. *20202100007841* **20202100007841** Bogotá D.C, 24-09-2020</t>
  </si>
  <si>
    <t>ASDEBER WEB</t>
  </si>
  <si>
    <t>20202100007841</t>
  </si>
  <si>
    <t xml:space="preserve">GOBERNACION DE ANTIOQUIA </t>
  </si>
  <si>
    <t>20202000007321</t>
  </si>
  <si>
    <t>16-09-2020 14:50 PM Archivar Mauricio Delgado Perdomo se responde mediante radicado DNBC 20202000007321</t>
  </si>
  <si>
    <t>05-10-2020 19:29 PM Archivar Julio Alejandro Chamorro Cabrera Respuesta proyectada por Dra. Liz Alvarez</t>
  </si>
  <si>
    <t>COMUNIDAD CASTILLA LA NUEVA</t>
  </si>
  <si>
    <t>20202000007911 y  20202000007921</t>
  </si>
  <si>
    <t>12-11-2020 16:33 PM Archivar VIVIANA ANDRADE TOVAR Se dio respuesta al correo indicado en el oficio con fecha 12 noviembre 2020.</t>
  </si>
  <si>
    <t>Huila</t>
  </si>
  <si>
    <t>WILFREDO PERALTA ARDILA</t>
  </si>
  <si>
    <t>27-10-2020 16:58 PM Archivar Edgar Alexander Maya Lopez Se da respuesta con radicado DNBC N° 20202050074481</t>
  </si>
  <si>
    <t xml:space="preserve"> COMUNIDAD DE PALOMINO</t>
  </si>
  <si>
    <t>20202050074481</t>
  </si>
  <si>
    <t>07-10-2020 16:14 PM Archivar Andrea Bibiana Castañeda Durán SE DIO TRÁMITE CON RAD. 20202050071241 ENVIADO EL 6/10/2020</t>
  </si>
  <si>
    <t>MARIA BOHORQUEZ Q</t>
  </si>
  <si>
    <t>20202050071241</t>
  </si>
  <si>
    <t>05-10-2020 19:32 PM Archivar Julio Alejandro Chamorro Cabrera Respuesta proyectada por Dra. Liz Alvarez</t>
  </si>
  <si>
    <t>MICHAEL DAVID BARRETO GUTIÉRREZ</t>
  </si>
  <si>
    <t>Liz Margaret Álvarez calderon</t>
  </si>
  <si>
    <t>24-09-2020 14:36 PM Archivar Luis Alberto Valencia Pulido Se da respuesta mediante correo electrónico el día 24 de Septiembre del 2020</t>
  </si>
  <si>
    <t>CUERPO DE BOMBEROS VOLUNTARIOS DE VILLA DEL ROSARIO</t>
  </si>
  <si>
    <t>05-11-2020 15:16 PM Archivar Melba Vidal archivo 20202050075521</t>
  </si>
  <si>
    <t>ANDRES GUTIERREZ</t>
  </si>
  <si>
    <t>20202050075521</t>
  </si>
  <si>
    <t>29-10-2020 16:40 PM Archivar Edgar Alexander Maya Lopez Se da respuesta con radicado DNBN °</t>
  </si>
  <si>
    <t>20202050075101</t>
  </si>
  <si>
    <t>DAVID SEBASTIAN TANGARIFE GARZON</t>
  </si>
  <si>
    <t xml:space="preserve"> 20202000010921</t>
  </si>
  <si>
    <t>Sucre</t>
  </si>
  <si>
    <t>ALCALDÍA DE SANTIAGO DE TOLU</t>
  </si>
  <si>
    <t>Solicitud de recursos</t>
  </si>
  <si>
    <t>15-10-2020 14:33 PM Archivar Mauricio Delgado Perdomo se responde con radicado DNBC 20202000008701</t>
  </si>
  <si>
    <t>20202000008701</t>
  </si>
  <si>
    <t>BOMBEROS FLORENCIA</t>
  </si>
  <si>
    <t>CUERPO DE BOMBEROS VOLUNTARIOS DE VILLARICA</t>
  </si>
  <si>
    <t xml:space="preserve"> 20202050070511</t>
  </si>
  <si>
    <t>Orfeo a falta de archivar</t>
  </si>
  <si>
    <t>08-10-2020 19:22 PM Archivar MARYOLY DIAZ SE DA RESPUESTA CON LA SALIDA 20203100008411 Y SE ENVÍA CORREO ELECTRÓNICO A johrodriguez@fna.gov.co, entidades@fna.gov.co</t>
  </si>
  <si>
    <t>Formato PQRSD</t>
  </si>
  <si>
    <t xml:space="preserve"> DIANA MILENA CASTRO SANCHEZ</t>
  </si>
  <si>
    <t>MARYOLY DIAZ</t>
  </si>
  <si>
    <t>GESTIÓN TALENTO HUMANO</t>
  </si>
  <si>
    <t>20203100008411</t>
  </si>
  <si>
    <t>02-10-2020 11:42 AM Archivar Arbey Hernan Trujillo Mendez ARCHIVO 20202000008171</t>
  </si>
  <si>
    <t>MILTON CESAR MONTOYA ORTEGA</t>
  </si>
  <si>
    <t>20202000008171</t>
  </si>
  <si>
    <t>CUERPO DE BOMBEROS VOLUNTARIOS DE GIRARDOTA</t>
  </si>
  <si>
    <t>05-11-2020 15:22 PM Archivar Melba Vidal archivo 20202050075531</t>
  </si>
  <si>
    <t xml:space="preserve"> 20202050075531</t>
  </si>
  <si>
    <t>09-11-2020 19:19 PM Archivar Cristhian Matiz SE DA RESPUESTA AL ORFEO 20202000009851</t>
  </si>
  <si>
    <t>ALCALDIA DE COVEÑAS</t>
  </si>
  <si>
    <t>20202000009851</t>
  </si>
  <si>
    <t>30-10-2020 11:11 AM Archivar Edgar Alexander Maya Lopez Se da respuesta con radicado DNBC N° 20202050075111</t>
  </si>
  <si>
    <t>LUIS HERNAN RODRIGUEZ TORRES</t>
  </si>
  <si>
    <t>20202050075111</t>
  </si>
  <si>
    <t>8-09-2020 15:02 PM Archivar Julio Alejandro Chamorro Cabrera Lista de chequeo enviada conforme a reunión realizada el 16 de septiembre</t>
  </si>
  <si>
    <t>CUERPO DE BOMBEROS VOLUNTARIOS DE IPIALES</t>
  </si>
  <si>
    <t>20202000007621</t>
  </si>
  <si>
    <t>06-11-2020 16:46 PM Archivar Cristhian Matiz se da respuesta al orfeo 20202000009861</t>
  </si>
  <si>
    <t>CUERPO DE BOMBEROS VOLUNTARIOS DE SEGOVIA</t>
  </si>
  <si>
    <t>20202000009861</t>
  </si>
  <si>
    <t>01-10-2020 16:36 PM Archivar Luis Alberto Valencia Pulido Se da respuesta mediante correo electrónico el día 30 de Septiembre del 2020</t>
  </si>
  <si>
    <t>ALCALDIA CERINZA</t>
  </si>
  <si>
    <t xml:space="preserve"> 20202100007941</t>
  </si>
  <si>
    <t>Respuesta sin firma</t>
  </si>
  <si>
    <t>01-10-2020 18:05 PM Archivar Andrea Bibiana Castañeda Durán SE DIO TRÁMITE CON RADICADO 20202050070401 ENVIADO EL 18/9/2020</t>
  </si>
  <si>
    <t>GOBERNACIÓN DE SANTANDER SECRETARIO DEL INTERIOR</t>
  </si>
  <si>
    <t>20202050070401</t>
  </si>
  <si>
    <t>09-11-2020 12:40 PM Archivar Edgar Alexander Maya Lopez Se da respuesta por correo electrónico se deja evidencia en digital</t>
  </si>
  <si>
    <t xml:space="preserve"> EDWIN BMX</t>
  </si>
  <si>
    <t>No se genero numero de radicado de salida</t>
  </si>
  <si>
    <t>22-09-2020 13:41 PM Archivar Carlos Armando López Barrera Se archiva por cuanto se dio respuesta mediante radicado 20201200000493</t>
  </si>
  <si>
    <t>CUERPO DE BOMBEROS VOLUNTARIOS DE SANTA HELENA DEL OPON</t>
  </si>
  <si>
    <t>20201000008261</t>
  </si>
  <si>
    <t>04-11-2020 09:01 AM Archivar Andrea Bibiana Castañeda Durán SE DIO TRÁMITE CON RAD. 20202050074221 ENVIADO EL 3/11/2020</t>
  </si>
  <si>
    <t>ALCALDIA MUNICIPAL DE SOPO</t>
  </si>
  <si>
    <t>20202050074221</t>
  </si>
  <si>
    <t>05-11-2020 15:29 PM Archivar Melba Vidal archivo 20202050075541</t>
  </si>
  <si>
    <t>CUERPO DE BOMBEROS VOLUNTARIOS DE PULI - CUNDINAMARCA</t>
  </si>
  <si>
    <t>20202050075541</t>
  </si>
  <si>
    <t>04-11-2020 09:03 AM Archivar Andrea Bibiana Castañeda Durán SE DIO TRÁMITE CON RADICADO 20202050074511 ENVIADO EL 3/11/2020</t>
  </si>
  <si>
    <t>RESERVAS ALUNA</t>
  </si>
  <si>
    <t>20202050074511</t>
  </si>
  <si>
    <t>CUERPO DE BOMBEROS VOLUNTARIOS DE VILLAGORGONA</t>
  </si>
  <si>
    <t>05-10-2020 19:21 PM Archivar Julio Alejandro Chamorro Cabrera Proyecto respuesta Dra. Liz Álvarez</t>
  </si>
  <si>
    <t>MARCO ANTONIO GARCIA LARA</t>
  </si>
  <si>
    <t>20202000007981</t>
  </si>
  <si>
    <t>09-11-2020 16:41 PM Archivar Arbey Hernan Trujillo Mendez archivo 20202000010511</t>
  </si>
  <si>
    <t>JOSE ANTONIO SABOGAL ZAMORA</t>
  </si>
  <si>
    <t>20202000010511</t>
  </si>
  <si>
    <t>04-11-2020 09:07 AM Archivar Andrea Bibiana Castañeda Durán SE DIO TRÁMITE CON RAD. 20202050074621 ENVIADO EL 3/11/2020</t>
  </si>
  <si>
    <t>ALCALDIA JORDAN</t>
  </si>
  <si>
    <t>20202050074621</t>
  </si>
  <si>
    <t>UNIDAD ADMINISTRATIVA ESPECIAL CUERPO OFICIAL DE BOMBEROS DE BOGOTA UAECOB</t>
  </si>
  <si>
    <t>Paola Urrueña</t>
  </si>
  <si>
    <t>SE DA RESPUESTA MEDIANTE OFICIO 20202050071731 Y SE ENVIA ATRAVES DE FANO - PAOLA URUEÑA</t>
  </si>
  <si>
    <t xml:space="preserve"> 20202050071731</t>
  </si>
  <si>
    <t>10-11-2020 15:32 PM Archivar Cristhian Matiz SE DA RESPUESTA AL ORFEO 20202000010351</t>
  </si>
  <si>
    <t>CLARA INES PUENTE MARMOLEJO</t>
  </si>
  <si>
    <t>20202000010351</t>
  </si>
  <si>
    <t>06-11-2020 11:55 AM Archivar Melba Vidal archivo 20202050075851</t>
  </si>
  <si>
    <t xml:space="preserve"> ANDRES ARTURO CASTRO LINARES</t>
  </si>
  <si>
    <t>20202050075851</t>
  </si>
  <si>
    <t xml:space="preserve"> CUERPO DE BOMBEROS VOLUNTARIOS DE PAZ DE RIO</t>
  </si>
  <si>
    <t>20202050067431</t>
  </si>
  <si>
    <t>17-11-2020 12:18 PM Archivar Edgar Alexander Maya Lopez Se da respuesta con radicado DNBC 20202050076891</t>
  </si>
  <si>
    <t xml:space="preserve"> ESTACION CONTABILIDAD</t>
  </si>
  <si>
    <t>20202050076891</t>
  </si>
  <si>
    <t xml:space="preserve">GUSTAVO ADOLFO GONZÁLEZ MONTOYA </t>
  </si>
  <si>
    <t>CUERPO DE BOMBEROS VOLUNTARIOS DE AQUITANIA - BOYACA</t>
  </si>
  <si>
    <t>06-10-2020 13:16 PM Archivar Faubricio Sanchez Cortes se da respuesta con radicado No. 20203320002911 el día 6/10/2020</t>
  </si>
  <si>
    <t>SECRETARIA DE PLANEACION HERVEO - TOLIMA</t>
  </si>
  <si>
    <t>20203320002911</t>
  </si>
  <si>
    <t>06-11-2020 11:51 AM Archivar Melba Vidal archivo 20202050075841</t>
  </si>
  <si>
    <t>BAYARDO ROA</t>
  </si>
  <si>
    <t>20202050075841</t>
  </si>
  <si>
    <t>CUERPO DE BOMBEROS VOLUNTARIOS DE JAMUNDI - VALLE DEL CAUCA</t>
  </si>
  <si>
    <t>10-11-2020 16:29 PM Archivar Cristhian Matiz SE DA RESPUESTA AL ORFEO 20203320009541</t>
  </si>
  <si>
    <t xml:space="preserve">EMPRESA NACIONAL PROMOTORA DEL DESARROLLO TERRITORIAL EN TERRITORIO </t>
  </si>
  <si>
    <t>20203320009541</t>
  </si>
  <si>
    <t>10-11-2020 12:23 PM Archivar Julio Alejandro Chamorro Cabrera Se demoró en firma y envío</t>
  </si>
  <si>
    <t xml:space="preserve"> DEIVINSONN MORALES BRITO</t>
  </si>
  <si>
    <t xml:space="preserve"> 20202000008381</t>
  </si>
  <si>
    <t>10-11-2020 10:31 AM Archivar Edgar Alexander Maya Lopez Se da respuesta con radicado DNBCN° 20202050076351</t>
  </si>
  <si>
    <t>GEORGINA LEMUS</t>
  </si>
  <si>
    <t>20202050076351</t>
  </si>
  <si>
    <t>10-11-2020 14:57 PM Archivar Cristhian Matiz SE ARCHIVA ORFEO 20202000010251</t>
  </si>
  <si>
    <t>PAULA ARANGO LOPEZ</t>
  </si>
  <si>
    <t>20202000010251</t>
  </si>
  <si>
    <t>YENI ADRIANA MARTINEZ</t>
  </si>
  <si>
    <t>03-11-2020 11:59 AM Archivar Arbey Hernan Trujillo Mendez archivo 20202000010051</t>
  </si>
  <si>
    <t>20202000010051</t>
  </si>
  <si>
    <t>09-11-2020 16:45 PM Archivar Arbey Hernan Trujillo Mendez archivo 20202000010521</t>
  </si>
  <si>
    <t>EDGAR DANIEL SAENZ MUNEVAR</t>
  </si>
  <si>
    <t>`30</t>
  </si>
  <si>
    <t>20202000010521</t>
  </si>
  <si>
    <t>19-11-2020 14:36 PM Archivar Andrea Bibiana Castañeda Durán SE DIO TRÁMITE CON RAD. 20202050076361 ENVIADO EL 18/11/2020</t>
  </si>
  <si>
    <t>CUERPO DE BOMBEROS VOLUNTARIOS DE JUAN DE ACOSTA</t>
  </si>
  <si>
    <t>20202050076361</t>
  </si>
  <si>
    <t>06-11-2020 11:45 AM Archivar Melba Vidal archivo 20202050075831</t>
  </si>
  <si>
    <t>20202050075831</t>
  </si>
  <si>
    <t>10-11-2020 08:29 AM Archivar Edgar Alexander Maya Lopez Se da respuesta por correo electrónico se deja soporte en digital</t>
  </si>
  <si>
    <t>HECTOR JAVIER ROJAS OSORIO</t>
  </si>
  <si>
    <t>10-11-2020 12:22 PM Archivar Julio Alejandro Chamorro Cabrera Se demoro en firma y envío</t>
  </si>
  <si>
    <t>Amazonas</t>
  </si>
  <si>
    <t>ELIZABETH SUAREZ LOPEZ</t>
  </si>
  <si>
    <t xml:space="preserve"> 20202000008371</t>
  </si>
  <si>
    <t>05-11-2020 16:06 PM Archivar Melba Vidal ARCHIVO 20202050075621</t>
  </si>
  <si>
    <t>VEEDURIA VIGILANCIA CIUDADANA</t>
  </si>
  <si>
    <t>20202050075621</t>
  </si>
  <si>
    <t>05-11-2020 16:00 PM Archivar Melba Vidal archivo 20202050075611</t>
  </si>
  <si>
    <t>Casanare</t>
  </si>
  <si>
    <t>CUERPO DE BOMBEROS VOLUNTARIOS DE TRINIDAD</t>
  </si>
  <si>
    <t>20202050075611</t>
  </si>
  <si>
    <t>09-11-2020 13:07 PM Archivar Edgar Alexander Maya Lopez Se da respuesta con radicado DNBC N° 20202050076081</t>
  </si>
  <si>
    <t xml:space="preserve"> NATALIA JAIME GOMEZ</t>
  </si>
  <si>
    <t>20202050076081</t>
  </si>
  <si>
    <t>05-11-2020 15:56 PM Archivar Melba Vidal archivo 20202050075601</t>
  </si>
  <si>
    <t>VALENTINA GUIZA SANTANA</t>
  </si>
  <si>
    <t xml:space="preserve"> 20202050075601</t>
  </si>
  <si>
    <t>09-10-2020 09:41 AM Archivar Carlos Armando López Barrera Se procede, conforme a la orden de la PGN, a iniciar las investigaciones respectivas, oficiando a la delegación departamental de Cundinamarca para que se pronuncie al respecto.</t>
  </si>
  <si>
    <t>PROCURADURIA GENERAL DE LA NACION</t>
  </si>
  <si>
    <t>05-11-2020 15:51 PM Archivar Melba Vidal ARCHIVO 20202050075591</t>
  </si>
  <si>
    <t>CUERPO DE BOMBEROS VOLUNTARIOS ROZO - VALLE</t>
  </si>
  <si>
    <t>20202050075591</t>
  </si>
  <si>
    <t>30-09-2020 10:06 AM Archivar Ronny Estiven Romero Velandia LA REUNION SE ADELANTARÁ EL DIA 30 DE SEPTIEMBRE, PRESIDIDA POR EL SEÑOR DIRECTOR.</t>
  </si>
  <si>
    <t>CUERPO DE BOMBEROS VOLUNTARIOS DE VALLEDUPAR</t>
  </si>
  <si>
    <t>10-11-2020 14:50 PM Archivar Cristhian Matiz SE DA RESPUESTA AL ORFEO 20202000010231</t>
  </si>
  <si>
    <t>ALCALDIA DE TIMANA</t>
  </si>
  <si>
    <t>20202000010231</t>
  </si>
  <si>
    <t xml:space="preserve">20202050076111 </t>
  </si>
  <si>
    <t>Orfeo sin cerrar</t>
  </si>
  <si>
    <t>CUERPO DE BOMBEROS VOLUNTARIOS DE PIEDECUESTA</t>
  </si>
  <si>
    <t>01-10-2020 15:44 PM Archivar Edgar Alexander Maya Lopez Se da respuesta con radicado DNBC N° 20202050070971</t>
  </si>
  <si>
    <t>GOBERNACION DE ANTIOQUIA SECRETARIA DE GOBIERNO DEPARTAMENTAL</t>
  </si>
  <si>
    <t>20202050070971</t>
  </si>
  <si>
    <t>05-11-2020 15:41 PM Archivar Melba Vidal archivo 20202050075571</t>
  </si>
  <si>
    <t>GERMAN BARRERO TORRES</t>
  </si>
  <si>
    <t>20202050075571</t>
  </si>
  <si>
    <t>28-09-2020 15:00 PM Archivar Mauricio Delgado Perdomo SE RESUELVE MEDIANTE RADICADO DNBC 20202000007931</t>
  </si>
  <si>
    <t>CUERPO DE BOMBEROS VOLUNTARIOS VILLAGARZON PUTUMAYO</t>
  </si>
  <si>
    <t>20202000007931</t>
  </si>
  <si>
    <t>09-11-2020 18:08 PM Archivar Edgar Alexander Maya Lopez Se da respuesta con radicado DNBC N° 20202050076131</t>
  </si>
  <si>
    <t>CUERPO DE BOMBEROS DE MOCOA</t>
  </si>
  <si>
    <t>20202050076131</t>
  </si>
  <si>
    <t>04-11-2020 18:20 PM Archivar LUZ MARINA SERNA enviado 13 de octubre</t>
  </si>
  <si>
    <t>JARIO BARCENAS</t>
  </si>
  <si>
    <t>20203000008101</t>
  </si>
  <si>
    <t>Pdf</t>
  </si>
  <si>
    <t>La imagen de entrada fue remplazada por la respuesta dada al peticionario</t>
  </si>
  <si>
    <t>26-10-2020 10:13 AM Archivar Edgar Alexander Maya Lopez Se da respuesta con radicado DNBC N° 20202050073991</t>
  </si>
  <si>
    <t>20202050073991</t>
  </si>
  <si>
    <t>05-11-2020 15:33 PM Archivar Melba Vidal ARCHIVO 20202050075551</t>
  </si>
  <si>
    <t>20202050075551</t>
  </si>
  <si>
    <t>03-11-2020 11:53 AM Archivar Arbey Hernan Trujillo Mendez archivo 20202000010041</t>
  </si>
  <si>
    <t>CUERPO DE BOMBEROS VOLUNTARIOS DE MAHATES</t>
  </si>
  <si>
    <t>20202000010041</t>
  </si>
  <si>
    <t>02-10-2020 11:33 AM Archivar Arbey Hernan Trujillo Mendez ARCHIVO 20202000008151</t>
  </si>
  <si>
    <t>DANIEL JAIME GOMEZ LARCON</t>
  </si>
  <si>
    <t>20202000008151</t>
  </si>
  <si>
    <t>09-11-2020 16:50 PM Archivar Arbey Hernan Trujillo Mendez archivo 20202000010531</t>
  </si>
  <si>
    <t>DAYAN DARSON VERA PARRA</t>
  </si>
  <si>
    <t>20202000010531</t>
  </si>
  <si>
    <t>05-10-2020 19:35 PM Archivar Julio Alejandro Chamorro Cabrera Respuesta proyectada por Dra. Liz Alvarez</t>
  </si>
  <si>
    <t>DOR INES CASTRO</t>
  </si>
  <si>
    <t xml:space="preserve"> 20202000007961</t>
  </si>
  <si>
    <t>CAROLINA CARREÑO</t>
  </si>
  <si>
    <t>20202100008131</t>
  </si>
  <si>
    <t>CUERPO DE BOMBEROS VOLUNTARIOS DE TAMARA</t>
  </si>
  <si>
    <t>20202050076121</t>
  </si>
  <si>
    <t>Orfeo sin cerrar, no se adjunta evidencia de respuesta.</t>
  </si>
  <si>
    <t>07-10-2020 16:25 PM Archivar Andrea Bibiana Castañeda Durán SE DIO TRÁMITE CON RADICADO 20202050070731 ENVIADO EL 2/10/2020</t>
  </si>
  <si>
    <t>CUERPO DE BOMBEROS VOLUNTARIOS SUAREZ CUERPO DE BOMBEROS VOLUNTARIOS SUAREZ</t>
  </si>
  <si>
    <t>20202050070731</t>
  </si>
  <si>
    <t>24-09-2020 08:48 AM Archivar Mauricio Delgado Perdomo EVIDENCIA PARA CERRAR EL TRAMITE DE LOS RADICADOS DNBC 202038000383102 Y DNBC 20203800038312</t>
  </si>
  <si>
    <t>HUGO ALBONZALEZERTO MAESTRE GONZALEZ</t>
  </si>
  <si>
    <t>202038000383102 Y DNBC 20203800038312</t>
  </si>
  <si>
    <t>Se generaro Orfeos de entrada para responder</t>
  </si>
  <si>
    <t>10-11-2020 15:02 PM Archivar Cristhian Matiz SE ARCHIVA EL ORFEO 20202000010261</t>
  </si>
  <si>
    <t>CUERPO DE BOMBEROS VOLUNTARIOS DE PUERTO LOPEZ</t>
  </si>
  <si>
    <t>20202000010261</t>
  </si>
  <si>
    <t xml:space="preserve"> 20202050070531</t>
  </si>
  <si>
    <t>CUERPO DE BOMBEROS VOLUNTARIOS DE TIERRALTA</t>
  </si>
  <si>
    <t>05-10-2020 19:22 PM Archivar Julio Alejandro Chamorro Cabrera Proyectó respuesta Dra. Liz Alvarez</t>
  </si>
  <si>
    <t xml:space="preserve"> CUERPO DE BOMBEROS VOLUNTARIOS DE SANTAFE DE ANTIOQUIA</t>
  </si>
  <si>
    <t xml:space="preserve"> 20202000007971</t>
  </si>
  <si>
    <t>05-10-2020 16:04 PM Archivar JAIRO SOTO GIL ARCHIVO 20202000008241</t>
  </si>
  <si>
    <t xml:space="preserve"> CUERPO DE BOMBEROS VOLUNTARIOS DE SEVILLA</t>
  </si>
  <si>
    <t>20202000008241</t>
  </si>
  <si>
    <t>04-11-2020 09:08 AM Archivar Andrea Bibiana Castañeda Durán SE DIO TRÁMITE CON RADICADO 20202050074521 ENVIADO EL 3/11/2020</t>
  </si>
  <si>
    <t xml:space="preserve"> CUERPO DE BOMBEROS VOLUNTARIOS DE OROCUE</t>
  </si>
  <si>
    <t xml:space="preserve"> 20202050074521</t>
  </si>
  <si>
    <t>20202050075151</t>
  </si>
  <si>
    <t>05-11-2020 10:54 AM Archivar Melba Vidal 20202050075151 archivo</t>
  </si>
  <si>
    <t>CH. Offline message sent by Nelson Cantor.  </t>
  </si>
  <si>
    <t xml:space="preserve"> 20202050070481</t>
  </si>
  <si>
    <t>Se solicita evidencia orfeo</t>
  </si>
  <si>
    <t>A</t>
  </si>
  <si>
    <t>Etiquetas de fila</t>
  </si>
  <si>
    <t>Total general</t>
  </si>
  <si>
    <t>Cuenta de Departamento</t>
  </si>
  <si>
    <t>Cuenta de Tipo de petición</t>
  </si>
  <si>
    <t>Cuenta de Naturaleza jurídica del peticionario</t>
  </si>
  <si>
    <t>Cuenta de Tema de Consulta</t>
  </si>
  <si>
    <t>Cuenta de Canal Oficial de Entrada</t>
  </si>
  <si>
    <t>Correo Atención Ciudadano</t>
  </si>
  <si>
    <t>Solicitud de información</t>
  </si>
  <si>
    <t>Área Central de Referencia Bomberil</t>
  </si>
  <si>
    <t>Petición de interés Particular</t>
  </si>
  <si>
    <t>22-09-2020 15:50 PM Archivar Luis Alberto Valencia Pulido Se envío información a la UNGRD por medio del correo electrónico el día 22 de Septiembre del 2020</t>
  </si>
  <si>
    <t>No se adjunta evidencia de respuesta petición ni de envío de la misma en correo electrónico</t>
  </si>
  <si>
    <t>Quindío</t>
  </si>
  <si>
    <t>Persona Jurídica</t>
  </si>
  <si>
    <t>Área Central de Referencia Bomberil </t>
  </si>
  <si>
    <t>Petición de interés general</t>
  </si>
  <si>
    <t>Word</t>
  </si>
  <si>
    <t>Extemporánea</t>
  </si>
  <si>
    <t>Vaupés</t>
  </si>
  <si>
    <t>Bolívar</t>
  </si>
  <si>
    <t>CAC. Servicio Automatizado de Envió - Respuesta Comunicaciones SIGOB, OFI2020-30040 y asunto Solicitud de documentación para pago de la sentencia a favor de Hugo Cesar Chingate Prieto. </t>
  </si>
  <si>
    <t>Anotación ORFEO: Se archiva por que se realizo reiteración del envió ya que el correo electrónico estaba erróneo.</t>
  </si>
  <si>
    <t>Gobernación del Quindío</t>
  </si>
  <si>
    <t>4 de septiembre: No se adjunta evidencia de respuesta petición ni de envío de la misma en correo electrónico</t>
  </si>
  <si>
    <t>HR. JOSE VICENTE Carreño CASTRO, Cámara de Representantes</t>
  </si>
  <si>
    <t>06 de septiembre 35 días al 26 de octubre</t>
  </si>
  <si>
    <t>07/09/2020 No se adjunta evidencia de respuesta petición ni de envío de la misma en correo electrónico</t>
  </si>
  <si>
    <t>Jair Edwin Montenegro Domínguez</t>
  </si>
  <si>
    <t>7 de septiembre: No se adjunta evidencia de respuesta petición ni de envío de la misma en correo electrónico</t>
  </si>
  <si>
    <t>Caquetá</t>
  </si>
  <si>
    <t>Educación</t>
  </si>
  <si>
    <t>07/09/2020. No se adjunta evidencia de respuesta petición ni de envío de la misma en correo electrónico</t>
  </si>
  <si>
    <t>SANTIAGO RUBIO Londoño</t>
  </si>
  <si>
    <t>Boyacá</t>
  </si>
  <si>
    <t>8 de septiembre: No se adjunta evidencia de respuesta petición ni de envío de la misma en correo electrónico</t>
  </si>
  <si>
    <t xml:space="preserve"> Quindío</t>
  </si>
  <si>
    <t>No se especifica medio de envío de respuesta, documento sin firma.</t>
  </si>
  <si>
    <t>CUERPO DE BOMBEROS Nariño Nariño</t>
  </si>
  <si>
    <t>No se genero radicado de respuesta, pero se respondió a peticionario vía correo electrónico</t>
  </si>
  <si>
    <t>Contraloría General de la Nación</t>
  </si>
  <si>
    <t>Petición entre autoridades</t>
  </si>
  <si>
    <t>11-09-2020 08:40 AM Archivar Miguel Ángel Franco Torres El día 11 de Septiembre de 2020, se envió respuesta al requerimiento de la CGR con radicado 2020EE0099598 al correo electrónico Diana.avila@contraloria.gov.co evidenciando un saldo a favor de la DNBC por pago de intereses de Cuota de Fiscalización y de Auditaje del proceso J-1793</t>
  </si>
  <si>
    <t>CAC. Radicado No. 202042401269722 Ministerio de Salud y Protección, Tramite a la solicitud del Ciudadano JENNIFER ANDREA OCHOA PRIETO. </t>
  </si>
  <si>
    <t>Resolución 287-2020</t>
  </si>
  <si>
    <t>sin evidencia de envío de respuesta</t>
  </si>
  <si>
    <t>Anónimo</t>
  </si>
  <si>
    <t>10-11-2020 12:21 PM Archivar Julio Alejandro Chamorro Cabrera Se demoraron en firma y envío</t>
  </si>
  <si>
    <t xml:space="preserve">ELIANA DEL PILAR López Rodríguez </t>
  </si>
  <si>
    <t>14-09-2020 15:35 PM Archivar Miguel Ángel Franco Torres El día 10 de Septiembre se dio alcance a la solicitud de la Dra. Eliana del Pilar López y se envió respuesta al correo electrónico emiliosneider@hotmail.com</t>
  </si>
  <si>
    <t>No se adjunta evidencia de respuesta vía correo electrónico</t>
  </si>
  <si>
    <t xml:space="preserve"> HSE KRISTHIAN Barragán R</t>
  </si>
  <si>
    <t>Es de aclarar que la petición fue respondida vía correo electrónico, el cual su evidencia fue enviada al correo atención ciudadano</t>
  </si>
  <si>
    <t>Emmanuel Narváez Maya</t>
  </si>
  <si>
    <t>15-09-2020 10:30 AM Archivar Mauricio Delgado Perdomo Se resuelve mediante llamada telefónica al 3122732092, contactando al señor Emmanuel Narváez Maya, Bombero de San Jerónimo - Antioquia cc 1039597153 se aclara la información solicitada y el peticionario acepta resuelta la solicitud.</t>
  </si>
  <si>
    <t>Archivar JAIRO SOTO GIL se envío al arquitecto Jonathan Prieto y el ing camilo Vásquez para que contestaran la solicitud</t>
  </si>
  <si>
    <t>CAC Externo D-5226. Solicitud de Concepto de Viabilidad Dirección Nacional de Bomberos </t>
  </si>
  <si>
    <t>HR JOHN JAIRO BERMUDEZ GARCES REPRESENTANTE A LA Cámara POR ANTIOQUIA</t>
  </si>
  <si>
    <t>Contraloría DELEGADA PARA EL MEDIO AMBIENTE</t>
  </si>
  <si>
    <t>Paula Andrea Cortez Mojica</t>
  </si>
  <si>
    <t>22-09-2020 12:00 PM Archivar Paula Andrea Cortez Mojica ARCHIVO SE CONTESTO CON RADICADO 20201000007381</t>
  </si>
  <si>
    <t>15-09-2020 11:13 AM Archivar Mauricio Delgado Perdomo Se resuelve vía correo electrónico el día 15 de septiembre al correo del peticionario. se anexa imagen de la respuesta</t>
  </si>
  <si>
    <t>Radicación Directa</t>
  </si>
  <si>
    <t>Procuraduría General de la Nación</t>
  </si>
  <si>
    <t>28-09-2020 13:29 PM Archivar Julio Alejandro Chamorro Cabrera Capacitación Realizada el día septiembre 16</t>
  </si>
  <si>
    <t>HR. JOSE VICENTE Carreño CASTRO DEPARTAMENTO DE ARAUCA</t>
  </si>
  <si>
    <t>Coordinación EJECUTIVA DE BOMBEROS DE CAUCA HELDA MARIA SAAVEDRA CARRASQUILLA</t>
  </si>
  <si>
    <t>44 días vencida</t>
  </si>
  <si>
    <t>MINISTERIO DEL INTERIOR CARLOS ALBERTO BAENA López CARLOS ALBERTO BAENA López</t>
  </si>
  <si>
    <t>Falta archivar petición</t>
  </si>
  <si>
    <t>06-10-2020 12:00 PM Archivar Paula Andrea Cortez Mojica archivo 20201000008261</t>
  </si>
  <si>
    <t>41 días vencida</t>
  </si>
  <si>
    <t>Córdoba</t>
  </si>
  <si>
    <t>Sin especificar medio de envío de respuesta</t>
  </si>
  <si>
    <t>39 días vencido</t>
  </si>
  <si>
    <t>CI. Fwd: Contestación propuesta Alcaldía de Suarez, Tolima. Problemas de contratación  </t>
  </si>
  <si>
    <t>28-10-2020 12:54 PM Archivar Luis Alberto Valencia Pulido Se dio respuesta el día 2 de Octubre con el Radicado No. 20202100008131</t>
  </si>
  <si>
    <t xml:space="preserve"> DIANA PATRICIA CORREA Balcázar</t>
  </si>
  <si>
    <t>CI. Fwd: Saludos y Solicitud.  </t>
  </si>
  <si>
    <t>CAC. Señor Director Capitán Charles Benavidez.  </t>
  </si>
  <si>
    <t>CAC. solicitud de información. </t>
  </si>
  <si>
    <t>No se tiene evidencia de reunión</t>
  </si>
  <si>
    <t>PAOLA Estefanía SALAZAR AGUDELO</t>
  </si>
  <si>
    <t>No especifica medio de envío de respuesta.</t>
  </si>
  <si>
    <t>35 días vencida</t>
  </si>
  <si>
    <t>CAC. solicitud información </t>
  </si>
  <si>
    <t>CAC. Fwd: Delivery Status Notificación (Failure). solicitud contratista convivencia y seguridad ciudadana.  </t>
  </si>
  <si>
    <t>30-09-2020 14:13 PM Reasignación Ronny Estiven Romero Velandia PARA TRAMITAR CONFORME A LOS RADICADOS: Al contestar cite este número: Radicado DNBC No. *20202050067431* **20202050067431** REFERENCIA: Radicado DNBC No. 20202000009802</t>
  </si>
  <si>
    <t>Petición solicitada con anterioridad a la oficina FANO</t>
  </si>
  <si>
    <t>Servicio de mensajería</t>
  </si>
  <si>
    <t>Cuenta de Dependencia</t>
  </si>
  <si>
    <t>Cuenta de Estado</t>
  </si>
  <si>
    <t>Evolucion PQRSD</t>
  </si>
  <si>
    <t>Promedio de Tiempo de respuesta días hábiles</t>
  </si>
  <si>
    <t>%</t>
  </si>
  <si>
    <t>Septiembre</t>
  </si>
  <si>
    <t>Agosto</t>
  </si>
  <si>
    <t>Julio</t>
  </si>
  <si>
    <t>Total</t>
  </si>
  <si>
    <t>Total PQRSD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</si>
</sst>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240A]d&quot; de &quot;mmmm&quot; de &quot;yyyy;@"/>
    <numFmt numFmtId="165" formatCode="[$-C0A]d\-mmm\-yyyy;@"/>
  </numFmts>
  <fonts count="11" x14ac:knownFonts="1">
    <font>
      <sz val="11"/>
      <color theme="1"/>
      <name val="Calibri"/>
      <family val="2"/>
      <scheme val="minor"/>
    </font>
    <font>
      <b/>
      <sz val="8"/>
      <color rgb="FF006699"/>
      <name val="Verdana"/>
      <family val="2"/>
    </font>
    <font>
      <b/>
      <sz val="11"/>
      <name val="Arial"/>
      <family val="2"/>
    </font>
    <font>
      <sz val="9"/>
      <color indexed="81"/>
      <name val="Tahoma"/>
      <family val="2"/>
    </font>
    <font>
      <b/>
      <sz val="9"/>
      <color indexed="81"/>
      <name val="Tahoma"/>
      <family val="2"/>
    </font>
    <font>
      <sz val="11"/>
      <name val="Arial"/>
      <family val="2"/>
    </font>
    <font>
      <sz val="11"/>
      <name val="Calibri"/>
      <family val="2"/>
      <scheme val="minor"/>
    </font>
    <font>
      <sz val="9"/>
      <color indexed="81"/>
      <name val="Tahoma"/>
      <charset val="1"/>
    </font>
    <font>
      <b/>
      <sz val="9"/>
      <color indexed="81"/>
      <name val="Tahoma"/>
      <charset val="1"/>
    </font>
    <font>
      <sz val="11"/>
      <color theme="1"/>
      <name val="Calibri"/>
      <family val="2"/>
      <scheme val="minor"/>
    </font>
    <font>
      <b/>
      <sz val="11"/>
      <color theme="1"/>
      <name val="Calibri"/>
      <family val="2"/>
      <scheme val="minor"/>
    </font>
  </fonts>
  <fills count="11">
    <fill>
      <patternFill patternType="none"/>
    </fill>
    <fill>
      <patternFill patternType="gray125"/>
    </fill>
    <fill>
      <patternFill patternType="solid">
        <fgColor rgb="FFFFFFFF"/>
        <bgColor indexed="64"/>
      </patternFill>
    </fill>
    <fill>
      <patternFill patternType="solid">
        <fgColor rgb="FFE3E8EC"/>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rgb="FFC0000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44">
    <xf numFmtId="0" fontId="0" fillId="0" borderId="0" xfId="0"/>
    <xf numFmtId="0" fontId="1" fillId="2"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0" fillId="0" borderId="1" xfId="0" applyBorder="1" applyAlignment="1">
      <alignment wrapText="1"/>
    </xf>
    <xf numFmtId="0" fontId="2" fillId="4" borderId="1" xfId="0" applyFont="1" applyFill="1" applyBorder="1" applyAlignment="1">
      <alignment horizontal="center" vertical="center" wrapText="1"/>
    </xf>
    <xf numFmtId="1" fontId="2" fillId="4" borderId="1" xfId="0" applyNumberFormat="1"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0" fontId="5" fillId="0" borderId="0" xfId="0" applyFont="1" applyFill="1" applyAlignment="1">
      <alignment wrapText="1"/>
    </xf>
    <xf numFmtId="0" fontId="0" fillId="0" borderId="0" xfId="0" applyFont="1"/>
    <xf numFmtId="0" fontId="5" fillId="5"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0" borderId="0" xfId="0" applyFont="1" applyFill="1" applyAlignment="1">
      <alignment horizontal="center" wrapText="1"/>
    </xf>
    <xf numFmtId="0" fontId="0" fillId="0" borderId="0" xfId="0" applyFont="1" applyAlignment="1">
      <alignment horizontal="center"/>
    </xf>
    <xf numFmtId="0" fontId="0" fillId="0" borderId="0" xfId="0" applyFont="1" applyAlignment="1">
      <alignment horizontal="left" vertical="center"/>
    </xf>
    <xf numFmtId="49" fontId="5" fillId="5" borderId="1" xfId="0" applyNumberFormat="1" applyFont="1" applyFill="1" applyBorder="1" applyAlignment="1">
      <alignment horizontal="left" vertical="center" wrapText="1"/>
    </xf>
    <xf numFmtId="14" fontId="5" fillId="5" borderId="1" xfId="0" applyNumberFormat="1" applyFont="1" applyFill="1" applyBorder="1" applyAlignment="1">
      <alignment horizontal="left" vertical="center" wrapText="1"/>
    </xf>
    <xf numFmtId="0" fontId="0" fillId="5" borderId="0" xfId="0" applyFont="1" applyFill="1" applyAlignment="1">
      <alignment horizontal="left" vertical="center" wrapText="1"/>
    </xf>
    <xf numFmtId="14" fontId="5" fillId="6" borderId="1" xfId="0" applyNumberFormat="1" applyFont="1" applyFill="1" applyBorder="1" applyAlignment="1">
      <alignment horizontal="left" vertical="center" wrapText="1"/>
    </xf>
    <xf numFmtId="49" fontId="5" fillId="6" borderId="1" xfId="0" applyNumberFormat="1" applyFont="1" applyFill="1" applyBorder="1" applyAlignment="1">
      <alignment horizontal="left" vertical="center" wrapText="1"/>
    </xf>
    <xf numFmtId="0" fontId="0" fillId="6" borderId="0" xfId="0" applyFont="1" applyFill="1" applyAlignment="1">
      <alignment horizontal="left" vertical="center"/>
    </xf>
    <xf numFmtId="0" fontId="0" fillId="7" borderId="0" xfId="0" applyFont="1" applyFill="1" applyAlignment="1">
      <alignment horizontal="left" vertical="center"/>
    </xf>
    <xf numFmtId="0" fontId="0" fillId="5" borderId="0" xfId="0" applyFont="1" applyFill="1" applyAlignment="1">
      <alignment horizontal="left" vertical="center"/>
    </xf>
    <xf numFmtId="0" fontId="0" fillId="8" borderId="0" xfId="0" applyFont="1" applyFill="1" applyAlignment="1">
      <alignment horizontal="left" vertical="center"/>
    </xf>
    <xf numFmtId="0" fontId="6" fillId="5" borderId="0" xfId="0" applyFont="1" applyFill="1" applyAlignment="1">
      <alignment horizontal="left" vertical="center"/>
    </xf>
    <xf numFmtId="0" fontId="0" fillId="9" borderId="0" xfId="0" applyFont="1" applyFill="1" applyAlignment="1">
      <alignment horizontal="left" vertical="center"/>
    </xf>
    <xf numFmtId="165" fontId="2" fillId="4" borderId="1" xfId="0" applyNumberFormat="1" applyFont="1" applyFill="1" applyBorder="1" applyAlignment="1">
      <alignment horizontal="center" vertical="center" wrapText="1"/>
    </xf>
    <xf numFmtId="165" fontId="5" fillId="5" borderId="1" xfId="0" applyNumberFormat="1" applyFont="1" applyFill="1" applyBorder="1" applyAlignment="1">
      <alignment horizontal="left" vertical="center" wrapText="1"/>
    </xf>
    <xf numFmtId="165" fontId="5" fillId="6" borderId="1" xfId="0" applyNumberFormat="1" applyFont="1" applyFill="1" applyBorder="1" applyAlignment="1">
      <alignment horizontal="left" vertical="center" wrapText="1"/>
    </xf>
    <xf numFmtId="165" fontId="5" fillId="0" borderId="0" xfId="0" applyNumberFormat="1" applyFont="1" applyFill="1" applyAlignment="1">
      <alignment wrapText="1"/>
    </xf>
    <xf numFmtId="165" fontId="0" fillId="0" borderId="0" xfId="0" applyNumberFormat="1" applyFont="1"/>
    <xf numFmtId="0" fontId="5" fillId="4" borderId="1" xfId="0" applyFont="1" applyFill="1" applyBorder="1" applyAlignment="1">
      <alignment horizontal="left" vertical="center" wrapText="1"/>
    </xf>
    <xf numFmtId="0" fontId="5" fillId="4" borderId="0" xfId="0" applyFont="1" applyFill="1" applyAlignment="1">
      <alignment wrapText="1"/>
    </xf>
    <xf numFmtId="0" fontId="0" fillId="4" borderId="0" xfId="0" applyFont="1" applyFill="1"/>
    <xf numFmtId="0" fontId="0" fillId="0" borderId="0" xfId="0" applyAlignment="1">
      <alignment wrapText="1"/>
    </xf>
    <xf numFmtId="0" fontId="0" fillId="0" borderId="1" xfId="0" pivotButton="1" applyBorder="1" applyAlignment="1">
      <alignment wrapText="1"/>
    </xf>
    <xf numFmtId="0" fontId="0" fillId="0" borderId="1" xfId="0" applyBorder="1" applyAlignment="1">
      <alignment horizontal="left" wrapText="1"/>
    </xf>
    <xf numFmtId="1" fontId="0" fillId="0" borderId="1" xfId="0" applyNumberFormat="1" applyBorder="1" applyAlignment="1">
      <alignment wrapText="1"/>
    </xf>
    <xf numFmtId="0" fontId="0" fillId="0" borderId="1" xfId="0" applyNumberFormat="1" applyBorder="1" applyAlignment="1">
      <alignment wrapText="1"/>
    </xf>
    <xf numFmtId="9" fontId="0" fillId="0" borderId="1" xfId="1" applyFont="1" applyBorder="1" applyAlignment="1">
      <alignment horizontal="center"/>
    </xf>
    <xf numFmtId="10" fontId="0" fillId="0" borderId="1" xfId="1" applyNumberFormat="1" applyFont="1" applyBorder="1" applyAlignment="1">
      <alignment horizontal="center"/>
    </xf>
    <xf numFmtId="10" fontId="0" fillId="0" borderId="0" xfId="1" applyNumberFormat="1" applyFont="1" applyAlignment="1">
      <alignment horizontal="center"/>
    </xf>
    <xf numFmtId="0" fontId="0" fillId="10" borderId="1" xfId="0" applyFill="1" applyBorder="1" applyAlignment="1">
      <alignment wrapText="1"/>
    </xf>
    <xf numFmtId="0" fontId="0" fillId="10" borderId="1" xfId="0" applyFill="1" applyBorder="1" applyAlignment="1">
      <alignment horizontal="right" wrapText="1"/>
    </xf>
    <xf numFmtId="0" fontId="10" fillId="0" borderId="1" xfId="0" applyFont="1" applyBorder="1" applyAlignment="1">
      <alignment wrapText="1"/>
    </xf>
  </cellXfs>
  <cellStyles count="2">
    <cellStyle name="Normal" xfId="0" builtinId="0"/>
    <cellStyle name="Porcentaje" xfId="1" builtinId="5"/>
  </cellStyles>
  <dxfs count="194">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[Base de datos Septiembre2020 FINAL.xlsx]Dinamicas Septiembre!Tabla dinámica2</c:name>
    <c:fmtId val="6"/>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5400">
            <a:solidFill>
              <a:schemeClr val="lt1"/>
            </a:solidFill>
          </a:ln>
          <a:effectLst/>
          <a:sp3d contourW="25400">
            <a:contourClr>
              <a:schemeClr val="lt1"/>
            </a:contourClr>
          </a:sp3d>
        </c:spPr>
        <c:marker>
          <c:symbol val="none"/>
        </c:marker>
      </c:pivotFmt>
      <c:pivotFmt>
        <c:idx val="1"/>
        <c:spPr>
          <a:solidFill>
            <a:schemeClr val="accent6"/>
          </a:solidFill>
          <a:ln w="25400">
            <a:solidFill>
              <a:schemeClr val="lt1"/>
            </a:solidFill>
          </a:ln>
          <a:effectLst/>
          <a:sp3d contourW="25400">
            <a:contourClr>
              <a:schemeClr val="lt1"/>
            </a:contourClr>
          </a:sp3d>
        </c:spPr>
      </c:pivotFmt>
      <c:pivotFmt>
        <c:idx val="2"/>
        <c:spPr>
          <a:solidFill>
            <a:schemeClr val="accent1">
              <a:lumMod val="75000"/>
            </a:schemeClr>
          </a:solidFill>
          <a:ln w="25400">
            <a:solidFill>
              <a:schemeClr val="lt1"/>
            </a:solidFill>
          </a:ln>
          <a:effectLst/>
          <a:sp3d contourW="25400">
            <a:contourClr>
              <a:schemeClr val="lt1"/>
            </a:contourClr>
          </a:sp3d>
        </c:spPr>
      </c:pivotFmt>
      <c:pivotFmt>
        <c:idx val="3"/>
        <c:spPr>
          <a:solidFill>
            <a:srgbClr val="FF0000"/>
          </a:solidFill>
          <a:ln w="25400">
            <a:solidFill>
              <a:schemeClr val="lt1"/>
            </a:solidFill>
          </a:ln>
          <a:effectLst/>
          <a:sp3d contourW="25400">
            <a:contourClr>
              <a:schemeClr val="lt1"/>
            </a:contourClr>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'Dinamicas Septiembre'!$B$16</c:f>
              <c:strCache>
                <c:ptCount val="1"/>
                <c:pt idx="0">
                  <c:v>Total</c:v>
                </c:pt>
              </c:strCache>
            </c:strRef>
          </c:tx>
          <c:dPt>
            <c:idx val="0"/>
            <c:bubble3D val="0"/>
            <c:explosion val="1"/>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1-C7C2-48B8-9628-AD0C7FA75CFE}"/>
              </c:ext>
            </c:extLst>
          </c:dPt>
          <c:dPt>
            <c:idx val="1"/>
            <c:bubble3D val="0"/>
            <c:spPr>
              <a:solidFill>
                <a:schemeClr val="accent1">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8-C7C2-48B8-9628-AD0C7FA75CFE}"/>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0-C7C2-48B8-9628-AD0C7FA75CFE}"/>
              </c:ext>
            </c:extLst>
          </c:dPt>
          <c:cat>
            <c:strRef>
              <c:f>'Dinamicas Septiembre'!$A$17:$A$19</c:f>
              <c:strCache>
                <c:ptCount val="2"/>
                <c:pt idx="0">
                  <c:v>Cumplida</c:v>
                </c:pt>
                <c:pt idx="1">
                  <c:v>Extemporánea</c:v>
                </c:pt>
              </c:strCache>
            </c:strRef>
          </c:cat>
          <c:val>
            <c:numRef>
              <c:f>'Dinamicas Septiembre'!$B$17:$B$19</c:f>
              <c:numCache>
                <c:formatCode>General</c:formatCode>
                <c:ptCount val="2"/>
                <c:pt idx="0">
                  <c:v>129</c:v>
                </c:pt>
                <c:pt idx="1">
                  <c:v>29</c:v>
                </c:pt>
              </c:numCache>
            </c:numRef>
          </c:val>
          <c:extLst>
            <c:ext xmlns:c16="http://schemas.microsoft.com/office/drawing/2014/chart" uri="{C3380CC4-5D6E-409C-BE32-E72D297353CC}">
              <c16:uniqueId val="{00000000-C7C2-48B8-9628-AD0C7FA75CFE}"/>
            </c:ext>
          </c:extLst>
        </c:ser>
        <c:dLbls>
          <c:showLegendKey val="0"/>
          <c:showVal val="0"/>
          <c:showCatName val="0"/>
          <c:showSerName val="0"/>
          <c:showPercent val="0"/>
          <c:showBubbleSize val="0"/>
          <c:showLeaderLines val="1"/>
        </c:dLbls>
      </c:pie3D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'Dinamicas Septiembre'!$B$34</c:f>
              <c:strCache>
                <c:ptCount val="1"/>
                <c:pt idx="0">
                  <c:v>Total</c:v>
                </c:pt>
              </c:strCache>
            </c:strRef>
          </c:tx>
          <c:spPr>
            <a:solidFill>
              <a:schemeClr val="accent1"/>
            </a:solidFill>
            <a:ln>
              <a:noFill/>
            </a:ln>
            <a:effectLst/>
            <a:sp3d/>
          </c:spPr>
          <c:invertIfNegative val="0"/>
          <c:dPt>
            <c:idx val="0"/>
            <c:invertIfNegative val="0"/>
            <c:bubble3D val="0"/>
            <c:spPr>
              <a:solidFill>
                <a:schemeClr val="accent2">
                  <a:lumMod val="60000"/>
                  <a:lumOff val="40000"/>
                </a:schemeClr>
              </a:solidFill>
              <a:ln>
                <a:noFill/>
              </a:ln>
              <a:effectLst/>
              <a:sp3d/>
            </c:spPr>
            <c:extLst>
              <c:ext xmlns:c16="http://schemas.microsoft.com/office/drawing/2014/chart" uri="{C3380CC4-5D6E-409C-BE32-E72D297353CC}">
                <c16:uniqueId val="{0000000F-8D73-4869-8EAE-C4A2FE4065DB}"/>
              </c:ext>
            </c:extLst>
          </c:dPt>
          <c:dPt>
            <c:idx val="2"/>
            <c:invertIfNegative val="0"/>
            <c:bubble3D val="0"/>
            <c:spPr>
              <a:solidFill>
                <a:srgbClr val="FFFF00"/>
              </a:solidFill>
              <a:ln>
                <a:noFill/>
              </a:ln>
              <a:effectLst/>
              <a:sp3d/>
            </c:spPr>
            <c:extLst>
              <c:ext xmlns:c16="http://schemas.microsoft.com/office/drawing/2014/chart" uri="{C3380CC4-5D6E-409C-BE32-E72D297353CC}">
                <c16:uniqueId val="{00000013-8D73-4869-8EAE-C4A2FE4065DB}"/>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17-8D73-4869-8EAE-C4A2FE4065DB}"/>
              </c:ext>
            </c:extLst>
          </c:dPt>
          <c:cat>
            <c:strRef>
              <c:f>'Dinamicas Septiembre'!$A$35:$A$38</c:f>
              <c:strCache>
                <c:ptCount val="4"/>
                <c:pt idx="0">
                  <c:v>Julio</c:v>
                </c:pt>
                <c:pt idx="1">
                  <c:v>Agosto</c:v>
                </c:pt>
                <c:pt idx="2">
                  <c:v>Septiembre</c:v>
                </c:pt>
                <c:pt idx="3">
                  <c:v>Total PQRSD</c:v>
                </c:pt>
              </c:strCache>
            </c:strRef>
          </c:cat>
          <c:val>
            <c:numRef>
              <c:f>'Dinamicas Septiembre'!$B$35:$B$38</c:f>
              <c:numCache>
                <c:formatCode>General</c:formatCode>
                <c:ptCount val="4"/>
                <c:pt idx="0">
                  <c:v>150</c:v>
                </c:pt>
                <c:pt idx="1">
                  <c:v>143</c:v>
                </c:pt>
                <c:pt idx="2">
                  <c:v>158</c:v>
                </c:pt>
                <c:pt idx="3">
                  <c:v>451</c:v>
                </c:pt>
              </c:numCache>
            </c:numRef>
          </c:val>
          <c:extLst>
            <c:ext xmlns:c16="http://schemas.microsoft.com/office/drawing/2014/chart" uri="{C3380CC4-5D6E-409C-BE32-E72D297353CC}">
              <c16:uniqueId val="{00000000-8D73-4869-8EAE-C4A2FE4065DB}"/>
            </c:ext>
          </c:extLst>
        </c:ser>
        <c:dLbls>
          <c:showLegendKey val="0"/>
          <c:showVal val="0"/>
          <c:showCatName val="0"/>
          <c:showSerName val="0"/>
          <c:showPercent val="0"/>
          <c:showBubbleSize val="0"/>
        </c:dLbls>
        <c:gapWidth val="150"/>
        <c:shape val="box"/>
        <c:axId val="1031361983"/>
        <c:axId val="1031359487"/>
        <c:axId val="0"/>
      </c:bar3DChart>
      <c:catAx>
        <c:axId val="103136198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1359487"/>
        <c:crosses val="autoZero"/>
        <c:auto val="1"/>
        <c:lblAlgn val="ctr"/>
        <c:lblOffset val="100"/>
        <c:noMultiLvlLbl val="0"/>
      </c:catAx>
      <c:valAx>
        <c:axId val="10313594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13619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[Base de datos Septiembre2020 FINAL.xlsx]Dinamicas Septiembre!Tabla dinámica3</c:name>
    <c:fmtId val="23"/>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rgbClr val="FF0000"/>
          </a:solidFill>
          <a:ln>
            <a:noFill/>
          </a:ln>
          <a:effectLst/>
          <a:sp3d/>
        </c:spPr>
        <c:marker>
          <c:symbol val="none"/>
        </c:marke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'Dinamicas Septiembre'!$B$50</c:f>
              <c:strCache>
                <c:ptCount val="1"/>
                <c:pt idx="0">
                  <c:v>Total</c:v>
                </c:pt>
              </c:strCache>
            </c:strRef>
          </c:tx>
          <c:spPr>
            <a:solidFill>
              <a:srgbClr val="FF0000"/>
            </a:solidFill>
            <a:ln>
              <a:noFill/>
            </a:ln>
            <a:effectLst/>
            <a:sp3d/>
          </c:spPr>
          <c:invertIfNegative val="0"/>
          <c:cat>
            <c:strRef>
              <c:f>'Dinamicas Septiembre'!$A$51:$A$58</c:f>
              <c:strCache>
                <c:ptCount val="7"/>
                <c:pt idx="0">
                  <c:v>CONSULTA </c:v>
                </c:pt>
                <c:pt idx="1">
                  <c:v>Informe por Congresista</c:v>
                </c:pt>
                <c:pt idx="2">
                  <c:v>PETICIÓN DE DOCUMENTOS E INFORMACIÓN </c:v>
                </c:pt>
                <c:pt idx="3">
                  <c:v>Petición de interés general</c:v>
                </c:pt>
                <c:pt idx="4">
                  <c:v>Petición de interés Particular</c:v>
                </c:pt>
                <c:pt idx="5">
                  <c:v>Petición entre autoridades</c:v>
                </c:pt>
                <c:pt idx="6">
                  <c:v>SUGERENCIA </c:v>
                </c:pt>
              </c:strCache>
            </c:strRef>
          </c:cat>
          <c:val>
            <c:numRef>
              <c:f>'Dinamicas Septiembre'!$B$51:$B$58</c:f>
              <c:numCache>
                <c:formatCode>General</c:formatCode>
                <c:ptCount val="7"/>
                <c:pt idx="0">
                  <c:v>17</c:v>
                </c:pt>
                <c:pt idx="1">
                  <c:v>5</c:v>
                </c:pt>
                <c:pt idx="2">
                  <c:v>10</c:v>
                </c:pt>
                <c:pt idx="3">
                  <c:v>54</c:v>
                </c:pt>
                <c:pt idx="4">
                  <c:v>67</c:v>
                </c:pt>
                <c:pt idx="5">
                  <c:v>4</c:v>
                </c:pt>
                <c:pt idx="6">
                  <c:v>1</c:v>
                </c:pt>
              </c:numCache>
            </c:numRef>
          </c:val>
          <c:extLst>
            <c:ext xmlns:c16="http://schemas.microsoft.com/office/drawing/2014/chart" uri="{C3380CC4-5D6E-409C-BE32-E72D297353CC}">
              <c16:uniqueId val="{00000000-24C6-4482-AD55-167B509ACA14}"/>
            </c:ext>
          </c:extLst>
        </c:ser>
        <c:dLbls>
          <c:showLegendKey val="0"/>
          <c:showVal val="0"/>
          <c:showCatName val="0"/>
          <c:showSerName val="0"/>
          <c:showPercent val="0"/>
          <c:showBubbleSize val="0"/>
        </c:dLbls>
        <c:gapWidth val="150"/>
        <c:shape val="box"/>
        <c:axId val="1096508879"/>
        <c:axId val="1096515119"/>
        <c:axId val="0"/>
      </c:bar3DChart>
      <c:catAx>
        <c:axId val="109650887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6515119"/>
        <c:crosses val="autoZero"/>
        <c:auto val="1"/>
        <c:lblAlgn val="ctr"/>
        <c:lblOffset val="100"/>
        <c:noMultiLvlLbl val="0"/>
      </c:catAx>
      <c:valAx>
        <c:axId val="10965151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6508879"/>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[Base de datos Septiembre2020 FINAL.xlsx]Dinamicas Septiembre!Tabla dinámica4</c:name>
    <c:fmtId val="1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a:sp3d/>
        </c:spPr>
        <c:marker>
          <c:symbol val="none"/>
        </c:marke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stacked"/>
        <c:varyColors val="0"/>
        <c:ser>
          <c:idx val="0"/>
          <c:order val="0"/>
          <c:tx>
            <c:strRef>
              <c:f>'Dinamicas Septiembre'!$B$73</c:f>
              <c:strCache>
                <c:ptCount val="1"/>
                <c:pt idx="0">
                  <c:v>Total</c:v>
                </c:pt>
              </c:strCache>
            </c:strRef>
          </c:tx>
          <c:spPr>
            <a:solidFill>
              <a:schemeClr val="accent1"/>
            </a:solidFill>
            <a:ln>
              <a:noFill/>
            </a:ln>
            <a:effectLst/>
            <a:sp3d/>
          </c:spPr>
          <c:invertIfNegative val="0"/>
          <c:cat>
            <c:strRef>
              <c:f>'Dinamicas Septiembre'!$A$74:$A$76</c:f>
              <c:strCache>
                <c:ptCount val="2"/>
                <c:pt idx="0">
                  <c:v>Canal Escrito</c:v>
                </c:pt>
                <c:pt idx="1">
                  <c:v>Canal Virtual</c:v>
                </c:pt>
              </c:strCache>
            </c:strRef>
          </c:cat>
          <c:val>
            <c:numRef>
              <c:f>'Dinamicas Septiembre'!$B$74:$B$76</c:f>
              <c:numCache>
                <c:formatCode>General</c:formatCode>
                <c:ptCount val="2"/>
                <c:pt idx="0">
                  <c:v>8</c:v>
                </c:pt>
                <c:pt idx="1">
                  <c:v>150</c:v>
                </c:pt>
              </c:numCache>
            </c:numRef>
          </c:val>
          <c:extLst>
            <c:ext xmlns:c16="http://schemas.microsoft.com/office/drawing/2014/chart" uri="{C3380CC4-5D6E-409C-BE32-E72D297353CC}">
              <c16:uniqueId val="{00000000-AB88-4A03-B6C8-894890950256}"/>
            </c:ext>
          </c:extLst>
        </c:ser>
        <c:dLbls>
          <c:showLegendKey val="0"/>
          <c:showVal val="0"/>
          <c:showCatName val="0"/>
          <c:showSerName val="0"/>
          <c:showPercent val="0"/>
          <c:showBubbleSize val="0"/>
        </c:dLbls>
        <c:gapWidth val="150"/>
        <c:shape val="box"/>
        <c:axId val="1096511375"/>
        <c:axId val="1096516367"/>
        <c:axId val="0"/>
      </c:bar3DChart>
      <c:catAx>
        <c:axId val="1096511375"/>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6516367"/>
        <c:crosses val="autoZero"/>
        <c:auto val="1"/>
        <c:lblAlgn val="ctr"/>
        <c:lblOffset val="100"/>
        <c:noMultiLvlLbl val="0"/>
      </c:catAx>
      <c:valAx>
        <c:axId val="109651636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651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[Base de datos Septiembre2020 FINAL.xlsx]Dinamicas Septiembre!Tabla dinámica5</c:name>
    <c:fmtId val="2"/>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5400">
            <a:solidFill>
              <a:schemeClr val="lt1"/>
            </a:solidFill>
          </a:ln>
          <a:effectLst/>
          <a:sp3d contourW="25400">
            <a:contourClr>
              <a:schemeClr val="lt1"/>
            </a:contourClr>
          </a:sp3d>
        </c:spPr>
        <c:marker>
          <c:symbol val="none"/>
        </c:marker>
      </c:pivotFmt>
      <c:pivotFmt>
        <c:idx val="1"/>
        <c:spPr>
          <a:solidFill>
            <a:schemeClr val="accent1"/>
          </a:solidFill>
          <a:ln w="25400">
            <a:solidFill>
              <a:schemeClr val="lt1"/>
            </a:solidFill>
          </a:ln>
          <a:effectLst/>
          <a:sp3d contourW="25400">
            <a:contourClr>
              <a:schemeClr val="lt1"/>
            </a:contourClr>
          </a:sp3d>
        </c:spPr>
      </c:pivotFmt>
      <c:pivotFmt>
        <c:idx val="2"/>
        <c:spPr>
          <a:solidFill>
            <a:schemeClr val="accent1"/>
          </a:solidFill>
          <a:ln w="25400">
            <a:solidFill>
              <a:schemeClr val="lt1"/>
            </a:solidFill>
          </a:ln>
          <a:effectLst/>
          <a:sp3d contourW="25400">
            <a:contourClr>
              <a:schemeClr val="lt1"/>
            </a:contourClr>
          </a:sp3d>
        </c:spPr>
      </c:pivotFmt>
      <c:pivotFmt>
        <c:idx val="3"/>
        <c:spPr>
          <a:solidFill>
            <a:schemeClr val="accent1"/>
          </a:solidFill>
          <a:ln w="25400">
            <a:solidFill>
              <a:schemeClr val="lt1"/>
            </a:solidFill>
          </a:ln>
          <a:effectLst/>
          <a:sp3d contourW="25400">
            <a:contourClr>
              <a:schemeClr val="lt1"/>
            </a:contourClr>
          </a:sp3d>
        </c:spPr>
      </c:pivotFmt>
      <c:pivotFmt>
        <c:idx val="4"/>
        <c:spPr>
          <a:solidFill>
            <a:schemeClr val="accent1"/>
          </a:solidFill>
          <a:ln w="25400">
            <a:solidFill>
              <a:schemeClr val="lt1"/>
            </a:solidFill>
          </a:ln>
          <a:effectLst/>
          <a:sp3d contourW="25400">
            <a:contourClr>
              <a:schemeClr val="lt1"/>
            </a:contourClr>
          </a:sp3d>
        </c:spPr>
      </c:pivotFmt>
      <c:pivotFmt>
        <c:idx val="5"/>
        <c:spPr>
          <a:solidFill>
            <a:schemeClr val="accent1"/>
          </a:solidFill>
          <a:ln w="25400">
            <a:solidFill>
              <a:schemeClr val="lt1"/>
            </a:solidFill>
          </a:ln>
          <a:effectLst/>
          <a:sp3d contourW="25400">
            <a:contourClr>
              <a:schemeClr val="lt1"/>
            </a:contourClr>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'Dinamicas Septiembre'!$B$96</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1259-4255-A84B-647BA97B6EA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1259-4255-A84B-647BA97B6EA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1259-4255-A84B-647BA97B6EA5}"/>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1259-4255-A84B-647BA97B6EA5}"/>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1259-4255-A84B-647BA97B6EA5}"/>
              </c:ext>
            </c:extLst>
          </c:dPt>
          <c:cat>
            <c:strRef>
              <c:f>'Dinamicas Septiembre'!$A$97:$A$102</c:f>
              <c:strCache>
                <c:ptCount val="5"/>
                <c:pt idx="0">
                  <c:v>Cuerpo de Bomberos</c:v>
                </c:pt>
                <c:pt idx="1">
                  <c:v>Entidad Pública</c:v>
                </c:pt>
                <c:pt idx="2">
                  <c:v>Entidad Territorial</c:v>
                </c:pt>
                <c:pt idx="3">
                  <c:v>Persona Jurídica</c:v>
                </c:pt>
                <c:pt idx="4">
                  <c:v>Persona Natural</c:v>
                </c:pt>
              </c:strCache>
            </c:strRef>
          </c:cat>
          <c:val>
            <c:numRef>
              <c:f>'Dinamicas Septiembre'!$B$97:$B$102</c:f>
              <c:numCache>
                <c:formatCode>General</c:formatCode>
                <c:ptCount val="5"/>
                <c:pt idx="0">
                  <c:v>47</c:v>
                </c:pt>
                <c:pt idx="1">
                  <c:v>17</c:v>
                </c:pt>
                <c:pt idx="2">
                  <c:v>13</c:v>
                </c:pt>
                <c:pt idx="3">
                  <c:v>12</c:v>
                </c:pt>
                <c:pt idx="4">
                  <c:v>69</c:v>
                </c:pt>
              </c:numCache>
            </c:numRef>
          </c:val>
          <c:extLst>
            <c:ext xmlns:c16="http://schemas.microsoft.com/office/drawing/2014/chart" uri="{C3380CC4-5D6E-409C-BE32-E72D297353CC}">
              <c16:uniqueId val="{00000000-9D0D-405F-A7A1-48B3EC824272}"/>
            </c:ext>
          </c:extLst>
        </c:ser>
        <c:dLbls>
          <c:showLegendKey val="0"/>
          <c:showVal val="0"/>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[Base de datos Septiembre2020 FINAL.xlsx]Dinamicas Septiembre!Tabla dinámica6</c:name>
    <c:fmtId val="3"/>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rgbClr val="FF0000"/>
          </a:solidFill>
          <a:ln w="19050">
            <a:noFill/>
          </a:ln>
          <a:effectLst/>
          <a:sp3d/>
        </c:spPr>
        <c:marker>
          <c:symbol val="none"/>
        </c:marker>
      </c:pivotFmt>
    </c:pivotFmts>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line3DChart>
        <c:grouping val="standard"/>
        <c:varyColors val="0"/>
        <c:ser>
          <c:idx val="0"/>
          <c:order val="0"/>
          <c:tx>
            <c:strRef>
              <c:f>'Dinamicas Septiembre'!$B$116</c:f>
              <c:strCache>
                <c:ptCount val="1"/>
                <c:pt idx="0">
                  <c:v>Total</c:v>
                </c:pt>
              </c:strCache>
            </c:strRef>
          </c:tx>
          <c:spPr>
            <a:solidFill>
              <a:srgbClr val="FF0000"/>
            </a:solidFill>
            <a:ln w="19050">
              <a:noFill/>
            </a:ln>
            <a:effectLst/>
            <a:sp3d/>
          </c:spPr>
          <c:cat>
            <c:strRef>
              <c:f>'Dinamicas Septiembre'!$A$117:$A$144</c:f>
              <c:strCache>
                <c:ptCount val="27"/>
                <c:pt idx="0">
                  <c:v> Quindío</c:v>
                </c:pt>
                <c:pt idx="1">
                  <c:v>Amazonas</c:v>
                </c:pt>
                <c:pt idx="2">
                  <c:v>Antioquia</c:v>
                </c:pt>
                <c:pt idx="3">
                  <c:v>Atlántico</c:v>
                </c:pt>
                <c:pt idx="4">
                  <c:v>Bogotá</c:v>
                </c:pt>
                <c:pt idx="5">
                  <c:v>Bolívar</c:v>
                </c:pt>
                <c:pt idx="6">
                  <c:v>Boyacá</c:v>
                </c:pt>
                <c:pt idx="7">
                  <c:v>Caldas</c:v>
                </c:pt>
                <c:pt idx="8">
                  <c:v>Caquetá</c:v>
                </c:pt>
                <c:pt idx="9">
                  <c:v>Casanare</c:v>
                </c:pt>
                <c:pt idx="10">
                  <c:v>Cauca</c:v>
                </c:pt>
                <c:pt idx="11">
                  <c:v>Cesar</c:v>
                </c:pt>
                <c:pt idx="12">
                  <c:v>Córdoba</c:v>
                </c:pt>
                <c:pt idx="13">
                  <c:v>Cundinamarca</c:v>
                </c:pt>
                <c:pt idx="14">
                  <c:v>Huila</c:v>
                </c:pt>
                <c:pt idx="15">
                  <c:v>La Guajira</c:v>
                </c:pt>
                <c:pt idx="16">
                  <c:v>Meta</c:v>
                </c:pt>
                <c:pt idx="17">
                  <c:v>Nariño</c:v>
                </c:pt>
                <c:pt idx="18">
                  <c:v>Norte de Santander</c:v>
                </c:pt>
                <c:pt idx="19">
                  <c:v>Putumayo</c:v>
                </c:pt>
                <c:pt idx="20">
                  <c:v>Quindío</c:v>
                </c:pt>
                <c:pt idx="21">
                  <c:v>Risaralda</c:v>
                </c:pt>
                <c:pt idx="22">
                  <c:v>Santander</c:v>
                </c:pt>
                <c:pt idx="23">
                  <c:v>Sucre</c:v>
                </c:pt>
                <c:pt idx="24">
                  <c:v>Tolima</c:v>
                </c:pt>
                <c:pt idx="25">
                  <c:v>Valle del Cauca</c:v>
                </c:pt>
                <c:pt idx="26">
                  <c:v>Vaupés</c:v>
                </c:pt>
              </c:strCache>
            </c:strRef>
          </c:cat>
          <c:val>
            <c:numRef>
              <c:f>'Dinamicas Septiembre'!$B$117:$B$144</c:f>
              <c:numCache>
                <c:formatCode>General</c:formatCode>
                <c:ptCount val="27"/>
                <c:pt idx="0">
                  <c:v>1</c:v>
                </c:pt>
                <c:pt idx="1">
                  <c:v>1</c:v>
                </c:pt>
                <c:pt idx="2">
                  <c:v>10</c:v>
                </c:pt>
                <c:pt idx="3">
                  <c:v>6</c:v>
                </c:pt>
                <c:pt idx="4">
                  <c:v>47</c:v>
                </c:pt>
                <c:pt idx="5">
                  <c:v>5</c:v>
                </c:pt>
                <c:pt idx="6">
                  <c:v>8</c:v>
                </c:pt>
                <c:pt idx="7">
                  <c:v>1</c:v>
                </c:pt>
                <c:pt idx="8">
                  <c:v>2</c:v>
                </c:pt>
                <c:pt idx="9">
                  <c:v>3</c:v>
                </c:pt>
                <c:pt idx="10">
                  <c:v>4</c:v>
                </c:pt>
                <c:pt idx="11">
                  <c:v>3</c:v>
                </c:pt>
                <c:pt idx="12">
                  <c:v>1</c:v>
                </c:pt>
                <c:pt idx="13">
                  <c:v>6</c:v>
                </c:pt>
                <c:pt idx="14">
                  <c:v>3</c:v>
                </c:pt>
                <c:pt idx="15">
                  <c:v>7</c:v>
                </c:pt>
                <c:pt idx="16">
                  <c:v>4</c:v>
                </c:pt>
                <c:pt idx="17">
                  <c:v>6</c:v>
                </c:pt>
                <c:pt idx="18">
                  <c:v>2</c:v>
                </c:pt>
                <c:pt idx="19">
                  <c:v>4</c:v>
                </c:pt>
                <c:pt idx="20">
                  <c:v>2</c:v>
                </c:pt>
                <c:pt idx="21">
                  <c:v>1</c:v>
                </c:pt>
                <c:pt idx="22">
                  <c:v>8</c:v>
                </c:pt>
                <c:pt idx="23">
                  <c:v>2</c:v>
                </c:pt>
                <c:pt idx="24">
                  <c:v>7</c:v>
                </c:pt>
                <c:pt idx="25">
                  <c:v>13</c:v>
                </c:pt>
                <c:pt idx="26">
                  <c:v>1</c:v>
                </c:pt>
              </c:numCache>
            </c:numRef>
          </c:val>
          <c:smooth val="0"/>
          <c:extLst>
            <c:ext xmlns:c16="http://schemas.microsoft.com/office/drawing/2014/chart" uri="{C3380CC4-5D6E-409C-BE32-E72D297353CC}">
              <c16:uniqueId val="{00000000-C976-4A62-9290-C12097A2DE36}"/>
            </c:ext>
          </c:extLst>
        </c:ser>
        <c:dLbls>
          <c:showLegendKey val="0"/>
          <c:showVal val="0"/>
          <c:showCatName val="0"/>
          <c:showSerName val="0"/>
          <c:showPercent val="0"/>
          <c:showBubbleSize val="0"/>
        </c:dLbls>
        <c:axId val="1094671551"/>
        <c:axId val="1096512623"/>
        <c:axId val="1095127727"/>
      </c:line3DChart>
      <c:catAx>
        <c:axId val="109467155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6512623"/>
        <c:crosses val="autoZero"/>
        <c:auto val="1"/>
        <c:lblAlgn val="ctr"/>
        <c:lblOffset val="100"/>
        <c:noMultiLvlLbl val="0"/>
      </c:catAx>
      <c:valAx>
        <c:axId val="10965126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4671551"/>
        <c:crosses val="autoZero"/>
        <c:crossBetween val="between"/>
      </c:valAx>
      <c:serAx>
        <c:axId val="1095127727"/>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6512623"/>
        <c:crosses val="autoZero"/>
      </c:ser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[Base de datos Septiembre2020 FINAL.xlsx]Dinamicas Septiembre!Tabla dinámica7</c:name>
    <c:fmtId val="4"/>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a:sp3d/>
        </c:spPr>
        <c:marker>
          <c:symbol val="none"/>
        </c:marke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stacked"/>
        <c:varyColors val="0"/>
        <c:ser>
          <c:idx val="0"/>
          <c:order val="0"/>
          <c:tx>
            <c:strRef>
              <c:f>'Dinamicas Septiembre'!$B$157</c:f>
              <c:strCache>
                <c:ptCount val="1"/>
                <c:pt idx="0">
                  <c:v>Total</c:v>
                </c:pt>
              </c:strCache>
            </c:strRef>
          </c:tx>
          <c:spPr>
            <a:solidFill>
              <a:schemeClr val="accent1"/>
            </a:solidFill>
            <a:ln>
              <a:noFill/>
            </a:ln>
            <a:effectLst/>
            <a:sp3d/>
          </c:spPr>
          <c:invertIfNegative val="0"/>
          <c:cat>
            <c:strRef>
              <c:f>'Dinamicas Septiembre'!$A$158:$A$164</c:f>
              <c:strCache>
                <c:ptCount val="6"/>
                <c:pt idx="0">
                  <c:v>Acompañamiento jurídico</c:v>
                </c:pt>
                <c:pt idx="1">
                  <c:v>Legislación Bomberil</c:v>
                </c:pt>
                <c:pt idx="2">
                  <c:v>Otros</c:v>
                </c:pt>
                <c:pt idx="3">
                  <c:v>Queja contra CB</c:v>
                </c:pt>
                <c:pt idx="4">
                  <c:v>Solicitud de información</c:v>
                </c:pt>
                <c:pt idx="5">
                  <c:v>Solicitud de recursos</c:v>
                </c:pt>
              </c:strCache>
            </c:strRef>
          </c:cat>
          <c:val>
            <c:numRef>
              <c:f>'Dinamicas Septiembre'!$B$158:$B$164</c:f>
              <c:numCache>
                <c:formatCode>General</c:formatCode>
                <c:ptCount val="6"/>
                <c:pt idx="0">
                  <c:v>21</c:v>
                </c:pt>
                <c:pt idx="1">
                  <c:v>31</c:v>
                </c:pt>
                <c:pt idx="2">
                  <c:v>6</c:v>
                </c:pt>
                <c:pt idx="3">
                  <c:v>14</c:v>
                </c:pt>
                <c:pt idx="4">
                  <c:v>79</c:v>
                </c:pt>
                <c:pt idx="5">
                  <c:v>7</c:v>
                </c:pt>
              </c:numCache>
            </c:numRef>
          </c:val>
          <c:extLst>
            <c:ext xmlns:c16="http://schemas.microsoft.com/office/drawing/2014/chart" uri="{C3380CC4-5D6E-409C-BE32-E72D297353CC}">
              <c16:uniqueId val="{00000000-F9B7-49AD-9F26-2D53F3F2EAB9}"/>
            </c:ext>
          </c:extLst>
        </c:ser>
        <c:dLbls>
          <c:showLegendKey val="0"/>
          <c:showVal val="0"/>
          <c:showCatName val="0"/>
          <c:showSerName val="0"/>
          <c:showPercent val="0"/>
          <c:showBubbleSize val="0"/>
        </c:dLbls>
        <c:gapWidth val="150"/>
        <c:shape val="box"/>
        <c:axId val="1106235279"/>
        <c:axId val="1106239855"/>
        <c:axId val="0"/>
      </c:bar3DChart>
      <c:catAx>
        <c:axId val="1106235279"/>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6239855"/>
        <c:crosses val="autoZero"/>
        <c:auto val="1"/>
        <c:lblAlgn val="ctr"/>
        <c:lblOffset val="100"/>
        <c:noMultiLvlLbl val="0"/>
      </c:catAx>
      <c:valAx>
        <c:axId val="110623985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62352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0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338137</xdr:colOff>
      <xdr:row>11</xdr:row>
      <xdr:rowOff>28575</xdr:rowOff>
    </xdr:from>
    <xdr:to>
      <xdr:col>10</xdr:col>
      <xdr:colOff>338137</xdr:colOff>
      <xdr:row>25</xdr:row>
      <xdr:rowOff>104775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352425</xdr:colOff>
      <xdr:row>27</xdr:row>
      <xdr:rowOff>28575</xdr:rowOff>
    </xdr:from>
    <xdr:to>
      <xdr:col>10</xdr:col>
      <xdr:colOff>352425</xdr:colOff>
      <xdr:row>41</xdr:row>
      <xdr:rowOff>104775</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219075</xdr:colOff>
      <xdr:row>43</xdr:row>
      <xdr:rowOff>123825</xdr:rowOff>
    </xdr:from>
    <xdr:to>
      <xdr:col>10</xdr:col>
      <xdr:colOff>219075</xdr:colOff>
      <xdr:row>58</xdr:row>
      <xdr:rowOff>9525</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57150</xdr:colOff>
      <xdr:row>62</xdr:row>
      <xdr:rowOff>114300</xdr:rowOff>
    </xdr:from>
    <xdr:to>
      <xdr:col>10</xdr:col>
      <xdr:colOff>57150</xdr:colOff>
      <xdr:row>77</xdr:row>
      <xdr:rowOff>0</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38100</xdr:colOff>
      <xdr:row>91</xdr:row>
      <xdr:rowOff>0</xdr:rowOff>
    </xdr:from>
    <xdr:to>
      <xdr:col>10</xdr:col>
      <xdr:colOff>38100</xdr:colOff>
      <xdr:row>105</xdr:row>
      <xdr:rowOff>76200</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342900</xdr:colOff>
      <xdr:row>125</xdr:row>
      <xdr:rowOff>171450</xdr:rowOff>
    </xdr:from>
    <xdr:to>
      <xdr:col>9</xdr:col>
      <xdr:colOff>342900</xdr:colOff>
      <xdr:row>140</xdr:row>
      <xdr:rowOff>57150</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561975</xdr:colOff>
      <xdr:row>152</xdr:row>
      <xdr:rowOff>57150</xdr:rowOff>
    </xdr:from>
    <xdr:to>
      <xdr:col>9</xdr:col>
      <xdr:colOff>561975</xdr:colOff>
      <xdr:row>166</xdr:row>
      <xdr:rowOff>133350</xdr:rowOff>
    </xdr:to>
    <xdr:graphicFrame macro="">
      <xdr:nvGraphicFramePr>
        <xdr:cNvPr id="12" name="Gráfico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min" refreshedDate="44168.357455787038" createdVersion="5" refreshedVersion="6" minRefreshableVersion="3" recordCount="158">
  <cacheSource type="worksheet">
    <worksheetSource ref="A1:X159" sheet="PQRSD Septiembre"/>
  </cacheSource>
  <cacheFields count="24">
    <cacheField name="Canal Oficial de Entrada" numFmtId="0">
      <sharedItems count="2">
        <s v="Canal Virtual"/>
        <s v="Canal Escrito"/>
      </sharedItems>
    </cacheField>
    <cacheField name="Canal de Atención" numFmtId="0">
      <sharedItems/>
    </cacheField>
    <cacheField name="Departamento" numFmtId="0">
      <sharedItems count="27">
        <s v="Valle del Cauca"/>
        <s v="Quindío"/>
        <s v="Tolima"/>
        <s v="Norte de Santander"/>
        <s v="Bogotá"/>
        <s v="Meta"/>
        <s v="Putumayo"/>
        <s v="Vaupés"/>
        <s v="La Guajira"/>
        <s v="Bolívar"/>
        <s v="Nariño"/>
        <s v="Cesar"/>
        <s v="Cundinamarca"/>
        <s v="Caquetá"/>
        <s v="Atlántico"/>
        <s v="Boyacá"/>
        <s v="Antioquia"/>
        <s v="Cauca"/>
        <s v=" Quindío"/>
        <s v="Santander"/>
        <s v="Risaralda"/>
        <s v="Caldas"/>
        <s v="Huila"/>
        <s v="Sucre"/>
        <s v="Casanare"/>
        <s v="Córdoba"/>
        <s v="Amazonas"/>
      </sharedItems>
    </cacheField>
    <cacheField name="Peticionario" numFmtId="0">
      <sharedItems/>
    </cacheField>
    <cacheField name="Naturaleza jurídica del peticionario" numFmtId="0">
      <sharedItems count="5">
        <s v="Persona Natural"/>
        <s v="Persona Jurídica"/>
        <s v="Cuerpo de Bomberos"/>
        <s v="Entidad Pública"/>
        <s v="Entidad Territorial"/>
      </sharedItems>
    </cacheField>
    <cacheField name="Tema de Consulta" numFmtId="0">
      <sharedItems count="6">
        <s v="Solicitud de información"/>
        <s v="Legislación Bomberil"/>
        <s v="Acompañamiento jurídico"/>
        <s v="Otros"/>
        <s v="Queja contra CB"/>
        <s v="Solicitud de recursos"/>
      </sharedItems>
    </cacheField>
    <cacheField name="Asunto" numFmtId="0">
      <sharedItems longText="1"/>
    </cacheField>
    <cacheField name="Responsable" numFmtId="0">
      <sharedItems/>
    </cacheField>
    <cacheField name="Área" numFmtId="0">
      <sharedItems/>
    </cacheField>
    <cacheField name="Dependencia" numFmtId="0">
      <sharedItems count="3">
        <s v="SUBDIRECCIÓN ESTRATÉGICA Y DE COORDINACIÓN BOMBERIL"/>
        <s v="DIRECCION GENERAL"/>
        <s v="SUBDIRECCIÓN ADMINISTRATIVA Y FINANCIERA"/>
      </sharedItems>
    </cacheField>
    <cacheField name="Tipo de petición" numFmtId="0">
      <sharedItems count="7">
        <s v="Petición de interés Particular"/>
        <s v="PETICIÓN DE DOCUMENTOS E INFORMACIÓN "/>
        <s v="Petición de interés general"/>
        <s v="Informe por Congresista"/>
        <s v="CONSULTA "/>
        <s v="SUGERENCIA "/>
        <s v="Petición entre autoridades"/>
      </sharedItems>
    </cacheField>
    <cacheField name="Tiempo de respuesta legal" numFmtId="0">
      <sharedItems containsMixedTypes="1" containsNumber="1" containsInteger="1" minValue="5" maxValue="35"/>
    </cacheField>
    <cacheField name="No Radicado" numFmtId="0">
      <sharedItems/>
    </cacheField>
    <cacheField name="Fecha Radicación" numFmtId="165">
      <sharedItems containsSemiMixedTypes="0" containsNonDate="0" containsDate="1" containsString="0" minDate="2020-09-01T00:00:00" maxDate="2020-10-01T00:00:00"/>
    </cacheField>
    <cacheField name="Fecha de salida" numFmtId="165">
      <sharedItems containsNonDate="0" containsDate="1" containsString="0" containsBlank="1" minDate="2020-09-03T00:00:00" maxDate="2020-11-19T00:00:00"/>
    </cacheField>
    <cacheField name="No. de Radicado de salida" numFmtId="49">
      <sharedItems containsBlank="1"/>
    </cacheField>
    <cacheField name="Tiempo de respuesta días hábiles" numFmtId="0">
      <sharedItems containsString="0" containsBlank="1" containsNumber="1" containsInteger="1" minValue="0" maxValue="45"/>
    </cacheField>
    <cacheField name="Estado" numFmtId="0">
      <sharedItems count="3">
        <s v="Cumplida"/>
        <s v="Extemporánea"/>
        <s v="Vencida" u="1"/>
      </sharedItems>
    </cacheField>
    <cacheField name="Observaciones" numFmtId="0">
      <sharedItems containsBlank="1" longText="1"/>
    </cacheField>
    <cacheField name="FECHA DIGITALIZACIÓN DOCUMENTO DE RESPUESTA" numFmtId="0">
      <sharedItems containsDate="1" containsBlank="1" containsMixedTypes="1" minDate="2020-04-11T00:00:00" maxDate="2020-11-20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Date="1" containsBlank="1" containsMixedTypes="1" minDate="2020-09-02T00:00:00" maxDate="2020-09-08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58">
  <r>
    <x v="0"/>
    <s v="Correo Atención Ciudadano"/>
    <x v="0"/>
    <s v="Mariana Adriana Vega"/>
    <x v="0"/>
    <x v="0"/>
    <s v="CAC. Remisión Solicitud - Ticket N° GSC-2020-6450.  "/>
    <s v="Luis Alberto Valencia Pulido"/>
    <s v="Área Central de Referencia Bomberil"/>
    <x v="0"/>
    <x v="0"/>
    <n v="30"/>
    <s v="20203800035482  "/>
    <d v="2020-09-01T00:00:00"/>
    <d v="2020-09-22T00:00:00"/>
    <s v="N/A"/>
    <n v="14"/>
    <x v="0"/>
    <s v="22-09-2020 15:50 PM Archivar Luis Alberto Valencia Pulido Se envío información a la UNGRD por medio del correo electrónico el día 22 de Septiembre del 2020"/>
    <s v="N/A"/>
    <s v="N/A"/>
    <s v="si"/>
    <s v="N/A"/>
    <s v="No se adjunta evidencia de respuesta petición ni de envío de la misma en correo electrónico"/>
  </r>
  <r>
    <x v="0"/>
    <s v="Correo Atención Ciudadano"/>
    <x v="1"/>
    <s v="VEEDURIA CIUDADANA VIGIAS DEL CAFÉ"/>
    <x v="1"/>
    <x v="0"/>
    <s v="CAC. SOLICITUD COPIAS.  "/>
    <s v="Julio Alejandro Chamorro Cabrera"/>
    <s v="SUBDIRECCIÓN ESTRATÉGICA Y DE COORDINACIÓN BOMBERIL"/>
    <x v="0"/>
    <x v="1"/>
    <n v="20"/>
    <s v="20203800035502  "/>
    <d v="2020-09-01T00:00:00"/>
    <d v="2020-09-03T00:00:00"/>
    <s v="20202000006661"/>
    <n v="2"/>
    <x v="0"/>
    <s v="30-09-2020 17:24 PM: Anotación ORFEO: Remisorio enviado con plan de mejoramiento y el dictamen de este."/>
    <d v="2020-09-30T00:00:00"/>
    <s v="pdf"/>
    <s v="si"/>
    <s v="N/A"/>
    <s v="31 de agosto: Al archivar el Orfeo no se especifica el No. de salida, éste se encuentra en documentos."/>
  </r>
  <r>
    <x v="0"/>
    <s v="Correo Atención Ciudadano"/>
    <x v="2"/>
    <s v="Cuerpo de Bomberos Alpujarra"/>
    <x v="2"/>
    <x v="0"/>
    <s v="CAC. solicitud información.  "/>
    <s v="Andrés Fernando Muñoz Cabrera "/>
    <s v="Área Central de Referencia Bomberil "/>
    <x v="0"/>
    <x v="2"/>
    <n v="30"/>
    <s v="20203800035592  "/>
    <d v="2020-09-01T00:00:00"/>
    <m/>
    <m/>
    <m/>
    <x v="1"/>
    <m/>
    <m/>
    <m/>
    <s v="NO"/>
    <s v="N/A"/>
    <s v="1 de septiembre, se debió de responder el día: 21 de octubre"/>
  </r>
  <r>
    <x v="0"/>
    <s v="Correo Atención Ciudadano"/>
    <x v="3"/>
    <s v="Cuerpo de Bomberos de Villa del Rosario "/>
    <x v="2"/>
    <x v="1"/>
    <s v="CAC. Asesoría legal y solicitud de información. "/>
    <s v="Carlos Osorio"/>
    <s v="FORMULACIÓN Y ACTUALIZACIÓN NORMATIVA Y OPERATIVA"/>
    <x v="0"/>
    <x v="2"/>
    <n v="30"/>
    <s v="20203800035602  "/>
    <d v="2020-09-01T00:00:00"/>
    <d v="2020-09-15T00:00:00"/>
    <s v="20202050070191"/>
    <n v="9"/>
    <x v="0"/>
    <m/>
    <d v="2020-09-17T00:00:00"/>
    <s v="pdf"/>
    <s v="si"/>
    <s v="N/A"/>
    <s v="1 de septiembre, se debió de responder el día: 21 de octubre"/>
  </r>
  <r>
    <x v="0"/>
    <s v="Correo Atención Ciudadano"/>
    <x v="4"/>
    <s v="Representante a la Cámara por el Departamento de Córdoba"/>
    <x v="3"/>
    <x v="0"/>
    <s v="CAC. Reiteración Petición Presupuesto y Metas H.R Erasmo Zuleta.  "/>
    <s v="Carlos Armando López Barrera"/>
    <s v="OFICINA ASESORA JURIDICA"/>
    <x v="1"/>
    <x v="3"/>
    <n v="5"/>
    <s v="20203800035622  "/>
    <d v="2020-09-01T00:00:00"/>
    <d v="2020-09-09T00:00:00"/>
    <s v="20201200000443"/>
    <n v="5"/>
    <x v="0"/>
    <m/>
    <m/>
    <s v="Word"/>
    <s v="si"/>
    <s v="N/A"/>
    <s v="1 de septiembre se debió de responder el día 8 de septiembre. No se especifica medio de envío de respuesta documento sin firma."/>
  </r>
  <r>
    <x v="0"/>
    <s v="Correo Atención Ciudadano"/>
    <x v="5"/>
    <s v="Cuerpo de Bomberos de Guamal"/>
    <x v="2"/>
    <x v="2"/>
    <s v="CAC. CONSULTA JURIDICA. "/>
    <s v="Melba Vidal "/>
    <s v="FORMULACIÓN Y ACTUALIZACIÓN NORMATIVA Y OPERATIVA "/>
    <x v="0"/>
    <x v="4"/>
    <n v="35"/>
    <s v="20203800035642  "/>
    <d v="2020-09-01T00:00:00"/>
    <d v="2020-11-05T00:00:00"/>
    <s v="20202050075151"/>
    <n v="45"/>
    <x v="1"/>
    <s v="05-11-2020 10:54 AM Archivar Melba Vidal 20202050075151 archivo"/>
    <m/>
    <m/>
    <m/>
    <m/>
    <s v="1 de septiembre, se debió de responder el día: 21 de octubre"/>
  </r>
  <r>
    <x v="0"/>
    <s v="Correo Atención Ciudadano"/>
    <x v="4"/>
    <s v="Representante a la Cámara por el Departamento de Antioquia"/>
    <x v="3"/>
    <x v="0"/>
    <s v="CAC DERECHO DE PETICION "/>
    <s v=" Carlos Armando López Barrera"/>
    <s v="OFICINA ASESORA JURIDICA"/>
    <x v="1"/>
    <x v="3"/>
    <n v="5"/>
    <s v="20203800035742  "/>
    <d v="2020-09-02T00:00:00"/>
    <d v="2020-09-21T00:00:00"/>
    <s v="20201200000473"/>
    <n v="13"/>
    <x v="1"/>
    <m/>
    <m/>
    <s v="Word"/>
    <m/>
    <s v="N/A"/>
    <s v="1 de septiembre se debió de responder el día 8 de septiembre. No se especifica medio de envío de respuesta documento sin firma."/>
  </r>
  <r>
    <x v="0"/>
    <s v="Correo Atención Ciudadano"/>
    <x v="6"/>
    <s v="Cuerpo de Bomberos de la Dorada"/>
    <x v="2"/>
    <x v="3"/>
    <s v="CAC PROPUESTA SOLICITUD "/>
    <s v="Lina Maria Rojas Gallego"/>
    <s v="SUBDIRECCIÓN ESTRATÉGICA Y DE COORDINACIÓN BOMBERIL"/>
    <x v="0"/>
    <x v="5"/>
    <n v="15"/>
    <s v="20203800035762  "/>
    <d v="2020-09-02T00:00:00"/>
    <d v="2020-09-07T00:00:00"/>
    <m/>
    <n v="3"/>
    <x v="0"/>
    <s v="Anotación ORFEO: Hace parte del trámite de registro de cursos con radicado 20203800036532 del CBV de La Dorada Putumayo (San Miguel)."/>
    <m/>
    <m/>
    <m/>
    <m/>
    <s v="2 de septiembre se debió de responder el día 8 de septiembre."/>
  </r>
  <r>
    <x v="0"/>
    <s v="Correo Atención Ciudadano"/>
    <x v="7"/>
    <s v="Cuerpo de Bomberos de Mitú"/>
    <x v="2"/>
    <x v="1"/>
    <s v="CAC INQUIETUD "/>
    <s v="Carlos Osorio"/>
    <s v="FORMULACIÓN Y ACTUALIZACIÓN NORMATIVA Y OPERATIVA"/>
    <x v="0"/>
    <x v="2"/>
    <n v="30"/>
    <s v="20203800035832  "/>
    <d v="2020-09-02T00:00:00"/>
    <d v="2020-09-21T00:00:00"/>
    <s v=" 20202050070481"/>
    <n v="13"/>
    <x v="0"/>
    <s v="Orfeo sin cerrar"/>
    <m/>
    <m/>
    <m/>
    <m/>
    <s v="2 de septiembre se debió de responder el día 22 de octubre"/>
  </r>
  <r>
    <x v="0"/>
    <s v="Chat Institucional"/>
    <x v="8"/>
    <s v="Nelson Cantor"/>
    <x v="0"/>
    <x v="0"/>
    <s v="CH. Offline message sent by Nelson Cantor.  "/>
    <s v="Edgar Alexander Maya Lopez"/>
    <s v="FORMULACIÓN Y ACTUALIZACIÓN NORMATIVA Y OPERATIVA "/>
    <x v="0"/>
    <x v="0"/>
    <n v="30"/>
    <s v="20203800035882  "/>
    <d v="2020-09-03T00:00:00"/>
    <d v="2020-10-14T00:00:00"/>
    <s v="N/A"/>
    <n v="28"/>
    <x v="0"/>
    <s v="Anotación ORFEO: Se da respuesta por correo electrónico se deja soporte en digital"/>
    <m/>
    <s v="N/A"/>
    <s v="si"/>
    <m/>
    <s v="2 de septiembre. Al abrir el archivo en documentos aparece: No se encontró el archivo"/>
  </r>
  <r>
    <x v="0"/>
    <s v="Correo Atención Ciudadano"/>
    <x v="4"/>
    <s v="THOMAS GREG SEGURIDAD INTEGRAL LTDA."/>
    <x v="1"/>
    <x v="0"/>
    <s v="CAC. Fwd: Validación referencia laboral - contratista. "/>
    <s v="Carolina Pulido Moyeton"/>
    <s v="GESTIÓN CONTRACTUAL"/>
    <x v="2"/>
    <x v="0"/>
    <n v="30"/>
    <s v="20203800035892  "/>
    <d v="2020-09-03T00:00:00"/>
    <d v="2020-09-07T00:00:00"/>
    <s v="N/A"/>
    <n v="2"/>
    <x v="0"/>
    <s v="Se solicita evidencia orfeo"/>
    <m/>
    <m/>
    <m/>
    <m/>
    <s v="2 de septiembre: Anotación ORFEO: Dr. remitimos esta solicitud para su conocimiento y fines pertinentes. Lo archivan, se debió de contestar el día: 30 de septiembre."/>
  </r>
  <r>
    <x v="0"/>
    <s v="Correo Atención Ciudadano"/>
    <x v="9"/>
    <s v="Presidente de la Junta Departamental de Bomberos"/>
    <x v="2"/>
    <x v="0"/>
    <s v="CAC. SOLICITUD CERTIFICACIÓN.  "/>
    <s v="Edgar Alexander Maya Lopez"/>
    <s v="FORMULACIÓN Y ACTUALIZACIÓN NORMATIVA Y OPERATIVA "/>
    <x v="0"/>
    <x v="2"/>
    <n v="30"/>
    <s v="20203800035902  "/>
    <d v="2020-09-03T00:00:00"/>
    <d v="2020-10-22T00:00:00"/>
    <s v="20202050072771"/>
    <n v="41"/>
    <x v="1"/>
    <m/>
    <d v="2020-10-22T00:00:00"/>
    <s v="pdf"/>
    <s v="si"/>
    <s v="N/A"/>
    <s v="02 de septiembre"/>
  </r>
  <r>
    <x v="0"/>
    <s v="Correo Atención Ciudadano"/>
    <x v="4"/>
    <s v="Ministerio del  Interior"/>
    <x v="3"/>
    <x v="0"/>
    <s v="CAC. Servicio Automatizado de Envió - Respuesta Comunicaciones SIGOB, OFI2020-30040 y asunto Solicitud de documentación para pago de la sentencia a favor de Hugo Cesar Chingate Prieto. "/>
    <s v="Carlos Armando López Barrera"/>
    <s v="OFICINA ASESORA JURIDICA"/>
    <x v="1"/>
    <x v="1"/>
    <n v="20"/>
    <s v="20203800035912  "/>
    <d v="2020-09-03T00:00:00"/>
    <d v="2020-09-21T00:00:00"/>
    <s v="20201200000483"/>
    <n v="13"/>
    <x v="0"/>
    <m/>
    <m/>
    <s v="Word"/>
    <m/>
    <s v="N/A"/>
    <s v="02 de septiembre: No se especifica medio de envío de respuesta documento sin firma."/>
  </r>
  <r>
    <x v="0"/>
    <s v="Correo Atención Ciudadano"/>
    <x v="0"/>
    <s v="Yesenia Valderrama"/>
    <x v="0"/>
    <x v="0"/>
    <s v="CAC. 20202050068581.pdf "/>
    <s v="Faubricio Sanchez Cortes "/>
    <s v="FORMULACIÓN Y ACTUALIZACIÓN NORMATIVA Y OPERATIVA "/>
    <x v="0"/>
    <x v="0"/>
    <n v="30"/>
    <s v="20203800035922  "/>
    <d v="2020-09-03T00:00:00"/>
    <d v="2020-09-16T00:00:00"/>
    <m/>
    <n v="10"/>
    <x v="0"/>
    <s v="Anotación ORFEO: Se archiva por que se realizo reiteración del envió ya que el correo electrónico estaba erróneo."/>
    <m/>
    <m/>
    <s v="si"/>
    <s v="N/A"/>
    <m/>
  </r>
  <r>
    <x v="0"/>
    <s v="Correo Atención Ciudadano"/>
    <x v="1"/>
    <s v="Gobernación del Quindío"/>
    <x v="4"/>
    <x v="3"/>
    <s v="CAC OFICIO "/>
    <s v="Lina Maria Rojas Gallego"/>
    <s v="SUBDIRECCIÓN ESTRATÉGICA Y DE COORDINACIÓN BOMBERIL"/>
    <x v="0"/>
    <x v="4"/>
    <n v="35"/>
    <s v="20203800036012  "/>
    <d v="2020-09-03T00:00:00"/>
    <d v="2020-09-23T00:00:00"/>
    <s v="20202000007311"/>
    <n v="35"/>
    <x v="0"/>
    <m/>
    <d v="2020-09-29T00:00:00"/>
    <s v=".pdf"/>
    <s v="si"/>
    <s v="N/A"/>
    <s v="3 de septiembre: 35 DIAS AL 23 DE OCTUBRE"/>
  </r>
  <r>
    <x v="0"/>
    <s v="Correo Atención Ciudadano"/>
    <x v="8"/>
    <s v="A"/>
    <x v="0"/>
    <x v="2"/>
    <s v="CI. Fwd: IRREGULARIDADES EN EL FUNCIONAMIENTO DEL CUERPO DE BOMBEROS VOLUNTARIOS DE SAN JUAN DEL CESAR - LA GUAJIRA.  "/>
    <s v=" Arbey Hernan Trujillo Mendez"/>
    <s v="SUBDIRECCIÓN ESTRATÉGICA Y DE COORDINACIÓN BOMBERIL"/>
    <x v="0"/>
    <x v="0"/>
    <n v="30"/>
    <s v="20203800036082  "/>
    <d v="2020-09-03T00:00:00"/>
    <d v="2020-09-23T00:00:00"/>
    <s v="20202000007761"/>
    <n v="14"/>
    <x v="0"/>
    <m/>
    <s v="N/A"/>
    <s v="N/A"/>
    <s v="si"/>
    <s v="N/A"/>
    <s v="No se adjunta evidencia de respuesta petición ni de envío de la misma en correo electrónico"/>
  </r>
  <r>
    <x v="0"/>
    <s v="Correo Atención Ciudadano"/>
    <x v="0"/>
    <s v="CUERPO DE BOMBEROS VOLUNTARIOS DE CANDELARIA"/>
    <x v="2"/>
    <x v="2"/>
    <s v="CAC SOLICITUD "/>
    <s v="Ronny Estiven Romero Velandia"/>
    <s v="FORMULACIÓN Y ACTUALIZACIÓN NORMATIVA Y OPERATIVA"/>
    <x v="0"/>
    <x v="2"/>
    <n v="30"/>
    <s v="20203800036152  "/>
    <d v="2020-09-04T00:00:00"/>
    <m/>
    <m/>
    <m/>
    <x v="0"/>
    <m/>
    <m/>
    <m/>
    <m/>
    <m/>
    <s v="En lugar de reasignar se archivó."/>
  </r>
  <r>
    <x v="0"/>
    <s v="Correo Atención Ciudadano"/>
    <x v="0"/>
    <s v="CUERPO DE BOMBEROS VOLUNTARIOS DE CANDELARIA"/>
    <x v="2"/>
    <x v="2"/>
    <s v="CAC REQUERIMIENTO "/>
    <s v="Andrea Bibiana Castañeda Durán"/>
    <s v="FORMULACIÓN Y ACTUALIZACIÓN NORMATIVA Y OPERATIVA"/>
    <x v="0"/>
    <x v="2"/>
    <n v="30"/>
    <s v="20203800036212  "/>
    <d v="2020-09-04T00:00:00"/>
    <d v="2020-09-16T00:00:00"/>
    <s v="20202050070301"/>
    <n v="9"/>
    <x v="0"/>
    <m/>
    <d v="2020-09-17T00:00:00"/>
    <s v="pdf"/>
    <s v="si"/>
    <s v="N/A"/>
    <s v="4 de septiembre"/>
  </r>
  <r>
    <x v="0"/>
    <s v="Correo Atención Ciudadano"/>
    <x v="0"/>
    <s v="BENEMERITO CUERPO DE BOMBEROS VOLUNTARIOS SANTA HELENA"/>
    <x v="2"/>
    <x v="0"/>
    <s v="CAC SOLICITUD "/>
    <s v="Luis Alberto Valencia Pulido"/>
    <s v="Área Central de Referencia Bomberil"/>
    <x v="0"/>
    <x v="2"/>
    <n v="30"/>
    <s v="20203800036242  "/>
    <d v="2020-09-04T00:00:00"/>
    <d v="2020-09-22T00:00:00"/>
    <s v="20202100007711"/>
    <n v="12"/>
    <x v="0"/>
    <m/>
    <s v="N/A"/>
    <s v="N/A"/>
    <s v="si"/>
    <s v="N/A"/>
    <s v="4 de septiembre: No se adjunta evidencia de respuesta petición ni de envío de la misma en correo electrónico"/>
  </r>
  <r>
    <x v="0"/>
    <s v="Correo Atención Ciudadano"/>
    <x v="10"/>
    <s v="CUERPO DE BPMBEROS EL ROSARIO NARIÑO"/>
    <x v="2"/>
    <x v="0"/>
    <s v="CAC OFICIO SOLICITUD "/>
    <s v="Carolina Pulido Moyeton"/>
    <s v="GESTIÓN CONTRACTUAL"/>
    <x v="2"/>
    <x v="1"/>
    <n v="20"/>
    <s v="20203800036362  "/>
    <d v="2020-09-06T00:00:00"/>
    <m/>
    <m/>
    <m/>
    <x v="1"/>
    <m/>
    <m/>
    <m/>
    <m/>
    <m/>
    <m/>
  </r>
  <r>
    <x v="0"/>
    <s v="Correo Atención Ciudadano"/>
    <x v="4"/>
    <s v="HR. JOSE VICENTE Carreño CASTRO, Cámara de Representantes"/>
    <x v="1"/>
    <x v="0"/>
    <s v="CAC. Traslado de Petición. "/>
    <s v="Carlos Armando López Barrera"/>
    <s v="OFICINA ASESORA JURIDICA"/>
    <x v="1"/>
    <x v="1"/>
    <n v="5"/>
    <s v="20203800036372  "/>
    <d v="2020-09-07T00:00:00"/>
    <d v="2020-09-21T00:00:00"/>
    <s v="20201200000493"/>
    <n v="30"/>
    <x v="1"/>
    <m/>
    <s v="N/A"/>
    <s v="N/A"/>
    <s v="si"/>
    <s v="N/A"/>
    <s v="No se adjunta evidencia de respuesta petición ni de envío de la misma en correo electrónico"/>
  </r>
  <r>
    <x v="0"/>
    <s v="Correo Institucional"/>
    <x v="4"/>
    <s v="THOMAS GREG SEGURIDAD INTEGRAL LTDA."/>
    <x v="1"/>
    <x v="0"/>
    <s v="CI. 20203800035892. "/>
    <s v="Carolina Pulido Moyeton"/>
    <s v="GESTIÓN CONTRACTUAL"/>
    <x v="2"/>
    <x v="0"/>
    <n v="30"/>
    <s v="20203800036442  "/>
    <d v="2020-09-07T00:00:00"/>
    <m/>
    <m/>
    <m/>
    <x v="1"/>
    <m/>
    <s v="N/A"/>
    <s v="N/A"/>
    <s v="N/A"/>
    <s v="N/A"/>
    <d v="2020-09-02T00:00:00"/>
  </r>
  <r>
    <x v="0"/>
    <s v="Correo Atención Ciudadano"/>
    <x v="9"/>
    <s v="GOBERNACION DEL BOLIVAR SECRETARIA DEL INTERIOR"/>
    <x v="4"/>
    <x v="2"/>
    <s v="CAC. Información relacionada con CBV Clemencia en creación. "/>
    <s v="Edgar Alexander Maya Lopez"/>
    <s v="FORMULACIÓN Y ACTUALIZACIÓN NORMATIVA Y OPERATIVA "/>
    <x v="0"/>
    <x v="2"/>
    <n v="30"/>
    <s v="20203800036452  "/>
    <d v="2020-09-07T00:00:00"/>
    <d v="2020-10-22T00:00:00"/>
    <s v="20202050072781"/>
    <n v="35"/>
    <x v="0"/>
    <m/>
    <s v="22/10/2020."/>
    <s v=".pdf"/>
    <s v="si"/>
    <s v="N/A"/>
    <s v="5 de septiembre"/>
  </r>
  <r>
    <x v="0"/>
    <s v="Correo Atención Ciudadano"/>
    <x v="11"/>
    <s v="RAFAEL REYES ARREDONDO"/>
    <x v="2"/>
    <x v="0"/>
    <s v="CAC, CONSULTA. "/>
    <s v="Lina Maria Rojas Gallego"/>
    <s v="SUBDIRECCIÓN ESTRATÉGICA Y DE COORDINACIÓN BOMBERIL"/>
    <x v="0"/>
    <x v="2"/>
    <n v="30"/>
    <s v="20203800036462  "/>
    <d v="2020-09-07T00:00:00"/>
    <d v="2020-09-21T00:00:00"/>
    <s v="20202000007181"/>
    <n v="11"/>
    <x v="0"/>
    <m/>
    <d v="2020-09-21T00:00:00"/>
    <s v=".pdf"/>
    <s v="si"/>
    <s v="N/A"/>
    <s v="06 de septiembre 35 días al 26 de octubre"/>
  </r>
  <r>
    <x v="0"/>
    <s v="Correo Atención Ciudadano"/>
    <x v="12"/>
    <s v="Luz Elvira Rodriguez Aldana"/>
    <x v="0"/>
    <x v="0"/>
    <s v="CAC, PETICIÓN.  "/>
    <s v="Edgar Alexander Maya Lopez"/>
    <s v="FORMULACIÓN Y ACTUALIZACIÓN NORMATIVA Y OPERATIVA "/>
    <x v="0"/>
    <x v="0"/>
    <n v="30"/>
    <s v="20203800036492  "/>
    <d v="2020-09-07T00:00:00"/>
    <d v="2020-10-22T00:00:00"/>
    <s v="20202050073141"/>
    <n v="32"/>
    <x v="0"/>
    <m/>
    <d v="2020-10-22T00:00:00"/>
    <s v=".pdf"/>
    <s v="si"/>
    <s v="N/A"/>
    <s v="06 de septiembre 35 días al 26 de octubre"/>
  </r>
  <r>
    <x v="0"/>
    <s v="Correo Atención Ciudadano"/>
    <x v="4"/>
    <s v="HR. ERASMO ELIAS ZULETA BECHARA"/>
    <x v="0"/>
    <x v="0"/>
    <s v="CAC. SOLICITUD URGENTE! Petición Presupuesto y Metas H.R Erasmo Zuleta. "/>
    <s v="Carlos Armando López Barrera"/>
    <s v="OFICINA ASESORA JURIDICA"/>
    <x v="1"/>
    <x v="1"/>
    <n v="5"/>
    <s v="20203800036602  "/>
    <d v="2020-09-07T00:00:00"/>
    <d v="2020-09-09T00:00:00"/>
    <s v="20201200000443"/>
    <n v="3"/>
    <x v="0"/>
    <m/>
    <s v="N/A"/>
    <s v="N/A"/>
    <s v="N/A"/>
    <s v="N/A"/>
    <s v="07/09/2020 No se adjunta evidencia de respuesta petición ni de envío de la misma en correo electrónico"/>
  </r>
  <r>
    <x v="0"/>
    <s v="Correo Atención Ciudadano"/>
    <x v="10"/>
    <s v="Jair Edwin Montenegro Domínguez"/>
    <x v="0"/>
    <x v="2"/>
    <s v="CAC. INCONSISTENCIA EN LA ELECCIÓN DE DIGNATARIOS BOMBEROS CÓRDOBA. "/>
    <s v="Melba Vidal "/>
    <s v="FORMULACIÓN Y ACTUALIZACIÓN NORMATIVA Y OPERATIVA "/>
    <x v="0"/>
    <x v="0"/>
    <n v="30"/>
    <s v="20203800036632  "/>
    <d v="2020-09-07T00:00:00"/>
    <d v="2020-11-05T00:00:00"/>
    <s v="20202050075471"/>
    <n v="41"/>
    <x v="1"/>
    <m/>
    <s v="N/A"/>
    <s v="N/A"/>
    <s v="N/A"/>
    <s v="N/A"/>
    <s v="7 de septiembre: No se adjunta evidencia de respuesta petición ni de envío de la misma en correo electrónico"/>
  </r>
  <r>
    <x v="0"/>
    <s v="Correo Atención Ciudadano"/>
    <x v="4"/>
    <s v="Maria del Pilar Saade Cotes"/>
    <x v="3"/>
    <x v="0"/>
    <s v="CAC. Oficio de solicitud de documentación para pago de la sentencia a favor de Hugo Cesar Chingate Prieto.  "/>
    <s v="Carlos Armando López Barrera"/>
    <s v="OFICINA ASESORA JURIDICA"/>
    <x v="1"/>
    <x v="2"/>
    <n v="30"/>
    <s v="20203800036652  "/>
    <d v="2020-09-07T00:00:00"/>
    <d v="2020-09-21T00:00:00"/>
    <s v="20201200000483"/>
    <n v="15"/>
    <x v="0"/>
    <m/>
    <s v="N/A"/>
    <s v="N/A"/>
    <s v="N/A"/>
    <s v="N/A"/>
    <s v="7 de septiembre"/>
  </r>
  <r>
    <x v="0"/>
    <s v="Correo Atención Ciudadano"/>
    <x v="13"/>
    <s v="COORDINACION EJECUTIVA DEPARTAMENTAL CAQUETA"/>
    <x v="2"/>
    <x v="0"/>
    <s v="CAC. Fwd: SOLICITUDES. "/>
    <s v="Mauricio Delgado Perdomo"/>
    <s v="Educación"/>
    <x v="0"/>
    <x v="2"/>
    <n v="30"/>
    <s v="20203800036702  "/>
    <d v="2020-09-07T00:00:00"/>
    <d v="2020-09-21T00:00:00"/>
    <s v="20202000007151"/>
    <n v="10"/>
    <x v="0"/>
    <m/>
    <d v="2020-09-21T00:00:00"/>
    <s v=".pdf"/>
    <s v="si"/>
    <s v="N/A"/>
    <d v="2020-09-07T00:00:00"/>
  </r>
  <r>
    <x v="0"/>
    <s v="Correo Atención Ciudadano"/>
    <x v="4"/>
    <s v="LUZ MERY GALEANO ENRIQUEZ"/>
    <x v="0"/>
    <x v="0"/>
    <s v="CAC. 87.DERECHO DE PETICIÓN 90917 UNIDAD ADMINISTRATIVA ESPECIAL DIRECCIÓN NACIONAL DE BOMBEROS. "/>
    <s v="Carolina Pulido Moyeton"/>
    <s v="GESTIÓN CONTRACTUAL"/>
    <x v="2"/>
    <x v="1"/>
    <n v="20"/>
    <s v="20203800036762  "/>
    <d v="2020-09-08T00:00:00"/>
    <m/>
    <m/>
    <m/>
    <x v="1"/>
    <m/>
    <s v="N/A"/>
    <s v="N/A"/>
    <s v="N/A"/>
    <s v="N/A"/>
    <s v="07/09/2020 20 días al 5 de octubre"/>
  </r>
  <r>
    <x v="0"/>
    <s v="Correo Atención Ciudadano"/>
    <x v="14"/>
    <s v="PHANOR REYES VIZCAYA"/>
    <x v="0"/>
    <x v="0"/>
    <s v="CAC. SOLICITUD. "/>
    <s v="Arbey Hernan Trujillo Mendez "/>
    <s v="SUBDIRECCIÓN ESTRATÉGICA Y DE COORDINACIÓN BOMBERIL"/>
    <x v="0"/>
    <x v="0"/>
    <n v="30"/>
    <s v="20203800036772  "/>
    <d v="2020-09-08T00:00:00"/>
    <d v="2020-09-23T00:00:00"/>
    <s v="20202000007771"/>
    <n v="12"/>
    <x v="0"/>
    <m/>
    <s v="N/A"/>
    <s v="N/A"/>
    <s v="si"/>
    <s v="N/A"/>
    <s v="07/09/2020. No se adjunta evidencia de respuesta petición ni de envío de la misma en correo electrónico"/>
  </r>
  <r>
    <x v="0"/>
    <s v="Correo Atención Ciudadano"/>
    <x v="14"/>
    <s v="PHANOR REYES VIZCAYA"/>
    <x v="0"/>
    <x v="1"/>
    <s v="CAC. DENUNCIA.  "/>
    <s v="Arbey Hernan Trujillo Mendez "/>
    <s v="SUBDIRECCIÓN ESTRATÉGICA Y DE COORDINACIÓN BOMBERIL"/>
    <x v="0"/>
    <x v="0"/>
    <n v="30"/>
    <s v="20203800036782  "/>
    <d v="2020-09-08T00:00:00"/>
    <d v="2020-09-23T00:00:00"/>
    <s v="20202000007771"/>
    <n v="12"/>
    <x v="0"/>
    <m/>
    <s v="N/A"/>
    <s v="N/A"/>
    <s v="si"/>
    <s v="N/A"/>
    <s v="07/09/2020. No se adjunta evidencia de respuesta petición ni de envío de la misma en correo electrónico"/>
  </r>
  <r>
    <x v="0"/>
    <s v="Correo Atención Ciudadano"/>
    <x v="14"/>
    <s v="PHANOR REYES VIZCAYA"/>
    <x v="0"/>
    <x v="1"/>
    <s v="CAC. SOLICITUD DISCIPLINARIO. "/>
    <s v="Arbey Hernan Trujillo Mendez "/>
    <s v="SUBDIRECCIÓN ESTRATÉGICA Y DE COORDINACIÓN BOMBERIL"/>
    <x v="0"/>
    <x v="0"/>
    <n v="30"/>
    <s v="20203800036792  "/>
    <d v="2020-09-08T00:00:00"/>
    <d v="2020-09-23T00:00:00"/>
    <s v="20202000007771"/>
    <n v="12"/>
    <x v="0"/>
    <m/>
    <s v="N/A"/>
    <s v="N/A"/>
    <s v="si"/>
    <s v="N/A"/>
    <s v="07/09/2020. No se adjunta evidencia de respuesta petición ni de envío de la misma en correo electrónico"/>
  </r>
  <r>
    <x v="0"/>
    <s v="Correo Atención Ciudadano"/>
    <x v="0"/>
    <s v="SANTIAGO RUBIO Londoño"/>
    <x v="0"/>
    <x v="2"/>
    <s v="CAC. 20203800036152, REQUERIMIENTO PROCESO DISCIPLINARIO  "/>
    <s v="Andrea Bibiana Castañeda Durán"/>
    <s v="FORMULACIÓN Y ACTUALIZACIÓN NORMATIVA Y OPERATIVA"/>
    <x v="0"/>
    <x v="0"/>
    <n v="30"/>
    <s v="20203800036822  "/>
    <d v="2020-09-08T00:00:00"/>
    <d v="2020-09-16T00:00:00"/>
    <s v="20202050070301"/>
    <n v="9"/>
    <x v="0"/>
    <s v="Anotación ORFEO: MISMA SOLICITUD DEL 20203800036212"/>
    <d v="2020-09-17T00:00:00"/>
    <s v="pdf"/>
    <s v="si"/>
    <s v="N/A"/>
    <m/>
  </r>
  <r>
    <x v="0"/>
    <s v="Correo Institucional"/>
    <x v="15"/>
    <s v="FISCALIA GENERAL DE LA NACION"/>
    <x v="3"/>
    <x v="0"/>
    <s v="CI. Fwd: Requerimiento Judicial  "/>
    <s v="Carlos Armando López Barrera"/>
    <s v="OFICINA ASESORA JURIDICA"/>
    <x v="1"/>
    <x v="1"/>
    <n v="10"/>
    <s v="20203800036832  "/>
    <d v="2020-09-08T00:00:00"/>
    <d v="2020-09-21T00:00:00"/>
    <s v="20201200000523"/>
    <n v="9"/>
    <x v="0"/>
    <m/>
    <s v="N/A"/>
    <s v="N/A"/>
    <s v="si"/>
    <s v="N/A"/>
    <s v="8 de septiembre: No se adjunta evidencia de respuesta petición ni de envío de la misma en correo electrónico"/>
  </r>
  <r>
    <x v="0"/>
    <s v="Correo Institucional"/>
    <x v="15"/>
    <s v="FISCALIA GENERAL DE LA NACION"/>
    <x v="3"/>
    <x v="0"/>
    <s v="CI. Fwd: Solicitud información. "/>
    <s v="Carlos Armando López Barrera"/>
    <s v="OFICINA ASESORA JURIDICA"/>
    <x v="1"/>
    <x v="1"/>
    <n v="10"/>
    <s v="20203800036842  "/>
    <d v="2020-09-08T00:00:00"/>
    <d v="2020-09-21T00:00:00"/>
    <s v="20201200000513"/>
    <n v="9"/>
    <x v="0"/>
    <m/>
    <s v="N/A"/>
    <s v="N/A"/>
    <s v="si"/>
    <s v="N/A"/>
    <s v="8 de septiembre: No se adjunta evidencia de respuesta petición ni de envío de la misma en correo electrónico"/>
  </r>
  <r>
    <x v="0"/>
    <s v="Correo Institucional"/>
    <x v="4"/>
    <s v="INCOLDEXT"/>
    <x v="1"/>
    <x v="0"/>
    <s v="CI. Fwd: SOLICITUD CERTIFICADOS DE RETENCION.  "/>
    <s v="Miguel Ángel Franco Torres"/>
    <s v="GESTIÓN TESORERIA"/>
    <x v="2"/>
    <x v="1"/>
    <n v="20"/>
    <s v="20203800036852  "/>
    <d v="2020-09-08T00:00:00"/>
    <d v="2020-09-11T00:00:00"/>
    <m/>
    <n v="3"/>
    <x v="0"/>
    <s v="El día 11 de Septiembre se expidió el Certificado de Ingresos y Retenciones con corte Sep/11/2020 a INCOLDEXT y se envió al correo electrónico certificaciones@incoldext.com"/>
    <s v="N/A"/>
    <s v="N/A"/>
    <s v="si"/>
    <s v="N/A"/>
    <m/>
  </r>
  <r>
    <x v="0"/>
    <s v="Correo Atención Ciudadano"/>
    <x v="10"/>
    <s v="Jair Edwin Montenegro Domínguez"/>
    <x v="0"/>
    <x v="0"/>
    <s v="CAC. Fwd: DERECHO DE PETICIÓN, PROCESO BOMBEROS CÓRDOBA. "/>
    <s v="Melba Vidal "/>
    <s v="FORMULACIÓN Y ACTUALIZACIÓN NORMATIVA Y OPERATIVA "/>
    <x v="0"/>
    <x v="0"/>
    <n v="30"/>
    <s v="20203800036862  "/>
    <d v="2020-09-08T00:00:00"/>
    <d v="2020-11-05T00:00:00"/>
    <s v="20202050075501"/>
    <n v="40"/>
    <x v="1"/>
    <m/>
    <s v="N/A"/>
    <s v="N/A"/>
    <s v="si"/>
    <s v="N/A"/>
    <s v="08 de septiembre"/>
  </r>
  <r>
    <x v="0"/>
    <s v="Correo Institucional"/>
    <x v="16"/>
    <s v="CUERPO DE BOMBEROS VOLUNTARIOS DE ANORI"/>
    <x v="2"/>
    <x v="0"/>
    <s v="CI. Fwd: solicitud información.  "/>
    <s v="Mauricio Delgado Perdomo"/>
    <s v="Educación"/>
    <x v="0"/>
    <x v="2"/>
    <n v="30"/>
    <s v="20203800036872  "/>
    <d v="2020-09-08T00:00:00"/>
    <d v="2020-09-09T00:00:00"/>
    <m/>
    <n v="2"/>
    <x v="0"/>
    <s v="Se resuelve por correo electrónico. se adjunta evidencia de la respuesta en formato pdf"/>
    <s v="N/A"/>
    <s v="N/A"/>
    <s v="si"/>
    <s v="N/A"/>
    <s v="Al intentar visualizar la respuesta en Orfeo aparece que no se encontró el archivo."/>
  </r>
  <r>
    <x v="0"/>
    <s v="Correo Atención Ciudadano"/>
    <x v="17"/>
    <s v="ANGY BONILLA"/>
    <x v="0"/>
    <x v="2"/>
    <s v="CAC. Oficio. "/>
    <s v="Julio Alejandro Chamorro Cabrera"/>
    <s v="SUBDIRECCIÓN ESTRATÉGICA Y DE COORDINACIÓN BOMBERIL"/>
    <x v="0"/>
    <x v="0"/>
    <n v="30"/>
    <s v="20203800036882  "/>
    <d v="2020-09-08T00:00:00"/>
    <d v="2020-09-24T00:00:00"/>
    <m/>
    <n v="12"/>
    <x v="0"/>
    <m/>
    <s v="N/A"/>
    <s v="N/A"/>
    <s v="si"/>
    <s v="N/A"/>
    <s v="08 de septiembre"/>
  </r>
  <r>
    <x v="0"/>
    <s v="Correo Atención Ciudadano"/>
    <x v="18"/>
    <s v="HUGO ROBINSON GONZALEZ HURTADO"/>
    <x v="0"/>
    <x v="0"/>
    <s v="CAC. Solicitud información y / o concepto.  "/>
    <s v="Mauricio Delgado Perdomo"/>
    <s v="Educación"/>
    <x v="0"/>
    <x v="4"/>
    <n v="20"/>
    <s v="20203800036892  "/>
    <d v="2020-09-08T00:00:00"/>
    <d v="2020-09-16T00:00:00"/>
    <s v="20202000007051"/>
    <n v="6"/>
    <x v="0"/>
    <m/>
    <d v="2020-09-17T00:00:00"/>
    <s v=".pdf"/>
    <s v="si"/>
    <s v="N/A"/>
    <s v="08 de septiembre"/>
  </r>
  <r>
    <x v="0"/>
    <s v="Correo Atención Ciudadano"/>
    <x v="6"/>
    <s v="JORDAN CASAÑAS"/>
    <x v="0"/>
    <x v="4"/>
    <s v="CAC. Fwd: DENUNCIA Y SOLICITUD DE INSPECCIÓN VIGILANCIA Y CONTROL. "/>
    <s v="Julio Alejandro Chamorro Cabrera"/>
    <s v="SUBDIRECCIÓN ESTRATÉGICA Y DE COORDINACIÓN BOMBERIL"/>
    <x v="0"/>
    <x v="0"/>
    <n v="30"/>
    <s v="20203800036932  "/>
    <d v="2020-09-08T00:00:00"/>
    <d v="2020-09-28T00:00:00"/>
    <s v=" 20202000007271"/>
    <n v="14"/>
    <x v="0"/>
    <s v="28-09-2020 13:25 PM Archivar Julio Alejandro Chamorro Cabrera Respuesta Proyectada por Dra. Liz Alvarez"/>
    <d v="2020-09-25T00:00:00"/>
    <s v="pdf"/>
    <s v="si"/>
    <s v="N/A"/>
    <s v="N/A"/>
  </r>
  <r>
    <x v="0"/>
    <s v="Correo Atención Ciudadano"/>
    <x v="19"/>
    <s v="ESCUELA INTERNACIONAL DE BOMBEROS DEL ORIENTE COLOMBIANO"/>
    <x v="2"/>
    <x v="0"/>
    <s v="CAC. Recurso de Reposición y en subsidio de apelación contra acto administrativo con consecutivo: 20202000005701.  "/>
    <s v="Lina Maria Rojas Gallego"/>
    <s v="SUBDIRECCIÓN ESTRATÉGICA Y DE COORDINACIÓN BOMBERIL"/>
    <x v="0"/>
    <x v="2"/>
    <n v="30"/>
    <s v="20203800036962  "/>
    <d v="2020-09-09T00:00:00"/>
    <d v="2020-09-11T00:00:00"/>
    <s v="20202000005701"/>
    <n v="2"/>
    <x v="0"/>
    <s v="11-09-2020 14:16 PM Archivar Lina Maria Rojas Gallego Se responde radicado 20203800036962 por correo electrónico el 11-09-2020 CBV Los Santos completa los requisitos de registros. La solicitud inicio con el radicado 20203800025122, se responde con los hallazgos en los requisitos radicado 20202000005701. 333-2020 CBV Los Santos - Psicología de la emergencia - Modalidad virtual - a realizar del 14 al 21 septiembre de 2020. 334-2020 CBV Los Santos - Desarrollo de Capacidades para instrucción en bomberos- virtual - a realizar del 27 de septiembre al 15 octubre de 2020."/>
    <d v="2020-09-08T00:00:00"/>
    <s v="pdf"/>
    <s v="si"/>
    <s v="N/A"/>
    <s v="N/A"/>
  </r>
  <r>
    <x v="0"/>
    <s v="Correo Atención Ciudadano"/>
    <x v="8"/>
    <s v="CARLOS ENRIQUE MURGAS CARRILLO CÓNCLAVE"/>
    <x v="0"/>
    <x v="0"/>
    <s v="CAC. Derecho de Petición 09-09-2020. "/>
    <s v="Faubricio Sanchez Cortes "/>
    <s v="FORMULACIÓN Y ACTUALIZACIÓN NORMATIVA Y OPERATIVA "/>
    <x v="0"/>
    <x v="0"/>
    <n v="30"/>
    <s v="20203800036972  "/>
    <d v="2020-09-09T00:00:00"/>
    <d v="2020-09-22T00:00:00"/>
    <s v=" 20203320007301"/>
    <n v="9"/>
    <x v="0"/>
    <s v="22-09-2020 16:00 PM Archivar Faubricio Sanchez Cortes se dio respuesta con radico No. 20203320007301"/>
    <s v="N/A"/>
    <s v="Word"/>
    <s v="N/A"/>
    <s v="N/A"/>
    <s v="No se especifica medio de envío de respuesta, documento sin firma."/>
  </r>
  <r>
    <x v="0"/>
    <s v="Correo Atención Ciudadano"/>
    <x v="10"/>
    <s v="CUERPO DE BOMBEROS Nariño Nariño"/>
    <x v="2"/>
    <x v="1"/>
    <s v="CAC. certificación de bomberos.  "/>
    <s v="Edgar Alexander Maya Lopez"/>
    <s v="FORMULACIÓN Y ACTUALIZACIÓN NORMATIVA Y OPERATIVA "/>
    <x v="0"/>
    <x v="2"/>
    <n v="30"/>
    <s v="20203800036982  "/>
    <d v="2020-09-09T00:00:00"/>
    <d v="2020-10-16T00:00:00"/>
    <s v="N/A"/>
    <n v="26"/>
    <x v="0"/>
    <s v="16-10-2020 12:05 PM Archivar Edgar Alexander Maya Lopez Se da respuesta por correo electrónico de deja evidencia en digital"/>
    <s v="N/A"/>
    <s v="pdf"/>
    <s v="si"/>
    <s v="N/A"/>
    <s v="No se genero radicado de respuesta, pero se respondió a peticionario vía correo electrónico"/>
  </r>
  <r>
    <x v="0"/>
    <s v="Correo Atención Ciudadano"/>
    <x v="4"/>
    <s v="Contraloría General de la Nación"/>
    <x v="3"/>
    <x v="0"/>
    <s v="CAC. RADICADO 2020EE0099598.  "/>
    <s v="Miguel Ángel Franco Torres"/>
    <s v="GESTIÓN TESORERIA"/>
    <x v="2"/>
    <x v="6"/>
    <n v="10"/>
    <s v="20203800037102  "/>
    <d v="2020-09-09T00:00:00"/>
    <d v="2020-09-11T00:00:00"/>
    <s v="N/A"/>
    <n v="2"/>
    <x v="0"/>
    <s v="11-09-2020 08:40 AM Archivar Miguel Ángel Franco Torres El día 11 de Septiembre de 2020, se envió respuesta al requerimiento de la CGR con radicado 2020EE0099598 al correo electrónico Diana.avila@contraloria.gov.co evidenciando un saldo a favor de la DNBC por pago de intereses de Cuota de Fiscalización y de Auditaje del proceso J-1793"/>
    <s v="N/A"/>
    <s v="N/A"/>
    <s v="si"/>
    <s v="N/A"/>
    <s v="Se dio respuesta sin generar radicado de salida"/>
  </r>
  <r>
    <x v="0"/>
    <s v="Correo Atención Ciudadano"/>
    <x v="4"/>
    <s v="JENNIFER OCHOA PIETRO"/>
    <x v="0"/>
    <x v="0"/>
    <s v="CAC. Radicado No. 202042401269722 Ministerio de Salud y Protección, Tramite a la solicitud del Ciudadano JENNIFER ANDREA OCHOA PRIETO. "/>
    <s v="Edgar Alexander Maya Lopez"/>
    <s v="FORMULACIÓN Y ACTUALIZACIÓN NORMATIVA Y OPERATIVA "/>
    <x v="0"/>
    <x v="4"/>
    <n v="35"/>
    <s v="20203800037112  "/>
    <d v="2020-09-09T00:00:00"/>
    <d v="2020-10-19T00:00:00"/>
    <s v="20202050064251"/>
    <n v="27"/>
    <x v="0"/>
    <s v="19-10-2020 09:55 AM Archivar Edgar Alexander Maya Lopez Se da respuesta con radicado DNBC N° 20202050064251"/>
    <m/>
    <m/>
    <m/>
    <m/>
    <s v="Numero de radicado no corresponde a respuesta"/>
  </r>
  <r>
    <x v="0"/>
    <s v="Correo Atención Ciudadano"/>
    <x v="4"/>
    <s v="FRANCISCO JAVIER GAMBOA PEDRAZA"/>
    <x v="0"/>
    <x v="1"/>
    <s v="CAC. Solicitud de información. "/>
    <s v="Andrea Bibiana Castañeda Durán"/>
    <s v="FORMULACIÓN Y ACTUALIZACIÓN NORMATIVA Y OPERATIVA"/>
    <x v="0"/>
    <x v="4"/>
    <n v="35"/>
    <s v="20203800037132  "/>
    <d v="2020-09-09T00:00:00"/>
    <d v="2020-10-23T00:00:00"/>
    <s v="20202050073521"/>
    <n v="31"/>
    <x v="0"/>
    <s v="26-10-2020 08:45 AM Archivar Andrea Bibiana Castañeda Durán SE DIO TRÁMITE CON RAD 20202050073521 ENVIADO EL 23/10/2020"/>
    <d v="2020-10-23T00:00:00"/>
    <s v="pdf"/>
    <s v="si"/>
    <s v="N/A"/>
    <s v="N/A"/>
  </r>
  <r>
    <x v="0"/>
    <s v="Correo Atención Ciudadano"/>
    <x v="4"/>
    <s v="JORGE NUÑEZ"/>
    <x v="0"/>
    <x v="0"/>
    <s v="CAC. SOLICITUD DE REVOCATORIA DIRECTA ACTO ADMINISTRATIVO.  "/>
    <s v="Andrea Bibiana Castañeda Durán"/>
    <s v="FORMULACIÓN Y ACTUALIZACIÓN NORMATIVA Y OPERATIVA"/>
    <x v="0"/>
    <x v="0"/>
    <n v="30"/>
    <s v="20203800037142  "/>
    <d v="2020-09-09T00:00:00"/>
    <d v="2020-11-04T00:00:00"/>
    <s v="Resolución 287-2020"/>
    <n v="17"/>
    <x v="0"/>
    <s v="04-11-2020 09:38 AM Archivar Andrea Bibiana Castañeda Durán SE EMITIÓ LA RESOLUCIÓN RESOLUCIÓN 287 02 OCTUBRE 2020 POR MEDIO DE LA CUAL SE RESOLVIÓ LA SOLICITUD."/>
    <d v="2020-04-11T00:00:00"/>
    <s v="pdf"/>
    <s v="N/A"/>
    <s v="N/A"/>
    <s v="sin evidencia de envío de respuesta"/>
  </r>
  <r>
    <x v="0"/>
    <s v="Correo Atención Ciudadano"/>
    <x v="2"/>
    <s v="CUERPO DE BOMBEROS VOLUNTARIOS DE PLANADAS - TOLIMA"/>
    <x v="2"/>
    <x v="2"/>
    <s v="CAC. Documento bomberos planadas. "/>
    <s v="Andrea Bibiana Castañeda Durán"/>
    <s v="FORMULACIÓN Y ACTUALIZACIÓN NORMATIVA Y OPERATIVA"/>
    <x v="0"/>
    <x v="2"/>
    <n v="30"/>
    <s v="20203800037162  "/>
    <d v="2020-09-09T00:00:00"/>
    <d v="2020-09-28T00:00:00"/>
    <s v="2020205007041"/>
    <n v="13"/>
    <x v="0"/>
    <s v="SE DIO TRÁMITE CON RAD 20202050070411 SOLICITANDO INVESTIGACIÓN DISCIPLINARIA A LA PROCURADURÍA, ENVIADO EL 28/09/2020"/>
    <d v="2020-09-29T00:00:00"/>
    <s v="pdf"/>
    <s v="si"/>
    <s v="N/A"/>
    <s v="N/A"/>
  </r>
  <r>
    <x v="0"/>
    <s v="Correo Atención Ciudadano"/>
    <x v="20"/>
    <s v="Anónimo"/>
    <x v="0"/>
    <x v="0"/>
    <s v="CAC. Fwd: SCAN,  "/>
    <s v="Julio Alejandro Chamorro Cabrera"/>
    <s v="SUBDIRECCIÓN ESTRATÉGICA Y DE COORDINACIÓN BOMBERIL"/>
    <x v="0"/>
    <x v="4"/>
    <n v="35"/>
    <s v="20203800037192  "/>
    <d v="2020-09-09T00:00:00"/>
    <d v="2020-11-10T00:00:00"/>
    <s v=" 20202000007901"/>
    <n v="42"/>
    <x v="1"/>
    <s v="10-11-2020 12:21 PM Archivar Julio Alejandro Chamorro Cabrera Se demoraron en firma y envío"/>
    <d v="2020-10-02T00:00:00"/>
    <s v="pdf"/>
    <s v="si"/>
    <s v="N/A"/>
    <s v="N/A"/>
  </r>
  <r>
    <x v="0"/>
    <s v="Correo Atención Ciudadano"/>
    <x v="14"/>
    <s v="PHANOR REYES VIZCAYA"/>
    <x v="0"/>
    <x v="0"/>
    <s v="CAC. SOLICITUD. "/>
    <s v="Arbey Hernan Trujillo Mendez"/>
    <s v="SUBDIRECCIÓN ESTRATÉGICA Y DE COORDINACIÓN BOMBERIL"/>
    <x v="0"/>
    <x v="0"/>
    <n v="30"/>
    <s v="20203800037222  "/>
    <d v="2020-09-10T00:00:00"/>
    <d v="2020-09-23T00:00:00"/>
    <s v="20202000007771"/>
    <n v="9"/>
    <x v="0"/>
    <s v="23-09-2020 11:25 AM Archivar Arbey Hernan Trujillo Mendez ARCHIVO 20202000007771"/>
    <s v="N/A"/>
    <s v="N/A"/>
    <s v="N/A"/>
    <s v="N/A"/>
    <s v="Documentos sin firma, no se especifica medio de respuesta"/>
  </r>
  <r>
    <x v="0"/>
    <s v="Correo Atención Ciudadano"/>
    <x v="4"/>
    <s v="ELIANA DEL PILAR López Rodríguez "/>
    <x v="0"/>
    <x v="3"/>
    <s v="CAC. Ajuste descuentos Información.  "/>
    <s v="Miguel Ángel Franco Torres"/>
    <s v="GESTIÓN TESORERIA"/>
    <x v="2"/>
    <x v="0"/>
    <n v="30"/>
    <s v="20203800037242  "/>
    <d v="2020-09-10T00:00:00"/>
    <d v="2020-09-14T00:00:00"/>
    <s v="N/A"/>
    <n v="2"/>
    <x v="0"/>
    <s v="14-09-2020 15:35 PM Archivar Miguel Ángel Franco Torres El día 10 de Septiembre se dio alcance a la solicitud de la Dra. Eliana del Pilar López y se envió respuesta al correo electrónico emiliosneider@hotmail.com"/>
    <s v="N/A"/>
    <s v="N/A"/>
    <s v="si"/>
    <s v="N/A"/>
    <s v="No se adjunta evidencia de respuesta vía correo electrónico"/>
  </r>
  <r>
    <x v="0"/>
    <s v="Correo Atención Ciudadano"/>
    <x v="4"/>
    <s v=" HSE KRISTHIAN Barragán R"/>
    <x v="0"/>
    <x v="1"/>
    <s v="CAC. Derecho de Petición vigencia certificados Bomberos.  "/>
    <s v="Edgar Alexander Maya Lopez"/>
    <s v="FORMULACIÓN Y ACTUALIZACIÓN NORMATIVA Y OPERATIVA "/>
    <x v="0"/>
    <x v="0"/>
    <n v="30"/>
    <s v="20203800037282  "/>
    <d v="2020-09-10T00:00:00"/>
    <d v="2020-10-19T00:00:00"/>
    <s v="20202050073351"/>
    <n v="21"/>
    <x v="0"/>
    <s v="19-10-2020 14:47 PM Archivar Edgar Alexander Maya Lopez SE da respuesta con radicado DNBC N° 20202050073351"/>
    <d v="2020-10-22T00:00:00"/>
    <s v="pdf"/>
    <s v="si"/>
    <s v="N/A"/>
    <s v="N/A"/>
  </r>
  <r>
    <x v="0"/>
    <s v="Correo Atención Ciudadano"/>
    <x v="4"/>
    <s v="SANTIAGO MORA ALVAREZ"/>
    <x v="0"/>
    <x v="1"/>
    <s v="CAC SOLICITUD DE INFORMACION "/>
    <s v="Edgar Alexander Maya Lopez"/>
    <s v="FORMULACIÓN Y ACTUALIZACIÓN NORMATIVA Y OPERATIVA "/>
    <x v="0"/>
    <x v="0"/>
    <n v="30"/>
    <s v="20203800037332  "/>
    <d v="2020-09-10T00:00:00"/>
    <d v="2020-10-20T00:00:00"/>
    <s v="20202050073361"/>
    <n v="27"/>
    <x v="0"/>
    <s v="20-10-2020 12:08 PM Archivar Edgar Alexander Maya Lopez Se da respuesta con radicado DNBC N° 20202050073361"/>
    <d v="2020-10-23T00:00:00"/>
    <s v="pdf"/>
    <s v="si"/>
    <s v="N/A"/>
    <s v="N/A"/>
  </r>
  <r>
    <x v="0"/>
    <s v="Correo Atención Ciudadano"/>
    <x v="4"/>
    <s v="KEYLA CORTES RODRIGUEZ"/>
    <x v="0"/>
    <x v="0"/>
    <s v="CAC SOLICITUD CERTIFICADO LABORAL "/>
    <s v="CAROLINA ESCARRAGA "/>
    <s v="GESTIÓN CONTRACTUAL"/>
    <x v="2"/>
    <x v="0"/>
    <n v="30"/>
    <s v="20203800037342  "/>
    <d v="2020-09-10T00:00:00"/>
    <d v="2020-10-10T00:00:00"/>
    <s v="N/A"/>
    <n v="22"/>
    <x v="0"/>
    <s v="Sin nota"/>
    <d v="2020-10-10T00:00:00"/>
    <s v="N/A"/>
    <s v="si"/>
    <s v="N/A"/>
    <s v="Es de aclarar que la petición fue respondida vía correo electrónico, el cual su evidencia fue enviada al correo atención ciudadano"/>
  </r>
  <r>
    <x v="0"/>
    <s v="Correo Atención Ciudadano"/>
    <x v="4"/>
    <s v="GIOVANNY VANEGAS"/>
    <x v="0"/>
    <x v="1"/>
    <s v="CAC SOLICITUD "/>
    <s v="Edgar Alexander Maya Lopez"/>
    <s v="FORMULACIÓN Y ACTUALIZACIÓN NORMATIVA Y OPERATIVA "/>
    <x v="0"/>
    <x v="0"/>
    <n v="30"/>
    <s v="20203800037442  "/>
    <d v="2020-09-11T00:00:00"/>
    <d v="2020-10-20T00:00:00"/>
    <s v="20202050073371"/>
    <n v="26"/>
    <x v="0"/>
    <s v="20-10-2020 15:34 PM Archivar Edgar Alexander Maya Lopez Se da respuesta con radicado DNBC N° 20202050073371"/>
    <d v="2020-10-23T00:00:00"/>
    <s v="pdf"/>
    <s v="si"/>
    <s v="N/A"/>
    <s v="N/A"/>
  </r>
  <r>
    <x v="0"/>
    <s v="Correo Atención Ciudadano"/>
    <x v="4"/>
    <s v="Emmanuel Narváez Maya"/>
    <x v="0"/>
    <x v="1"/>
    <s v="CAC inquietud Curso Sarcov-2  "/>
    <s v="Mauricio Delgado Perdomo"/>
    <s v="Educación"/>
    <x v="0"/>
    <x v="0"/>
    <n v="30"/>
    <s v="20203800037452  "/>
    <d v="2020-09-11T00:00:00"/>
    <d v="2020-09-15T00:00:00"/>
    <s v="N/A"/>
    <n v="2"/>
    <x v="0"/>
    <s v="15-09-2020 10:30 AM Archivar Mauricio Delgado Perdomo Se resuelve mediante llamada telefónica al 3122732092, contactando al señor Emmanuel Narváez Maya, Bombero de San Jerónimo - Antioquia cc 1039597153 se aclara la información solicitada y el peticionario acepta resuelta la solicitud."/>
    <s v="N/A"/>
    <s v="N/A"/>
    <s v="N/A"/>
    <s v="N/A"/>
    <s v="No fue llenado formato de llamada para respuesta por este medio"/>
  </r>
  <r>
    <x v="0"/>
    <s v="Chat Institucional"/>
    <x v="4"/>
    <s v=" HILARY TORRENEGRA"/>
    <x v="0"/>
    <x v="1"/>
    <s v="CAC. Offline message sent by Hilary Torrenegra. "/>
    <s v="Edgar Alexander Maya Lopez"/>
    <s v="FORMULACIÓN Y ACTUALIZACIÓN NORMATIVA Y OPERATIVA "/>
    <x v="0"/>
    <x v="0"/>
    <n v="30"/>
    <s v="20203800037462  "/>
    <d v="2020-09-11T00:00:00"/>
    <d v="2020-10-21T00:00:00"/>
    <s v="N/A"/>
    <n v="27"/>
    <x v="0"/>
    <s v="21-10-2020 10:21 AM Archivar Edgar Alexander Maya Lopez Se da respuesta por correo electrónico se deja evidencia en digital"/>
    <s v="N/A"/>
    <s v="pdf"/>
    <s v="si"/>
    <s v="N/A"/>
    <s v="No se genero radicado de salida para su respuesta"/>
  </r>
  <r>
    <x v="0"/>
    <s v="Correo Institucional"/>
    <x v="4"/>
    <s v="EMPRESA NACIONAL PROMOTORA DEL DESARROLLO TERRITORIAL EN TERRITORIO"/>
    <x v="3"/>
    <x v="0"/>
    <s v="CI. Fwd: Solicitud de Información para la Estación de Bomberos en el Municipio de Santiago de Tolú, Sucre.  "/>
    <s v="Jonathan Prieto"/>
    <s v="SUBDIRECCIÓN ESTRATÉGICA Y DE COORDINACIÓN BOMBERIL"/>
    <x v="0"/>
    <x v="2"/>
    <n v="30"/>
    <s v="20203800037472  "/>
    <d v="2020-09-11T00:00:00"/>
    <m/>
    <m/>
    <m/>
    <x v="0"/>
    <s v="Archivar JAIRO SOTO GIL se envío al arquitecto Jonathan Prieto y el ing camilo Vásquez para que contestaran la solicitud"/>
    <m/>
    <m/>
    <m/>
    <m/>
    <m/>
  </r>
  <r>
    <x v="0"/>
    <s v="Correo Atención Ciudadano"/>
    <x v="4"/>
    <s v="RICARDO ALFONSO FERRO LOZANO"/>
    <x v="3"/>
    <x v="0"/>
    <s v="CAC TRASLADO EXT_S20-00043696-PQRSD-043611-PQR "/>
    <s v="Carlos Armando López Barrera"/>
    <s v="OFICINA ASESORA JURIDICA"/>
    <x v="1"/>
    <x v="3"/>
    <n v="5"/>
    <s v="20203800037482  "/>
    <d v="2020-09-11T00:00:00"/>
    <d v="2020-09-22T00:00:00"/>
    <s v="20203000007241"/>
    <n v="7"/>
    <x v="1"/>
    <s v="22-09-2020 13:49 PM Archivar Carlos Armando López Barrera Se archiva por cuanto se dio respuesta mediante oficio 20203000007241"/>
    <d v="2020-09-15T00:00:00"/>
    <s v="Word"/>
    <s v="N/A"/>
    <s v="N/A"/>
    <s v="No se especifica medio de envío de respuesta, documento sin firma."/>
  </r>
  <r>
    <x v="0"/>
    <s v="Correo Atención Ciudadano"/>
    <x v="4"/>
    <s v="ALVARO JOSE VELEZ JURADO"/>
    <x v="0"/>
    <x v="0"/>
    <s v="CAC SOLICITUD DE FORMATO ACTUAL PARA EL SEGURO DE VIDA BOMBERIL. "/>
    <s v="JAIRO SOTO GIL"/>
    <s v="SUBDIRECCIÓN ESTRATÉGICA Y DE COORDINACIÓN BOMBERIL"/>
    <x v="0"/>
    <x v="0"/>
    <n v="30"/>
    <s v="20203800037492  "/>
    <d v="2020-09-11T00:00:00"/>
    <d v="2020-09-15T00:00:00"/>
    <s v="20202000007231"/>
    <n v="2"/>
    <x v="0"/>
    <s v="15-09-2020 12:37 PM Archivar JAIRO SOTO GIL archivo 20202000007231"/>
    <s v="N/A"/>
    <s v="Word"/>
    <s v="N/A"/>
    <s v="N/A"/>
    <s v="No se especifica medio de envío de respuesta, documento sin firma."/>
  </r>
  <r>
    <x v="0"/>
    <s v="Correo Atención Ciudadano"/>
    <x v="4"/>
    <s v="VIVIANA VALENCIA RESTREPO"/>
    <x v="0"/>
    <x v="1"/>
    <s v="CAC SOLICITUD "/>
    <s v="Edgar Alexander Maya Lopez"/>
    <s v="FORMULACIÓN Y ACTUALIZACIÓN NORMATIVA Y OPERATIVA "/>
    <x v="0"/>
    <x v="0"/>
    <n v="30"/>
    <s v="20203800037502  "/>
    <d v="2020-09-11T00:00:00"/>
    <d v="2020-10-21T00:00:00"/>
    <s v="20202050073531"/>
    <n v="27"/>
    <x v="0"/>
    <s v="21-10-2020 14:10 PM Archivar Edgar Alexander Maya Lopez Se da respuesta con radicado DNBC N° 20202050073531"/>
    <s v="N/A"/>
    <s v="Word"/>
    <s v="N/A"/>
    <s v="N/A"/>
    <s v="No se especifica medio de envío de respuesta, documento sin firma."/>
  </r>
  <r>
    <x v="0"/>
    <s v="Correo Atención Ciudadano"/>
    <x v="4"/>
    <s v="MARIA CAMILA DIEZ MARTINEZ"/>
    <x v="0"/>
    <x v="0"/>
    <s v="CAC Externo D-5226. Solicitud de Concepto de Viabilidad Dirección Nacional de Bomberos "/>
    <s v="Edgar Alexander Maya Lopez"/>
    <s v="FORMULACIÓN Y ACTUALIZACIÓN NORMATIVA Y OPERATIVA "/>
    <x v="0"/>
    <x v="4"/>
    <n v="35"/>
    <s v="20203800037512  "/>
    <d v="2020-09-11T00:00:00"/>
    <d v="2020-10-21T00:00:00"/>
    <s v="20202000007311"/>
    <n v="27"/>
    <x v="0"/>
    <s v="21-10-2020 14:34 PM Archivar Edgar Alexander Maya Lopez Se da respuesta con radicado DNBC N° 20202000007311"/>
    <s v="N/A"/>
    <s v="Word"/>
    <s v="N/A"/>
    <s v="N/A"/>
    <s v="No se especifica medio de envío de respuesta, documento sin firma."/>
  </r>
  <r>
    <x v="0"/>
    <s v="Correo Atención Ciudadano"/>
    <x v="16"/>
    <s v=" ADELA HOLGUIN"/>
    <x v="0"/>
    <x v="0"/>
    <s v="CAC. CARTA ADIELA HOLGUIN.  "/>
    <s v="Mauricio Delgado Perdomo"/>
    <s v="Educación"/>
    <x v="0"/>
    <x v="0"/>
    <n v="30"/>
    <s v="20203800037532  "/>
    <d v="2020-09-14T00:00:00"/>
    <d v="2020-09-16T00:00:00"/>
    <s v="20202000007281"/>
    <n v="2"/>
    <x v="0"/>
    <s v="16-09-2020 11:25 AM Archivar Mauricio Delgado Perdomo Se resuelve mediante radicado DNBC 20202000007281"/>
    <d v="2020-09-29T00:00:00"/>
    <s v="pdf"/>
    <s v="si"/>
    <s v="N/A"/>
    <s v="N/A"/>
  </r>
  <r>
    <x v="0"/>
    <s v="Correo Atención Ciudadano"/>
    <x v="16"/>
    <s v="HR JOHN JAIRO BERMUDEZ GARCES REPRESENTANTE A LA Cámara POR ANTIOQUIA"/>
    <x v="3"/>
    <x v="0"/>
    <s v="CAC. DERECHO DE PETICIÓN - HR JOHN JAIRO BERMÚDEZ GARCÉS.  "/>
    <s v="Carlos Armando López Barrera"/>
    <s v="OFICINA ASESORA JURIDICA"/>
    <x v="1"/>
    <x v="3"/>
    <n v="5"/>
    <s v="20203800037542  "/>
    <d v="2020-09-14T00:00:00"/>
    <d v="2020-09-21T00:00:00"/>
    <s v="20201200000473"/>
    <n v="5"/>
    <x v="0"/>
    <s v="21-09-2020 14:42 PM Archivar Carlos Armando López Barrera archivo 20201200000473"/>
    <s v="N/A"/>
    <s v="Word"/>
    <s v="N/A"/>
    <s v="N/A"/>
    <s v="No se tiene evidencia de respuesta"/>
  </r>
  <r>
    <x v="0"/>
    <s v="Correo Atención Ciudadano"/>
    <x v="4"/>
    <s v="Contraloría DELEGADA PARA EL MEDIO AMBIENTE"/>
    <x v="3"/>
    <x v="0"/>
    <s v="CAC. RV: Solicitud de información incendios forestales - DNBC. "/>
    <s v="Carlos Armando López Barrera"/>
    <s v="OFICINA ASESORA JURIDICA"/>
    <x v="1"/>
    <x v="6"/>
    <n v="10"/>
    <s v="20203800037582  "/>
    <d v="2020-09-14T00:00:00"/>
    <d v="2020-09-30T00:00:00"/>
    <s v="20201200000543"/>
    <n v="12"/>
    <x v="1"/>
    <s v="30-09-2020 17:08 PM Archivar Carlos Armando López Barrera Se archiva por cuanto se dio respuesta mediante radicado 20201200000543"/>
    <s v="N/A"/>
    <s v="Word"/>
    <s v="N/A"/>
    <s v="N/A"/>
    <s v="No se especifica medio de envío de respuesta, documento sin firma."/>
  </r>
  <r>
    <x v="0"/>
    <s v="Correo Atención Ciudadano"/>
    <x v="21"/>
    <s v="MARIA JOSE DUQUE ARIAS"/>
    <x v="0"/>
    <x v="0"/>
    <s v="CAC. SOLICITUD DE INFORMACIÓN - SEGURO DE VIDA.  "/>
    <s v="Paula Andrea Cortez Mojica"/>
    <s v="SUBDIRECCIÓN ESTRATÉGICA Y DE COORDINACIÓN BOMBERIL"/>
    <x v="0"/>
    <x v="0"/>
    <n v="30"/>
    <s v="20203800037592  "/>
    <d v="2020-09-14T00:00:00"/>
    <d v="2020-09-22T00:00:00"/>
    <s v="20201000007381"/>
    <n v="6"/>
    <x v="0"/>
    <s v="22-09-2020 12:00 PM Archivar Paula Andrea Cortez Mojica ARCHIVO SE CONTESTO CON RADICADO 20201000007381"/>
    <s v="N/A"/>
    <s v="Word"/>
    <s v="N/A"/>
    <s v="N/A"/>
    <s v="No se especifica medio de envío de respuesta, documento sin firma."/>
  </r>
  <r>
    <x v="0"/>
    <s v="Correo Atención Ciudadano"/>
    <x v="12"/>
    <s v="ASOCELTA FUNZA"/>
    <x v="1"/>
    <x v="0"/>
    <s v="CAC. Cuerpos de Bomberos avalados como Centros de Formación de Brigadas. "/>
    <s v="Mauricio Delgado Perdomo"/>
    <s v="Educación"/>
    <x v="0"/>
    <x v="0"/>
    <n v="30"/>
    <s v="20203800037642  "/>
    <d v="2020-09-14T00:00:00"/>
    <d v="2020-09-15T00:00:00"/>
    <s v="N/A"/>
    <n v="1"/>
    <x v="0"/>
    <s v="15-09-2020 11:13 AM Archivar Mauricio Delgado Perdomo Se resuelve vía correo electrónico el día 15 de septiembre al correo del peticionario. se anexa imagen de la respuesta"/>
    <s v="N/A"/>
    <s v="pdf"/>
    <s v="N/A"/>
    <s v="N/A"/>
    <s v="No se genero radicado de salida para su respuesta"/>
  </r>
  <r>
    <x v="1"/>
    <s v="Radicación Directa"/>
    <x v="4"/>
    <s v="Procuraduría General de la Nación"/>
    <x v="3"/>
    <x v="3"/>
    <s v="RD EXPEDIENTE VERBAL NRO. IUS 2018-130044 "/>
    <s v="Andrea Bibiana Castañeda Durán"/>
    <s v="FORMULACIÓN Y ACTUALIZACIÓN NORMATIVA Y OPERATIVA"/>
    <x v="0"/>
    <x v="1"/>
    <n v="20"/>
    <s v="20203800037712  "/>
    <d v="2020-09-15T00:00:00"/>
    <d v="2020-10-06T00:00:00"/>
    <s v="20202050071111"/>
    <n v="15"/>
    <x v="0"/>
    <s v="07-10-2020 16:13 PM Archivar Andrea Bibiana Castañeda Durán SE DIO TRÁMITE CON RAD. 20202050071111 ENVIADO EL 6/10/2020"/>
    <d v="2020-10-06T00:00:00"/>
    <s v="pdf"/>
    <s v="si"/>
    <s v="N/A"/>
    <s v="N/A"/>
  </r>
  <r>
    <x v="0"/>
    <s v="Correo Institucional"/>
    <x v="10"/>
    <s v="JESUS DAVID CEBALLOS YEPEZ"/>
    <x v="2"/>
    <x v="2"/>
    <s v="CAC. Fwd: Oficio capacitación Bomberos.  "/>
    <s v="Julio Alejandro Chamorro Cabrera"/>
    <s v="SUBDIRECCIÓN ESTRATÉGICA Y DE COORDINACIÓN BOMBERIL"/>
    <x v="0"/>
    <x v="2"/>
    <n v="30"/>
    <s v="20203800037732  "/>
    <d v="2020-09-15T00:00:00"/>
    <d v="2020-09-16T00:00:00"/>
    <s v=" 20202000007361"/>
    <n v="1"/>
    <x v="0"/>
    <s v="28-09-2020 13:29 PM Archivar Julio Alejandro Chamorro Cabrera Capacitación Realizada el día septiembre 16"/>
    <d v="2020-09-29T00:00:00"/>
    <s v="pdf"/>
    <s v="si"/>
    <s v="N/A"/>
    <s v="N/A"/>
  </r>
  <r>
    <x v="0"/>
    <s v="Correo Institucional"/>
    <x v="2"/>
    <s v="PROCURADURIA PROVINCIAL DE CHAPARRAL"/>
    <x v="4"/>
    <x v="4"/>
    <s v="CI. Fwd: REMSION POR COMPETENCIA D-2020-1579973. "/>
    <s v="Arbey Hernan Trujillo Mendez"/>
    <s v="SUBDIRECCIÓN ESTRATÉGICA Y DE COORDINACIÓN BOMBERIL"/>
    <x v="0"/>
    <x v="0"/>
    <n v="30"/>
    <s v="20203800037762  "/>
    <d v="2020-09-15T00:00:00"/>
    <d v="2020-10-02T00:00:00"/>
    <s v=" 20202000008181"/>
    <n v="22"/>
    <x v="0"/>
    <s v="02-10-2020 11:50 AM Archivar Arbey Hernan Trujillo Mendez ARCHIVO 20202000008181"/>
    <s v="N/A"/>
    <s v="Word"/>
    <s v="N/A"/>
    <s v="N/A"/>
    <s v="No se especifica medio de envío de respuesta, documento sin firma."/>
  </r>
  <r>
    <x v="0"/>
    <s v="Correo Institucional"/>
    <x v="4"/>
    <s v="HR. JOSE VICENTE Carreño CASTRO DEPARTAMENTO DE ARAUCA"/>
    <x v="3"/>
    <x v="0"/>
    <s v="CI. Fwd: OFI20-00198655 / IDM: EXT20-00145746. Traslado de la comunicación del 4 de septiembre de 2020 relacionada con las necesidades de los cuerpos de bomberos de las... "/>
    <s v="Carlos Armando López Barrera"/>
    <s v="OFICINA ASESORA JURIDICA"/>
    <x v="1"/>
    <x v="3"/>
    <n v="5"/>
    <s v="20203800037792  "/>
    <d v="2020-09-15T00:00:00"/>
    <d v="2020-09-22T00:00:00"/>
    <s v=" 20201200000493"/>
    <n v="5"/>
    <x v="0"/>
    <s v="22-09-2020 13:40 PM Archivar Carlos Armando López Barrera Se archiva por cuanto se dio respuesta mediante radicado 20201200000493"/>
    <s v="N/A"/>
    <s v="Word"/>
    <s v="N/A"/>
    <s v="N/A"/>
    <s v="No se especifica medio de envío de respuesta, documento sin firma."/>
  </r>
  <r>
    <x v="0"/>
    <s v="Correo Atención Ciudadano"/>
    <x v="4"/>
    <s v="ASDEBER WEB"/>
    <x v="1"/>
    <x v="1"/>
    <s v="CAC. Derecho de Petición Federación Bomberos Colombia "/>
    <s v="Ronny Estiven Romero Velandia"/>
    <s v="FORMULACIÓN Y ACTUALIZACIÓN NORMATIVA Y OPERATIVA"/>
    <x v="0"/>
    <x v="2"/>
    <n v="30"/>
    <s v="20203800037832  "/>
    <d v="2020-09-15T00:00:00"/>
    <d v="2020-09-24T00:00:00"/>
    <s v="20202100007841"/>
    <n v="7"/>
    <x v="0"/>
    <s v="24-09-2020 17:35 PM Archivar Ronny Estiven Romero Velandia RESPONDIDO CON Radicado DNBC No. *20202100007841* **20202100007841** Bogotá D.C, 24-09-2020"/>
    <d v="2020-11-19T00:00:00"/>
    <s v="pdf"/>
    <s v="si"/>
    <s v="N/A"/>
    <s v="N/A"/>
  </r>
  <r>
    <x v="0"/>
    <s v="Correo Institucional"/>
    <x v="16"/>
    <s v="GOBERNACION DE ANTIOQUIA "/>
    <x v="4"/>
    <x v="0"/>
    <s v="CAC. Documento - 2020030219194.  "/>
    <s v="Mauricio Delgado Perdomo"/>
    <s v="Educación"/>
    <x v="0"/>
    <x v="2"/>
    <n v="30"/>
    <s v="20203800037842  "/>
    <d v="2020-09-15T00:00:00"/>
    <d v="2020-09-16T00:00:00"/>
    <s v="20202000007321"/>
    <n v="1"/>
    <x v="0"/>
    <s v="16-09-2020 14:50 PM Archivar Mauricio Delgado Perdomo se responde mediante radicado DNBC 20202000007321"/>
    <d v="2020-09-21T00:00:00"/>
    <s v="pdf"/>
    <s v="si"/>
    <s v="N/A"/>
    <s v="N/A"/>
  </r>
  <r>
    <x v="0"/>
    <s v="Correo Institucional"/>
    <x v="17"/>
    <s v="Coordinación EJECUTIVA DE BOMBEROS DE CAUCA HELDA MARIA SAAVEDRA CARRASQUILLA"/>
    <x v="2"/>
    <x v="1"/>
    <s v="CI. Fwd: DECRETO 064 DE ENERO 2020. "/>
    <s v="Juan Gabriel Parra "/>
    <s v="FORMULACIÓN Y ACTUALIZACIÓN NORMATIVA Y OPERATIVA "/>
    <x v="0"/>
    <x v="2"/>
    <n v="30"/>
    <s v="20203800037862  "/>
    <d v="2020-09-15T00:00:00"/>
    <m/>
    <m/>
    <m/>
    <x v="0"/>
    <s v="44 días vencida"/>
    <m/>
    <m/>
    <m/>
    <m/>
    <m/>
  </r>
  <r>
    <x v="0"/>
    <s v="Correo Atención Ciudadano"/>
    <x v="5"/>
    <s v="COMUNIDAD CASTILLA LA NUEVA"/>
    <x v="1"/>
    <x v="4"/>
    <s v="CAC. REMISIÓN POR COMPETENCIA.  "/>
    <s v="Liz Margaret Álvarez calderon"/>
    <s v="FORMULACIÓN Y ACTUALIZACIÓN NORMATIVA Y OPERATIVA "/>
    <x v="0"/>
    <x v="2"/>
    <n v="30"/>
    <s v="20203800037952  "/>
    <d v="2020-09-15T00:00:00"/>
    <d v="2020-10-01T00:00:00"/>
    <s v="20202000007911 y  20202000007921"/>
    <n v="12"/>
    <x v="0"/>
    <s v="05-10-2020 19:29 PM Archivar Julio Alejandro Chamorro Cabrera Respuesta proyectada por Dra. Liz Alvarez"/>
    <d v="2020-10-02T00:00:00"/>
    <s v="pdf"/>
    <s v="si"/>
    <s v="N/A"/>
    <s v="N/A"/>
  </r>
  <r>
    <x v="0"/>
    <s v="Correo Atención Ciudadano"/>
    <x v="4"/>
    <s v="MINISTERIO DEL INTERIOR CARLOS ALBERTO BAENA López CARLOS ALBERTO BAENA López"/>
    <x v="3"/>
    <x v="0"/>
    <s v="CAC. Fwd: Solicitud de información sobre la estrategia o lineamientos establecidos por su entidad para el desarrollo y la implementación del enfoque diferencial étnico. "/>
    <s v="VIVIANA ANDRADE TOVAR "/>
    <s v="PLANEACIÓN ESTRATEGICA "/>
    <x v="1"/>
    <x v="6"/>
    <n v="10"/>
    <s v="20203800038012  "/>
    <d v="2020-09-16T00:00:00"/>
    <d v="2020-11-12T00:00:00"/>
    <s v="N/A"/>
    <n v="40"/>
    <x v="1"/>
    <s v="12-11-2020 16:33 PM Archivar VIVIANA ANDRADE TOVAR Se dio respuesta al correo indicado en el oficio con fecha 12 noviembre 2020."/>
    <s v="N/A"/>
    <s v="N/A"/>
    <s v="N/A"/>
    <s v="N/A"/>
    <s v="No se genero radicado de salida para su respuesta"/>
  </r>
  <r>
    <x v="0"/>
    <s v="Correo Atención Ciudadano"/>
    <x v="22"/>
    <s v="WILFREDO PERALTA ARDILA"/>
    <x v="0"/>
    <x v="0"/>
    <s v="CAC. Creación del cuerpo de bomberos voluntarios Municipio de Santa María Huila.  "/>
    <s v="Cristhian Matiz "/>
    <s v="SUBDIRECCIÓN ESTRATÉGICA Y DE COORDINACIÓN BOMBERIL "/>
    <x v="0"/>
    <x v="0"/>
    <n v="30"/>
    <s v="20203800038022  "/>
    <d v="2020-09-16T00:00:00"/>
    <m/>
    <m/>
    <m/>
    <x v="1"/>
    <m/>
    <m/>
    <m/>
    <m/>
    <m/>
    <m/>
  </r>
  <r>
    <x v="0"/>
    <s v="Correo Atención Ciudadano"/>
    <x v="8"/>
    <s v=" COMUNIDAD DE PALOMINO"/>
    <x v="1"/>
    <x v="0"/>
    <s v="CAC. Solicitud de seguimiento de los derechos de petición adjuntos "/>
    <s v="Edgar Alexander Maya Lopez"/>
    <s v="FORMULACIÓN Y ACTUALIZACIÓN NORMATIVA Y OPERATIVA "/>
    <x v="0"/>
    <x v="2"/>
    <n v="30"/>
    <s v="20203800038042  "/>
    <d v="2020-09-16T00:00:00"/>
    <d v="2020-10-27T00:00:00"/>
    <s v="20202050074481"/>
    <n v="28"/>
    <x v="0"/>
    <s v="27-10-2020 16:58 PM Archivar Edgar Alexander Maya Lopez Se da respuesta con radicado DNBC N° 20202050074481"/>
    <s v="N/A"/>
    <s v="Word"/>
    <s v="N/A"/>
    <s v="N/A"/>
    <s v="No se especifica medio de envío de respuesta, documento sin firma."/>
  </r>
  <r>
    <x v="0"/>
    <s v="Correo Atención Ciudadano"/>
    <x v="4"/>
    <s v="MARIA BOHORQUEZ Q"/>
    <x v="0"/>
    <x v="0"/>
    <s v="CAC. Replica Circular.  "/>
    <s v="Andrea Bibiana Castañeda Durán"/>
    <s v="FORMULACIÓN Y ACTUALIZACIÓN NORMATIVA Y OPERATIVA"/>
    <x v="0"/>
    <x v="4"/>
    <n v="35"/>
    <s v="20203800038052  "/>
    <d v="2020-09-16T00:00:00"/>
    <d v="2020-10-06T00:00:00"/>
    <s v="20202050071241"/>
    <n v="14"/>
    <x v="0"/>
    <s v="07-10-2020 16:14 PM Archivar Andrea Bibiana Castañeda Durán SE DIO TRÁMITE CON RAD. 20202050071241 ENVIADO EL 6/10/2020"/>
    <s v="N/A"/>
    <s v="Word"/>
    <s v="N/A"/>
    <s v="N/A"/>
    <s v="No se especifica medio de envío de respuesta, documento sin firma."/>
  </r>
  <r>
    <x v="0"/>
    <s v="Correo Atención Ciudadano"/>
    <x v="11"/>
    <s v="MICHAEL DAVID BARRETO GUTIÉRREZ"/>
    <x v="0"/>
    <x v="4"/>
    <s v="CAC. Querella. "/>
    <s v="Liz Margaret Álvarez calderon"/>
    <s v="FORMULACIÓN Y ACTUALIZACIÓN NORMATIVA Y OPERATIVA "/>
    <x v="0"/>
    <x v="0"/>
    <n v="30"/>
    <s v="20203800038092  "/>
    <d v="2020-09-16T00:00:00"/>
    <d v="2020-10-05T00:00:00"/>
    <s v="N/A"/>
    <n v="13"/>
    <x v="0"/>
    <s v="05-10-2020 19:32 PM Archivar Julio Alejandro Chamorro Cabrera Respuesta proyectada por Dra. Liz Alvarez"/>
    <s v="N/A"/>
    <s v="Word"/>
    <s v="N/A"/>
    <s v="N/A"/>
    <s v="No se especifica medio de envío de respuesta, documento sin firma."/>
  </r>
  <r>
    <x v="0"/>
    <s v="Correo Atención Ciudadano"/>
    <x v="3"/>
    <s v="CUERPO DE BOMBEROS VOLUNTARIOS DE VILLA DEL ROSARIO"/>
    <x v="2"/>
    <x v="0"/>
    <s v="CAC RUE "/>
    <s v="Luis Alberto Valencia Pulido"/>
    <s v="Área Central de Referencia Bomberil"/>
    <x v="0"/>
    <x v="2"/>
    <n v="30"/>
    <s v="20203800038112  "/>
    <d v="2020-09-16T00:00:00"/>
    <d v="2020-09-24T00:00:00"/>
    <s v="N/A"/>
    <n v="6"/>
    <x v="0"/>
    <s v="24-09-2020 14:36 PM Archivar Luis Alberto Valencia Pulido Se da respuesta mediante correo electrónico el día 24 de Septiembre del 2020"/>
    <s v="N/A"/>
    <s v="N/A"/>
    <s v="N/A"/>
    <s v="N/A"/>
    <s v="No se genero radicado de salida para su respuesta"/>
  </r>
  <r>
    <x v="0"/>
    <s v="Correo Atención Ciudadano"/>
    <x v="4"/>
    <s v="ANDRES GUTIERREZ"/>
    <x v="0"/>
    <x v="0"/>
    <s v="CAC SOLICITUD COMANDANTE DE BOMBEROS "/>
    <s v="Melba Vidal "/>
    <s v="FORMULACIÓN Y ACTUALIZACIÓN NORMATIVA Y OPERATIVA "/>
    <x v="0"/>
    <x v="0"/>
    <n v="30"/>
    <s v="20203800038132  "/>
    <d v="2020-09-16T00:00:00"/>
    <d v="2020-11-05T00:00:00"/>
    <s v="20202050075521"/>
    <n v="34"/>
    <x v="1"/>
    <s v="05-11-2020 15:16 PM Archivar Melba Vidal archivo 20202050075521"/>
    <s v="N/A"/>
    <s v="N/A"/>
    <s v="N/A"/>
    <s v="N/A"/>
    <s v="No se especifica medio de envío de respuesta, documento sin firma."/>
  </r>
  <r>
    <x v="0"/>
    <s v="Correo Atención Ciudadano"/>
    <x v="4"/>
    <s v="DAVID SEBASTIAN TANGARIFE GARZON"/>
    <x v="0"/>
    <x v="1"/>
    <s v="CAC Consulta técnica acerca de sistemas de extinción de incendio en edificaciones  "/>
    <s v="Edgar Alexander Maya Lopez"/>
    <s v="FORMULACIÓN Y ACTUALIZACIÓN NORMATIVA Y OPERATIVA "/>
    <x v="0"/>
    <x v="4"/>
    <n v="35"/>
    <s v="20203800038162  "/>
    <d v="2020-09-16T00:00:00"/>
    <d v="2020-10-29T00:00:00"/>
    <s v="20202050075101"/>
    <n v="30"/>
    <x v="0"/>
    <s v="29-10-2020 16:40 PM Archivar Edgar Alexander Maya Lopez Se da respuesta con radicado DNBN °"/>
    <s v="N/A"/>
    <s v="Word"/>
    <s v="N/A"/>
    <s v="N/A"/>
    <s v="No se especifica medio de envío de respuesta, documento sin firma."/>
  </r>
  <r>
    <x v="0"/>
    <s v="Correo Atención Ciudadano"/>
    <x v="23"/>
    <s v="ALCALDÍA DE SANTIAGO DE TOLU"/>
    <x v="4"/>
    <x v="5"/>
    <s v="CAC. Fwd: SOLICITUD CARRO DE BOMBEROS - SANTIAGO DE TOLÚ/SUCRE.  "/>
    <s v="Cristhian Matiz "/>
    <s v="SUBDIRECCIÓN ESTRATÉGICA Y DE COORDINACIÓN BOMBERIL "/>
    <x v="0"/>
    <x v="2"/>
    <n v="30"/>
    <s v="20203800038242  "/>
    <d v="2020-09-17T00:00:00"/>
    <d v="2020-11-17T00:00:00"/>
    <s v=" 20202000010921"/>
    <n v="40"/>
    <x v="1"/>
    <m/>
    <s v="N/A"/>
    <s v="Word"/>
    <s v="N/A"/>
    <s v="N/A"/>
    <s v="Falta archivar petición"/>
  </r>
  <r>
    <x v="0"/>
    <s v="Correo Atención Ciudadano"/>
    <x v="13"/>
    <s v="BOMBEROS FLORENCIA"/>
    <x v="2"/>
    <x v="2"/>
    <s v="CAC. SOLICITUD APOYO CON CAPACITACIÓN BOMBEROS FLORENCIA.  "/>
    <s v="Mauricio Delgado Perdomo"/>
    <s v="Educación"/>
    <x v="0"/>
    <x v="2"/>
    <n v="30"/>
    <s v="20203800038332  "/>
    <d v="2020-09-17T00:00:00"/>
    <d v="2020-10-15T00:00:00"/>
    <s v="20202000008701"/>
    <n v="22"/>
    <x v="0"/>
    <s v="15-10-2020 14:33 PM Archivar Mauricio Delgado Perdomo se responde con radicado DNBC 20202000008701"/>
    <d v="2020-10-22T00:00:00"/>
    <s v="pdf"/>
    <s v="si"/>
    <s v="N/A"/>
    <s v="N/A"/>
  </r>
  <r>
    <x v="0"/>
    <s v="Correo Atención Ciudadano"/>
    <x v="17"/>
    <s v="CUERPO DE BOMBEROS VOLUNTARIOS DE VILLARICA"/>
    <x v="2"/>
    <x v="2"/>
    <s v="CAC. Fwd: RECLAMO POR SOBRETASA A LA ALCALDIA DE VILLARRICA - CAUCA .  "/>
    <s v="Carlos Osorio"/>
    <s v="FORMULACIÓN Y ACTUALIZACIÓN NORMATIVA Y OPERATIVA"/>
    <x v="0"/>
    <x v="2"/>
    <n v="30"/>
    <s v="20203800038342  "/>
    <d v="2020-09-17T00:00:00"/>
    <d v="2020-09-22T00:00:00"/>
    <s v=" 20202050070511"/>
    <n v="3"/>
    <x v="0"/>
    <m/>
    <s v="N/A"/>
    <s v="Word"/>
    <s v="N/A"/>
    <s v="N/A"/>
    <s v="Orfeo a falta de archivar"/>
  </r>
  <r>
    <x v="1"/>
    <s v="Radicación Directa"/>
    <x v="4"/>
    <s v=" DIANA MILENA CASTRO SANCHEZ"/>
    <x v="0"/>
    <x v="0"/>
    <s v="RD DRECHO DE PETICION -APORTES DE CESANTIAS PENDIENTES DE APLICAR "/>
    <s v="MARYOLY DIAZ"/>
    <s v="GESTIÓN TALENTO HUMANO"/>
    <x v="2"/>
    <x v="0"/>
    <n v="30"/>
    <s v="20203800038352  "/>
    <d v="2020-09-17T00:00:00"/>
    <d v="2020-10-08T00:00:00"/>
    <s v="20203100008411"/>
    <n v="15"/>
    <x v="0"/>
    <s v="08-10-2020 19:22 PM Archivar MARYOLY DIAZ SE DA RESPUESTA CON LA SALIDA 20203100008411 Y SE ENVÍA CORREO ELECTRÓNICO A johrodriguez@fna.gov.co, entidades@fna.gov.co"/>
    <d v="2020-10-08T00:00:00"/>
    <s v="pdf"/>
    <s v="si"/>
    <s v="N/A"/>
    <s v="N/A"/>
  </r>
  <r>
    <x v="0"/>
    <s v="Correo Atención Ciudadano"/>
    <x v="17"/>
    <s v="MILTON CESAR MONTOYA ORTEGA"/>
    <x v="0"/>
    <x v="4"/>
    <s v="CAC. Fwd: Documento bomberos Piendamó Cauca "/>
    <s v="Arbey Hernan Trujillo Mendez"/>
    <s v="SUBDIRECCIÓN ESTRATÉGICA Y DE COORDINACIÓN BOMBERIL"/>
    <x v="0"/>
    <x v="0"/>
    <n v="30"/>
    <s v="20203800038362  "/>
    <d v="2020-09-17T00:00:00"/>
    <d v="2020-10-02T00:00:00"/>
    <s v="20202000008171"/>
    <n v="11"/>
    <x v="0"/>
    <s v="02-10-2020 11:42 AM Archivar Arbey Hernan Trujillo Mendez ARCHIVO 20202000008171"/>
    <s v="N/A"/>
    <s v="Word"/>
    <s v="N/A"/>
    <s v="N/A"/>
    <s v="No se especifica medio de envío de respuesta, documento sin firma."/>
  </r>
  <r>
    <x v="0"/>
    <s v="Correo Atención Ciudadano"/>
    <x v="16"/>
    <s v="CUERPO DE BOMBEROS VOLUNTARIOS DE GIRARDOTA"/>
    <x v="2"/>
    <x v="2"/>
    <s v="CAC. Solicitud de apoyo y acompañamiento. "/>
    <s v="Melba Vidal "/>
    <s v="FORMULACIÓN Y ACTUALIZACIÓN NORMATIVA Y OPERATIVA "/>
    <x v="0"/>
    <x v="2"/>
    <n v="30"/>
    <s v="20203800038372  "/>
    <d v="2020-09-17T00:00:00"/>
    <d v="2020-11-05T00:00:00"/>
    <s v=" 20202050075531"/>
    <n v="33"/>
    <x v="1"/>
    <s v="05-11-2020 15:22 PM Archivar Melba Vidal archivo 20202050075531"/>
    <s v="N/A"/>
    <s v="Word"/>
    <s v="N/A"/>
    <s v="N/A"/>
    <s v="No se especifica medio de envío de respuesta, documento sin firma."/>
  </r>
  <r>
    <x v="0"/>
    <s v="Correo Atención Ciudadano"/>
    <x v="23"/>
    <s v="ALCALDIA DE COVEÑAS"/>
    <x v="4"/>
    <x v="5"/>
    <s v="CAC. Fwd: TRAMITE DE ADQUISICIÓN.  "/>
    <s v="Cristhian Matiz "/>
    <s v="SUBDIRECCIÓN ESTRATÉGICA Y DE COORDINACIÓN BOMBERIL "/>
    <x v="0"/>
    <x v="2"/>
    <n v="30"/>
    <s v="20203800038412  "/>
    <d v="2020-09-17T00:00:00"/>
    <d v="2020-11-09T00:00:00"/>
    <s v="20202000009851"/>
    <n v="35"/>
    <x v="1"/>
    <s v="09-11-2020 19:19 PM Archivar Cristhian Matiz SE DA RESPUESTA AL ORFEO 20202000009851"/>
    <s v="N/A"/>
    <s v="Word"/>
    <s v="N/A"/>
    <s v="N/A"/>
    <s v="No se especifica medio de envío de respuesta, documento sin firma."/>
  </r>
  <r>
    <x v="0"/>
    <s v="Correo Atención Ciudadano"/>
    <x v="15"/>
    <s v="LUIS HERNAN RODRIGUEZ TORRES"/>
    <x v="0"/>
    <x v="1"/>
    <s v="CAC. Respuesta Oficial, EXT_S20-00046506-PQRSD-046411-PQR, código de consulta 035320260173243 del 16/09/2020 que se adjunta. "/>
    <s v="Edgar Alexander Maya Lopez"/>
    <s v="FORMULACIÓN Y ACTUALIZACIÓN NORMATIVA Y OPERATIVA "/>
    <x v="0"/>
    <x v="4"/>
    <n v="35"/>
    <s v="20203800038442  "/>
    <d v="2020-09-18T00:00:00"/>
    <d v="2020-10-30T00:00:00"/>
    <s v="20202050075111"/>
    <n v="29"/>
    <x v="0"/>
    <s v="30-10-2020 11:11 AM Archivar Edgar Alexander Maya Lopez Se da respuesta con radicado DNBC N° 20202050075111"/>
    <s v="N/A"/>
    <s v="Word"/>
    <s v="N/A"/>
    <s v="N/A"/>
    <s v="No se especifica medio de envío de respuesta, documento sin firma."/>
  </r>
  <r>
    <x v="0"/>
    <s v="Correo Atención Ciudadano"/>
    <x v="10"/>
    <s v="CUERPO DE BOMBEROS VOLUNTARIOS DE IPIALES"/>
    <x v="2"/>
    <x v="0"/>
    <s v="CAC. Solicitud. "/>
    <s v="Julio Alejandro Chamorro Cabrera"/>
    <s v="SUBDIRECCIÓN ESTRATÉGICA Y DE COORDINACIÓN BOMBERIL"/>
    <x v="0"/>
    <x v="2"/>
    <n v="30"/>
    <s v="20203800038482  "/>
    <d v="2020-09-18T00:00:00"/>
    <d v="2020-09-28T00:00:00"/>
    <s v="20202000007621"/>
    <n v="6"/>
    <x v="0"/>
    <s v="8-09-2020 15:02 PM Archivar Julio Alejandro Chamorro Cabrera Lista de chequeo enviada conforme a reunión realizada el 16 de septiembre"/>
    <s v="N/A"/>
    <s v="Word"/>
    <s v="N/A"/>
    <s v="N/A"/>
    <s v="No se especifica medio de envío de respuesta, documento sin firma."/>
  </r>
  <r>
    <x v="0"/>
    <s v="Correo Atención Ciudadano"/>
    <x v="16"/>
    <s v="CUERPO DE BOMBEROS VOLUNTARIOS DE SEGOVIA"/>
    <x v="2"/>
    <x v="5"/>
    <s v="CAC. Solicitud vehículo cisterna. "/>
    <s v="Cristhian Matiz "/>
    <s v="SUBDIRECCIÓN ESTRATÉGICA Y DE COORDINACIÓN BOMBERIL "/>
    <x v="0"/>
    <x v="2"/>
    <n v="30"/>
    <s v="20203800038502  "/>
    <d v="2020-09-18T00:00:00"/>
    <d v="2020-11-06T00:00:00"/>
    <s v="20202000009861"/>
    <n v="33"/>
    <x v="1"/>
    <s v="06-11-2020 16:46 PM Archivar Cristhian Matiz se da respuesta al orfeo 20202000009861"/>
    <s v="N/A"/>
    <s v="Word"/>
    <s v="N/A"/>
    <s v="N/A"/>
    <s v="No se especifica medio de envío de respuesta, documento sin firma."/>
  </r>
  <r>
    <x v="1"/>
    <s v="Radicación Directa"/>
    <x v="15"/>
    <s v="ALCALDIA CERINZA"/>
    <x v="4"/>
    <x v="0"/>
    <s v="RD SOLICITUD CERTIFICACION "/>
    <s v="Luis Alberto Valencia Pulido"/>
    <s v="Área Central de Referencia Bomberil"/>
    <x v="0"/>
    <x v="0"/>
    <n v="30"/>
    <s v="20203800038532  "/>
    <d v="2020-09-18T00:00:00"/>
    <d v="2020-09-30T00:00:00"/>
    <s v=" 20202100007941"/>
    <n v="8"/>
    <x v="0"/>
    <s v="01-10-2020 16:36 PM Archivar Luis Alberto Valencia Pulido Se da respuesta mediante correo electrónico el día 30 de Septiembre del 2020"/>
    <s v="N/A"/>
    <s v="Word"/>
    <s v="si"/>
    <s v="N/A"/>
    <s v="Respuesta sin firma"/>
  </r>
  <r>
    <x v="0"/>
    <s v="Correo Institucional"/>
    <x v="19"/>
    <s v="GOBERNACIÓN DE SANTANDER SECRETARIO DEL INTERIOR"/>
    <x v="4"/>
    <x v="1"/>
    <s v="CI. Fwd: Solicitud Urgente.  "/>
    <s v="Andrea Bibiana Castañeda Durán"/>
    <s v="FORMULACIÓN Y ACTUALIZACIÓN NORMATIVA Y OPERATIVA"/>
    <x v="0"/>
    <x v="4"/>
    <n v="35"/>
    <s v="20203800038542  "/>
    <d v="2020-09-18T00:00:00"/>
    <d v="2020-09-18T00:00:00"/>
    <s v="20202050070401"/>
    <n v="0"/>
    <x v="0"/>
    <s v="01-10-2020 18:05 PM Archivar Andrea Bibiana Castañeda Durán SE DIO TRÁMITE CON RADICADO 20202050070401 ENVIADO EL 18/9/2020"/>
    <d v="2020-10-02T00:00:00"/>
    <s v="pdf"/>
    <s v="si"/>
    <s v="N/A"/>
    <s v="N/A"/>
  </r>
  <r>
    <x v="0"/>
    <s v="Correo Atención Ciudadano"/>
    <x v="4"/>
    <s v=" EDWIN BMX"/>
    <x v="0"/>
    <x v="1"/>
    <s v="CAC. pregunta. "/>
    <s v="Edgar Alexander Maya Lopez"/>
    <s v="FORMULACIÓN Y ACTUALIZACIÓN NORMATIVA Y OPERATIVA "/>
    <x v="0"/>
    <x v="4"/>
    <n v="35"/>
    <s v="20203800038592  "/>
    <d v="2020-09-18T00:00:00"/>
    <d v="2020-11-09T00:00:00"/>
    <s v="N/A"/>
    <n v="34"/>
    <x v="0"/>
    <s v="09-11-2020 12:40 PM Archivar Edgar Alexander Maya Lopez Se da respuesta por correo electrónico se deja evidencia en digital"/>
    <s v="N/A"/>
    <s v="pdf"/>
    <s v="si"/>
    <s v="N/A"/>
    <s v="No se genero numero de radicado de salida"/>
  </r>
  <r>
    <x v="0"/>
    <s v="Correo Institucional"/>
    <x v="4"/>
    <s v="HR. JOSE VICENTE Carreño CASTRO DEPARTAMENTO DE ARAUCA"/>
    <x v="3"/>
    <x v="5"/>
    <s v="CI. Fwd: Traslado derecho de petición EXT20-00145746. Solicitudes de los cuerpos de bomberos voluntarios de Saravena, Arauquita, Cravo Norte y Fortul, y del cuerpo oficial de bomberos del municipio de Arauca, del departamento de Arauca, relacionadas con los implementos requeridos por los cuerpos de bomberos de dichos municipios. "/>
    <s v="Carlos Armando López Barrera"/>
    <s v="OFICINA ASESORA JURIDICA"/>
    <x v="1"/>
    <x v="2"/>
    <n v="30"/>
    <s v="20203800038612  "/>
    <d v="2020-09-18T00:00:00"/>
    <d v="2020-09-22T00:00:00"/>
    <s v="20201200000493"/>
    <n v="2"/>
    <x v="0"/>
    <s v="22-09-2020 13:41 PM Archivar Carlos Armando López Barrera Se archiva por cuanto se dio respuesta mediante radicado 20201200000493"/>
    <s v="N/A"/>
    <s v="Word"/>
    <s v="N/A"/>
    <s v="N/A"/>
    <s v="No se especifica medio de envío de respuesta, documento sin firma."/>
  </r>
  <r>
    <x v="0"/>
    <s v="Correo Atención Ciudadano"/>
    <x v="19"/>
    <s v="CUERPO DE BOMBEROS VOLUNTARIOS DE SANTA HELENA DEL OPON"/>
    <x v="2"/>
    <x v="0"/>
    <s v="CAC. Inquietud Seguro de Vida. "/>
    <s v="Paula Andrea Cortez Mojica"/>
    <s v="SUBDIRECCIÓN ESTRATÉGICA Y DE COORDINACIÓN BOMBERIL"/>
    <x v="0"/>
    <x v="2"/>
    <n v="30"/>
    <s v="20203800038632  "/>
    <d v="2020-09-21T00:00:00"/>
    <d v="2020-10-06T00:00:00"/>
    <s v="20201000008261"/>
    <n v="11"/>
    <x v="0"/>
    <s v="06-10-2020 12:00 PM Archivar Paula Andrea Cortez Mojica archivo 20201000008261"/>
    <s v="N/A"/>
    <s v="Word"/>
    <s v="N/A"/>
    <s v="N/A"/>
    <s v="No se especifica medio de envío de respuesta, documento sin firma."/>
  </r>
  <r>
    <x v="1"/>
    <s v="Radicación Directa"/>
    <x v="12"/>
    <s v="ALCALDIA MUNICIPAL DE SOPO"/>
    <x v="4"/>
    <x v="4"/>
    <s v="RD SOLICITUD CASO BOMBEROS VOLUNTARIOS DE SOPO "/>
    <s v="Andrea Bibiana Castañeda Durán"/>
    <s v="FORMULACIÓN Y ACTUALIZACIÓN NORMATIVA Y OPERATIVA"/>
    <x v="0"/>
    <x v="0"/>
    <n v="30"/>
    <s v="20203800038662  "/>
    <d v="2020-09-21T00:00:00"/>
    <d v="2020-11-03T00:00:00"/>
    <s v="20202050074221"/>
    <n v="29"/>
    <x v="0"/>
    <s v="04-11-2020 09:01 AM Archivar Andrea Bibiana Castañeda Durán SE DIO TRÁMITE CON RAD. 20202050074221 ENVIADO EL 3/11/2020"/>
    <d v="2020-11-19T00:00:00"/>
    <s v="pdf"/>
    <s v="si"/>
    <s v="N/A"/>
    <s v="N/A"/>
  </r>
  <r>
    <x v="1"/>
    <s v="Radicación Directa"/>
    <x v="12"/>
    <s v="CUERPO DE BOMBEROS VOLUNTARIOS DE PULI - CUNDINAMARCA"/>
    <x v="2"/>
    <x v="2"/>
    <s v="RD SOLICITUD DE ACOMPAÑAMIENTO "/>
    <s v="Melba Vidal "/>
    <s v="FORMULACIÓN Y ACTUALIZACIÓN NORMATIVA Y OPERATIVA "/>
    <x v="0"/>
    <x v="4"/>
    <n v="35"/>
    <s v="20203800038772  "/>
    <d v="2020-09-21T00:00:00"/>
    <d v="2020-11-05T00:00:00"/>
    <s v="20202050075541"/>
    <n v="31"/>
    <x v="0"/>
    <s v="05-11-2020 15:29 PM Archivar Melba Vidal archivo 20202050075541"/>
    <s v="N/A"/>
    <s v="Word"/>
    <s v="N/A"/>
    <s v="N/A"/>
    <s v="No se especifica medio de envío de respuesta, documento sin firma."/>
  </r>
  <r>
    <x v="0"/>
    <s v="Correo Atención Ciudadano"/>
    <x v="8"/>
    <s v="RESERVAS ALUNA"/>
    <x v="1"/>
    <x v="1"/>
    <s v="CAC DENUNCIA Y ACLARACION TARIFARIA. "/>
    <s v="Andrea Bibiana Castañeda Durán"/>
    <s v="FORMULACIÓN Y ACTUALIZACIÓN NORMATIVA Y OPERATIVA"/>
    <x v="0"/>
    <x v="2"/>
    <n v="30"/>
    <s v="20203800038862  "/>
    <d v="2020-09-21T00:00:00"/>
    <d v="2020-11-03T00:00:00"/>
    <s v="20202050074511"/>
    <n v="29"/>
    <x v="0"/>
    <s v="04-11-2020 09:03 AM Archivar Andrea Bibiana Castañeda Durán SE DIO TRÁMITE CON RADICADO 20202050074511 ENVIADO EL 3/11/2020"/>
    <d v="2020-11-19T00:00:00"/>
    <s v="pdf"/>
    <s v="si"/>
    <s v="N/A"/>
    <s v="N/A"/>
  </r>
  <r>
    <x v="0"/>
    <s v="Correo Atención Ciudadano"/>
    <x v="0"/>
    <s v="CUERPO DE BOMBEROS VOLUNTARIOS DE VILLAGORGONA"/>
    <x v="2"/>
    <x v="2"/>
    <s v="CAC. envío oficio BVISG-022.  "/>
    <s v="EDISON DELGADO "/>
    <s v="FORMULACIÓN Y ACTUALIZACIÓN NORMATIVA Y OPERATIVA "/>
    <x v="0"/>
    <x v="2"/>
    <n v="30"/>
    <s v="20203800038892  "/>
    <d v="2020-09-21T00:00:00"/>
    <m/>
    <m/>
    <m/>
    <x v="1"/>
    <s v="41 días vencida"/>
    <m/>
    <m/>
    <m/>
    <m/>
    <m/>
  </r>
  <r>
    <x v="0"/>
    <s v="Correo Atención Ciudadano"/>
    <x v="9"/>
    <s v="MARCO ANTONIO GARCIA LARA"/>
    <x v="0"/>
    <x v="2"/>
    <s v="CAC. REVISION TECNICA OPERATIVA.  "/>
    <s v="Liz Margaret Álvarez calderon"/>
    <s v="FORMULACIÓN Y ACTUALIZACIÓN NORMATIVA Y OPERATIVA "/>
    <x v="0"/>
    <x v="0"/>
    <n v="30"/>
    <s v="20203800038922  "/>
    <d v="2020-09-21T00:00:00"/>
    <d v="2020-10-05T00:00:00"/>
    <s v="20202000007981"/>
    <n v="10"/>
    <x v="0"/>
    <s v="05-10-2020 19:21 PM Archivar Julio Alejandro Chamorro Cabrera Proyecto respuesta Dra. Liz Álvarez"/>
    <d v="2020-10-02T00:00:00"/>
    <s v="pdf"/>
    <s v="si"/>
    <s v="N/A"/>
    <s v="N/A"/>
  </r>
  <r>
    <x v="0"/>
    <s v="Correo Atención Ciudadano"/>
    <x v="24"/>
    <s v=" CUERPO DE BOMBEROS VOLUNTARIOS DE OROCUE"/>
    <x v="2"/>
    <x v="0"/>
    <s v="CAC. trabajo.  "/>
    <s v="Andrea Bibiana Castañeda Durán"/>
    <s v="FORMULACIÓN Y ACTUALIZACIÓN NORMATIVA Y OPERATIVA"/>
    <x v="0"/>
    <x v="2"/>
    <n v="30"/>
    <s v="20203800038952  "/>
    <d v="2020-09-21T00:00:00"/>
    <d v="2020-11-03T00:00:00"/>
    <s v=" 20202050074521"/>
    <n v="29"/>
    <x v="0"/>
    <s v="04-11-2020 09:08 AM Archivar Andrea Bibiana Castañeda Durán SE DIO TRÁMITE CON RADICADO 20202050074521 ENVIADO EL 3/11/2020"/>
    <d v="2020-11-19T00:00:00"/>
    <s v="pdf"/>
    <s v="si"/>
    <s v="N/A"/>
    <s v="N/A"/>
  </r>
  <r>
    <x v="0"/>
    <s v="Correo Atención Ciudadano"/>
    <x v="0"/>
    <s v=" CUERPO DE BOMBEROS VOLUNTARIOS DE SEVILLA"/>
    <x v="2"/>
    <x v="5"/>
    <s v="CAC. LLAMADO URGENCIA - DOTACION COMPRESOR y AUTOCONTENIDOS BOMBEROS SEVILLA. "/>
    <s v="JAIRO SOTO GIL"/>
    <s v="SUBDIRECCIÓN ESTRATÉGICA Y DE COORDINACIÓN BOMBERIL"/>
    <x v="0"/>
    <x v="2"/>
    <n v="30"/>
    <s v="20203800038982  "/>
    <d v="2020-09-21T00:00:00"/>
    <d v="2020-10-05T00:00:00"/>
    <s v="20202000008241"/>
    <n v="10"/>
    <x v="0"/>
    <s v="05-10-2020 16:04 PM Archivar JAIRO SOTO GIL ARCHIVO 20202000008241"/>
    <s v="N/A"/>
    <s v="N/A"/>
    <s v="N/A"/>
    <s v="N/A"/>
    <s v="No se especifica medio de envío de respuesta, documento sin firma."/>
  </r>
  <r>
    <x v="0"/>
    <s v="Correo Atención Ciudadano"/>
    <x v="16"/>
    <s v=" CUERPO DE BOMBEROS VOLUNTARIOS DE SANTAFE DE ANTIOQUIA"/>
    <x v="2"/>
    <x v="2"/>
    <s v="CAC. Solicitud para la asesoría y fortalecimiento del gobierno bomberil del Cuerpo de Bomberos Voluntarios Santa Fe de Antioquia, con el fin de fortalecer los requerimientos para la obtención del certificado de cumplimiento.  "/>
    <s v="Liz Margaret Álvarez calderon"/>
    <s v="FORMULACIÓN Y ACTUALIZACIÓN NORMATIVA Y OPERATIVA "/>
    <x v="0"/>
    <x v="2"/>
    <n v="30"/>
    <s v="20203800039102  "/>
    <d v="2020-09-22T00:00:00"/>
    <d v="2020-10-05T00:00:00"/>
    <s v=" 20202000007971"/>
    <n v="9"/>
    <x v="0"/>
    <s v="05-10-2020 19:22 PM Archivar Julio Alejandro Chamorro Cabrera Proyectó respuesta Dra. Liz Alvarez"/>
    <d v="2020-10-02T00:00:00"/>
    <s v="pdf"/>
    <s v="si"/>
    <s v="N/A"/>
    <s v="N/A"/>
  </r>
  <r>
    <x v="0"/>
    <s v="Correo Atención Ciudadano"/>
    <x v="25"/>
    <s v="CUERPO DE BOMBEROS VOLUNTARIOS DE TIERRALTA"/>
    <x v="2"/>
    <x v="0"/>
    <s v="CAC. OFICIO PARA MI CAPITAN SOTO. "/>
    <s v="Carlos Osorio"/>
    <s v="FORMULACIÓN Y ACTUALIZACIÓN NORMATIVA Y OPERATIVA"/>
    <x v="0"/>
    <x v="0"/>
    <n v="30"/>
    <s v="20203800039182  "/>
    <d v="2020-09-22T00:00:00"/>
    <d v="2020-09-23T00:00:00"/>
    <s v=" 20202050070531"/>
    <n v="1"/>
    <x v="0"/>
    <s v="Orfeo sin cerrar"/>
    <m/>
    <m/>
    <m/>
    <m/>
    <m/>
  </r>
  <r>
    <x v="0"/>
    <s v="Correo Atención Ciudadano"/>
    <x v="5"/>
    <s v="CUERPO DE BOMBEROS VOLUNTARIOS DE PUERTO LOPEZ"/>
    <x v="2"/>
    <x v="0"/>
    <s v="CAC. solicitud información. "/>
    <s v="Cristhian Matiz "/>
    <s v="SUBDIRECCIÓN ESTRATÉGICA Y DE COORDINACIÓN BOMBERIL "/>
    <x v="0"/>
    <x v="2"/>
    <n v="30"/>
    <s v="20203800039242  "/>
    <d v="2020-09-22T00:00:00"/>
    <d v="2020-11-10T00:00:00"/>
    <s v="20202000010261"/>
    <n v="33"/>
    <x v="1"/>
    <s v="10-11-2020 15:02 PM Archivar Cristhian Matiz SE ARCHIVA EL ORFEO 20202000010261"/>
    <d v="2020-11-10T00:00:00"/>
    <s v="pdf"/>
    <s v="N/A"/>
    <s v="N/A"/>
    <s v="Sin especificar medio de envío de respuesta"/>
  </r>
  <r>
    <x v="0"/>
    <s v="Correo Atención Ciudadano"/>
    <x v="22"/>
    <s v="WILFREDO PERALTA ARDILA"/>
    <x v="0"/>
    <x v="0"/>
    <s v="CAC. Remisión Solicitud Ticket N° GSC-2020-65432 - ATENCIÓN AL CIUDADANO UNGRD. "/>
    <s v="Carlos Osorio"/>
    <s v="FORMULACIÓN Y ACTUALIZACIÓN NORMATIVA Y OPERATIVA"/>
    <x v="0"/>
    <x v="0"/>
    <n v="30"/>
    <s v="20203800039392  "/>
    <d v="2020-09-23T00:00:00"/>
    <m/>
    <m/>
    <m/>
    <x v="1"/>
    <s v="39 días vencido"/>
    <m/>
    <m/>
    <m/>
    <m/>
    <m/>
  </r>
  <r>
    <x v="1"/>
    <s v="Formato PQRSD"/>
    <x v="8"/>
    <s v="HUGO ALBONZALEZERTO MAESTRE GONZALEZ"/>
    <x v="0"/>
    <x v="0"/>
    <s v="FT SOLICITUD DE INFORMACION "/>
    <s v="Mauricio Delgado Perdomo"/>
    <s v="Educación"/>
    <x v="0"/>
    <x v="0"/>
    <n v="30"/>
    <s v="20203800039442  "/>
    <d v="2020-09-23T00:00:00"/>
    <d v="2020-09-24T00:00:00"/>
    <s v="202038000383102 Y DNBC 20203800038312"/>
    <n v="1"/>
    <x v="0"/>
    <s v="24-09-2020 08:48 AM Archivar Mauricio Delgado Perdomo EVIDENCIA PARA CERRAR EL TRAMITE DE LOS RADICADOS DNBC 202038000383102 Y DNBC 20203800038312"/>
    <s v="N/A"/>
    <s v="N/A"/>
    <s v="N/A"/>
    <s v="N/A"/>
    <s v="Se generaro Orfeos de entrada para responder"/>
  </r>
  <r>
    <x v="0"/>
    <s v="Correo Institucional"/>
    <x v="2"/>
    <s v="CUERPO DE BOMBEROS VOLUNTARIOS SUAREZ CUERPO DE BOMBEROS VOLUNTARIOS SUAREZ"/>
    <x v="2"/>
    <x v="2"/>
    <s v="CI. Fwd: Contestación propuesta Alcaldía de Suarez, Tolima. Problemas de contratación  "/>
    <s v="Andrea Bibiana Castañeda Durán"/>
    <s v="FORMULACIÓN Y ACTUALIZACIÓN NORMATIVA Y OPERATIVA"/>
    <x v="0"/>
    <x v="2"/>
    <n v="30"/>
    <s v="20203800039472  "/>
    <d v="2020-09-23T00:00:00"/>
    <d v="2020-10-02T00:00:00"/>
    <s v="20202050070731"/>
    <n v="7"/>
    <x v="0"/>
    <s v="07-10-2020 16:25 PM Archivar Andrea Bibiana Castañeda Durán SE DIO TRÁMITE CON RADICADO 20202050070731 ENVIADO EL 2/10/2020"/>
    <d v="2020-10-02T00:00:00"/>
    <s v="pdf"/>
    <s v="si"/>
    <s v="N/A"/>
    <s v="N/A"/>
  </r>
  <r>
    <x v="0"/>
    <s v="Correo Atención Ciudadano"/>
    <x v="19"/>
    <s v="CUERPO DE BOMBEROS VOLUNTARIOS DE PIEDECUESTA"/>
    <x v="2"/>
    <x v="1"/>
    <s v="CAC. consulta del cuerpo de bomberos de Piedecuesta.  "/>
    <s v="Juan Gabriel Parra "/>
    <s v="FORMULACIÓN Y ACTUALIZACIÓN NORMATIVA Y OPERATIVA "/>
    <x v="0"/>
    <x v="4"/>
    <n v="35"/>
    <s v="20203800039502  "/>
    <d v="2020-09-23T00:00:00"/>
    <d v="2020-11-09T00:00:00"/>
    <s v="20202050076121"/>
    <n v="31"/>
    <x v="0"/>
    <s v="Orfeo sin cerrar"/>
    <s v="N/A"/>
    <s v="N/A"/>
    <s v="N/A"/>
    <s v="N/A"/>
    <s v="Orfeo sin cerrar, no se adjunta evidencia de respuesta."/>
  </r>
  <r>
    <x v="0"/>
    <s v="Correo Atención Ciudadano"/>
    <x v="24"/>
    <s v="CUERPO DE BOMBEROS VOLUNTARIOS DE TAMARA"/>
    <x v="2"/>
    <x v="2"/>
    <s v="CAC. TRAZABILIDAD FRENTE A LA SUSPENSION DE BOMEROS DE TAMARA.  "/>
    <s v="Carlos Osorio"/>
    <s v="FORMULACIÓN Y ACTUALIZACIÓN NORMATIVA Y OPERATIVA"/>
    <x v="0"/>
    <x v="2"/>
    <n v="30"/>
    <s v="20203800039512  "/>
    <d v="2020-09-23T00:00:00"/>
    <m/>
    <m/>
    <m/>
    <x v="1"/>
    <m/>
    <m/>
    <m/>
    <m/>
    <m/>
    <m/>
  </r>
  <r>
    <x v="0"/>
    <s v="Correo Atención Ciudadano"/>
    <x v="4"/>
    <s v="CAROLINA CARREÑO"/>
    <x v="0"/>
    <x v="0"/>
    <s v="CAC SOLICITUD "/>
    <s v="Luis Alberto Valencia Pulido"/>
    <s v="Área Central de Referencia Bomberil"/>
    <x v="0"/>
    <x v="0"/>
    <n v="30"/>
    <s v="20203800039582  "/>
    <d v="2020-09-23T00:00:00"/>
    <d v="2020-10-02T00:00:00"/>
    <s v="20202100008131"/>
    <n v="7"/>
    <x v="0"/>
    <s v="28-10-2020 12:54 PM Archivar Luis Alberto Valencia Pulido Se dio respuesta el día 2 de Octubre con el Radicado No. 20202100008131"/>
    <d v="2020-10-02T00:00:00"/>
    <s v="pdf"/>
    <s v="si"/>
    <s v="N/A"/>
    <s v="N/A"/>
  </r>
  <r>
    <x v="0"/>
    <s v="Correo Atención Ciudadano"/>
    <x v="4"/>
    <s v="DOR INES CASTRO"/>
    <x v="0"/>
    <x v="0"/>
    <s v="CAC SOLICITUD "/>
    <s v="Liz Margaret Álvarez calderon"/>
    <s v="FORMULACIÓN Y ACTUALIZACIÓN NORMATIVA Y OPERATIVA "/>
    <x v="0"/>
    <x v="0"/>
    <n v="30"/>
    <s v="20203800039592  "/>
    <d v="2020-09-23T00:00:00"/>
    <d v="2020-10-05T00:00:00"/>
    <s v=" 20202000007961"/>
    <n v="8"/>
    <x v="0"/>
    <s v="05-10-2020 19:35 PM Archivar Julio Alejandro Chamorro Cabrera Respuesta proyectada por Dra. Liz Alvarez"/>
    <d v="2020-10-02T00:00:00"/>
    <s v="pdf"/>
    <s v="si"/>
    <s v="N/A"/>
    <s v="N/A"/>
  </r>
  <r>
    <x v="0"/>
    <s v="Correo Atención Ciudadano"/>
    <x v="2"/>
    <s v="DAYAN DARSON VERA PARRA"/>
    <x v="0"/>
    <x v="4"/>
    <s v="CAC. QUEJA Y PRESENTACIÓN DE SOLICITUD FORMAL CON RELACIÓN A LA SRA GISELLA VARGAS.  "/>
    <s v="Arbey Hernan Trujillo Mendez "/>
    <s v="SUBDIRECCIÓN ESTRATÉGICA Y DE COORDINACIÓN BOMBERIL"/>
    <x v="0"/>
    <x v="0"/>
    <n v="30"/>
    <s v="20203800039642  "/>
    <d v="2020-09-24T00:00:00"/>
    <d v="2020-11-09T00:00:00"/>
    <s v="20202000010531"/>
    <n v="30"/>
    <x v="0"/>
    <s v="09-11-2020 16:50 PM Archivar Arbey Hernan Trujillo Mendez archivo 20202000010531"/>
    <s v="N/A"/>
    <s v="Word"/>
    <s v="N/A"/>
    <s v="N/A"/>
    <s v="No se especifica medio de envío de respuesta, documento sin firma."/>
  </r>
  <r>
    <x v="1"/>
    <s v="Radicación Directa"/>
    <x v="4"/>
    <s v="DANIEL JAIME GOMEZ LARCON"/>
    <x v="0"/>
    <x v="4"/>
    <s v="RD REMISION QUEJA POR COMPETENCIA "/>
    <s v="Arbey Hernan Trujillo Mendez "/>
    <s v="SUBDIRECCIÓN ESTRATÉGICA Y DE COORDINACIÓN BOMBERIL"/>
    <x v="0"/>
    <x v="0"/>
    <n v="30"/>
    <s v="20203800039742  "/>
    <d v="2020-09-24T00:00:00"/>
    <d v="2020-10-02T00:00:00"/>
    <s v="20202000008151"/>
    <n v="6"/>
    <x v="0"/>
    <s v="02-10-2020 11:33 AM Archivar Arbey Hernan Trujillo Mendez ARCHIVO 20202000008151"/>
    <s v="N/A"/>
    <s v="Word"/>
    <s v="N/A"/>
    <s v="N/A"/>
    <s v="No se especifica medio de envío de respuesta, documento sin firma."/>
  </r>
  <r>
    <x v="0"/>
    <s v="Correo Atención Ciudadano"/>
    <x v="9"/>
    <s v="CUERPO DE BOMBEROS VOLUNTARIOS DE MAHATES"/>
    <x v="2"/>
    <x v="2"/>
    <s v="CAC. Solicitud de acompañamiento. "/>
    <s v="Arbey Hernan Trujillo Mendez "/>
    <s v="SUBDIRECCIÓN ESTRATÉGICA Y DE COORDINACIÓN BOMBERIL"/>
    <x v="0"/>
    <x v="2"/>
    <n v="30"/>
    <s v="20203800039772  "/>
    <d v="2020-09-24T00:00:00"/>
    <d v="2020-11-03T00:00:00"/>
    <s v="20202000010041"/>
    <n v="26"/>
    <x v="0"/>
    <s v="03-11-2020 11:53 AM Archivar Arbey Hernan Trujillo Mendez archivo 20202000010041"/>
    <d v="2020-11-19T00:00:00"/>
    <s v="pdf"/>
    <s v="si"/>
    <s v="N/A"/>
    <s v="N/A"/>
  </r>
  <r>
    <x v="0"/>
    <s v="Correo Atención Ciudadano"/>
    <x v="14"/>
    <s v="PHANOR REYES VIZCAYA"/>
    <x v="0"/>
    <x v="4"/>
    <s v="CAC. SOLICITUD DE INFORMACIÓN Radicado DNBC No. 20202000013782.  "/>
    <s v="Melba Vidal "/>
    <s v="FORMULACIÓN Y ACTUALIZACIÓN NORMATIVA Y OPERATIVA "/>
    <x v="0"/>
    <x v="0"/>
    <n v="30"/>
    <s v="20203800039782  "/>
    <d v="2020-09-24T00:00:00"/>
    <d v="2020-11-05T00:00:00"/>
    <s v="20202050075551"/>
    <n v="28"/>
    <x v="0"/>
    <s v="05-11-2020 15:33 PM Archivar Melba Vidal ARCHIVO 20202050075551"/>
    <s v="N/A"/>
    <s v="Word"/>
    <s v="N/A"/>
    <s v="N/A"/>
    <s v="No se especifica medio de envío de respuesta, documento sin firma."/>
  </r>
  <r>
    <x v="0"/>
    <s v="Correo Atención Ciudadano"/>
    <x v="0"/>
    <s v=" DIANA PATRICIA CORREA Balcázar"/>
    <x v="0"/>
    <x v="1"/>
    <s v="CAC. Derecho de petición Diana Correa 23 Sep 2020.  "/>
    <s v="Edgar Alexander Maya Lopez"/>
    <s v="FORMULACIÓN Y ACTUALIZACIÓN NORMATIVA Y OPERATIVA "/>
    <x v="0"/>
    <x v="0"/>
    <n v="30"/>
    <s v="20203800039822  "/>
    <d v="2020-09-24T00:00:00"/>
    <d v="2020-10-26T00:00:00"/>
    <s v="20202050073991"/>
    <n v="21"/>
    <x v="0"/>
    <s v="26-10-2020 10:13 AM Archivar Edgar Alexander Maya Lopez Se da respuesta con radicado DNBC N° 20202050073991"/>
    <d v="2020-11-09T00:00:00"/>
    <s v="pdf"/>
    <s v="si"/>
    <s v="N/A"/>
    <s v="N/A"/>
  </r>
  <r>
    <x v="0"/>
    <s v="Correo Institucional"/>
    <x v="4"/>
    <s v="JARIO BARCENAS"/>
    <x v="0"/>
    <x v="0"/>
    <s v="CI. Fwd: Saludos y Solicitud.  "/>
    <s v="LUZ MARINA SERNA "/>
    <s v="COOPERACIÓN INTERNACIONAL Y ALIANZAS ESTRATÉGICAS "/>
    <x v="0"/>
    <x v="0"/>
    <n v="30"/>
    <s v="20203800039842  "/>
    <d v="2020-09-24T00:00:00"/>
    <d v="2020-10-13T00:00:00"/>
    <s v="20203000008101"/>
    <n v="12"/>
    <x v="0"/>
    <s v="04-11-2020 18:20 PM Archivar LUZ MARINA SERNA enviado 13 de octubre"/>
    <d v="2020-10-13T00:00:00"/>
    <s v="pdf"/>
    <s v="si"/>
    <s v="N/A"/>
    <s v="La imagen de entrada fue remplazada por la respuesta dada al peticionario"/>
  </r>
  <r>
    <x v="0"/>
    <s v="Correo Institucional"/>
    <x v="6"/>
    <s v="CUERPO DE BOMBEROS DE MOCOA"/>
    <x v="2"/>
    <x v="1"/>
    <s v="CI. Fwd: Consulta Bomberos Mocoa Putumayo.  "/>
    <s v="Edgar Alexander Maya Lopez"/>
    <s v="FORMULACIÓN Y ACTUALIZACIÓN NORMATIVA Y OPERATIVA "/>
    <x v="0"/>
    <x v="4"/>
    <n v="35"/>
    <s v="20203800039872  "/>
    <d v="2020-09-24T00:00:00"/>
    <d v="2020-11-09T00:00:00"/>
    <s v="20202050076131"/>
    <n v="30"/>
    <x v="0"/>
    <s v="09-11-2020 18:08 PM Archivar Edgar Alexander Maya Lopez Se da respuesta con radicado DNBC N° 20202050076131"/>
    <s v="N/A"/>
    <s v="Word"/>
    <s v="N/A"/>
    <s v="N/A"/>
    <s v="No se especifica medio de envío de respuesta, documento sin firma."/>
  </r>
  <r>
    <x v="0"/>
    <s v="Correo Institucional"/>
    <x v="6"/>
    <s v="CUERPO DE BOMBEROS VOLUNTARIOS VILLAGARZON PUTUMAYO"/>
    <x v="2"/>
    <x v="0"/>
    <s v="CI. Fwd: Solicitud Bomberos Villagarzon.  "/>
    <s v="Mauricio Delgado Perdomo"/>
    <s v="Educación"/>
    <x v="0"/>
    <x v="2"/>
    <n v="30"/>
    <s v="20203800039892  "/>
    <d v="2020-09-24T00:00:00"/>
    <d v="2020-09-28T00:00:00"/>
    <s v="20202000007931"/>
    <n v="2"/>
    <x v="0"/>
    <s v="28-09-2020 15:00 PM Archivar Mauricio Delgado Perdomo SE RESUELVE MEDIANTE RADICADO DNBC 20202000007931"/>
    <d v="2020-10-06T00:00:00"/>
    <s v="pdf"/>
    <s v="si"/>
    <s v="N/A"/>
    <s v="N/A"/>
  </r>
  <r>
    <x v="0"/>
    <s v="Correo Atención Ciudadano"/>
    <x v="12"/>
    <s v="GERMAN BARRERO TORRES"/>
    <x v="0"/>
    <x v="0"/>
    <s v="CAC. Señor Director Capitán Charles Benavidez.  "/>
    <s v="Melba Vidal "/>
    <s v="FORMULACIÓN Y ACTUALIZACIÓN NORMATIVA Y OPERATIVA "/>
    <x v="0"/>
    <x v="0"/>
    <n v="30"/>
    <s v="20203800039902  "/>
    <d v="2020-09-25T00:00:00"/>
    <d v="2020-11-05T00:00:00"/>
    <s v="20202050075571"/>
    <n v="27"/>
    <x v="0"/>
    <s v="05-11-2020 15:41 PM Archivar Melba Vidal archivo 20202050075571"/>
    <s v="N/A"/>
    <s v="Word"/>
    <s v="N/A"/>
    <s v="N/A"/>
    <s v="No se especifica medio de envío de respuesta, documento sin firma."/>
  </r>
  <r>
    <x v="0"/>
    <s v="Correo Atención Ciudadano"/>
    <x v="16"/>
    <s v="GOBERNACION DE ANTIOQUIA SECRETARIA DE GOBIERNO DEPARTAMENTAL"/>
    <x v="4"/>
    <x v="1"/>
    <s v="CAC. Solicitud,  "/>
    <s v="Edgar Alexander Maya Lopez"/>
    <s v="FORMULACIÓN Y ACTUALIZACIÓN NORMATIVA Y OPERATIVA "/>
    <x v="0"/>
    <x v="2"/>
    <n v="30"/>
    <s v="20203800039932  "/>
    <d v="2020-09-25T00:00:00"/>
    <d v="2020-10-02T00:00:00"/>
    <s v="20202050070971"/>
    <n v="5"/>
    <x v="0"/>
    <s v="01-10-2020 15:44 PM Archivar Edgar Alexander Maya Lopez Se da respuesta con radicado DNBC N° 20202050070971"/>
    <d v="2020-10-02T00:00:00"/>
    <s v="pdf"/>
    <s v="N/A"/>
    <s v="N/A"/>
    <s v="N/A"/>
  </r>
  <r>
    <x v="0"/>
    <s v="Correo Atención Ciudadano"/>
    <x v="19"/>
    <s v="CUERPO DE BOMBEROS VOLUNTARIOS DE PIEDECUESTA"/>
    <x v="2"/>
    <x v="1"/>
    <s v="CAC. Consulta.  "/>
    <s v="Juan Gabriel Parra "/>
    <s v="FORMULACIÓN Y ACTUALIZACIÓN NORMATIVA Y OPERATIVA "/>
    <x v="0"/>
    <x v="4"/>
    <n v="35"/>
    <s v="20203800039972  "/>
    <d v="2020-09-25T00:00:00"/>
    <d v="2020-11-09T00:00:00"/>
    <s v="20202050076111 "/>
    <n v="29"/>
    <x v="0"/>
    <s v="Orfeo sin cerrar"/>
    <s v="N/A"/>
    <s v="Word"/>
    <s v="N/A"/>
    <s v="N/A"/>
    <s v="No se especifica medio de envío de respuesta, documento sin firma."/>
  </r>
  <r>
    <x v="0"/>
    <s v="Correo Atención Ciudadano"/>
    <x v="22"/>
    <s v="ALCALDIA DE TIMANA"/>
    <x v="4"/>
    <x v="5"/>
    <s v="CAC. solicitud de información. "/>
    <s v="Cristhian Matiz "/>
    <s v="SUBDIRECCIÓN ESTRATÉGICA Y DE COORDINACIÓN BOMBERIL "/>
    <x v="0"/>
    <x v="2"/>
    <n v="30"/>
    <s v="20203800040042  "/>
    <d v="2020-09-25T00:00:00"/>
    <d v="2020-11-10T00:00:00"/>
    <s v="20202000010231"/>
    <n v="30"/>
    <x v="0"/>
    <s v="10-11-2020 14:50 PM Archivar Cristhian Matiz SE DA RESPUESTA AL ORFEO 20202000010231"/>
    <d v="2020-11-10T00:00:00"/>
    <s v="pdf"/>
    <s v="si"/>
    <s v="N/A"/>
    <s v="N/A"/>
  </r>
  <r>
    <x v="0"/>
    <s v="Correo Atención Ciudadano"/>
    <x v="11"/>
    <s v="CUERPO DE BOMBEROS VOLUNTARIOS DE VALLEDUPAR"/>
    <x v="2"/>
    <x v="2"/>
    <s v="CAC. SOLICITUD DE ACOMPAÑAMIENTO.  "/>
    <s v="Ronny Estiven Romero Velandia"/>
    <s v="FORMULACIÓN Y ACTUALIZACIÓN NORMATIVA Y OPERATIVA"/>
    <x v="0"/>
    <x v="2"/>
    <n v="30"/>
    <s v="20203800040112  "/>
    <d v="2020-09-25T00:00:00"/>
    <d v="2020-09-30T00:00:00"/>
    <s v="N/A"/>
    <n v="3"/>
    <x v="0"/>
    <s v="30-09-2020 10:06 AM Archivar Ronny Estiven Romero Velandia LA REUNION SE ADELANTARÁ EL DIA 30 DE SEPTIEMBRE, PRESIDIDA POR EL SEÑOR DIRECTOR."/>
    <s v="N/A"/>
    <s v="N/A"/>
    <s v="N/A"/>
    <s v="N/A"/>
    <s v="No se tiene evidencia de reunión"/>
  </r>
  <r>
    <x v="0"/>
    <s v="Correo Atención Ciudadano"/>
    <x v="0"/>
    <s v="CUERPO DE BOMBEROS VOLUNTARIOS ROZO - VALLE"/>
    <x v="2"/>
    <x v="0"/>
    <s v="CAC. Aclaración de inquietudes.  "/>
    <s v="Melba Vidal "/>
    <s v="FORMULACIÓN Y ACTUALIZACIÓN NORMATIVA Y OPERATIVA "/>
    <x v="0"/>
    <x v="2"/>
    <n v="30"/>
    <s v="20203800040152  "/>
    <d v="2020-09-25T00:00:00"/>
    <d v="2020-11-05T00:00:00"/>
    <s v="20202050075591"/>
    <n v="27"/>
    <x v="0"/>
    <s v="05-11-2020 15:51 PM Archivar Melba Vidal ARCHIVO 20202050075591"/>
    <s v="N/A"/>
    <s v="Word"/>
    <s v="N/A"/>
    <s v="N/A"/>
    <s v="No se especifica medio de envío de respuesta, documento sin firma."/>
  </r>
  <r>
    <x v="0"/>
    <s v="Correo Atención Ciudadano"/>
    <x v="4"/>
    <s v="PROCURADURIA GENERAL DE LA NACION"/>
    <x v="3"/>
    <x v="3"/>
    <s v="SM REMISION QUEJA INCOSISTENCIAS KITS DE BIOSEGURIDAD "/>
    <s v="Carlos Armando López Barrera"/>
    <s v="OFICINA ASESORA JURIDICA"/>
    <x v="1"/>
    <x v="6"/>
    <n v="10"/>
    <s v="20203800040162  "/>
    <d v="2020-09-25T00:00:00"/>
    <d v="2020-10-09T00:00:00"/>
    <s v="N/A"/>
    <n v="10"/>
    <x v="0"/>
    <s v="09-10-2020 09:41 AM Archivar Carlos Armando López Barrera Se procede, conforme a la orden de la PGN, a iniciar las investigaciones respectivas, oficiando a la delegación departamental de Cundinamarca para que se pronuncie al respecto."/>
    <s v="N/A"/>
    <s v="N/A"/>
    <s v="N/A"/>
    <s v="N/A"/>
    <s v="No se tiene evidencia de respuesta"/>
  </r>
  <r>
    <x v="0"/>
    <s v="Correo Atención Ciudadano"/>
    <x v="19"/>
    <s v="VALENTINA GUIZA SANTANA"/>
    <x v="0"/>
    <x v="1"/>
    <s v="CAC. Derecho de Petición. "/>
    <s v="Melba Vidal "/>
    <s v="FORMULACIÓN Y ACTUALIZACIÓN NORMATIVA Y OPERATIVA "/>
    <x v="0"/>
    <x v="0"/>
    <n v="30"/>
    <s v="20203800040172  "/>
    <d v="2020-09-25T00:00:00"/>
    <d v="2020-11-05T00:00:00"/>
    <s v=" 20202050075601"/>
    <n v="27"/>
    <x v="0"/>
    <s v="05-11-2020 15:56 PM Archivar Melba Vidal archivo 20202050075601"/>
    <s v="N/A"/>
    <s v="Word"/>
    <s v="N/A"/>
    <s v="N/A"/>
    <s v="No se especifica medio de envío de respuesta, documento sin firma."/>
  </r>
  <r>
    <x v="0"/>
    <s v="Correo Atención Ciudadano"/>
    <x v="4"/>
    <s v=" NATALIA JAIME GOMEZ"/>
    <x v="0"/>
    <x v="1"/>
    <s v="CAC. consulta aplicación de La Ley 1575 de 2.012 y Resolución 0256 de 2.014. "/>
    <s v="Edgar Alexander Maya Lopez"/>
    <s v="FORMULACIÓN Y ACTUALIZACIÓN NORMATIVA Y OPERATIVA "/>
    <x v="0"/>
    <x v="0"/>
    <n v="30"/>
    <s v="20203800040192  "/>
    <d v="2020-09-25T00:00:00"/>
    <d v="2020-11-09T00:00:00"/>
    <s v="20202050076081"/>
    <n v="29"/>
    <x v="0"/>
    <s v="09-11-2020 13:07 PM Archivar Edgar Alexander Maya Lopez Se da respuesta con radicado DNBC N° 20202050076081"/>
    <s v="N/A"/>
    <s v="Word"/>
    <s v="N/A"/>
    <s v="N/A"/>
    <s v="No se especifica medio de envío de respuesta, documento sin firma."/>
  </r>
  <r>
    <x v="0"/>
    <s v="Correo Atención Ciudadano"/>
    <x v="24"/>
    <s v="CUERPO DE BOMBEROS VOLUNTARIOS DE TRINIDAD"/>
    <x v="2"/>
    <x v="1"/>
    <s v="CAC. REF.: SOLICITUD PARA QUE SE PERMITAN RESOLVER DUDAS Y PREGUNTAS PROCEDENTES PARA LA ELECCIÓN DEL CONSEJO DE DIGNATARIOS Y COMANDANTE DE LA INSTITUCIÓN BOMBERIL: CUERPO DE BOMBEROS VOLUNTARIOS DE TRINIDAD, CASANARE "/>
    <s v="Melba Vidal "/>
    <s v="FORMULACIÓN Y ACTUALIZACIÓN NORMATIVA Y OPERATIVA "/>
    <x v="0"/>
    <x v="2"/>
    <n v="30"/>
    <s v="20203800040202  "/>
    <d v="2020-09-25T00:00:00"/>
    <d v="2020-11-05T00:00:00"/>
    <s v="20202050075611"/>
    <n v="27"/>
    <x v="0"/>
    <s v="05-11-2020 16:00 PM Archivar Melba Vidal archivo 20202050075611"/>
    <s v="N/A"/>
    <s v="Word"/>
    <s v="N/A"/>
    <s v="N/A"/>
    <s v="No se especifica medio de envío de respuesta, documento sin firma."/>
  </r>
  <r>
    <x v="0"/>
    <s v="Correo Atención Ciudadano"/>
    <x v="19"/>
    <s v="VEEDURIA VIGILANCIA CIUDADANA"/>
    <x v="1"/>
    <x v="0"/>
    <s v="CAC. derecho de petición.  "/>
    <s v="Melba Vidal "/>
    <s v="FORMULACIÓN Y ACTUALIZACIÓN NORMATIVA Y OPERATIVA "/>
    <x v="0"/>
    <x v="0"/>
    <n v="30"/>
    <s v="20203800040212  "/>
    <d v="2020-09-28T00:00:00"/>
    <d v="2020-11-05T00:00:00"/>
    <s v="20202050075621"/>
    <n v="26"/>
    <x v="0"/>
    <s v="05-11-2020 16:06 PM Archivar Melba Vidal ARCHIVO 20202050075621"/>
    <s v="N/A"/>
    <s v="Word"/>
    <s v="N/A"/>
    <s v="N/A"/>
    <s v="No se especifica medio de envío de respuesta, documento sin firma."/>
  </r>
  <r>
    <x v="0"/>
    <s v="Correo Institucional"/>
    <x v="26"/>
    <s v="ELIZABETH SUAREZ LOPEZ"/>
    <x v="0"/>
    <x v="4"/>
    <s v="CI. Fwd: Enviar - Remisión por Competencia 26 de 2020 [20201700952651] (EMAIL CERTIFICADO de sspd@superservicios.gov.co).  "/>
    <s v="Julio Alejandro Chamorro Cabrera"/>
    <s v="SUBDIRECCIÓN ESTRATÉGICA Y DE COORDINACIÓN BOMBERIL"/>
    <x v="0"/>
    <x v="0"/>
    <n v="30"/>
    <s v="20203800040372  "/>
    <d v="2020-09-28T00:00:00"/>
    <d v="2020-11-10T00:00:00"/>
    <s v=" 20202000008371"/>
    <n v="29"/>
    <x v="0"/>
    <s v="10-11-2020 12:22 PM Archivar Julio Alejandro Chamorro Cabrera Se demoro en firma y envío"/>
    <d v="2020-10-22T00:00:00"/>
    <s v="pdf"/>
    <s v="si"/>
    <s v="N/A"/>
    <s v="N/A"/>
  </r>
  <r>
    <x v="0"/>
    <s v="Correo Atención Ciudadano"/>
    <x v="5"/>
    <s v="HECTOR JAVIER ROJAS OSORIO"/>
    <x v="0"/>
    <x v="0"/>
    <s v="CAC. Solicitud reintegración.  "/>
    <s v="Edgar Alexander Maya Lopez"/>
    <s v="FORMULACIÓN Y ACTUALIZACIÓN NORMATIVA Y OPERATIVA "/>
    <x v="0"/>
    <x v="0"/>
    <n v="30"/>
    <s v="20203800040402  "/>
    <d v="2020-09-28T00:00:00"/>
    <d v="2020-11-10T00:00:00"/>
    <s v="N/A"/>
    <n v="29"/>
    <x v="0"/>
    <s v="10-11-2020 08:29 AM Archivar Edgar Alexander Maya Lopez Se da respuesta por correo electrónico se deja soporte en digital"/>
    <s v="N/A"/>
    <s v="pdf"/>
    <s v="N/A"/>
    <s v="N/A"/>
    <s v="No se genero radicado de salida para su respuesta"/>
  </r>
  <r>
    <x v="0"/>
    <s v="Correo Atención Ciudadano"/>
    <x v="16"/>
    <s v="PAOLA Estefanía SALAZAR AGUDELO"/>
    <x v="0"/>
    <x v="0"/>
    <s v="CAC. DERECHO DE PETICIÓN. "/>
    <s v="Melba Vidal "/>
    <s v="FORMULACIÓN Y ACTUALIZACIÓN NORMATIVA Y OPERATIVA "/>
    <x v="0"/>
    <x v="0"/>
    <n v="30"/>
    <s v="20203800040422  "/>
    <d v="2020-09-28T00:00:00"/>
    <d v="2020-11-06T00:00:00"/>
    <s v="20202050075831"/>
    <n v="27"/>
    <x v="0"/>
    <s v="06-11-2020 11:45 AM Archivar Melba Vidal archivo 20202050075831"/>
    <s v="N/A"/>
    <s v="Word"/>
    <s v="N/A"/>
    <s v="N/A"/>
    <s v="No se especifica medio de envío de respuesta, documento sin firma."/>
  </r>
  <r>
    <x v="0"/>
    <s v="Correo Atención Ciudadano"/>
    <x v="14"/>
    <s v="CUERPO DE BOMBEROS VOLUNTARIOS DE JUAN DE ACOSTA"/>
    <x v="2"/>
    <x v="0"/>
    <s v="CAC. aclaración del objetivo delos vehículos entregado en comodato por parte de sistema nacional de bombero. "/>
    <s v="Andrea Bibiana Castañeda Durán"/>
    <s v="FORMULACIÓN Y ACTUALIZACIÓN NORMATIVA Y OPERATIVA"/>
    <x v="0"/>
    <x v="2"/>
    <n v="30"/>
    <s v="20203800040442  "/>
    <d v="2020-09-28T00:00:00"/>
    <d v="2020-11-18T00:00:00"/>
    <s v="20202050076361"/>
    <n v="34"/>
    <x v="1"/>
    <s v="19-11-2020 14:36 PM Archivar Andrea Bibiana Castañeda Durán SE DIO TRÁMITE CON RAD. 20202050076361 ENVIADO EL 18/11/2020"/>
    <s v="N/A"/>
    <s v="Word"/>
    <s v="N/A"/>
    <s v="N/A"/>
    <s v="No se especifica medio de envío de respuesta, documento sin firma."/>
  </r>
  <r>
    <x v="0"/>
    <s v="Correo Atención Ciudadano"/>
    <x v="15"/>
    <s v="EDGAR DANIEL SAENZ MUNEVAR"/>
    <x v="0"/>
    <x v="4"/>
    <s v="CAC. Derecho de Petición. "/>
    <s v="Arbey Hernan Trujillo Mendez "/>
    <s v="SUBDIRECCIÓN ESTRATÉGICA Y DE COORDINACIÓN BOMBERIL"/>
    <x v="0"/>
    <x v="0"/>
    <s v="`30"/>
    <s v="20203800040472  "/>
    <d v="2020-09-28T00:00:00"/>
    <d v="2020-11-09T00:00:00"/>
    <s v="20202000010521"/>
    <n v="28"/>
    <x v="0"/>
    <s v="09-11-2020 16:45 PM Archivar Arbey Hernan Trujillo Mendez archivo 20202000010521"/>
    <s v="N/A"/>
    <s v="Word"/>
    <s v="N/A"/>
    <s v="N/A"/>
    <s v="No se especifica medio de envío de respuesta, documento sin firma."/>
  </r>
  <r>
    <x v="0"/>
    <s v="Correo Atención Ciudadano"/>
    <x v="12"/>
    <s v="YENI ADRIANA MARTINEZ"/>
    <x v="0"/>
    <x v="4"/>
    <s v="CAC. Denuncia. "/>
    <s v="Arbey Hernan Trujillo Mendez "/>
    <s v="SUBDIRECCIÓN ESTRATÉGICA Y DE COORDINACIÓN BOMBERIL"/>
    <x v="0"/>
    <x v="0"/>
    <n v="30"/>
    <s v="20203800040622  "/>
    <d v="2020-09-28T00:00:00"/>
    <d v="2020-11-03T00:00:00"/>
    <s v="20202000010051"/>
    <n v="24"/>
    <x v="0"/>
    <s v="03-11-2020 11:59 AM Archivar Arbey Hernan Trujillo Mendez archivo 20202000010051"/>
    <d v="2020-11-19T00:00:00"/>
    <s v="pdf"/>
    <s v="si"/>
    <s v="N/A"/>
    <s v="N/A"/>
  </r>
  <r>
    <x v="0"/>
    <s v="Correo Atención Ciudadano"/>
    <x v="16"/>
    <s v="PAULA ARANGO LOPEZ"/>
    <x v="0"/>
    <x v="0"/>
    <s v="CAC. Solicitud de información. "/>
    <s v="Cristhian Matiz "/>
    <s v="SUBDIRECCIÓN ESTRATÉGICA Y DE COORDINACIÓN BOMBERIL "/>
    <x v="0"/>
    <x v="0"/>
    <n v="30"/>
    <s v="20203800040632  "/>
    <d v="2020-09-28T00:00:00"/>
    <d v="2020-11-10T00:00:00"/>
    <s v="20202000010251"/>
    <n v="29"/>
    <x v="0"/>
    <s v="10-11-2020 14:57 PM Archivar Cristhian Matiz SE ARCHIVA ORFEO 20202000010251"/>
    <d v="2020-11-10T00:00:00"/>
    <s v="pdf"/>
    <s v="N/A"/>
    <s v="N/A"/>
    <s v="No especifica medio de envío de respuesta."/>
  </r>
  <r>
    <x v="0"/>
    <s v="Correo Atención Ciudadano"/>
    <x v="4"/>
    <s v="GEORGINA LEMUS"/>
    <x v="0"/>
    <x v="1"/>
    <s v="CAC. CONSULTA ACERCA DE CAPACITACIÓN EN ACCIONES PARA CONTROLAR Y MITIGAR LA OCURRENCIA DE INCENDIOS FORESTALES.  "/>
    <s v="Edgar Alexander Maya Lopez"/>
    <s v="FORMULACIÓN Y ACTUALIZACIÓN NORMATIVA Y OPERATIVA "/>
    <x v="0"/>
    <x v="4"/>
    <n v="35"/>
    <s v="20203800040642  "/>
    <d v="2020-09-28T00:00:00"/>
    <d v="2020-11-10T00:00:00"/>
    <s v="20202050076351"/>
    <n v="29"/>
    <x v="0"/>
    <s v="10-11-2020 10:31 AM Archivar Edgar Alexander Maya Lopez Se da respuesta con radicado DNBCN° 20202050076351"/>
    <s v="N/A"/>
    <s v="Word"/>
    <s v="N/A"/>
    <s v="N/A"/>
    <s v="No se especifica medio de envío de respuesta, documento sin firma."/>
  </r>
  <r>
    <x v="0"/>
    <s v="Correo Atención Ciudadano"/>
    <x v="8"/>
    <s v=" DEIVINSONN MORALES BRITO"/>
    <x v="0"/>
    <x v="4"/>
    <s v="CAC. Denuncias en contra del comandante del Cuerpo de Bomberos Voluntarios de San Juan del Cesar.pdf.  "/>
    <s v="Julio Alejandro Chamorro Cabrera"/>
    <s v="SUBDIRECCIÓN ESTRATÉGICA Y DE COORDINACIÓN BOMBERIL"/>
    <x v="0"/>
    <x v="0"/>
    <n v="30"/>
    <s v="20203800040692  "/>
    <d v="2020-09-28T00:00:00"/>
    <d v="2020-11-10T00:00:00"/>
    <s v=" 20202000008381"/>
    <n v="29"/>
    <x v="0"/>
    <s v="10-11-2020 12:23 PM Archivar Julio Alejandro Chamorro Cabrera Se demoró en firma y envío"/>
    <d v="2020-11-19T00:00:00"/>
    <s v="pdf"/>
    <s v="si"/>
    <s v="N/A"/>
    <s v="N/A"/>
  </r>
  <r>
    <x v="0"/>
    <s v="Correo Atención Ciudadano"/>
    <x v="4"/>
    <s v="EMPRESA NACIONAL PROMOTORA DEL DESARROLLO TERRITORIAL EN TERRITORIO "/>
    <x v="3"/>
    <x v="0"/>
    <s v="CAC. RV: Solicitud de Información para la Estación de Bomberos en el Municipio de Santiago de Tolú, Sucre.  "/>
    <s v="Cristhian Matiz "/>
    <s v="SUBDIRECCIÓN ESTRATÉGICA Y DE COORDINACIÓN BOMBERIL "/>
    <x v="0"/>
    <x v="2"/>
    <n v="30"/>
    <s v="20203800040712  "/>
    <d v="2020-09-28T00:00:00"/>
    <d v="2020-11-10T00:00:00"/>
    <s v="20203320009541"/>
    <n v="29"/>
    <x v="0"/>
    <s v="10-11-2020 16:29 PM Archivar Cristhian Matiz SE DA RESPUESTA AL ORFEO 20203320009541"/>
    <d v="2020-11-04T00:00:00"/>
    <s v="pdf"/>
    <s v="si"/>
    <s v="N/A"/>
    <s v="N/A"/>
  </r>
  <r>
    <x v="0"/>
    <s v="Correo Atención Ciudadano"/>
    <x v="0"/>
    <s v="CUERPO DE BOMBEROS VOLUNTARIOS DE JAMUNDI - VALLE DEL CAUCA"/>
    <x v="2"/>
    <x v="5"/>
    <s v="CAC. BOMBEROS JAMUNDI. "/>
    <s v="Cristhian Matiz "/>
    <s v="SUBDIRECCIÓN ESTRATÉGICA Y DE COORDINACIÓN BOMBERIL "/>
    <x v="0"/>
    <x v="2"/>
    <n v="30"/>
    <s v="20203800040762  "/>
    <d v="2020-09-29T00:00:00"/>
    <m/>
    <m/>
    <m/>
    <x v="1"/>
    <s v="35 días vencida"/>
    <m/>
    <m/>
    <m/>
    <m/>
    <m/>
  </r>
  <r>
    <x v="0"/>
    <s v="Correo Atención Ciudadano"/>
    <x v="15"/>
    <s v="BAYARDO ROA"/>
    <x v="0"/>
    <x v="1"/>
    <s v="CAC. Solicitud aclaración Consejo de Dignatarios Resolución 1127 de 2018. "/>
    <s v="Melba Vidal "/>
    <s v="FORMULACIÓN Y ACTUALIZACIÓN NORMATIVA Y OPERATIVA "/>
    <x v="0"/>
    <x v="0"/>
    <n v="30"/>
    <s v="20203800040822  "/>
    <d v="2020-09-29T00:00:00"/>
    <d v="2020-11-06T00:00:00"/>
    <s v="20202050075841"/>
    <n v="26"/>
    <x v="0"/>
    <s v="06-11-2020 11:51 AM Archivar Melba Vidal archivo 20202050075841"/>
    <s v="N/A"/>
    <s v="Word"/>
    <s v="N/A"/>
    <s v="N/A"/>
    <s v="No se especifica medio de envío de respuesta, documento sin firma."/>
  </r>
  <r>
    <x v="0"/>
    <s v="Correo Institucional"/>
    <x v="2"/>
    <s v="SECRETARIA DE PLANEACION HERVEO - TOLIMA"/>
    <x v="4"/>
    <x v="0"/>
    <s v="CI. Fwd: SOLICITUD LISTADOS CENSALES MES SEPTIEMBRE. "/>
    <s v="Faubricio Sanchez Cortes "/>
    <s v="FORMULACIÓN Y ACTUALIZACIÓN NORMATIVA Y OPERATIVA "/>
    <x v="0"/>
    <x v="2"/>
    <n v="30"/>
    <s v="20203800040842  "/>
    <d v="2020-09-29T00:00:00"/>
    <d v="2020-10-06T00:00:00"/>
    <s v="20203320002911"/>
    <n v="5"/>
    <x v="0"/>
    <s v="06-10-2020 13:16 PM Archivar Faubricio Sanchez Cortes se da respuesta con radicado No. 20203320002911 el día 6/10/2020"/>
    <d v="2020-07-16T00:00:00"/>
    <s v="pdf"/>
    <s v="si"/>
    <s v="N/A"/>
    <s v="N/A"/>
  </r>
  <r>
    <x v="0"/>
    <s v="Correo Atención Ciudadano"/>
    <x v="15"/>
    <s v="CUERPO DE BOMBEROS VOLUNTARIOS DE AQUITANIA - BOYACA"/>
    <x v="2"/>
    <x v="0"/>
    <s v="CAC. solicitud información "/>
    <s v="Cristhian Matiz "/>
    <s v="SUBDIRECCIÓN ESTRATÉGICA Y DE COORDINACIÓN BOMBERIL "/>
    <x v="0"/>
    <x v="2"/>
    <n v="30"/>
    <s v="20203800040862  "/>
    <d v="2020-09-29T00:00:00"/>
    <m/>
    <m/>
    <m/>
    <x v="1"/>
    <s v="35 días vencida"/>
    <m/>
    <m/>
    <m/>
    <m/>
    <m/>
  </r>
  <r>
    <x v="0"/>
    <s v="Correo Atención Ciudadano"/>
    <x v="0"/>
    <s v="GUSTAVO ADOLFO GONZÁLEZ MONTOYA "/>
    <x v="0"/>
    <x v="0"/>
    <s v="CAC. Fwd: Delivery Status Notificación (Failure). solicitud contratista convivencia y seguridad ciudadana.  "/>
    <s v="Cristhian Matiz "/>
    <s v="SUBDIRECCIÓN ESTRATÉGICA Y DE COORDINACIÓN BOMBERIL "/>
    <x v="0"/>
    <x v="0"/>
    <n v="30"/>
    <s v="20203800040872  "/>
    <d v="2020-09-29T00:00:00"/>
    <m/>
    <m/>
    <m/>
    <x v="1"/>
    <s v="35 días vencida"/>
    <m/>
    <m/>
    <m/>
    <m/>
    <m/>
  </r>
  <r>
    <x v="0"/>
    <s v="Correo Atención Ciudadano"/>
    <x v="0"/>
    <s v=" ESTACION CONTABILIDAD"/>
    <x v="1"/>
    <x v="1"/>
    <s v="CAC. QUEJA SOBRE EL VALOR DE CERTIFICACION DE BOMBEROS EN LA CIUDAD DE CALI. "/>
    <s v="Edgar Alexander Maya Lopez"/>
    <s v="FORMULACIÓN Y ACTUALIZACIÓN NORMATIVA Y OPERATIVA "/>
    <x v="0"/>
    <x v="0"/>
    <n v="30"/>
    <s v="20203800040882  "/>
    <d v="2020-09-29T00:00:00"/>
    <d v="2020-11-17T00:00:00"/>
    <s v="20202050076891"/>
    <n v="32"/>
    <x v="1"/>
    <s v="17-11-2020 12:18 PM Archivar Edgar Alexander Maya Lopez Se da respuesta con radicado DNBC 20202050076891"/>
    <s v="N/A"/>
    <s v="Word"/>
    <s v="N/A"/>
    <s v="N/A"/>
    <s v="No se especifica medio de envío de respuesta, documento sin firma."/>
  </r>
  <r>
    <x v="0"/>
    <s v="Chat Institucional"/>
    <x v="15"/>
    <s v=" CUERPO DE BOMBEROS VOLUNTARIOS DE PAZ DE RIO"/>
    <x v="2"/>
    <x v="1"/>
    <s v="CH. [Smartsupp] New message from bomberospazderio@hotmail.com.  "/>
    <s v="Carlos Osorio"/>
    <s v="FORMULACIÓN Y ACTUALIZACIÓN NORMATIVA Y OPERATIVA"/>
    <x v="0"/>
    <x v="0"/>
    <n v="30"/>
    <s v="20203800040902  "/>
    <d v="2020-09-29T00:00:00"/>
    <d v="2020-09-30T00:00:00"/>
    <s v="20202050067431"/>
    <n v="1"/>
    <x v="0"/>
    <s v="30-09-2020 14:13 PM Reasignación Ronny Estiven Romero Velandia PARA TRAMITAR CONFORME A LOS RADICADOS: Al contestar cite este número: Radicado DNBC No. *20202050067431* **20202050067431** REFERENCIA: Radicado DNBC No. 20202000009802"/>
    <d v="2020-09-24T00:00:00"/>
    <s v="pdf"/>
    <s v="si"/>
    <s v="N/A"/>
    <s v="Petición solicitada con anterioridad a la oficina FANO"/>
  </r>
  <r>
    <x v="0"/>
    <s v="Correo Atención Ciudadano"/>
    <x v="9"/>
    <s v=" ANDRES ARTURO CASTRO LINARES"/>
    <x v="0"/>
    <x v="0"/>
    <s v="CAC. Derecho de Petición. "/>
    <s v="Melba Vidal "/>
    <s v="FORMULACIÓN Y ACTUALIZACIÓN NORMATIVA Y OPERATIVA "/>
    <x v="0"/>
    <x v="0"/>
    <n v="30"/>
    <s v="20203800040922  "/>
    <d v="2020-09-30T00:00:00"/>
    <d v="2020-11-06T00:00:00"/>
    <s v="20202050075851"/>
    <n v="25"/>
    <x v="0"/>
    <s v="06-11-2020 11:55 AM Archivar Melba Vidal archivo 20202050075851"/>
    <s v="N/A"/>
    <s v="Word"/>
    <s v="N/A"/>
    <s v="N/A"/>
    <s v="No se especifica medio de envío de respuesta, documento sin firma."/>
  </r>
  <r>
    <x v="0"/>
    <s v="Chat Institucional"/>
    <x v="4"/>
    <s v="CLARA INES PUENTE MARMOLEJO"/>
    <x v="0"/>
    <x v="0"/>
    <s v="CH. Offline message sent by Clara Ines Puente Marmolejo.  "/>
    <s v="Cristhian Matiz "/>
    <s v="SUBDIRECCIÓN ESTRATÉGICA Y DE COORDINACIÓN BOMBERIL "/>
    <x v="0"/>
    <x v="0"/>
    <n v="30"/>
    <s v="20203800040992  "/>
    <d v="2020-09-30T00:00:00"/>
    <d v="2020-11-10T00:00:00"/>
    <s v="20202000010351"/>
    <n v="22"/>
    <x v="0"/>
    <s v="10-11-2020 15:32 PM Archivar Cristhian Matiz SE DA RESPUESTA AL ORFEO 20202000010351"/>
    <d v="2020-11-10T00:00:00"/>
    <s v="pdf"/>
    <s v="si"/>
    <s v="N/A"/>
    <s v="N/A"/>
  </r>
  <r>
    <x v="0"/>
    <s v="Correo Atención Ciudadano"/>
    <x v="4"/>
    <s v="UNIDAD ADMINISTRATIVA ESPECIAL CUERPO OFICIAL DE BOMBEROS DE BOGOTA UAECOB"/>
    <x v="2"/>
    <x v="3"/>
    <s v="CAC. Solicitud realización &amp;amp;quot;Charla de sensibilización de Equidad de Género, Prevención de todo tipo de Violencias contra la Mujer, Masculinidades y Cultura de Paz&amp;amp;quot;  "/>
    <s v="Paola Urrueña"/>
    <s v="FORMULACIÓN Y ACTUALIZACIÓN NORMATIVA Y OPERATIVA "/>
    <x v="0"/>
    <x v="2"/>
    <n v="30"/>
    <s v="20203800041002  "/>
    <d v="2020-09-30T00:00:00"/>
    <d v="2020-10-06T00:00:00"/>
    <s v=" 20202050071731"/>
    <n v="4"/>
    <x v="0"/>
    <s v="SE DA RESPUESTA MEDIANTE OFICIO 20202050071731 Y SE ENVIA ATRAVES DE FANO - PAOLA URUEÑA"/>
    <d v="2020-10-06T00:00:00"/>
    <s v="pdf"/>
    <s v="si"/>
    <s v="N/A"/>
    <s v="N/A"/>
  </r>
  <r>
    <x v="0"/>
    <s v="Correo Atención Ciudadano"/>
    <x v="19"/>
    <s v="ALCALDIA JORDAN"/>
    <x v="4"/>
    <x v="0"/>
    <s v="CAC. SOLICITUD DE INFORMACIÓN- REQUISITOS PARA CONTRATAR CUERPOS DE BOMBEROS. CUERPOS DE BOMBEROS HABILITADOS EN SANTANDER. "/>
    <s v="Andrea Bibiana Castañeda Durán"/>
    <s v="FORMULACIÓN Y ACTUALIZACIÓN NORMATIVA Y OPERATIVA"/>
    <x v="0"/>
    <x v="2"/>
    <n v="30"/>
    <s v="20203800041022  "/>
    <d v="2020-09-30T00:00:00"/>
    <d v="2020-11-03T00:00:00"/>
    <s v="20202050074621"/>
    <n v="22"/>
    <x v="0"/>
    <s v="04-11-2020 09:07 AM Archivar Andrea Bibiana Castañeda Durán SE DIO TRÁMITE CON RAD. 20202050074621 ENVIADO EL 3/11/2020"/>
    <d v="2020-11-19T00:00:00"/>
    <s v="pdf"/>
    <s v="si"/>
    <s v="N/A"/>
    <s v="N/A"/>
  </r>
  <r>
    <x v="1"/>
    <s v="Servicio de mensajería"/>
    <x v="2"/>
    <s v="JOSE ANTONIO SABOGAL ZAMORA"/>
    <x v="0"/>
    <x v="4"/>
    <s v="SM QUEJA VIOLACION LEY 1575 DE 2012 "/>
    <s v="Arbey Hernan Trujillo Mendez "/>
    <s v="SUBDIRECCIÓN ESTRATÉGICA Y DE COORDINACIÓN BOMBERIL"/>
    <x v="0"/>
    <x v="0"/>
    <n v="30"/>
    <s v="20203800041032  "/>
    <d v="2020-09-30T00:00:00"/>
    <d v="2020-11-09T00:00:00"/>
    <s v="20202000010511"/>
    <n v="26"/>
    <x v="0"/>
    <s v="09-11-2020 16:41 PM Archivar Arbey Hernan Trujillo Mendez archivo 20202000010511"/>
    <s v="N/A"/>
    <s v="Word"/>
    <s v="N/A"/>
    <s v="N/A"/>
    <s v="No se especifica medio de envío de respuesta, documento sin firm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8" cacheId="10"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location ref="A184:B192" firstHeaderRow="1" firstDataRow="1" firstDataCol="1"/>
  <pivotFields count="24">
    <pivotField showAll="0"/>
    <pivotField showAll="0"/>
    <pivotField showAll="0"/>
    <pivotField showAll="0"/>
    <pivotField showAll="0"/>
    <pivotField showAll="0"/>
    <pivotField showAll="0"/>
    <pivotField showAll="0"/>
    <pivotField showAll="0"/>
    <pivotField showAll="0"/>
    <pivotField axis="axisRow" showAll="0">
      <items count="8">
        <item x="4"/>
        <item x="3"/>
        <item x="1"/>
        <item x="2"/>
        <item x="0"/>
        <item x="6"/>
        <item x="5"/>
        <item t="default"/>
      </items>
    </pivotField>
    <pivotField showAll="0"/>
    <pivotField showAll="0"/>
    <pivotField numFmtId="165" showAll="0"/>
    <pivotField showAll="0"/>
    <pivotField showAll="0"/>
    <pivotField dataField="1" showAll="0"/>
    <pivotField showAll="0"/>
    <pivotField showAll="0"/>
    <pivotField showAll="0"/>
    <pivotField showAll="0"/>
    <pivotField showAll="0"/>
    <pivotField showAll="0"/>
    <pivotField showAll="0"/>
  </pivotFields>
  <rowFields count="1">
    <field x="10"/>
  </rowFields>
  <rowItems count="8">
    <i>
      <x/>
    </i>
    <i>
      <x v="1"/>
    </i>
    <i>
      <x v="2"/>
    </i>
    <i>
      <x v="3"/>
    </i>
    <i>
      <x v="4"/>
    </i>
    <i>
      <x v="5"/>
    </i>
    <i>
      <x v="6"/>
    </i>
    <i t="grand">
      <x/>
    </i>
  </rowItems>
  <colItems count="1">
    <i/>
  </colItems>
  <dataFields count="1">
    <dataField name="Promedio de Tiempo de respuesta días hábiles" fld="16" subtotal="average" baseField="10" baseItem="0" numFmtId="1"/>
  </dataFields>
  <formats count="13">
    <format dxfId="109">
      <pivotArea outline="0" collapsedLevelsAreSubtotals="1" fieldPosition="0"/>
    </format>
    <format dxfId="108">
      <pivotArea type="all" dataOnly="0" outline="0" fieldPosition="0"/>
    </format>
    <format dxfId="107">
      <pivotArea outline="0" collapsedLevelsAreSubtotals="1" fieldPosition="0"/>
    </format>
    <format dxfId="106">
      <pivotArea field="10" type="button" dataOnly="0" labelOnly="1" outline="0" axis="axisRow" fieldPosition="0"/>
    </format>
    <format dxfId="105">
      <pivotArea dataOnly="0" labelOnly="1" outline="0" axis="axisValues" fieldPosition="0"/>
    </format>
    <format dxfId="104">
      <pivotArea dataOnly="0" labelOnly="1" fieldPosition="0">
        <references count="1">
          <reference field="10" count="0"/>
        </references>
      </pivotArea>
    </format>
    <format dxfId="103">
      <pivotArea dataOnly="0" labelOnly="1" grandRow="1" outline="0" fieldPosition="0"/>
    </format>
    <format dxfId="102">
      <pivotArea type="all" dataOnly="0" outline="0" fieldPosition="0"/>
    </format>
    <format dxfId="101">
      <pivotArea outline="0" collapsedLevelsAreSubtotals="1" fieldPosition="0"/>
    </format>
    <format dxfId="100">
      <pivotArea field="10" type="button" dataOnly="0" labelOnly="1" outline="0" axis="axisRow" fieldPosition="0"/>
    </format>
    <format dxfId="99">
      <pivotArea dataOnly="0" labelOnly="1" outline="0" axis="axisValues" fieldPosition="0"/>
    </format>
    <format dxfId="98">
      <pivotArea dataOnly="0" labelOnly="1" fieldPosition="0">
        <references count="1">
          <reference field="10" count="0"/>
        </references>
      </pivotArea>
    </format>
    <format dxfId="97">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7" cacheId="10"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8">
  <location ref="A157:B164" firstHeaderRow="1" firstDataRow="1" firstDataCol="1"/>
  <pivotFields count="24">
    <pivotField showAll="0"/>
    <pivotField showAll="0"/>
    <pivotField showAll="0"/>
    <pivotField showAll="0"/>
    <pivotField showAll="0"/>
    <pivotField axis="axisRow" dataField="1" showAll="0">
      <items count="7">
        <item x="2"/>
        <item x="1"/>
        <item x="3"/>
        <item x="4"/>
        <item x="0"/>
        <item x="5"/>
        <item t="default"/>
      </items>
    </pivotField>
    <pivotField showAll="0"/>
    <pivotField showAll="0"/>
    <pivotField showAll="0"/>
    <pivotField showAll="0"/>
    <pivotField showAll="0"/>
    <pivotField showAll="0"/>
    <pivotField showAll="0"/>
    <pivotField numFmtId="165" showAll="0"/>
    <pivotField showAll="0"/>
    <pivotField showAll="0"/>
    <pivotField showAll="0"/>
    <pivotField showAll="0"/>
    <pivotField showAll="0"/>
    <pivotField showAll="0"/>
    <pivotField showAll="0"/>
    <pivotField showAll="0"/>
    <pivotField showAll="0"/>
    <pivotField showAll="0"/>
  </pivotFields>
  <rowFields count="1">
    <field x="5"/>
  </rowFields>
  <rowItems count="7">
    <i>
      <x/>
    </i>
    <i>
      <x v="1"/>
    </i>
    <i>
      <x v="2"/>
    </i>
    <i>
      <x v="3"/>
    </i>
    <i>
      <x v="4"/>
    </i>
    <i>
      <x v="5"/>
    </i>
    <i t="grand">
      <x/>
    </i>
  </rowItems>
  <colItems count="1">
    <i/>
  </colItems>
  <dataFields count="1">
    <dataField name="Cuenta de Tema de Consulta" fld="5" subtotal="count" baseField="0" baseItem="0"/>
  </dataFields>
  <formats count="12">
    <format dxfId="121">
      <pivotArea type="all" dataOnly="0" outline="0" fieldPosition="0"/>
    </format>
    <format dxfId="120">
      <pivotArea outline="0" collapsedLevelsAreSubtotals="1" fieldPosition="0"/>
    </format>
    <format dxfId="119">
      <pivotArea field="5" type="button" dataOnly="0" labelOnly="1" outline="0" axis="axisRow" fieldPosition="0"/>
    </format>
    <format dxfId="118">
      <pivotArea dataOnly="0" labelOnly="1" outline="0" axis="axisValues" fieldPosition="0"/>
    </format>
    <format dxfId="117">
      <pivotArea dataOnly="0" labelOnly="1" fieldPosition="0">
        <references count="1">
          <reference field="5" count="0"/>
        </references>
      </pivotArea>
    </format>
    <format dxfId="116">
      <pivotArea dataOnly="0" labelOnly="1" grandRow="1" outline="0" fieldPosition="0"/>
    </format>
    <format dxfId="115">
      <pivotArea type="all" dataOnly="0" outline="0" fieldPosition="0"/>
    </format>
    <format dxfId="114">
      <pivotArea outline="0" collapsedLevelsAreSubtotals="1" fieldPosition="0"/>
    </format>
    <format dxfId="113">
      <pivotArea field="5" type="button" dataOnly="0" labelOnly="1" outline="0" axis="axisRow" fieldPosition="0"/>
    </format>
    <format dxfId="112">
      <pivotArea dataOnly="0" labelOnly="1" outline="0" axis="axisValues" fieldPosition="0"/>
    </format>
    <format dxfId="111">
      <pivotArea dataOnly="0" labelOnly="1" fieldPosition="0">
        <references count="1">
          <reference field="5" count="0"/>
        </references>
      </pivotArea>
    </format>
    <format dxfId="110">
      <pivotArea dataOnly="0" labelOnly="1" grandRow="1" outline="0" fieldPosition="0"/>
    </format>
  </formats>
  <chartFormats count="1">
    <chartFormat chart="4"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 dinámica4" cacheId="10"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13">
  <location ref="A73:B76" firstHeaderRow="1" firstDataRow="1" firstDataCol="1"/>
  <pivotFields count="24">
    <pivotField axis="axisRow" dataField="1"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numFmtId="165" showAll="0"/>
    <pivotField showAll="0"/>
    <pivotField showAll="0"/>
    <pivotField showAll="0"/>
    <pivotField showAll="0"/>
    <pivotField showAll="0"/>
    <pivotField showAll="0"/>
    <pivotField showAll="0"/>
    <pivotField showAll="0"/>
    <pivotField showAll="0"/>
    <pivotField showAll="0"/>
  </pivotFields>
  <rowFields count="1">
    <field x="0"/>
  </rowFields>
  <rowItems count="3">
    <i>
      <x/>
    </i>
    <i>
      <x v="1"/>
    </i>
    <i t="grand">
      <x/>
    </i>
  </rowItems>
  <colItems count="1">
    <i/>
  </colItems>
  <dataFields count="1">
    <dataField name="Cuenta de Canal Oficial de Entrada" fld="0" subtotal="count" baseField="0" baseItem="0"/>
  </dataFields>
  <formats count="12">
    <format dxfId="133">
      <pivotArea type="all" dataOnly="0" outline="0" fieldPosition="0"/>
    </format>
    <format dxfId="132">
      <pivotArea outline="0" collapsedLevelsAreSubtotals="1" fieldPosition="0"/>
    </format>
    <format dxfId="131">
      <pivotArea field="0" type="button" dataOnly="0" labelOnly="1" outline="0" axis="axisRow" fieldPosition="0"/>
    </format>
    <format dxfId="130">
      <pivotArea dataOnly="0" labelOnly="1" outline="0" axis="axisValues" fieldPosition="0"/>
    </format>
    <format dxfId="129">
      <pivotArea dataOnly="0" labelOnly="1" fieldPosition="0">
        <references count="1">
          <reference field="0" count="0"/>
        </references>
      </pivotArea>
    </format>
    <format dxfId="128">
      <pivotArea dataOnly="0" labelOnly="1" grandRow="1" outline="0" fieldPosition="0"/>
    </format>
    <format dxfId="127">
      <pivotArea type="all" dataOnly="0" outline="0" fieldPosition="0"/>
    </format>
    <format dxfId="126">
      <pivotArea outline="0" collapsedLevelsAreSubtotals="1" fieldPosition="0"/>
    </format>
    <format dxfId="125">
      <pivotArea field="0" type="button" dataOnly="0" labelOnly="1" outline="0" axis="axisRow" fieldPosition="0"/>
    </format>
    <format dxfId="124">
      <pivotArea dataOnly="0" labelOnly="1" outline="0" axis="axisValues" fieldPosition="0"/>
    </format>
    <format dxfId="123">
      <pivotArea dataOnly="0" labelOnly="1" fieldPosition="0">
        <references count="1">
          <reference field="0" count="0"/>
        </references>
      </pivotArea>
    </format>
    <format dxfId="122">
      <pivotArea dataOnly="0" labelOnly="1" grandRow="1" outline="0" fieldPosition="0"/>
    </format>
  </formats>
  <chartFormats count="1">
    <chartFormat chart="1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 dinámica2" cacheId="10"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13">
  <location ref="A16:B19" firstHeaderRow="1" firstDataRow="1" firstDataCol="1"/>
  <pivotFields count="24">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5" showAll="0"/>
    <pivotField showAll="0"/>
    <pivotField showAll="0"/>
    <pivotField showAll="0"/>
    <pivotField axis="axisRow" dataField="1" showAll="0">
      <items count="4">
        <item x="0"/>
        <item x="1"/>
        <item m="1" x="2"/>
        <item t="default"/>
      </items>
    </pivotField>
    <pivotField showAll="0"/>
    <pivotField showAll="0"/>
    <pivotField showAll="0"/>
    <pivotField showAll="0"/>
    <pivotField showAll="0"/>
    <pivotField showAll="0"/>
  </pivotFields>
  <rowFields count="1">
    <field x="17"/>
  </rowFields>
  <rowItems count="3">
    <i>
      <x/>
    </i>
    <i>
      <x v="1"/>
    </i>
    <i t="grand">
      <x/>
    </i>
  </rowItems>
  <colItems count="1">
    <i/>
  </colItems>
  <dataFields count="1">
    <dataField name="Cuenta de Estado" fld="17" subtotal="count" baseField="0" baseItem="0"/>
  </dataFields>
  <formats count="12">
    <format dxfId="145">
      <pivotArea type="all" dataOnly="0" outline="0" fieldPosition="0"/>
    </format>
    <format dxfId="144">
      <pivotArea outline="0" collapsedLevelsAreSubtotals="1" fieldPosition="0"/>
    </format>
    <format dxfId="143">
      <pivotArea field="17" type="button" dataOnly="0" labelOnly="1" outline="0" axis="axisRow" fieldPosition="0"/>
    </format>
    <format dxfId="142">
      <pivotArea dataOnly="0" labelOnly="1" outline="0" axis="axisValues" fieldPosition="0"/>
    </format>
    <format dxfId="141">
      <pivotArea dataOnly="0" labelOnly="1" fieldPosition="0">
        <references count="1">
          <reference field="17" count="0"/>
        </references>
      </pivotArea>
    </format>
    <format dxfId="140">
      <pivotArea dataOnly="0" labelOnly="1" grandRow="1" outline="0" fieldPosition="0"/>
    </format>
    <format dxfId="139">
      <pivotArea type="all" dataOnly="0" outline="0" fieldPosition="0"/>
    </format>
    <format dxfId="138">
      <pivotArea outline="0" collapsedLevelsAreSubtotals="1" fieldPosition="0"/>
    </format>
    <format dxfId="137">
      <pivotArea field="17" type="button" dataOnly="0" labelOnly="1" outline="0" axis="axisRow" fieldPosition="0"/>
    </format>
    <format dxfId="136">
      <pivotArea dataOnly="0" labelOnly="1" outline="0" axis="axisValues" fieldPosition="0"/>
    </format>
    <format dxfId="135">
      <pivotArea dataOnly="0" labelOnly="1" fieldPosition="0">
        <references count="1">
          <reference field="17" count="0"/>
        </references>
      </pivotArea>
    </format>
    <format dxfId="134">
      <pivotArea dataOnly="0" labelOnly="1" grandRow="1" outline="0" fieldPosition="0"/>
    </format>
  </formats>
  <chartFormats count="10">
    <chartFormat chart="6" format="0" series="1">
      <pivotArea type="data" outline="0" fieldPosition="0">
        <references count="1">
          <reference field="4294967294" count="1" selected="0">
            <x v="0"/>
          </reference>
        </references>
      </pivotArea>
    </chartFormat>
    <chartFormat chart="6" format="1">
      <pivotArea type="data" outline="0" fieldPosition="0">
        <references count="2">
          <reference field="4294967294" count="1" selected="0">
            <x v="0"/>
          </reference>
          <reference field="17" count="1" selected="0">
            <x v="0"/>
          </reference>
        </references>
      </pivotArea>
    </chartFormat>
    <chartFormat chart="6" format="2">
      <pivotArea type="data" outline="0" fieldPosition="0">
        <references count="2">
          <reference field="4294967294" count="1" selected="0">
            <x v="0"/>
          </reference>
          <reference field="17" count="1" selected="0">
            <x v="1"/>
          </reference>
        </references>
      </pivotArea>
    </chartFormat>
    <chartFormat chart="6" format="3">
      <pivotArea type="data" outline="0" fieldPosition="0">
        <references count="2">
          <reference field="4294967294" count="1" selected="0">
            <x v="0"/>
          </reference>
          <reference field="17" count="1" selected="0">
            <x v="2"/>
          </reference>
        </references>
      </pivotArea>
    </chartFormat>
    <chartFormat chart="9" format="4" series="1">
      <pivotArea type="data" outline="0" fieldPosition="0">
        <references count="1">
          <reference field="4294967294" count="1" selected="0">
            <x v="0"/>
          </reference>
        </references>
      </pivotArea>
    </chartFormat>
    <chartFormat chart="9" format="5">
      <pivotArea type="data" outline="0" fieldPosition="0">
        <references count="2">
          <reference field="4294967294" count="1" selected="0">
            <x v="0"/>
          </reference>
          <reference field="17" count="1" selected="0">
            <x v="0"/>
          </reference>
        </references>
      </pivotArea>
    </chartFormat>
    <chartFormat chart="9" format="6">
      <pivotArea type="data" outline="0" fieldPosition="0">
        <references count="2">
          <reference field="4294967294" count="1" selected="0">
            <x v="0"/>
          </reference>
          <reference field="17" count="1" selected="0">
            <x v="1"/>
          </reference>
        </references>
      </pivotArea>
    </chartFormat>
    <chartFormat chart="10" format="7" series="1">
      <pivotArea type="data" outline="0" fieldPosition="0">
        <references count="1">
          <reference field="4294967294" count="1" selected="0">
            <x v="0"/>
          </reference>
        </references>
      </pivotArea>
    </chartFormat>
    <chartFormat chart="10" format="8">
      <pivotArea type="data" outline="0" fieldPosition="0">
        <references count="2">
          <reference field="4294967294" count="1" selected="0">
            <x v="0"/>
          </reference>
          <reference field="17" count="1" selected="0">
            <x v="0"/>
          </reference>
        </references>
      </pivotArea>
    </chartFormat>
    <chartFormat chart="10" format="9">
      <pivotArea type="data" outline="0" fieldPosition="0">
        <references count="2">
          <reference field="4294967294" count="1" selected="0">
            <x v="0"/>
          </reference>
          <reference field="17"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 dinámica1" cacheId="10"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location ref="A1:B5" firstHeaderRow="1" firstDataRow="1" firstDataCol="1"/>
  <pivotFields count="24">
    <pivotField showAll="0"/>
    <pivotField showAll="0"/>
    <pivotField showAll="0"/>
    <pivotField showAll="0"/>
    <pivotField showAll="0"/>
    <pivotField showAll="0"/>
    <pivotField showAll="0"/>
    <pivotField showAll="0"/>
    <pivotField showAll="0"/>
    <pivotField axis="axisRow" dataField="1" showAll="0">
      <items count="4">
        <item x="1"/>
        <item x="2"/>
        <item x="0"/>
        <item t="default"/>
      </items>
    </pivotField>
    <pivotField showAll="0"/>
    <pivotField showAll="0"/>
    <pivotField showAll="0"/>
    <pivotField numFmtId="165" showAll="0"/>
    <pivotField showAll="0"/>
    <pivotField showAll="0"/>
    <pivotField showAll="0"/>
    <pivotField showAll="0"/>
    <pivotField showAll="0"/>
    <pivotField showAll="0"/>
    <pivotField showAll="0"/>
    <pivotField showAll="0"/>
    <pivotField showAll="0"/>
    <pivotField showAll="0"/>
  </pivotFields>
  <rowFields count="1">
    <field x="9"/>
  </rowFields>
  <rowItems count="4">
    <i>
      <x/>
    </i>
    <i>
      <x v="1"/>
    </i>
    <i>
      <x v="2"/>
    </i>
    <i t="grand">
      <x/>
    </i>
  </rowItems>
  <colItems count="1">
    <i/>
  </colItems>
  <dataFields count="1">
    <dataField name="Cuenta de Dependencia" fld="9" subtotal="count" baseField="0" baseItem="0"/>
  </dataFields>
  <formats count="12">
    <format dxfId="157">
      <pivotArea type="all" dataOnly="0" outline="0" fieldPosition="0"/>
    </format>
    <format dxfId="156">
      <pivotArea outline="0" collapsedLevelsAreSubtotals="1" fieldPosition="0"/>
    </format>
    <format dxfId="155">
      <pivotArea field="9" type="button" dataOnly="0" labelOnly="1" outline="0" axis="axisRow" fieldPosition="0"/>
    </format>
    <format dxfId="154">
      <pivotArea dataOnly="0" labelOnly="1" outline="0" axis="axisValues" fieldPosition="0"/>
    </format>
    <format dxfId="153">
      <pivotArea dataOnly="0" labelOnly="1" fieldPosition="0">
        <references count="1">
          <reference field="9" count="0"/>
        </references>
      </pivotArea>
    </format>
    <format dxfId="152">
      <pivotArea dataOnly="0" labelOnly="1" grandRow="1" outline="0" fieldPosition="0"/>
    </format>
    <format dxfId="151">
      <pivotArea type="all" dataOnly="0" outline="0" fieldPosition="0"/>
    </format>
    <format dxfId="150">
      <pivotArea outline="0" collapsedLevelsAreSubtotals="1" fieldPosition="0"/>
    </format>
    <format dxfId="149">
      <pivotArea field="9" type="button" dataOnly="0" labelOnly="1" outline="0" axis="axisRow" fieldPosition="0"/>
    </format>
    <format dxfId="148">
      <pivotArea dataOnly="0" labelOnly="1" outline="0" axis="axisValues" fieldPosition="0"/>
    </format>
    <format dxfId="147">
      <pivotArea dataOnly="0" labelOnly="1" fieldPosition="0">
        <references count="1">
          <reference field="9" count="0"/>
        </references>
      </pivotArea>
    </format>
    <format dxfId="146">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Tabla dinámica5" cacheId="10"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5">
  <location ref="A96:B102" firstHeaderRow="1" firstDataRow="1" firstDataCol="1"/>
  <pivotFields count="24">
    <pivotField showAll="0"/>
    <pivotField showAll="0"/>
    <pivotField showAll="0"/>
    <pivotField showAll="0"/>
    <pivotField axis="axisRow" dataField="1" showAll="0">
      <items count="6">
        <item x="2"/>
        <item x="3"/>
        <item x="4"/>
        <item x="1"/>
        <item x="0"/>
        <item t="default"/>
      </items>
    </pivotField>
    <pivotField showAll="0"/>
    <pivotField showAll="0"/>
    <pivotField showAll="0"/>
    <pivotField showAll="0"/>
    <pivotField showAll="0"/>
    <pivotField showAll="0"/>
    <pivotField showAll="0"/>
    <pivotField showAll="0"/>
    <pivotField numFmtId="165" showAll="0"/>
    <pivotField showAll="0"/>
    <pivotField showAll="0"/>
    <pivotField showAll="0"/>
    <pivotField showAll="0"/>
    <pivotField showAll="0"/>
    <pivotField showAll="0"/>
    <pivotField showAll="0"/>
    <pivotField showAll="0"/>
    <pivotField showAll="0"/>
    <pivotField showAll="0"/>
  </pivotFields>
  <rowFields count="1">
    <field x="4"/>
  </rowFields>
  <rowItems count="6">
    <i>
      <x/>
    </i>
    <i>
      <x v="1"/>
    </i>
    <i>
      <x v="2"/>
    </i>
    <i>
      <x v="3"/>
    </i>
    <i>
      <x v="4"/>
    </i>
    <i t="grand">
      <x/>
    </i>
  </rowItems>
  <colItems count="1">
    <i/>
  </colItems>
  <dataFields count="1">
    <dataField name="Cuenta de Naturaleza jurídica del peticionario" fld="4" subtotal="count" baseField="0" baseItem="0"/>
  </dataFields>
  <formats count="12">
    <format dxfId="169">
      <pivotArea type="all" dataOnly="0" outline="0" fieldPosition="0"/>
    </format>
    <format dxfId="168">
      <pivotArea outline="0" collapsedLevelsAreSubtotals="1" fieldPosition="0"/>
    </format>
    <format dxfId="167">
      <pivotArea field="4" type="button" dataOnly="0" labelOnly="1" outline="0" axis="axisRow" fieldPosition="0"/>
    </format>
    <format dxfId="166">
      <pivotArea dataOnly="0" labelOnly="1" outline="0" axis="axisValues" fieldPosition="0"/>
    </format>
    <format dxfId="165">
      <pivotArea dataOnly="0" labelOnly="1" fieldPosition="0">
        <references count="1">
          <reference field="4" count="0"/>
        </references>
      </pivotArea>
    </format>
    <format dxfId="164">
      <pivotArea dataOnly="0" labelOnly="1" grandRow="1" outline="0" fieldPosition="0"/>
    </format>
    <format dxfId="163">
      <pivotArea type="all" dataOnly="0" outline="0" fieldPosition="0"/>
    </format>
    <format dxfId="162">
      <pivotArea outline="0" collapsedLevelsAreSubtotals="1" fieldPosition="0"/>
    </format>
    <format dxfId="161">
      <pivotArea field="4" type="button" dataOnly="0" labelOnly="1" outline="0" axis="axisRow" fieldPosition="0"/>
    </format>
    <format dxfId="160">
      <pivotArea dataOnly="0" labelOnly="1" outline="0" axis="axisValues" fieldPosition="0"/>
    </format>
    <format dxfId="159">
      <pivotArea dataOnly="0" labelOnly="1" fieldPosition="0">
        <references count="1">
          <reference field="4" count="0"/>
        </references>
      </pivotArea>
    </format>
    <format dxfId="158">
      <pivotArea dataOnly="0" labelOnly="1" grandRow="1" outline="0" fieldPosition="0"/>
    </format>
  </formats>
  <chartFormats count="6">
    <chartFormat chart="2" format="0" series="1">
      <pivotArea type="data" outline="0" fieldPosition="0">
        <references count="1">
          <reference field="4294967294" count="1" selected="0">
            <x v="0"/>
          </reference>
        </references>
      </pivotArea>
    </chartFormat>
    <chartFormat chart="2" format="1">
      <pivotArea type="data" outline="0" fieldPosition="0">
        <references count="2">
          <reference field="4294967294" count="1" selected="0">
            <x v="0"/>
          </reference>
          <reference field="4" count="1" selected="0">
            <x v="0"/>
          </reference>
        </references>
      </pivotArea>
    </chartFormat>
    <chartFormat chart="2" format="2">
      <pivotArea type="data" outline="0" fieldPosition="0">
        <references count="2">
          <reference field="4294967294" count="1" selected="0">
            <x v="0"/>
          </reference>
          <reference field="4" count="1" selected="0">
            <x v="1"/>
          </reference>
        </references>
      </pivotArea>
    </chartFormat>
    <chartFormat chart="2" format="3">
      <pivotArea type="data" outline="0" fieldPosition="0">
        <references count="2">
          <reference field="4294967294" count="1" selected="0">
            <x v="0"/>
          </reference>
          <reference field="4" count="1" selected="0">
            <x v="2"/>
          </reference>
        </references>
      </pivotArea>
    </chartFormat>
    <chartFormat chart="2" format="4">
      <pivotArea type="data" outline="0" fieldPosition="0">
        <references count="2">
          <reference field="4294967294" count="1" selected="0">
            <x v="0"/>
          </reference>
          <reference field="4" count="1" selected="0">
            <x v="3"/>
          </reference>
        </references>
      </pivotArea>
    </chartFormat>
    <chartFormat chart="2" format="5">
      <pivotArea type="data" outline="0" fieldPosition="0">
        <references count="2">
          <reference field="4294967294" count="1" selected="0">
            <x v="0"/>
          </reference>
          <reference field="4"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Tabla dinámica6" cacheId="10"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6">
  <location ref="A116:B144" firstHeaderRow="1" firstDataRow="1" firstDataCol="1"/>
  <pivotFields count="24">
    <pivotField showAll="0"/>
    <pivotField showAll="0"/>
    <pivotField axis="axisRow" dataField="1" showAll="0">
      <items count="28">
        <item x="18"/>
        <item x="26"/>
        <item x="16"/>
        <item x="14"/>
        <item x="4"/>
        <item x="9"/>
        <item x="15"/>
        <item x="21"/>
        <item x="13"/>
        <item x="24"/>
        <item x="17"/>
        <item x="11"/>
        <item x="25"/>
        <item x="12"/>
        <item x="22"/>
        <item x="8"/>
        <item x="5"/>
        <item x="10"/>
        <item x="3"/>
        <item x="6"/>
        <item x="1"/>
        <item x="20"/>
        <item x="19"/>
        <item x="23"/>
        <item x="2"/>
        <item x="0"/>
        <item x="7"/>
        <item t="default"/>
      </items>
    </pivotField>
    <pivotField showAll="0"/>
    <pivotField showAll="0"/>
    <pivotField showAll="0"/>
    <pivotField showAll="0"/>
    <pivotField showAll="0"/>
    <pivotField showAll="0"/>
    <pivotField showAll="0"/>
    <pivotField showAll="0"/>
    <pivotField showAll="0"/>
    <pivotField showAll="0"/>
    <pivotField numFmtId="165" showAll="0"/>
    <pivotField showAll="0"/>
    <pivotField showAll="0"/>
    <pivotField showAll="0"/>
    <pivotField showAll="0"/>
    <pivotField showAll="0"/>
    <pivotField showAll="0"/>
    <pivotField showAll="0"/>
    <pivotField showAll="0"/>
    <pivotField showAll="0"/>
    <pivotField showAll="0"/>
  </pivotFields>
  <rowFields count="1">
    <field x="2"/>
  </rowFields>
  <rowItems count="28">
    <i>
      <x/>
    </i>
    <i>
      <x v="1"/>
    </i>
    <i>
      <x v="2"/>
    </i>
    <i>
      <x v="3"/>
    </i>
    <i>
      <x v="4"/>
    </i>
    <i>
      <x v="5"/>
    </i>
    <i>
      <x v="6"/>
    </i>
    <i>
      <x v="7"/>
    </i>
    <i>
      <x v="8"/>
    </i>
    <i>
      <x v="9"/>
    </i>
    <i>
      <x v="10"/>
    </i>
    <i>
      <x v="11"/>
    </i>
    <i>
      <x v="12"/>
    </i>
    <i>
      <x v="13"/>
    </i>
    <i>
      <x v="14"/>
    </i>
    <i>
      <x v="15"/>
    </i>
    <i>
      <x v="16"/>
    </i>
    <i>
      <x v="17"/>
    </i>
    <i>
      <x v="18"/>
    </i>
    <i>
      <x v="19"/>
    </i>
    <i>
      <x v="20"/>
    </i>
    <i>
      <x v="21"/>
    </i>
    <i>
      <x v="22"/>
    </i>
    <i>
      <x v="23"/>
    </i>
    <i>
      <x v="24"/>
    </i>
    <i>
      <x v="25"/>
    </i>
    <i>
      <x v="26"/>
    </i>
    <i t="grand">
      <x/>
    </i>
  </rowItems>
  <colItems count="1">
    <i/>
  </colItems>
  <dataFields count="1">
    <dataField name="Cuenta de Departamento" fld="2" subtotal="count" baseField="0" baseItem="0"/>
  </dataFields>
  <formats count="12">
    <format dxfId="181">
      <pivotArea type="all" dataOnly="0" outline="0" fieldPosition="0"/>
    </format>
    <format dxfId="180">
      <pivotArea outline="0" collapsedLevelsAreSubtotals="1" fieldPosition="0"/>
    </format>
    <format dxfId="179">
      <pivotArea field="2" type="button" dataOnly="0" labelOnly="1" outline="0" axis="axisRow" fieldPosition="0"/>
    </format>
    <format dxfId="178">
      <pivotArea dataOnly="0" labelOnly="1" outline="0" axis="axisValues" fieldPosition="0"/>
    </format>
    <format dxfId="177">
      <pivotArea dataOnly="0" labelOnly="1" fieldPosition="0">
        <references count="1">
          <reference field="2" count="0"/>
        </references>
      </pivotArea>
    </format>
    <format dxfId="176">
      <pivotArea dataOnly="0" labelOnly="1" grandRow="1" outline="0" fieldPosition="0"/>
    </format>
    <format dxfId="175">
      <pivotArea type="all" dataOnly="0" outline="0" fieldPosition="0"/>
    </format>
    <format dxfId="174">
      <pivotArea outline="0" collapsedLevelsAreSubtotals="1" fieldPosition="0"/>
    </format>
    <format dxfId="173">
      <pivotArea field="2" type="button" dataOnly="0" labelOnly="1" outline="0" axis="axisRow" fieldPosition="0"/>
    </format>
    <format dxfId="172">
      <pivotArea dataOnly="0" labelOnly="1" outline="0" axis="axisValues" fieldPosition="0"/>
    </format>
    <format dxfId="171">
      <pivotArea dataOnly="0" labelOnly="1" fieldPosition="0">
        <references count="1">
          <reference field="2" count="0"/>
        </references>
      </pivotArea>
    </format>
    <format dxfId="170">
      <pivotArea dataOnly="0" labelOnly="1" grandRow="1" outline="0" fieldPosition="0"/>
    </format>
  </formats>
  <chartFormats count="1">
    <chartFormat chart="3"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Tabla dinámica3" cacheId="10"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26">
  <location ref="A50:B58" firstHeaderRow="1" firstDataRow="1" firstDataCol="1"/>
  <pivotFields count="24">
    <pivotField showAll="0"/>
    <pivotField showAll="0"/>
    <pivotField showAll="0"/>
    <pivotField showAll="0"/>
    <pivotField showAll="0"/>
    <pivotField showAll="0"/>
    <pivotField showAll="0"/>
    <pivotField showAll="0"/>
    <pivotField showAll="0"/>
    <pivotField showAll="0"/>
    <pivotField axis="axisRow" dataField="1" showAll="0">
      <items count="8">
        <item x="4"/>
        <item x="3"/>
        <item x="1"/>
        <item x="2"/>
        <item x="0"/>
        <item x="6"/>
        <item x="5"/>
        <item t="default"/>
      </items>
    </pivotField>
    <pivotField showAll="0"/>
    <pivotField showAll="0"/>
    <pivotField numFmtId="165" showAll="0"/>
    <pivotField showAll="0"/>
    <pivotField showAll="0"/>
    <pivotField showAll="0"/>
    <pivotField showAll="0"/>
    <pivotField showAll="0"/>
    <pivotField showAll="0"/>
    <pivotField showAll="0"/>
    <pivotField showAll="0"/>
    <pivotField showAll="0"/>
    <pivotField showAll="0"/>
  </pivotFields>
  <rowFields count="1">
    <field x="10"/>
  </rowFields>
  <rowItems count="8">
    <i>
      <x/>
    </i>
    <i>
      <x v="1"/>
    </i>
    <i>
      <x v="2"/>
    </i>
    <i>
      <x v="3"/>
    </i>
    <i>
      <x v="4"/>
    </i>
    <i>
      <x v="5"/>
    </i>
    <i>
      <x v="6"/>
    </i>
    <i t="grand">
      <x/>
    </i>
  </rowItems>
  <colItems count="1">
    <i/>
  </colItems>
  <dataFields count="1">
    <dataField name="Cuenta de Tipo de petición" fld="10" subtotal="count" baseField="0" baseItem="0"/>
  </dataFields>
  <formats count="12">
    <format dxfId="193">
      <pivotArea type="all" dataOnly="0" outline="0" fieldPosition="0"/>
    </format>
    <format dxfId="192">
      <pivotArea outline="0" collapsedLevelsAreSubtotals="1" fieldPosition="0"/>
    </format>
    <format dxfId="191">
      <pivotArea field="10" type="button" dataOnly="0" labelOnly="1" outline="0" axis="axisRow" fieldPosition="0"/>
    </format>
    <format dxfId="190">
      <pivotArea dataOnly="0" labelOnly="1" outline="0" axis="axisValues" fieldPosition="0"/>
    </format>
    <format dxfId="189">
      <pivotArea dataOnly="0" labelOnly="1" fieldPosition="0">
        <references count="1">
          <reference field="10" count="0"/>
        </references>
      </pivotArea>
    </format>
    <format dxfId="188">
      <pivotArea dataOnly="0" labelOnly="1" grandRow="1" outline="0" fieldPosition="0"/>
    </format>
    <format dxfId="187">
      <pivotArea type="all" dataOnly="0" outline="0" fieldPosition="0"/>
    </format>
    <format dxfId="186">
      <pivotArea outline="0" collapsedLevelsAreSubtotals="1" fieldPosition="0"/>
    </format>
    <format dxfId="185">
      <pivotArea field="10" type="button" dataOnly="0" labelOnly="1" outline="0" axis="axisRow" fieldPosition="0"/>
    </format>
    <format dxfId="184">
      <pivotArea dataOnly="0" labelOnly="1" outline="0" axis="axisValues" fieldPosition="0"/>
    </format>
    <format dxfId="183">
      <pivotArea dataOnly="0" labelOnly="1" fieldPosition="0">
        <references count="1">
          <reference field="10" count="0"/>
        </references>
      </pivotArea>
    </format>
    <format dxfId="182">
      <pivotArea dataOnly="0" labelOnly="1" grandRow="1" outline="0" fieldPosition="0"/>
    </format>
  </formats>
  <chartFormats count="2">
    <chartFormat chart="7" format="0" series="1">
      <pivotArea type="data" outline="0" fieldPosition="0">
        <references count="1">
          <reference field="4294967294" count="1" selected="0">
            <x v="0"/>
          </reference>
        </references>
      </pivotArea>
    </chartFormat>
    <chartFormat chart="23"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10" Type="http://schemas.openxmlformats.org/officeDocument/2006/relationships/drawing" Target="../drawings/drawing1.xml"/><Relationship Id="rId4" Type="http://schemas.openxmlformats.org/officeDocument/2006/relationships/pivotTable" Target="../pivotTables/pivotTable4.xml"/><Relationship Id="rId9"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8"/>
  <sheetViews>
    <sheetView workbookViewId="0">
      <selection activeCell="D1" sqref="D1"/>
    </sheetView>
  </sheetViews>
  <sheetFormatPr baseColWidth="10" defaultRowHeight="15" x14ac:dyDescent="0.25"/>
  <cols>
    <col min="1" max="1" width="25.7109375" customWidth="1"/>
    <col min="2" max="2" width="18.28515625" customWidth="1"/>
    <col min="3" max="3" width="22.28515625" customWidth="1"/>
    <col min="4" max="4" width="25.42578125" customWidth="1"/>
  </cols>
  <sheetData>
    <row r="1" spans="1:4" x14ac:dyDescent="0.25">
      <c r="A1" s="3" t="s">
        <v>0</v>
      </c>
      <c r="B1" s="3" t="s">
        <v>1</v>
      </c>
      <c r="C1" s="3" t="s">
        <v>2</v>
      </c>
      <c r="D1" s="3" t="s">
        <v>3</v>
      </c>
    </row>
    <row r="2" spans="1:4" ht="31.5" x14ac:dyDescent="0.25">
      <c r="A2" s="3" t="s">
        <v>4</v>
      </c>
      <c r="B2" s="3" t="s">
        <v>5</v>
      </c>
      <c r="C2" s="1" t="s">
        <v>6</v>
      </c>
      <c r="D2" s="1" t="s">
        <v>7</v>
      </c>
    </row>
    <row r="3" spans="1:4" ht="73.5" x14ac:dyDescent="0.25">
      <c r="A3" s="3" t="s">
        <v>8</v>
      </c>
      <c r="B3" s="3" t="s">
        <v>9</v>
      </c>
      <c r="C3" s="2" t="s">
        <v>10</v>
      </c>
      <c r="D3" s="2" t="s">
        <v>11</v>
      </c>
    </row>
    <row r="4" spans="1:4" ht="52.5" x14ac:dyDescent="0.25">
      <c r="A4" s="3" t="s">
        <v>13</v>
      </c>
      <c r="B4" s="3" t="s">
        <v>14</v>
      </c>
      <c r="C4" s="1" t="s">
        <v>15</v>
      </c>
      <c r="D4" s="1" t="s">
        <v>16</v>
      </c>
    </row>
    <row r="5" spans="1:4" ht="84" x14ac:dyDescent="0.25">
      <c r="A5" s="3" t="s">
        <v>17</v>
      </c>
      <c r="B5" s="3" t="s">
        <v>18</v>
      </c>
      <c r="C5" s="2" t="s">
        <v>19</v>
      </c>
      <c r="D5" s="2" t="s">
        <v>20</v>
      </c>
    </row>
    <row r="6" spans="1:4" ht="30" x14ac:dyDescent="0.25">
      <c r="A6" s="3" t="s">
        <v>21</v>
      </c>
      <c r="B6" s="3" t="s">
        <v>22</v>
      </c>
      <c r="C6" s="1" t="s">
        <v>23</v>
      </c>
      <c r="D6" s="1" t="s">
        <v>25</v>
      </c>
    </row>
    <row r="7" spans="1:4" ht="31.5" x14ac:dyDescent="0.25">
      <c r="A7" s="3" t="s">
        <v>26</v>
      </c>
      <c r="B7" s="3" t="s">
        <v>27</v>
      </c>
      <c r="C7" s="2" t="s">
        <v>28</v>
      </c>
      <c r="D7" s="2" t="s">
        <v>7</v>
      </c>
    </row>
    <row r="8" spans="1:4" ht="52.5" x14ac:dyDescent="0.25">
      <c r="A8" s="3" t="s">
        <v>29</v>
      </c>
      <c r="B8" s="3" t="s">
        <v>30</v>
      </c>
      <c r="C8" s="1" t="s">
        <v>31</v>
      </c>
      <c r="D8" s="1" t="s">
        <v>32</v>
      </c>
    </row>
    <row r="9" spans="1:4" ht="52.5" x14ac:dyDescent="0.25">
      <c r="A9" s="3" t="s">
        <v>33</v>
      </c>
      <c r="B9" s="3" t="s">
        <v>34</v>
      </c>
      <c r="C9" s="2" t="s">
        <v>35</v>
      </c>
      <c r="D9" s="2" t="s">
        <v>32</v>
      </c>
    </row>
    <row r="10" spans="1:4" ht="30" x14ac:dyDescent="0.25">
      <c r="A10" s="3" t="s">
        <v>36</v>
      </c>
      <c r="B10" s="3" t="s">
        <v>37</v>
      </c>
      <c r="C10" s="1" t="s">
        <v>38</v>
      </c>
      <c r="D10" s="1" t="s">
        <v>39</v>
      </c>
    </row>
    <row r="11" spans="1:4" ht="52.5" x14ac:dyDescent="0.25">
      <c r="A11" s="3" t="s">
        <v>40</v>
      </c>
      <c r="B11" s="3" t="s">
        <v>41</v>
      </c>
      <c r="C11" s="2" t="s">
        <v>42</v>
      </c>
      <c r="D11" s="2" t="s">
        <v>32</v>
      </c>
    </row>
    <row r="12" spans="1:4" ht="31.5" x14ac:dyDescent="0.25">
      <c r="A12" s="3" t="s">
        <v>43</v>
      </c>
      <c r="B12" s="3" t="s">
        <v>44</v>
      </c>
      <c r="C12" s="1" t="s">
        <v>45</v>
      </c>
      <c r="D12" s="1" t="s">
        <v>46</v>
      </c>
    </row>
    <row r="13" spans="1:4" ht="52.5" x14ac:dyDescent="0.25">
      <c r="A13" s="3" t="s">
        <v>47</v>
      </c>
      <c r="B13" s="3" t="s">
        <v>48</v>
      </c>
      <c r="C13" s="2" t="s">
        <v>35</v>
      </c>
      <c r="D13" s="2" t="s">
        <v>32</v>
      </c>
    </row>
    <row r="14" spans="1:4" ht="31.5" x14ac:dyDescent="0.25">
      <c r="A14" s="3" t="s">
        <v>49</v>
      </c>
      <c r="B14" s="3" t="s">
        <v>50</v>
      </c>
      <c r="C14" s="1" t="s">
        <v>51</v>
      </c>
      <c r="D14" s="1" t="s">
        <v>52</v>
      </c>
    </row>
    <row r="15" spans="1:4" ht="30" x14ac:dyDescent="0.25">
      <c r="A15" s="3" t="s">
        <v>53</v>
      </c>
      <c r="B15" s="3" t="s">
        <v>54</v>
      </c>
      <c r="C15" s="2" t="s">
        <v>55</v>
      </c>
      <c r="D15" s="2" t="s">
        <v>56</v>
      </c>
    </row>
    <row r="16" spans="1:4" ht="31.5" x14ac:dyDescent="0.25">
      <c r="A16" s="3" t="s">
        <v>58</v>
      </c>
      <c r="B16" s="3" t="s">
        <v>59</v>
      </c>
      <c r="C16" s="1" t="s">
        <v>60</v>
      </c>
      <c r="D16" s="1" t="s">
        <v>61</v>
      </c>
    </row>
    <row r="17" spans="1:4" ht="31.5" x14ac:dyDescent="0.25">
      <c r="A17" s="3" t="s">
        <v>62</v>
      </c>
      <c r="B17" s="3" t="s">
        <v>63</v>
      </c>
      <c r="C17" s="2" t="s">
        <v>64</v>
      </c>
      <c r="D17" s="2" t="s">
        <v>65</v>
      </c>
    </row>
    <row r="18" spans="1:4" ht="42" x14ac:dyDescent="0.25">
      <c r="A18" s="3" t="s">
        <v>66</v>
      </c>
      <c r="B18" s="3" t="s">
        <v>67</v>
      </c>
      <c r="C18" s="1" t="s">
        <v>68</v>
      </c>
      <c r="D18" s="1" t="s">
        <v>69</v>
      </c>
    </row>
    <row r="19" spans="1:4" ht="30" x14ac:dyDescent="0.25">
      <c r="A19" s="3" t="s">
        <v>70</v>
      </c>
      <c r="B19" s="3" t="s">
        <v>71</v>
      </c>
      <c r="C19" s="2" t="s">
        <v>38</v>
      </c>
      <c r="D19" s="2" t="s">
        <v>72</v>
      </c>
    </row>
    <row r="20" spans="1:4" ht="31.5" x14ac:dyDescent="0.25">
      <c r="A20" s="3" t="s">
        <v>73</v>
      </c>
      <c r="B20" s="3" t="s">
        <v>74</v>
      </c>
      <c r="C20" s="1" t="s">
        <v>75</v>
      </c>
      <c r="D20" s="1" t="s">
        <v>77</v>
      </c>
    </row>
    <row r="21" spans="1:4" ht="31.5" x14ac:dyDescent="0.25">
      <c r="A21" s="3" t="s">
        <v>80</v>
      </c>
      <c r="B21" s="3" t="s">
        <v>81</v>
      </c>
      <c r="C21" s="2" t="s">
        <v>82</v>
      </c>
      <c r="D21" s="2" t="s">
        <v>83</v>
      </c>
    </row>
    <row r="22" spans="1:4" ht="31.5" x14ac:dyDescent="0.25">
      <c r="A22" s="3" t="s">
        <v>84</v>
      </c>
      <c r="B22" s="3" t="s">
        <v>85</v>
      </c>
      <c r="C22" s="1" t="s">
        <v>86</v>
      </c>
      <c r="D22" s="1" t="s">
        <v>32</v>
      </c>
    </row>
    <row r="23" spans="1:4" ht="42" x14ac:dyDescent="0.25">
      <c r="A23" s="3" t="s">
        <v>87</v>
      </c>
      <c r="B23" s="3" t="s">
        <v>88</v>
      </c>
      <c r="C23" s="2" t="s">
        <v>89</v>
      </c>
      <c r="D23" s="2" t="s">
        <v>32</v>
      </c>
    </row>
    <row r="24" spans="1:4" ht="31.5" x14ac:dyDescent="0.25">
      <c r="A24" s="3" t="s">
        <v>90</v>
      </c>
      <c r="B24" s="3" t="s">
        <v>91</v>
      </c>
      <c r="C24" s="1" t="s">
        <v>92</v>
      </c>
      <c r="D24" s="1" t="s">
        <v>93</v>
      </c>
    </row>
    <row r="25" spans="1:4" ht="105" x14ac:dyDescent="0.25">
      <c r="A25" s="3" t="s">
        <v>94</v>
      </c>
      <c r="B25" s="3" t="s">
        <v>95</v>
      </c>
      <c r="C25" s="2" t="s">
        <v>96</v>
      </c>
      <c r="D25" s="2" t="s">
        <v>97</v>
      </c>
    </row>
    <row r="26" spans="1:4" ht="63" x14ac:dyDescent="0.25">
      <c r="A26" s="3" t="s">
        <v>100</v>
      </c>
      <c r="B26" s="3" t="s">
        <v>101</v>
      </c>
      <c r="C26" s="1" t="s">
        <v>102</v>
      </c>
      <c r="D26" s="1" t="s">
        <v>97</v>
      </c>
    </row>
    <row r="27" spans="1:4" ht="63" x14ac:dyDescent="0.25">
      <c r="A27" s="3" t="s">
        <v>103</v>
      </c>
      <c r="B27" s="3" t="s">
        <v>104</v>
      </c>
      <c r="C27" s="2" t="s">
        <v>105</v>
      </c>
      <c r="D27" s="2" t="s">
        <v>97</v>
      </c>
    </row>
    <row r="28" spans="1:4" ht="31.5" x14ac:dyDescent="0.25">
      <c r="A28" s="3" t="s">
        <v>106</v>
      </c>
      <c r="B28" s="3" t="s">
        <v>107</v>
      </c>
      <c r="C28" s="1" t="s">
        <v>108</v>
      </c>
      <c r="D28" s="1" t="s">
        <v>109</v>
      </c>
    </row>
    <row r="29" spans="1:4" ht="30" x14ac:dyDescent="0.25">
      <c r="A29" s="3" t="s">
        <v>110</v>
      </c>
      <c r="B29" s="3" t="s">
        <v>111</v>
      </c>
      <c r="C29" s="2" t="s">
        <v>108</v>
      </c>
      <c r="D29" s="2" t="s">
        <v>112</v>
      </c>
    </row>
    <row r="30" spans="1:4" ht="73.5" x14ac:dyDescent="0.25">
      <c r="A30" s="3" t="s">
        <v>113</v>
      </c>
      <c r="B30" s="3" t="s">
        <v>114</v>
      </c>
      <c r="C30" s="1" t="s">
        <v>115</v>
      </c>
      <c r="D30" s="1" t="s">
        <v>116</v>
      </c>
    </row>
    <row r="31" spans="1:4" ht="31.5" x14ac:dyDescent="0.25">
      <c r="A31" s="3" t="s">
        <v>117</v>
      </c>
      <c r="B31" s="3" t="s">
        <v>118</v>
      </c>
      <c r="C31" s="2" t="s">
        <v>119</v>
      </c>
      <c r="D31" s="2" t="s">
        <v>121</v>
      </c>
    </row>
    <row r="32" spans="1:4" ht="31.5" x14ac:dyDescent="0.25">
      <c r="A32" s="3" t="s">
        <v>122</v>
      </c>
      <c r="B32" s="3" t="s">
        <v>123</v>
      </c>
      <c r="C32" s="1" t="s">
        <v>124</v>
      </c>
      <c r="D32" s="1" t="s">
        <v>125</v>
      </c>
    </row>
    <row r="33" spans="1:4" ht="31.5" x14ac:dyDescent="0.25">
      <c r="A33" s="3" t="s">
        <v>126</v>
      </c>
      <c r="B33" s="3" t="s">
        <v>127</v>
      </c>
      <c r="C33" s="2" t="s">
        <v>128</v>
      </c>
      <c r="D33" s="2" t="s">
        <v>129</v>
      </c>
    </row>
    <row r="34" spans="1:4" ht="31.5" x14ac:dyDescent="0.25">
      <c r="A34" s="3" t="s">
        <v>130</v>
      </c>
      <c r="B34" s="3" t="s">
        <v>131</v>
      </c>
      <c r="C34" s="1" t="s">
        <v>132</v>
      </c>
      <c r="D34" s="1" t="s">
        <v>133</v>
      </c>
    </row>
    <row r="35" spans="1:4" ht="30" x14ac:dyDescent="0.25">
      <c r="A35" s="3" t="s">
        <v>134</v>
      </c>
      <c r="B35" s="3" t="s">
        <v>135</v>
      </c>
      <c r="C35" s="2" t="s">
        <v>136</v>
      </c>
      <c r="D35" s="2" t="s">
        <v>137</v>
      </c>
    </row>
    <row r="36" spans="1:4" ht="30" x14ac:dyDescent="0.25">
      <c r="A36" s="3" t="s">
        <v>138</v>
      </c>
      <c r="B36" s="3" t="s">
        <v>139</v>
      </c>
      <c r="C36" s="1" t="s">
        <v>132</v>
      </c>
      <c r="D36" s="1" t="s">
        <v>140</v>
      </c>
    </row>
    <row r="37" spans="1:4" ht="31.5" x14ac:dyDescent="0.25">
      <c r="A37" s="3" t="s">
        <v>141</v>
      </c>
      <c r="B37" s="3" t="s">
        <v>142</v>
      </c>
      <c r="C37" s="2" t="s">
        <v>132</v>
      </c>
      <c r="D37" s="2" t="s">
        <v>143</v>
      </c>
    </row>
    <row r="38" spans="1:4" ht="30" x14ac:dyDescent="0.25">
      <c r="A38" s="3" t="s">
        <v>144</v>
      </c>
      <c r="B38" s="3" t="s">
        <v>145</v>
      </c>
      <c r="C38" s="1" t="s">
        <v>146</v>
      </c>
      <c r="D38" s="1" t="s">
        <v>147</v>
      </c>
    </row>
    <row r="39" spans="1:4" ht="30" x14ac:dyDescent="0.25">
      <c r="A39" s="3" t="s">
        <v>148</v>
      </c>
      <c r="B39" s="3" t="s">
        <v>149</v>
      </c>
      <c r="C39" s="2" t="s">
        <v>132</v>
      </c>
      <c r="D39" s="2" t="s">
        <v>150</v>
      </c>
    </row>
    <row r="40" spans="1:4" ht="30" x14ac:dyDescent="0.25">
      <c r="A40" s="3" t="s">
        <v>151</v>
      </c>
      <c r="B40" s="3" t="s">
        <v>152</v>
      </c>
      <c r="C40" s="1" t="s">
        <v>153</v>
      </c>
      <c r="D40" s="1" t="s">
        <v>154</v>
      </c>
    </row>
    <row r="41" spans="1:4" ht="30" x14ac:dyDescent="0.25">
      <c r="A41" s="3" t="s">
        <v>155</v>
      </c>
      <c r="B41" s="3" t="s">
        <v>156</v>
      </c>
      <c r="C41" s="2" t="s">
        <v>157</v>
      </c>
      <c r="D41" s="2" t="s">
        <v>158</v>
      </c>
    </row>
    <row r="42" spans="1:4" ht="30" x14ac:dyDescent="0.25">
      <c r="A42" s="1" t="s">
        <v>159</v>
      </c>
      <c r="B42" s="3" t="s">
        <v>160</v>
      </c>
      <c r="C42" s="1" t="s">
        <v>38</v>
      </c>
      <c r="D42" s="1" t="s">
        <v>161</v>
      </c>
    </row>
    <row r="43" spans="1:4" ht="31.5" x14ac:dyDescent="0.25">
      <c r="A43" s="3" t="s">
        <v>162</v>
      </c>
      <c r="B43" s="3" t="s">
        <v>163</v>
      </c>
      <c r="C43" s="2" t="s">
        <v>164</v>
      </c>
      <c r="D43" s="2" t="s">
        <v>165</v>
      </c>
    </row>
    <row r="44" spans="1:4" ht="31.5" x14ac:dyDescent="0.25">
      <c r="A44" s="3" t="s">
        <v>166</v>
      </c>
      <c r="B44" s="3" t="s">
        <v>167</v>
      </c>
      <c r="C44" s="1" t="s">
        <v>168</v>
      </c>
      <c r="D44" s="1" t="s">
        <v>169</v>
      </c>
    </row>
    <row r="45" spans="1:4" ht="31.5" x14ac:dyDescent="0.25">
      <c r="A45" s="3" t="s">
        <v>170</v>
      </c>
      <c r="B45" s="3" t="s">
        <v>171</v>
      </c>
      <c r="C45" s="2" t="s">
        <v>172</v>
      </c>
      <c r="D45" s="2" t="s">
        <v>173</v>
      </c>
    </row>
    <row r="46" spans="1:4" ht="115.5" x14ac:dyDescent="0.25">
      <c r="A46" s="3" t="s">
        <v>174</v>
      </c>
      <c r="B46" s="3" t="s">
        <v>175</v>
      </c>
      <c r="C46" s="1" t="s">
        <v>176</v>
      </c>
      <c r="D46" s="1" t="s">
        <v>177</v>
      </c>
    </row>
    <row r="47" spans="1:4" ht="30" x14ac:dyDescent="0.25">
      <c r="A47" s="3" t="s">
        <v>178</v>
      </c>
      <c r="B47" s="3" t="s">
        <v>179</v>
      </c>
      <c r="C47" s="2" t="s">
        <v>180</v>
      </c>
      <c r="D47" s="2" t="s">
        <v>181</v>
      </c>
    </row>
    <row r="48" spans="1:4" ht="42" x14ac:dyDescent="0.25">
      <c r="A48" s="3" t="s">
        <v>182</v>
      </c>
      <c r="B48" s="3" t="s">
        <v>183</v>
      </c>
      <c r="C48" s="1" t="s">
        <v>184</v>
      </c>
      <c r="D48" s="1" t="s">
        <v>185</v>
      </c>
    </row>
    <row r="49" spans="1:4" ht="42" x14ac:dyDescent="0.25">
      <c r="A49" s="3" t="s">
        <v>186</v>
      </c>
      <c r="B49" s="3" t="s">
        <v>187</v>
      </c>
      <c r="C49" s="2" t="s">
        <v>188</v>
      </c>
      <c r="D49" s="2" t="s">
        <v>32</v>
      </c>
    </row>
    <row r="50" spans="1:4" ht="42" x14ac:dyDescent="0.25">
      <c r="A50" s="3" t="s">
        <v>189</v>
      </c>
      <c r="B50" s="3" t="s">
        <v>190</v>
      </c>
      <c r="C50" s="1" t="s">
        <v>191</v>
      </c>
      <c r="D50" s="1" t="s">
        <v>192</v>
      </c>
    </row>
    <row r="51" spans="1:4" ht="42" x14ac:dyDescent="0.25">
      <c r="A51" s="3" t="s">
        <v>193</v>
      </c>
      <c r="B51" s="3" t="s">
        <v>194</v>
      </c>
      <c r="C51" s="2" t="s">
        <v>195</v>
      </c>
      <c r="D51" s="2" t="s">
        <v>32</v>
      </c>
    </row>
    <row r="52" spans="1:4" ht="42" x14ac:dyDescent="0.25">
      <c r="A52" s="3" t="s">
        <v>196</v>
      </c>
      <c r="B52" s="3" t="s">
        <v>197</v>
      </c>
      <c r="C52" s="1" t="s">
        <v>198</v>
      </c>
      <c r="D52" s="1" t="s">
        <v>32</v>
      </c>
    </row>
    <row r="53" spans="1:4" ht="31.5" x14ac:dyDescent="0.25">
      <c r="A53" s="3" t="s">
        <v>199</v>
      </c>
      <c r="B53" s="3" t="s">
        <v>200</v>
      </c>
      <c r="C53" s="2" t="s">
        <v>201</v>
      </c>
      <c r="D53" s="2" t="s">
        <v>202</v>
      </c>
    </row>
    <row r="54" spans="1:4" ht="30" x14ac:dyDescent="0.25">
      <c r="A54" s="3" t="s">
        <v>203</v>
      </c>
      <c r="B54" s="3" t="s">
        <v>204</v>
      </c>
      <c r="C54" s="1" t="s">
        <v>132</v>
      </c>
      <c r="D54" s="1" t="s">
        <v>205</v>
      </c>
    </row>
    <row r="55" spans="1:4" ht="42" x14ac:dyDescent="0.25">
      <c r="A55" s="3" t="s">
        <v>206</v>
      </c>
      <c r="B55" s="3" t="s">
        <v>207</v>
      </c>
      <c r="C55" s="2" t="s">
        <v>195</v>
      </c>
      <c r="D55" s="2" t="s">
        <v>32</v>
      </c>
    </row>
    <row r="56" spans="1:4" ht="30" x14ac:dyDescent="0.25">
      <c r="A56" s="3" t="s">
        <v>208</v>
      </c>
      <c r="B56" s="3" t="s">
        <v>209</v>
      </c>
      <c r="C56" s="1" t="s">
        <v>210</v>
      </c>
      <c r="D56" s="1" t="s">
        <v>211</v>
      </c>
    </row>
    <row r="57" spans="1:4" ht="31.5" x14ac:dyDescent="0.25">
      <c r="A57" s="3" t="s">
        <v>212</v>
      </c>
      <c r="B57" s="3" t="s">
        <v>213</v>
      </c>
      <c r="C57" s="2" t="s">
        <v>214</v>
      </c>
      <c r="D57" s="2" t="s">
        <v>215</v>
      </c>
    </row>
    <row r="58" spans="1:4" ht="31.5" x14ac:dyDescent="0.25">
      <c r="A58" s="3" t="s">
        <v>216</v>
      </c>
      <c r="B58" s="3" t="s">
        <v>217</v>
      </c>
      <c r="C58" s="1" t="s">
        <v>132</v>
      </c>
      <c r="D58" s="1" t="s">
        <v>215</v>
      </c>
    </row>
    <row r="59" spans="1:4" ht="30" x14ac:dyDescent="0.25">
      <c r="A59" s="3" t="s">
        <v>218</v>
      </c>
      <c r="B59" s="3" t="s">
        <v>219</v>
      </c>
      <c r="C59" s="2" t="s">
        <v>220</v>
      </c>
      <c r="D59" s="2" t="s">
        <v>221</v>
      </c>
    </row>
    <row r="60" spans="1:4" ht="31.5" x14ac:dyDescent="0.25">
      <c r="A60" s="3" t="s">
        <v>222</v>
      </c>
      <c r="B60" s="3" t="s">
        <v>223</v>
      </c>
      <c r="C60" s="1" t="s">
        <v>224</v>
      </c>
      <c r="D60" s="1" t="s">
        <v>225</v>
      </c>
    </row>
    <row r="61" spans="1:4" ht="63" x14ac:dyDescent="0.25">
      <c r="A61" s="3" t="s">
        <v>226</v>
      </c>
      <c r="B61" s="3" t="s">
        <v>227</v>
      </c>
      <c r="C61" s="2" t="s">
        <v>228</v>
      </c>
      <c r="D61" s="2" t="s">
        <v>229</v>
      </c>
    </row>
    <row r="62" spans="1:4" ht="42" x14ac:dyDescent="0.25">
      <c r="A62" s="3" t="s">
        <v>230</v>
      </c>
      <c r="B62" s="3" t="s">
        <v>231</v>
      </c>
      <c r="C62" s="1" t="s">
        <v>132</v>
      </c>
      <c r="D62" s="1" t="s">
        <v>232</v>
      </c>
    </row>
    <row r="63" spans="1:4" ht="84" x14ac:dyDescent="0.25">
      <c r="A63" s="3" t="s">
        <v>233</v>
      </c>
      <c r="B63" s="3" t="s">
        <v>234</v>
      </c>
      <c r="C63" s="2" t="s">
        <v>235</v>
      </c>
      <c r="D63" s="2" t="s">
        <v>236</v>
      </c>
    </row>
    <row r="64" spans="1:4" ht="31.5" x14ac:dyDescent="0.25">
      <c r="A64" s="3" t="s">
        <v>237</v>
      </c>
      <c r="B64" s="3" t="s">
        <v>238</v>
      </c>
      <c r="C64" s="1" t="s">
        <v>239</v>
      </c>
      <c r="D64" s="1" t="s">
        <v>240</v>
      </c>
    </row>
    <row r="65" spans="1:4" ht="31.5" x14ac:dyDescent="0.25">
      <c r="A65" s="3" t="s">
        <v>241</v>
      </c>
      <c r="B65" s="3" t="s">
        <v>242</v>
      </c>
      <c r="C65" s="2" t="s">
        <v>243</v>
      </c>
      <c r="D65" s="2" t="s">
        <v>244</v>
      </c>
    </row>
    <row r="66" spans="1:4" ht="52.5" x14ac:dyDescent="0.25">
      <c r="A66" s="3" t="s">
        <v>245</v>
      </c>
      <c r="B66" s="3" t="s">
        <v>246</v>
      </c>
      <c r="C66" s="1" t="s">
        <v>247</v>
      </c>
      <c r="D66" s="1" t="s">
        <v>248</v>
      </c>
    </row>
    <row r="67" spans="1:4" ht="42" x14ac:dyDescent="0.25">
      <c r="A67" s="3" t="s">
        <v>249</v>
      </c>
      <c r="B67" s="3" t="s">
        <v>250</v>
      </c>
      <c r="C67" s="2" t="s">
        <v>251</v>
      </c>
      <c r="D67" s="2" t="s">
        <v>252</v>
      </c>
    </row>
    <row r="68" spans="1:4" ht="30" x14ac:dyDescent="0.25">
      <c r="A68" s="3" t="s">
        <v>253</v>
      </c>
      <c r="B68" s="3" t="s">
        <v>254</v>
      </c>
      <c r="C68" s="1" t="s">
        <v>255</v>
      </c>
      <c r="D68" s="1" t="s">
        <v>256</v>
      </c>
    </row>
    <row r="69" spans="1:4" ht="31.5" x14ac:dyDescent="0.25">
      <c r="A69" s="2" t="s">
        <v>257</v>
      </c>
      <c r="B69" s="3" t="s">
        <v>258</v>
      </c>
      <c r="C69" s="2" t="s">
        <v>132</v>
      </c>
      <c r="D69" s="2" t="s">
        <v>259</v>
      </c>
    </row>
    <row r="70" spans="1:4" ht="31.5" x14ac:dyDescent="0.25">
      <c r="A70" s="3" t="s">
        <v>260</v>
      </c>
      <c r="B70" s="3" t="s">
        <v>261</v>
      </c>
      <c r="C70" s="1" t="s">
        <v>132</v>
      </c>
      <c r="D70" s="1" t="s">
        <v>259</v>
      </c>
    </row>
    <row r="71" spans="1:4" ht="42" x14ac:dyDescent="0.25">
      <c r="A71" s="3" t="s">
        <v>262</v>
      </c>
      <c r="B71" s="3" t="s">
        <v>263</v>
      </c>
      <c r="C71" s="2" t="s">
        <v>264</v>
      </c>
      <c r="D71" s="2" t="s">
        <v>265</v>
      </c>
    </row>
    <row r="72" spans="1:4" ht="31.5" x14ac:dyDescent="0.25">
      <c r="A72" s="3" t="s">
        <v>266</v>
      </c>
      <c r="B72" s="3" t="s">
        <v>267</v>
      </c>
      <c r="C72" s="1" t="s">
        <v>268</v>
      </c>
      <c r="D72" s="1" t="s">
        <v>269</v>
      </c>
    </row>
    <row r="73" spans="1:4" ht="31.5" x14ac:dyDescent="0.25">
      <c r="A73" s="3" t="s">
        <v>270</v>
      </c>
      <c r="B73" s="3" t="s">
        <v>271</v>
      </c>
      <c r="C73" s="2" t="s">
        <v>132</v>
      </c>
      <c r="D73" s="2" t="s">
        <v>240</v>
      </c>
    </row>
    <row r="74" spans="1:4" ht="31.5" x14ac:dyDescent="0.25">
      <c r="A74" s="3" t="s">
        <v>272</v>
      </c>
      <c r="B74" s="3" t="s">
        <v>273</v>
      </c>
      <c r="C74" s="1" t="s">
        <v>132</v>
      </c>
      <c r="D74" s="1" t="s">
        <v>274</v>
      </c>
    </row>
    <row r="75" spans="1:4" ht="31.5" x14ac:dyDescent="0.25">
      <c r="A75" s="3" t="s">
        <v>275</v>
      </c>
      <c r="B75" s="3" t="s">
        <v>276</v>
      </c>
      <c r="C75" s="2" t="s">
        <v>277</v>
      </c>
      <c r="D75" s="2" t="s">
        <v>278</v>
      </c>
    </row>
    <row r="76" spans="1:4" ht="42" x14ac:dyDescent="0.25">
      <c r="A76" s="3" t="s">
        <v>279</v>
      </c>
      <c r="B76" s="3" t="s">
        <v>280</v>
      </c>
      <c r="C76" s="1" t="s">
        <v>281</v>
      </c>
      <c r="D76" s="1" t="s">
        <v>282</v>
      </c>
    </row>
    <row r="77" spans="1:4" ht="31.5" x14ac:dyDescent="0.25">
      <c r="A77" s="3" t="s">
        <v>283</v>
      </c>
      <c r="B77" s="3" t="s">
        <v>284</v>
      </c>
      <c r="C77" s="2" t="s">
        <v>285</v>
      </c>
      <c r="D77" s="2" t="s">
        <v>244</v>
      </c>
    </row>
    <row r="78" spans="1:4" ht="63" x14ac:dyDescent="0.25">
      <c r="A78" s="3" t="s">
        <v>286</v>
      </c>
      <c r="B78" s="3" t="s">
        <v>287</v>
      </c>
      <c r="C78" s="1" t="s">
        <v>288</v>
      </c>
      <c r="D78" s="1" t="s">
        <v>289</v>
      </c>
    </row>
    <row r="79" spans="1:4" ht="31.5" x14ac:dyDescent="0.25">
      <c r="A79" s="3" t="s">
        <v>290</v>
      </c>
      <c r="B79" s="3" t="s">
        <v>291</v>
      </c>
      <c r="C79" s="2" t="s">
        <v>132</v>
      </c>
      <c r="D79" s="2" t="s">
        <v>292</v>
      </c>
    </row>
    <row r="80" spans="1:4" ht="63" x14ac:dyDescent="0.25">
      <c r="A80" s="3" t="s">
        <v>293</v>
      </c>
      <c r="B80" s="3" t="s">
        <v>294</v>
      </c>
      <c r="C80" s="1" t="s">
        <v>288</v>
      </c>
      <c r="D80" s="1" t="s">
        <v>289</v>
      </c>
    </row>
    <row r="81" spans="1:4" ht="30" x14ac:dyDescent="0.25">
      <c r="A81" s="3" t="s">
        <v>295</v>
      </c>
      <c r="B81" s="3" t="s">
        <v>296</v>
      </c>
      <c r="C81" s="2" t="s">
        <v>297</v>
      </c>
      <c r="D81" s="2" t="s">
        <v>298</v>
      </c>
    </row>
    <row r="82" spans="1:4" ht="31.5" x14ac:dyDescent="0.25">
      <c r="A82" s="3" t="s">
        <v>299</v>
      </c>
      <c r="B82" s="3" t="s">
        <v>300</v>
      </c>
      <c r="C82" s="1" t="s">
        <v>301</v>
      </c>
      <c r="D82" s="1" t="s">
        <v>302</v>
      </c>
    </row>
    <row r="83" spans="1:4" ht="31.5" x14ac:dyDescent="0.25">
      <c r="A83" s="3" t="s">
        <v>303</v>
      </c>
      <c r="B83" s="3" t="s">
        <v>304</v>
      </c>
      <c r="C83" s="2" t="s">
        <v>305</v>
      </c>
      <c r="D83" s="2" t="s">
        <v>306</v>
      </c>
    </row>
    <row r="84" spans="1:4" ht="42" x14ac:dyDescent="0.25">
      <c r="A84" s="3" t="s">
        <v>307</v>
      </c>
      <c r="B84" s="3" t="s">
        <v>308</v>
      </c>
      <c r="C84" s="1" t="s">
        <v>309</v>
      </c>
      <c r="D84" s="1" t="s">
        <v>310</v>
      </c>
    </row>
    <row r="85" spans="1:4" ht="30" x14ac:dyDescent="0.25">
      <c r="A85" s="2" t="s">
        <v>311</v>
      </c>
      <c r="B85" s="3" t="s">
        <v>312</v>
      </c>
      <c r="C85" s="2" t="s">
        <v>313</v>
      </c>
      <c r="D85" s="2" t="s">
        <v>314</v>
      </c>
    </row>
    <row r="86" spans="1:4" ht="31.5" x14ac:dyDescent="0.25">
      <c r="A86" s="3" t="s">
        <v>315</v>
      </c>
      <c r="B86" s="3" t="s">
        <v>316</v>
      </c>
      <c r="C86" s="1" t="s">
        <v>317</v>
      </c>
      <c r="D86" s="1" t="s">
        <v>318</v>
      </c>
    </row>
    <row r="87" spans="1:4" ht="31.5" x14ac:dyDescent="0.25">
      <c r="A87" s="3" t="s">
        <v>319</v>
      </c>
      <c r="B87" s="3" t="s">
        <v>320</v>
      </c>
      <c r="C87" s="2" t="s">
        <v>321</v>
      </c>
      <c r="D87" s="2" t="s">
        <v>322</v>
      </c>
    </row>
    <row r="88" spans="1:4" ht="31.5" x14ac:dyDescent="0.25">
      <c r="A88" s="3" t="s">
        <v>323</v>
      </c>
      <c r="B88" s="3" t="s">
        <v>324</v>
      </c>
      <c r="C88" s="1" t="s">
        <v>325</v>
      </c>
      <c r="D88" s="1" t="s">
        <v>326</v>
      </c>
    </row>
    <row r="89" spans="1:4" ht="63" x14ac:dyDescent="0.25">
      <c r="A89" s="3" t="s">
        <v>327</v>
      </c>
      <c r="B89" s="3" t="s">
        <v>328</v>
      </c>
      <c r="C89" s="2" t="s">
        <v>329</v>
      </c>
      <c r="D89" s="2" t="s">
        <v>330</v>
      </c>
    </row>
    <row r="90" spans="1:4" ht="63" x14ac:dyDescent="0.25">
      <c r="A90" s="3" t="s">
        <v>331</v>
      </c>
      <c r="B90" s="3" t="s">
        <v>332</v>
      </c>
      <c r="C90" s="1" t="s">
        <v>329</v>
      </c>
      <c r="D90" s="1" t="s">
        <v>330</v>
      </c>
    </row>
    <row r="91" spans="1:4" ht="30" x14ac:dyDescent="0.25">
      <c r="A91" s="3" t="s">
        <v>333</v>
      </c>
      <c r="B91" s="3" t="s">
        <v>334</v>
      </c>
      <c r="C91" s="2" t="s">
        <v>335</v>
      </c>
      <c r="D91" s="2" t="s">
        <v>336</v>
      </c>
    </row>
    <row r="92" spans="1:4" ht="30" x14ac:dyDescent="0.25">
      <c r="A92" s="3" t="s">
        <v>337</v>
      </c>
      <c r="B92" s="3" t="s">
        <v>338</v>
      </c>
      <c r="C92" s="1" t="s">
        <v>339</v>
      </c>
      <c r="D92" s="1" t="s">
        <v>340</v>
      </c>
    </row>
    <row r="93" spans="1:4" ht="31.5" x14ac:dyDescent="0.25">
      <c r="A93" s="3" t="s">
        <v>341</v>
      </c>
      <c r="B93" s="3" t="s">
        <v>342</v>
      </c>
      <c r="C93" s="2" t="s">
        <v>343</v>
      </c>
      <c r="D93" s="2" t="s">
        <v>143</v>
      </c>
    </row>
    <row r="94" spans="1:4" ht="63" x14ac:dyDescent="0.25">
      <c r="A94" s="3" t="s">
        <v>344</v>
      </c>
      <c r="B94" s="3" t="s">
        <v>345</v>
      </c>
      <c r="C94" s="1" t="s">
        <v>346</v>
      </c>
      <c r="D94" s="1" t="s">
        <v>347</v>
      </c>
    </row>
    <row r="95" spans="1:4" ht="31.5" x14ac:dyDescent="0.25">
      <c r="A95" s="3" t="s">
        <v>348</v>
      </c>
      <c r="B95" s="3" t="s">
        <v>349</v>
      </c>
      <c r="C95" s="2" t="s">
        <v>350</v>
      </c>
      <c r="D95" s="2" t="s">
        <v>351</v>
      </c>
    </row>
    <row r="96" spans="1:4" ht="31.5" x14ac:dyDescent="0.25">
      <c r="A96" s="3" t="s">
        <v>352</v>
      </c>
      <c r="B96" s="3" t="s">
        <v>353</v>
      </c>
      <c r="C96" s="1" t="s">
        <v>354</v>
      </c>
      <c r="D96" s="1" t="s">
        <v>202</v>
      </c>
    </row>
    <row r="97" spans="1:4" ht="126" x14ac:dyDescent="0.25">
      <c r="A97" s="3" t="s">
        <v>355</v>
      </c>
      <c r="B97" s="3" t="s">
        <v>356</v>
      </c>
      <c r="C97" s="2" t="s">
        <v>357</v>
      </c>
      <c r="D97" s="2" t="s">
        <v>358</v>
      </c>
    </row>
    <row r="98" spans="1:4" ht="136.5" x14ac:dyDescent="0.25">
      <c r="A98" s="3" t="s">
        <v>359</v>
      </c>
      <c r="B98" s="3" t="s">
        <v>360</v>
      </c>
      <c r="C98" s="1" t="s">
        <v>361</v>
      </c>
      <c r="D98" s="1" t="s">
        <v>362</v>
      </c>
    </row>
    <row r="99" spans="1:4" ht="31.5" x14ac:dyDescent="0.25">
      <c r="A99" s="3" t="s">
        <v>363</v>
      </c>
      <c r="B99" s="3" t="s">
        <v>364</v>
      </c>
      <c r="C99" s="2" t="s">
        <v>365</v>
      </c>
      <c r="D99" s="2" t="s">
        <v>169</v>
      </c>
    </row>
    <row r="100" spans="1:4" ht="42" x14ac:dyDescent="0.25">
      <c r="A100" s="3" t="s">
        <v>366</v>
      </c>
      <c r="B100" s="3" t="s">
        <v>367</v>
      </c>
      <c r="C100" s="1" t="s">
        <v>368</v>
      </c>
      <c r="D100" s="1" t="s">
        <v>173</v>
      </c>
    </row>
    <row r="101" spans="1:4" ht="30" x14ac:dyDescent="0.25">
      <c r="A101" s="3" t="s">
        <v>369</v>
      </c>
      <c r="B101" s="3" t="s">
        <v>370</v>
      </c>
      <c r="C101" s="2" t="s">
        <v>371</v>
      </c>
      <c r="D101" s="2" t="s">
        <v>372</v>
      </c>
    </row>
    <row r="102" spans="1:4" ht="42" x14ac:dyDescent="0.25">
      <c r="A102" s="3" t="s">
        <v>373</v>
      </c>
      <c r="B102" s="3" t="s">
        <v>374</v>
      </c>
      <c r="C102" s="1" t="s">
        <v>375</v>
      </c>
      <c r="D102" s="1" t="s">
        <v>376</v>
      </c>
    </row>
    <row r="103" spans="1:4" ht="73.5" x14ac:dyDescent="0.25">
      <c r="A103" s="3" t="s">
        <v>377</v>
      </c>
      <c r="B103" s="3" t="s">
        <v>378</v>
      </c>
      <c r="C103" s="2" t="s">
        <v>379</v>
      </c>
      <c r="D103" s="2" t="s">
        <v>380</v>
      </c>
    </row>
    <row r="104" spans="1:4" ht="30" x14ac:dyDescent="0.25">
      <c r="A104" s="3" t="s">
        <v>381</v>
      </c>
      <c r="B104" s="3" t="s">
        <v>382</v>
      </c>
      <c r="C104" s="1" t="s">
        <v>383</v>
      </c>
      <c r="D104" s="1" t="s">
        <v>384</v>
      </c>
    </row>
    <row r="105" spans="1:4" ht="31.5" x14ac:dyDescent="0.25">
      <c r="A105" s="3" t="s">
        <v>385</v>
      </c>
      <c r="B105" s="3" t="s">
        <v>386</v>
      </c>
      <c r="C105" s="2" t="s">
        <v>387</v>
      </c>
      <c r="D105" s="2" t="s">
        <v>32</v>
      </c>
    </row>
    <row r="106" spans="1:4" ht="31.5" x14ac:dyDescent="0.25">
      <c r="A106" s="3" t="s">
        <v>388</v>
      </c>
      <c r="B106" s="3" t="s">
        <v>389</v>
      </c>
      <c r="C106" s="1" t="s">
        <v>387</v>
      </c>
      <c r="D106" s="1" t="s">
        <v>32</v>
      </c>
    </row>
    <row r="107" spans="1:4" ht="31.5" x14ac:dyDescent="0.25">
      <c r="A107" s="3" t="s">
        <v>390</v>
      </c>
      <c r="B107" s="3" t="s">
        <v>391</v>
      </c>
      <c r="C107" s="2" t="s">
        <v>392</v>
      </c>
      <c r="D107" s="2" t="s">
        <v>32</v>
      </c>
    </row>
    <row r="108" spans="1:4" ht="42" x14ac:dyDescent="0.25">
      <c r="A108" s="3" t="s">
        <v>393</v>
      </c>
      <c r="B108" s="3" t="s">
        <v>394</v>
      </c>
      <c r="C108" s="1" t="s">
        <v>395</v>
      </c>
      <c r="D108" s="1" t="s">
        <v>396</v>
      </c>
    </row>
    <row r="109" spans="1:4" ht="30" x14ac:dyDescent="0.25">
      <c r="A109" s="3" t="s">
        <v>397</v>
      </c>
      <c r="B109" s="3" t="s">
        <v>398</v>
      </c>
      <c r="C109" s="2" t="s">
        <v>399</v>
      </c>
      <c r="D109" s="2" t="s">
        <v>400</v>
      </c>
    </row>
    <row r="110" spans="1:4" ht="63" x14ac:dyDescent="0.25">
      <c r="A110" s="3" t="s">
        <v>401</v>
      </c>
      <c r="B110" s="3" t="s">
        <v>402</v>
      </c>
      <c r="C110" s="1" t="s">
        <v>403</v>
      </c>
      <c r="D110" s="1" t="s">
        <v>404</v>
      </c>
    </row>
    <row r="111" spans="1:4" ht="42" x14ac:dyDescent="0.25">
      <c r="A111" s="3" t="s">
        <v>405</v>
      </c>
      <c r="B111" s="3" t="s">
        <v>406</v>
      </c>
      <c r="C111" s="2" t="s">
        <v>407</v>
      </c>
      <c r="D111" s="2" t="s">
        <v>326</v>
      </c>
    </row>
    <row r="112" spans="1:4" ht="30" x14ac:dyDescent="0.25">
      <c r="A112" s="3" t="s">
        <v>408</v>
      </c>
      <c r="B112" s="3" t="s">
        <v>409</v>
      </c>
      <c r="C112" s="1" t="s">
        <v>38</v>
      </c>
      <c r="D112" s="1" t="s">
        <v>410</v>
      </c>
    </row>
    <row r="113" spans="1:4" ht="30" x14ac:dyDescent="0.25">
      <c r="A113" s="3" t="s">
        <v>411</v>
      </c>
      <c r="B113" s="3" t="s">
        <v>412</v>
      </c>
      <c r="C113" s="2" t="s">
        <v>38</v>
      </c>
      <c r="D113" s="2" t="s">
        <v>413</v>
      </c>
    </row>
    <row r="114" spans="1:4" ht="30" x14ac:dyDescent="0.25">
      <c r="A114" s="3" t="s">
        <v>414</v>
      </c>
      <c r="B114" s="3" t="s">
        <v>415</v>
      </c>
      <c r="C114" s="1" t="s">
        <v>38</v>
      </c>
      <c r="D114" s="1" t="s">
        <v>413</v>
      </c>
    </row>
    <row r="115" spans="1:4" ht="42" x14ac:dyDescent="0.25">
      <c r="A115" s="3" t="s">
        <v>416</v>
      </c>
      <c r="B115" s="3" t="s">
        <v>417</v>
      </c>
      <c r="C115" s="2" t="s">
        <v>418</v>
      </c>
      <c r="D115" s="2" t="s">
        <v>419</v>
      </c>
    </row>
    <row r="116" spans="1:4" ht="42" x14ac:dyDescent="0.25">
      <c r="A116" s="3" t="s">
        <v>420</v>
      </c>
      <c r="B116" s="3" t="s">
        <v>421</v>
      </c>
      <c r="C116" s="1" t="s">
        <v>422</v>
      </c>
      <c r="D116" s="1" t="s">
        <v>423</v>
      </c>
    </row>
    <row r="117" spans="1:4" ht="31.5" x14ac:dyDescent="0.25">
      <c r="A117" s="3" t="s">
        <v>424</v>
      </c>
      <c r="B117" s="3" t="s">
        <v>425</v>
      </c>
      <c r="C117" s="2" t="s">
        <v>305</v>
      </c>
      <c r="D117" s="2" t="s">
        <v>306</v>
      </c>
    </row>
    <row r="118" spans="1:4" ht="42" x14ac:dyDescent="0.25">
      <c r="A118" s="3" t="s">
        <v>427</v>
      </c>
      <c r="B118" s="3" t="s">
        <v>428</v>
      </c>
      <c r="C118" s="1" t="s">
        <v>429</v>
      </c>
      <c r="D118" s="1" t="s">
        <v>430</v>
      </c>
    </row>
    <row r="119" spans="1:4" ht="52.5" x14ac:dyDescent="0.25">
      <c r="A119" s="3" t="s">
        <v>431</v>
      </c>
      <c r="B119" s="3" t="s">
        <v>432</v>
      </c>
      <c r="C119" s="2" t="s">
        <v>433</v>
      </c>
      <c r="D119" s="2" t="s">
        <v>434</v>
      </c>
    </row>
    <row r="120" spans="1:4" ht="63" x14ac:dyDescent="0.25">
      <c r="A120" s="3" t="s">
        <v>435</v>
      </c>
      <c r="B120" s="3" t="s">
        <v>436</v>
      </c>
      <c r="C120" s="1" t="s">
        <v>437</v>
      </c>
      <c r="D120" s="1" t="s">
        <v>438</v>
      </c>
    </row>
    <row r="121" spans="1:4" ht="52.5" x14ac:dyDescent="0.25">
      <c r="A121" s="3" t="s">
        <v>439</v>
      </c>
      <c r="B121" s="3" t="s">
        <v>440</v>
      </c>
      <c r="C121" s="2" t="s">
        <v>441</v>
      </c>
      <c r="D121" s="2" t="s">
        <v>442</v>
      </c>
    </row>
    <row r="122" spans="1:4" ht="73.5" x14ac:dyDescent="0.25">
      <c r="A122" s="3" t="s">
        <v>443</v>
      </c>
      <c r="B122" s="3" t="s">
        <v>444</v>
      </c>
      <c r="C122" s="1" t="s">
        <v>445</v>
      </c>
      <c r="D122" s="1" t="s">
        <v>446</v>
      </c>
    </row>
    <row r="123" spans="1:4" ht="31.5" x14ac:dyDescent="0.25">
      <c r="A123" s="3" t="s">
        <v>447</v>
      </c>
      <c r="B123" s="3" t="s">
        <v>448</v>
      </c>
      <c r="C123" s="2" t="s">
        <v>449</v>
      </c>
      <c r="D123" s="2" t="s">
        <v>450</v>
      </c>
    </row>
    <row r="124" spans="1:4" ht="31.5" x14ac:dyDescent="0.25">
      <c r="A124" s="3" t="s">
        <v>451</v>
      </c>
      <c r="B124" s="3" t="s">
        <v>452</v>
      </c>
      <c r="C124" s="1" t="s">
        <v>449</v>
      </c>
      <c r="D124" s="1" t="s">
        <v>450</v>
      </c>
    </row>
    <row r="125" spans="1:4" ht="42" x14ac:dyDescent="0.25">
      <c r="A125" s="3" t="s">
        <v>453</v>
      </c>
      <c r="B125" s="3" t="s">
        <v>454</v>
      </c>
      <c r="C125" s="2" t="s">
        <v>455</v>
      </c>
      <c r="D125" s="2" t="s">
        <v>456</v>
      </c>
    </row>
    <row r="126" spans="1:4" ht="30" x14ac:dyDescent="0.25">
      <c r="A126" s="3" t="s">
        <v>457</v>
      </c>
      <c r="B126" s="3" t="s">
        <v>458</v>
      </c>
      <c r="C126" s="1" t="s">
        <v>459</v>
      </c>
      <c r="D126" s="1" t="s">
        <v>460</v>
      </c>
    </row>
    <row r="127" spans="1:4" ht="31.5" x14ac:dyDescent="0.25">
      <c r="A127" s="3" t="s">
        <v>462</v>
      </c>
      <c r="B127" s="3" t="s">
        <v>463</v>
      </c>
      <c r="C127" s="2" t="s">
        <v>464</v>
      </c>
      <c r="D127" s="2" t="s">
        <v>32</v>
      </c>
    </row>
    <row r="128" spans="1:4" ht="31.5" x14ac:dyDescent="0.25">
      <c r="A128" s="3" t="s">
        <v>465</v>
      </c>
      <c r="B128" s="3" t="s">
        <v>466</v>
      </c>
      <c r="C128" s="1" t="s">
        <v>467</v>
      </c>
      <c r="D128" s="1" t="s">
        <v>32</v>
      </c>
    </row>
    <row r="129" spans="1:4" ht="30" x14ac:dyDescent="0.25">
      <c r="A129" s="3" t="s">
        <v>468</v>
      </c>
      <c r="B129" s="3" t="s">
        <v>469</v>
      </c>
      <c r="C129" s="2" t="s">
        <v>470</v>
      </c>
      <c r="D129" s="2" t="s">
        <v>471</v>
      </c>
    </row>
    <row r="130" spans="1:4" ht="42" x14ac:dyDescent="0.25">
      <c r="A130" s="3" t="s">
        <v>472</v>
      </c>
      <c r="B130" s="3" t="s">
        <v>473</v>
      </c>
      <c r="C130" s="1" t="s">
        <v>474</v>
      </c>
      <c r="D130" s="1" t="s">
        <v>475</v>
      </c>
    </row>
    <row r="131" spans="1:4" ht="73.5" x14ac:dyDescent="0.25">
      <c r="A131" s="3" t="s">
        <v>476</v>
      </c>
      <c r="B131" s="3" t="s">
        <v>477</v>
      </c>
      <c r="C131" s="2" t="s">
        <v>478</v>
      </c>
      <c r="D131" s="2" t="s">
        <v>479</v>
      </c>
    </row>
    <row r="132" spans="1:4" ht="30" x14ac:dyDescent="0.25">
      <c r="A132" s="3" t="s">
        <v>480</v>
      </c>
      <c r="B132" s="3" t="s">
        <v>481</v>
      </c>
      <c r="C132" s="1" t="s">
        <v>482</v>
      </c>
      <c r="D132" s="1" t="s">
        <v>483</v>
      </c>
    </row>
    <row r="133" spans="1:4" ht="30" x14ac:dyDescent="0.25">
      <c r="A133" s="3" t="s">
        <v>484</v>
      </c>
      <c r="B133" s="3" t="s">
        <v>485</v>
      </c>
      <c r="C133" s="2" t="s">
        <v>486</v>
      </c>
      <c r="D133" s="2" t="s">
        <v>483</v>
      </c>
    </row>
    <row r="134" spans="1:4" ht="30" x14ac:dyDescent="0.25">
      <c r="A134" s="3" t="s">
        <v>487</v>
      </c>
      <c r="B134" s="3" t="s">
        <v>488</v>
      </c>
      <c r="C134" s="1" t="s">
        <v>489</v>
      </c>
      <c r="D134" s="1" t="s">
        <v>483</v>
      </c>
    </row>
    <row r="135" spans="1:4" ht="52.5" x14ac:dyDescent="0.25">
      <c r="A135" s="3" t="s">
        <v>490</v>
      </c>
      <c r="B135" s="3" t="s">
        <v>491</v>
      </c>
      <c r="C135" s="2" t="s">
        <v>492</v>
      </c>
      <c r="D135" s="2" t="s">
        <v>493</v>
      </c>
    </row>
    <row r="136" spans="1:4" ht="42" x14ac:dyDescent="0.25">
      <c r="A136" s="3" t="s">
        <v>494</v>
      </c>
      <c r="B136" s="3" t="s">
        <v>495</v>
      </c>
      <c r="C136" s="1" t="s">
        <v>496</v>
      </c>
      <c r="D136" s="1" t="s">
        <v>497</v>
      </c>
    </row>
    <row r="137" spans="1:4" ht="52.5" x14ac:dyDescent="0.25">
      <c r="A137" s="3" t="s">
        <v>498</v>
      </c>
      <c r="B137" s="3" t="s">
        <v>499</v>
      </c>
      <c r="C137" s="2" t="s">
        <v>500</v>
      </c>
      <c r="D137" s="2" t="s">
        <v>501</v>
      </c>
    </row>
    <row r="138" spans="1:4" ht="31.5" x14ac:dyDescent="0.25">
      <c r="A138" s="3" t="s">
        <v>502</v>
      </c>
      <c r="B138" s="3" t="s">
        <v>503</v>
      </c>
      <c r="C138" s="1" t="s">
        <v>504</v>
      </c>
      <c r="D138" s="1" t="s">
        <v>505</v>
      </c>
    </row>
    <row r="139" spans="1:4" ht="30" x14ac:dyDescent="0.25">
      <c r="A139" s="3" t="s">
        <v>506</v>
      </c>
      <c r="B139" s="3" t="s">
        <v>507</v>
      </c>
      <c r="C139" s="2" t="s">
        <v>508</v>
      </c>
      <c r="D139" s="2" t="s">
        <v>505</v>
      </c>
    </row>
    <row r="140" spans="1:4" ht="31.5" x14ac:dyDescent="0.25">
      <c r="A140" s="3" t="s">
        <v>509</v>
      </c>
      <c r="B140" s="3" t="s">
        <v>510</v>
      </c>
      <c r="C140" s="1" t="s">
        <v>511</v>
      </c>
      <c r="D140" s="1" t="s">
        <v>512</v>
      </c>
    </row>
    <row r="141" spans="1:4" ht="31.5" x14ac:dyDescent="0.25">
      <c r="A141" s="3" t="s">
        <v>513</v>
      </c>
      <c r="B141" s="3" t="s">
        <v>514</v>
      </c>
      <c r="C141" s="2" t="s">
        <v>515</v>
      </c>
      <c r="D141" s="2" t="s">
        <v>376</v>
      </c>
    </row>
    <row r="142" spans="1:4" ht="30" x14ac:dyDescent="0.25">
      <c r="A142" s="3" t="s">
        <v>516</v>
      </c>
      <c r="B142" s="3" t="s">
        <v>517</v>
      </c>
      <c r="C142" s="1" t="s">
        <v>518</v>
      </c>
      <c r="D142" s="1" t="s">
        <v>519</v>
      </c>
    </row>
    <row r="143" spans="1:4" ht="30" x14ac:dyDescent="0.25">
      <c r="A143" s="3" t="s">
        <v>520</v>
      </c>
      <c r="B143" s="3" t="s">
        <v>521</v>
      </c>
      <c r="C143" s="2" t="s">
        <v>522</v>
      </c>
      <c r="D143" s="2" t="s">
        <v>523</v>
      </c>
    </row>
    <row r="144" spans="1:4" ht="31.5" x14ac:dyDescent="0.25">
      <c r="A144" s="3" t="s">
        <v>524</v>
      </c>
      <c r="B144" s="3" t="s">
        <v>525</v>
      </c>
      <c r="C144" s="1" t="s">
        <v>526</v>
      </c>
      <c r="D144" s="1" t="s">
        <v>527</v>
      </c>
    </row>
    <row r="145" spans="1:4" ht="30" x14ac:dyDescent="0.25">
      <c r="A145" s="3" t="s">
        <v>528</v>
      </c>
      <c r="B145" s="3" t="s">
        <v>529</v>
      </c>
      <c r="C145" s="2" t="s">
        <v>38</v>
      </c>
      <c r="D145" s="2" t="s">
        <v>530</v>
      </c>
    </row>
    <row r="146" spans="1:4" ht="52.5" x14ac:dyDescent="0.25">
      <c r="A146" s="3" t="s">
        <v>531</v>
      </c>
      <c r="B146" s="3" t="s">
        <v>532</v>
      </c>
      <c r="C146" s="1" t="s">
        <v>533</v>
      </c>
      <c r="D146" s="1" t="s">
        <v>534</v>
      </c>
    </row>
    <row r="147" spans="1:4" ht="31.5" x14ac:dyDescent="0.25">
      <c r="A147" s="3" t="s">
        <v>535</v>
      </c>
      <c r="B147" s="3" t="s">
        <v>536</v>
      </c>
      <c r="C147" s="2" t="s">
        <v>537</v>
      </c>
      <c r="D147" s="2" t="s">
        <v>538</v>
      </c>
    </row>
    <row r="148" spans="1:4" ht="52.5" x14ac:dyDescent="0.25">
      <c r="A148" s="3" t="s">
        <v>539</v>
      </c>
      <c r="B148" s="3" t="s">
        <v>540</v>
      </c>
      <c r="C148" s="1" t="s">
        <v>541</v>
      </c>
      <c r="D148" s="1" t="s">
        <v>542</v>
      </c>
    </row>
    <row r="149" spans="1:4" ht="42" x14ac:dyDescent="0.25">
      <c r="A149" s="3" t="s">
        <v>543</v>
      </c>
      <c r="B149" s="3" t="s">
        <v>544</v>
      </c>
      <c r="C149" s="2" t="s">
        <v>545</v>
      </c>
      <c r="D149" s="2" t="s">
        <v>306</v>
      </c>
    </row>
    <row r="150" spans="1:4" ht="52.5" x14ac:dyDescent="0.25">
      <c r="A150" s="3" t="s">
        <v>546</v>
      </c>
      <c r="B150" s="3" t="s">
        <v>547</v>
      </c>
      <c r="C150" s="1" t="s">
        <v>548</v>
      </c>
      <c r="D150" s="1" t="s">
        <v>252</v>
      </c>
    </row>
    <row r="151" spans="1:4" ht="73.5" x14ac:dyDescent="0.25">
      <c r="A151" s="3" t="s">
        <v>549</v>
      </c>
      <c r="B151" s="3" t="s">
        <v>550</v>
      </c>
      <c r="C151" s="2" t="s">
        <v>551</v>
      </c>
      <c r="D151" s="2" t="s">
        <v>552</v>
      </c>
    </row>
    <row r="152" spans="1:4" ht="30" x14ac:dyDescent="0.25">
      <c r="A152" s="3" t="s">
        <v>553</v>
      </c>
      <c r="B152" s="3" t="s">
        <v>554</v>
      </c>
      <c r="C152" s="1" t="s">
        <v>555</v>
      </c>
      <c r="D152" s="1" t="s">
        <v>556</v>
      </c>
    </row>
    <row r="153" spans="1:4" ht="30" x14ac:dyDescent="0.25">
      <c r="A153" s="3" t="s">
        <v>557</v>
      </c>
      <c r="B153" s="3" t="s">
        <v>558</v>
      </c>
      <c r="C153" s="2" t="s">
        <v>559</v>
      </c>
      <c r="D153" s="2" t="s">
        <v>560</v>
      </c>
    </row>
    <row r="154" spans="1:4" ht="42" x14ac:dyDescent="0.25">
      <c r="A154" s="3" t="s">
        <v>561</v>
      </c>
      <c r="B154" s="3" t="s">
        <v>562</v>
      </c>
      <c r="C154" s="1" t="s">
        <v>563</v>
      </c>
      <c r="D154" s="1" t="s">
        <v>32</v>
      </c>
    </row>
    <row r="155" spans="1:4" ht="30" x14ac:dyDescent="0.25">
      <c r="A155" s="3" t="s">
        <v>564</v>
      </c>
      <c r="B155" s="3" t="s">
        <v>565</v>
      </c>
      <c r="C155" s="2" t="s">
        <v>38</v>
      </c>
      <c r="D155" s="2" t="s">
        <v>566</v>
      </c>
    </row>
    <row r="156" spans="1:4" ht="31.5" x14ac:dyDescent="0.25">
      <c r="A156" s="3" t="s">
        <v>567</v>
      </c>
      <c r="B156" s="3" t="s">
        <v>568</v>
      </c>
      <c r="C156" s="1" t="s">
        <v>569</v>
      </c>
      <c r="D156" s="1" t="s">
        <v>32</v>
      </c>
    </row>
    <row r="157" spans="1:4" ht="31.5" x14ac:dyDescent="0.25">
      <c r="A157" s="3" t="s">
        <v>570</v>
      </c>
      <c r="B157" s="3" t="s">
        <v>571</v>
      </c>
      <c r="C157" s="2" t="s">
        <v>572</v>
      </c>
      <c r="D157" s="2" t="s">
        <v>32</v>
      </c>
    </row>
    <row r="158" spans="1:4" ht="31.5" x14ac:dyDescent="0.25">
      <c r="A158" s="3" t="s">
        <v>573</v>
      </c>
      <c r="B158" s="3" t="s">
        <v>574</v>
      </c>
      <c r="C158" s="1" t="s">
        <v>572</v>
      </c>
      <c r="D158" s="1" t="s">
        <v>32</v>
      </c>
    </row>
    <row r="159" spans="1:4" ht="42" x14ac:dyDescent="0.25">
      <c r="A159" s="3" t="s">
        <v>575</v>
      </c>
      <c r="B159" s="3" t="s">
        <v>576</v>
      </c>
      <c r="C159" s="2" t="s">
        <v>577</v>
      </c>
      <c r="D159" s="2" t="s">
        <v>578</v>
      </c>
    </row>
    <row r="160" spans="1:4" ht="42" x14ac:dyDescent="0.25">
      <c r="A160" s="3" t="s">
        <v>579</v>
      </c>
      <c r="B160" s="3" t="s">
        <v>580</v>
      </c>
      <c r="C160" s="1" t="s">
        <v>581</v>
      </c>
      <c r="D160" s="1" t="s">
        <v>578</v>
      </c>
    </row>
    <row r="161" spans="1:4" ht="52.5" x14ac:dyDescent="0.25">
      <c r="A161" s="3" t="s">
        <v>582</v>
      </c>
      <c r="B161" s="3" t="s">
        <v>583</v>
      </c>
      <c r="C161" s="2" t="s">
        <v>584</v>
      </c>
      <c r="D161" s="2" t="s">
        <v>578</v>
      </c>
    </row>
    <row r="162" spans="1:4" ht="42" x14ac:dyDescent="0.25">
      <c r="A162" s="3" t="s">
        <v>585</v>
      </c>
      <c r="B162" s="3" t="s">
        <v>586</v>
      </c>
      <c r="C162" s="1" t="s">
        <v>587</v>
      </c>
      <c r="D162" s="1" t="s">
        <v>578</v>
      </c>
    </row>
    <row r="163" spans="1:4" ht="42" x14ac:dyDescent="0.25">
      <c r="A163" s="3" t="s">
        <v>588</v>
      </c>
      <c r="B163" s="3" t="s">
        <v>589</v>
      </c>
      <c r="C163" s="2" t="s">
        <v>590</v>
      </c>
      <c r="D163" s="2" t="s">
        <v>578</v>
      </c>
    </row>
    <row r="164" spans="1:4" ht="31.5" x14ac:dyDescent="0.25">
      <c r="A164" s="3" t="s">
        <v>591</v>
      </c>
      <c r="B164" s="3" t="s">
        <v>592</v>
      </c>
      <c r="C164" s="1" t="s">
        <v>593</v>
      </c>
      <c r="D164" s="1" t="s">
        <v>594</v>
      </c>
    </row>
    <row r="165" spans="1:4" ht="30" x14ac:dyDescent="0.25">
      <c r="A165" s="3" t="s">
        <v>595</v>
      </c>
      <c r="B165" s="3" t="s">
        <v>596</v>
      </c>
      <c r="C165" s="2" t="s">
        <v>597</v>
      </c>
      <c r="D165" s="2" t="s">
        <v>598</v>
      </c>
    </row>
    <row r="166" spans="1:4" ht="84" x14ac:dyDescent="0.25">
      <c r="A166" s="3" t="s">
        <v>599</v>
      </c>
      <c r="B166" s="3" t="s">
        <v>600</v>
      </c>
      <c r="C166" s="1" t="s">
        <v>601</v>
      </c>
      <c r="D166" s="1" t="s">
        <v>602</v>
      </c>
    </row>
    <row r="167" spans="1:4" ht="31.5" x14ac:dyDescent="0.25">
      <c r="A167" s="3" t="s">
        <v>603</v>
      </c>
      <c r="B167" s="3" t="s">
        <v>604</v>
      </c>
      <c r="C167" s="2" t="s">
        <v>605</v>
      </c>
      <c r="D167" s="2" t="s">
        <v>434</v>
      </c>
    </row>
    <row r="168" spans="1:4" ht="30" x14ac:dyDescent="0.25">
      <c r="A168" s="3" t="s">
        <v>606</v>
      </c>
      <c r="B168" s="3" t="s">
        <v>607</v>
      </c>
      <c r="C168" s="1" t="s">
        <v>608</v>
      </c>
      <c r="D168" s="1" t="s">
        <v>609</v>
      </c>
    </row>
    <row r="169" spans="1:4" ht="42" x14ac:dyDescent="0.25">
      <c r="A169" s="3" t="s">
        <v>610</v>
      </c>
      <c r="B169" s="3" t="s">
        <v>611</v>
      </c>
      <c r="C169" s="2" t="s">
        <v>612</v>
      </c>
      <c r="D169" s="2" t="s">
        <v>613</v>
      </c>
    </row>
    <row r="170" spans="1:4" ht="42" x14ac:dyDescent="0.25">
      <c r="A170" s="3" t="s">
        <v>614</v>
      </c>
      <c r="B170" s="3" t="s">
        <v>615</v>
      </c>
      <c r="C170" s="1" t="s">
        <v>616</v>
      </c>
      <c r="D170" s="1" t="s">
        <v>617</v>
      </c>
    </row>
    <row r="171" spans="1:4" ht="31.5" x14ac:dyDescent="0.25">
      <c r="A171" s="3" t="s">
        <v>618</v>
      </c>
      <c r="B171" s="3" t="s">
        <v>619</v>
      </c>
      <c r="C171" s="2" t="s">
        <v>620</v>
      </c>
      <c r="D171" s="2" t="s">
        <v>621</v>
      </c>
    </row>
    <row r="172" spans="1:4" ht="73.5" x14ac:dyDescent="0.25">
      <c r="A172" s="3" t="s">
        <v>622</v>
      </c>
      <c r="B172" s="3" t="s">
        <v>623</v>
      </c>
      <c r="C172" s="1" t="s">
        <v>624</v>
      </c>
      <c r="D172" s="1" t="s">
        <v>625</v>
      </c>
    </row>
    <row r="173" spans="1:4" ht="31.5" x14ac:dyDescent="0.25">
      <c r="A173" s="3" t="s">
        <v>626</v>
      </c>
      <c r="B173" s="3" t="s">
        <v>627</v>
      </c>
      <c r="C173" s="2" t="s">
        <v>628</v>
      </c>
      <c r="D173" s="2" t="s">
        <v>629</v>
      </c>
    </row>
    <row r="174" spans="1:4" ht="30" x14ac:dyDescent="0.25">
      <c r="A174" s="3" t="s">
        <v>630</v>
      </c>
      <c r="B174" s="3" t="s">
        <v>631</v>
      </c>
      <c r="C174" s="1" t="s">
        <v>632</v>
      </c>
      <c r="D174" s="1" t="s">
        <v>633</v>
      </c>
    </row>
    <row r="175" spans="1:4" ht="31.5" x14ac:dyDescent="0.25">
      <c r="A175" s="3" t="s">
        <v>634</v>
      </c>
      <c r="B175" s="3" t="s">
        <v>635</v>
      </c>
      <c r="C175" s="2" t="s">
        <v>636</v>
      </c>
      <c r="D175" s="2" t="s">
        <v>637</v>
      </c>
    </row>
    <row r="176" spans="1:4" ht="42" x14ac:dyDescent="0.25">
      <c r="A176" s="3" t="s">
        <v>638</v>
      </c>
      <c r="B176" s="3" t="s">
        <v>639</v>
      </c>
      <c r="C176" s="1" t="s">
        <v>640</v>
      </c>
      <c r="D176" s="1" t="s">
        <v>641</v>
      </c>
    </row>
    <row r="177" spans="1:4" ht="30" x14ac:dyDescent="0.25">
      <c r="A177" s="3" t="s">
        <v>642</v>
      </c>
      <c r="B177" s="3" t="s">
        <v>643</v>
      </c>
      <c r="C177" s="2" t="s">
        <v>482</v>
      </c>
      <c r="D177" s="2" t="s">
        <v>483</v>
      </c>
    </row>
    <row r="178" spans="1:4" ht="31.5" x14ac:dyDescent="0.25">
      <c r="A178" s="3" t="s">
        <v>644</v>
      </c>
      <c r="B178" s="3" t="s">
        <v>645</v>
      </c>
      <c r="C178" s="1" t="s">
        <v>646</v>
      </c>
      <c r="D178" s="1" t="s">
        <v>647</v>
      </c>
    </row>
    <row r="179" spans="1:4" ht="31.5" x14ac:dyDescent="0.25">
      <c r="A179" s="3" t="s">
        <v>648</v>
      </c>
      <c r="B179" s="3" t="s">
        <v>649</v>
      </c>
      <c r="C179" s="2" t="s">
        <v>650</v>
      </c>
      <c r="D179" s="2" t="s">
        <v>651</v>
      </c>
    </row>
    <row r="180" spans="1:4" ht="31.5" x14ac:dyDescent="0.25">
      <c r="A180" s="3" t="s">
        <v>652</v>
      </c>
      <c r="B180" s="3" t="s">
        <v>653</v>
      </c>
      <c r="C180" s="1" t="s">
        <v>654</v>
      </c>
      <c r="D180" s="1" t="s">
        <v>655</v>
      </c>
    </row>
    <row r="181" spans="1:4" ht="31.5" x14ac:dyDescent="0.25">
      <c r="A181" s="3" t="s">
        <v>656</v>
      </c>
      <c r="B181" s="3" t="s">
        <v>657</v>
      </c>
      <c r="C181" s="2" t="s">
        <v>658</v>
      </c>
      <c r="D181" s="2" t="s">
        <v>659</v>
      </c>
    </row>
    <row r="182" spans="1:4" ht="31.5" x14ac:dyDescent="0.25">
      <c r="A182" s="3" t="s">
        <v>660</v>
      </c>
      <c r="B182" s="3" t="s">
        <v>661</v>
      </c>
      <c r="C182" s="1" t="s">
        <v>662</v>
      </c>
      <c r="D182" s="1" t="s">
        <v>32</v>
      </c>
    </row>
    <row r="183" spans="1:4" ht="42" x14ac:dyDescent="0.25">
      <c r="A183" s="3" t="s">
        <v>663</v>
      </c>
      <c r="B183" s="3" t="s">
        <v>664</v>
      </c>
      <c r="C183" s="2" t="s">
        <v>665</v>
      </c>
      <c r="D183" s="2" t="s">
        <v>666</v>
      </c>
    </row>
    <row r="184" spans="1:4" ht="52.5" x14ac:dyDescent="0.25">
      <c r="A184" s="3" t="s">
        <v>667</v>
      </c>
      <c r="B184" s="3" t="s">
        <v>668</v>
      </c>
      <c r="C184" s="1" t="s">
        <v>669</v>
      </c>
      <c r="D184" s="1" t="s">
        <v>670</v>
      </c>
    </row>
    <row r="185" spans="1:4" ht="31.5" x14ac:dyDescent="0.25">
      <c r="A185" s="3" t="s">
        <v>671</v>
      </c>
      <c r="B185" s="3" t="s">
        <v>672</v>
      </c>
      <c r="C185" s="2" t="s">
        <v>673</v>
      </c>
      <c r="D185" s="2" t="s">
        <v>674</v>
      </c>
    </row>
    <row r="186" spans="1:4" ht="31.5" x14ac:dyDescent="0.25">
      <c r="A186" s="3" t="s">
        <v>675</v>
      </c>
      <c r="B186" s="3" t="s">
        <v>676</v>
      </c>
      <c r="C186" s="1" t="s">
        <v>677</v>
      </c>
      <c r="D186" s="1" t="s">
        <v>678</v>
      </c>
    </row>
    <row r="187" spans="1:4" ht="30" x14ac:dyDescent="0.25">
      <c r="A187" s="3" t="s">
        <v>679</v>
      </c>
      <c r="B187" s="3" t="s">
        <v>680</v>
      </c>
      <c r="C187" s="2" t="s">
        <v>681</v>
      </c>
      <c r="D187" s="2" t="s">
        <v>682</v>
      </c>
    </row>
    <row r="188" spans="1:4" ht="30" x14ac:dyDescent="0.25">
      <c r="A188" s="3" t="s">
        <v>683</v>
      </c>
      <c r="B188" s="3" t="s">
        <v>684</v>
      </c>
      <c r="C188" s="1" t="s">
        <v>685</v>
      </c>
      <c r="D188" s="1" t="s">
        <v>686</v>
      </c>
    </row>
    <row r="189" spans="1:4" ht="31.5" x14ac:dyDescent="0.25">
      <c r="A189" s="3" t="s">
        <v>687</v>
      </c>
      <c r="B189" s="3" t="s">
        <v>688</v>
      </c>
      <c r="C189" s="2" t="s">
        <v>689</v>
      </c>
      <c r="D189" s="2" t="s">
        <v>690</v>
      </c>
    </row>
    <row r="190" spans="1:4" ht="52.5" x14ac:dyDescent="0.25">
      <c r="A190" s="3" t="s">
        <v>691</v>
      </c>
      <c r="B190" s="3" t="s">
        <v>692</v>
      </c>
      <c r="C190" s="1" t="s">
        <v>693</v>
      </c>
      <c r="D190" s="1" t="s">
        <v>694</v>
      </c>
    </row>
    <row r="191" spans="1:4" ht="30" x14ac:dyDescent="0.25">
      <c r="A191" s="3" t="s">
        <v>695</v>
      </c>
      <c r="B191" s="3" t="s">
        <v>696</v>
      </c>
      <c r="C191" s="2" t="s">
        <v>697</v>
      </c>
      <c r="D191" s="2" t="s">
        <v>698</v>
      </c>
    </row>
    <row r="192" spans="1:4" ht="31.5" x14ac:dyDescent="0.25">
      <c r="A192" s="3" t="s">
        <v>699</v>
      </c>
      <c r="B192" s="3" t="s">
        <v>700</v>
      </c>
      <c r="C192" s="1" t="s">
        <v>701</v>
      </c>
      <c r="D192" s="1" t="s">
        <v>702</v>
      </c>
    </row>
    <row r="193" spans="1:4" ht="30" x14ac:dyDescent="0.25">
      <c r="A193" s="3" t="s">
        <v>703</v>
      </c>
      <c r="B193" s="3" t="s">
        <v>704</v>
      </c>
      <c r="C193" s="2" t="s">
        <v>705</v>
      </c>
      <c r="D193" s="2" t="s">
        <v>706</v>
      </c>
    </row>
    <row r="194" spans="1:4" ht="42" x14ac:dyDescent="0.25">
      <c r="A194" s="3" t="s">
        <v>707</v>
      </c>
      <c r="B194" s="3" t="s">
        <v>708</v>
      </c>
      <c r="C194" s="1" t="s">
        <v>709</v>
      </c>
      <c r="D194" s="1" t="s">
        <v>710</v>
      </c>
    </row>
    <row r="195" spans="1:4" ht="42" x14ac:dyDescent="0.25">
      <c r="A195" s="3" t="s">
        <v>711</v>
      </c>
      <c r="B195" s="3" t="s">
        <v>712</v>
      </c>
      <c r="C195" s="2" t="s">
        <v>713</v>
      </c>
      <c r="D195" s="2" t="s">
        <v>714</v>
      </c>
    </row>
    <row r="196" spans="1:4" ht="31.5" x14ac:dyDescent="0.25">
      <c r="A196" s="3" t="s">
        <v>715</v>
      </c>
      <c r="B196" s="3" t="s">
        <v>716</v>
      </c>
      <c r="C196" s="1" t="s">
        <v>717</v>
      </c>
      <c r="D196" s="1" t="s">
        <v>718</v>
      </c>
    </row>
    <row r="197" spans="1:4" ht="42" x14ac:dyDescent="0.25">
      <c r="A197" s="3" t="s">
        <v>719</v>
      </c>
      <c r="B197" s="3" t="s">
        <v>720</v>
      </c>
      <c r="C197" s="2" t="s">
        <v>721</v>
      </c>
      <c r="D197" s="2" t="s">
        <v>722</v>
      </c>
    </row>
    <row r="198" spans="1:4" ht="31.5" x14ac:dyDescent="0.25">
      <c r="A198" s="3" t="s">
        <v>723</v>
      </c>
      <c r="B198" s="3" t="s">
        <v>724</v>
      </c>
      <c r="C198" s="1" t="s">
        <v>725</v>
      </c>
      <c r="D198" s="1" t="s">
        <v>726</v>
      </c>
    </row>
    <row r="199" spans="1:4" ht="30" x14ac:dyDescent="0.25">
      <c r="A199" s="3" t="s">
        <v>727</v>
      </c>
      <c r="B199" s="3" t="s">
        <v>728</v>
      </c>
      <c r="C199" s="2" t="s">
        <v>132</v>
      </c>
      <c r="D199" s="2" t="s">
        <v>729</v>
      </c>
    </row>
    <row r="200" spans="1:4" ht="30" x14ac:dyDescent="0.25">
      <c r="A200" s="3" t="s">
        <v>730</v>
      </c>
      <c r="B200" s="3" t="s">
        <v>731</v>
      </c>
      <c r="C200" s="1" t="s">
        <v>732</v>
      </c>
      <c r="D200" s="1" t="s">
        <v>733</v>
      </c>
    </row>
    <row r="201" spans="1:4" ht="31.5" x14ac:dyDescent="0.25">
      <c r="A201" s="3" t="s">
        <v>734</v>
      </c>
      <c r="B201" s="3" t="s">
        <v>735</v>
      </c>
      <c r="C201" s="2" t="s">
        <v>736</v>
      </c>
      <c r="D201" s="2" t="s">
        <v>737</v>
      </c>
    </row>
    <row r="202" spans="1:4" ht="63" x14ac:dyDescent="0.25">
      <c r="A202" s="3" t="s">
        <v>738</v>
      </c>
      <c r="B202" s="3" t="s">
        <v>739</v>
      </c>
      <c r="C202" s="1" t="s">
        <v>740</v>
      </c>
      <c r="D202" s="1" t="s">
        <v>741</v>
      </c>
    </row>
    <row r="203" spans="1:4" ht="31.5" x14ac:dyDescent="0.25">
      <c r="A203" s="3" t="s">
        <v>742</v>
      </c>
      <c r="B203" s="3" t="s">
        <v>743</v>
      </c>
      <c r="C203" s="2" t="s">
        <v>744</v>
      </c>
      <c r="D203" s="2" t="s">
        <v>745</v>
      </c>
    </row>
    <row r="204" spans="1:4" ht="42" x14ac:dyDescent="0.25">
      <c r="A204" s="3" t="s">
        <v>746</v>
      </c>
      <c r="B204" s="3" t="s">
        <v>747</v>
      </c>
      <c r="C204" s="1" t="s">
        <v>748</v>
      </c>
      <c r="D204" s="1" t="s">
        <v>749</v>
      </c>
    </row>
    <row r="205" spans="1:4" ht="30" x14ac:dyDescent="0.25">
      <c r="A205" s="3" t="s">
        <v>750</v>
      </c>
      <c r="B205" s="3" t="s">
        <v>751</v>
      </c>
      <c r="C205" s="2" t="s">
        <v>132</v>
      </c>
      <c r="D205" s="2" t="s">
        <v>752</v>
      </c>
    </row>
    <row r="206" spans="1:4" ht="52.5" x14ac:dyDescent="0.25">
      <c r="A206" s="3" t="s">
        <v>753</v>
      </c>
      <c r="B206" s="3" t="s">
        <v>754</v>
      </c>
      <c r="C206" s="1" t="s">
        <v>755</v>
      </c>
      <c r="D206" s="1" t="s">
        <v>756</v>
      </c>
    </row>
    <row r="207" spans="1:4" ht="63" x14ac:dyDescent="0.25">
      <c r="A207" s="3" t="s">
        <v>757</v>
      </c>
      <c r="B207" s="3" t="s">
        <v>758</v>
      </c>
      <c r="C207" s="2" t="s">
        <v>759</v>
      </c>
      <c r="D207" s="2" t="s">
        <v>760</v>
      </c>
    </row>
    <row r="208" spans="1:4" ht="30" x14ac:dyDescent="0.25">
      <c r="A208" s="3" t="s">
        <v>761</v>
      </c>
      <c r="B208" s="3" t="s">
        <v>762</v>
      </c>
      <c r="C208" s="1" t="s">
        <v>763</v>
      </c>
      <c r="D208" s="1" t="s">
        <v>764</v>
      </c>
    </row>
    <row r="209" spans="1:4" ht="42" x14ac:dyDescent="0.25">
      <c r="A209" s="3" t="s">
        <v>765</v>
      </c>
      <c r="B209" s="3" t="s">
        <v>766</v>
      </c>
      <c r="C209" s="2" t="s">
        <v>767</v>
      </c>
      <c r="D209" s="2" t="s">
        <v>768</v>
      </c>
    </row>
    <row r="210" spans="1:4" ht="31.5" x14ac:dyDescent="0.25">
      <c r="A210" s="3" t="s">
        <v>769</v>
      </c>
      <c r="B210" s="3" t="s">
        <v>770</v>
      </c>
      <c r="C210" s="1" t="s">
        <v>771</v>
      </c>
      <c r="D210" s="1" t="s">
        <v>772</v>
      </c>
    </row>
    <row r="211" spans="1:4" ht="84" x14ac:dyDescent="0.25">
      <c r="A211" s="3" t="s">
        <v>773</v>
      </c>
      <c r="B211" s="3" t="s">
        <v>774</v>
      </c>
      <c r="C211" s="2" t="s">
        <v>775</v>
      </c>
      <c r="D211" s="2" t="s">
        <v>776</v>
      </c>
    </row>
    <row r="212" spans="1:4" ht="31.5" x14ac:dyDescent="0.25">
      <c r="A212" s="3" t="s">
        <v>777</v>
      </c>
      <c r="B212" s="3" t="s">
        <v>778</v>
      </c>
      <c r="C212" s="1" t="s">
        <v>779</v>
      </c>
      <c r="D212" s="1" t="s">
        <v>780</v>
      </c>
    </row>
    <row r="213" spans="1:4" ht="31.5" x14ac:dyDescent="0.25">
      <c r="A213" s="3" t="s">
        <v>781</v>
      </c>
      <c r="B213" s="3" t="s">
        <v>782</v>
      </c>
      <c r="C213" s="2" t="s">
        <v>783</v>
      </c>
      <c r="D213" s="2" t="s">
        <v>784</v>
      </c>
    </row>
    <row r="214" spans="1:4" ht="31.5" x14ac:dyDescent="0.25">
      <c r="A214" s="3" t="s">
        <v>785</v>
      </c>
      <c r="B214" s="3" t="s">
        <v>786</v>
      </c>
      <c r="C214" s="1" t="s">
        <v>787</v>
      </c>
      <c r="D214" s="1" t="s">
        <v>788</v>
      </c>
    </row>
    <row r="215" spans="1:4" ht="31.5" x14ac:dyDescent="0.25">
      <c r="A215" s="3" t="s">
        <v>789</v>
      </c>
      <c r="B215" s="3" t="s">
        <v>790</v>
      </c>
      <c r="C215" s="2" t="s">
        <v>791</v>
      </c>
      <c r="D215" s="2" t="s">
        <v>792</v>
      </c>
    </row>
    <row r="216" spans="1:4" ht="52.5" x14ac:dyDescent="0.25">
      <c r="A216" s="3" t="s">
        <v>793</v>
      </c>
      <c r="B216" s="3" t="s">
        <v>794</v>
      </c>
      <c r="C216" s="1" t="s">
        <v>795</v>
      </c>
      <c r="D216" s="1" t="s">
        <v>796</v>
      </c>
    </row>
    <row r="217" spans="1:4" ht="31.5" x14ac:dyDescent="0.25">
      <c r="A217" s="3" t="s">
        <v>797</v>
      </c>
      <c r="B217" s="3" t="s">
        <v>798</v>
      </c>
      <c r="C217" s="2" t="s">
        <v>799</v>
      </c>
      <c r="D217" s="2" t="s">
        <v>800</v>
      </c>
    </row>
    <row r="218" spans="1:4" ht="31.5" x14ac:dyDescent="0.25">
      <c r="A218" s="3" t="s">
        <v>801</v>
      </c>
      <c r="B218" s="3" t="s">
        <v>802</v>
      </c>
      <c r="C218" s="1" t="s">
        <v>803</v>
      </c>
      <c r="D218" s="1" t="s">
        <v>804</v>
      </c>
    </row>
    <row r="219" spans="1:4" ht="52.5" x14ac:dyDescent="0.25">
      <c r="A219" s="3" t="s">
        <v>805</v>
      </c>
      <c r="B219" s="3" t="s">
        <v>806</v>
      </c>
      <c r="C219" s="2" t="s">
        <v>807</v>
      </c>
      <c r="D219" s="2" t="s">
        <v>808</v>
      </c>
    </row>
    <row r="220" spans="1:4" ht="42" x14ac:dyDescent="0.25">
      <c r="A220" s="3" t="s">
        <v>809</v>
      </c>
      <c r="B220" s="3" t="s">
        <v>810</v>
      </c>
      <c r="C220" s="1" t="s">
        <v>811</v>
      </c>
      <c r="D220" s="1" t="s">
        <v>760</v>
      </c>
    </row>
    <row r="221" spans="1:4" ht="42" x14ac:dyDescent="0.25">
      <c r="A221" s="3" t="s">
        <v>812</v>
      </c>
      <c r="B221" s="3" t="s">
        <v>813</v>
      </c>
      <c r="C221" s="2" t="s">
        <v>814</v>
      </c>
      <c r="D221" s="2" t="s">
        <v>815</v>
      </c>
    </row>
    <row r="222" spans="1:4" ht="31.5" x14ac:dyDescent="0.25">
      <c r="A222" s="3" t="s">
        <v>816</v>
      </c>
      <c r="B222" s="3" t="s">
        <v>817</v>
      </c>
      <c r="C222" s="1" t="s">
        <v>818</v>
      </c>
      <c r="D222" s="1" t="s">
        <v>819</v>
      </c>
    </row>
    <row r="223" spans="1:4" ht="30" x14ac:dyDescent="0.25">
      <c r="A223" s="3" t="s">
        <v>820</v>
      </c>
      <c r="B223" s="3" t="s">
        <v>821</v>
      </c>
      <c r="C223" s="2" t="s">
        <v>822</v>
      </c>
      <c r="D223" s="2" t="s">
        <v>823</v>
      </c>
    </row>
    <row r="224" spans="1:4" ht="30" x14ac:dyDescent="0.25">
      <c r="A224" s="3" t="s">
        <v>824</v>
      </c>
      <c r="B224" s="3" t="s">
        <v>825</v>
      </c>
      <c r="C224" s="1" t="s">
        <v>826</v>
      </c>
      <c r="D224" s="1" t="s">
        <v>827</v>
      </c>
    </row>
    <row r="225" spans="1:4" ht="30" x14ac:dyDescent="0.25">
      <c r="A225" s="3" t="s">
        <v>828</v>
      </c>
      <c r="B225" s="3" t="s">
        <v>829</v>
      </c>
      <c r="C225" s="2" t="s">
        <v>830</v>
      </c>
      <c r="D225" s="2" t="s">
        <v>831</v>
      </c>
    </row>
    <row r="226" spans="1:4" ht="31.5" x14ac:dyDescent="0.25">
      <c r="A226" s="3" t="s">
        <v>832</v>
      </c>
      <c r="B226" s="3" t="s">
        <v>833</v>
      </c>
      <c r="C226" s="1" t="s">
        <v>834</v>
      </c>
      <c r="D226" s="1" t="s">
        <v>835</v>
      </c>
    </row>
    <row r="227" spans="1:4" ht="31.5" x14ac:dyDescent="0.25">
      <c r="A227" s="3" t="s">
        <v>836</v>
      </c>
      <c r="B227" s="3" t="s">
        <v>837</v>
      </c>
      <c r="C227" s="2" t="s">
        <v>838</v>
      </c>
      <c r="D227" s="2" t="s">
        <v>306</v>
      </c>
    </row>
    <row r="228" spans="1:4" ht="31.5" x14ac:dyDescent="0.25">
      <c r="A228" s="3" t="s">
        <v>839</v>
      </c>
      <c r="B228" s="3" t="s">
        <v>840</v>
      </c>
      <c r="C228" s="1" t="s">
        <v>841</v>
      </c>
      <c r="D228" s="1" t="s">
        <v>842</v>
      </c>
    </row>
    <row r="229" spans="1:4" ht="31.5" x14ac:dyDescent="0.25">
      <c r="A229" s="3" t="s">
        <v>843</v>
      </c>
      <c r="B229" s="3" t="s">
        <v>844</v>
      </c>
      <c r="C229" s="2" t="s">
        <v>845</v>
      </c>
      <c r="D229" s="2" t="s">
        <v>846</v>
      </c>
    </row>
    <row r="230" spans="1:4" ht="42" x14ac:dyDescent="0.25">
      <c r="A230" s="3" t="s">
        <v>847</v>
      </c>
      <c r="B230" s="3" t="s">
        <v>848</v>
      </c>
      <c r="C230" s="1" t="s">
        <v>849</v>
      </c>
      <c r="D230" s="1" t="s">
        <v>850</v>
      </c>
    </row>
    <row r="231" spans="1:4" ht="31.5" x14ac:dyDescent="0.25">
      <c r="A231" s="3" t="s">
        <v>851</v>
      </c>
      <c r="B231" s="3" t="s">
        <v>852</v>
      </c>
      <c r="C231" s="2" t="s">
        <v>853</v>
      </c>
      <c r="D231" s="2" t="s">
        <v>854</v>
      </c>
    </row>
    <row r="232" spans="1:4" ht="63" x14ac:dyDescent="0.25">
      <c r="A232" s="3" t="s">
        <v>855</v>
      </c>
      <c r="B232" s="3" t="s">
        <v>856</v>
      </c>
      <c r="C232" s="1" t="s">
        <v>857</v>
      </c>
      <c r="D232" s="1" t="s">
        <v>858</v>
      </c>
    </row>
    <row r="233" spans="1:4" ht="31.5" x14ac:dyDescent="0.25">
      <c r="A233" s="3" t="s">
        <v>859</v>
      </c>
      <c r="B233" s="3" t="s">
        <v>860</v>
      </c>
      <c r="C233" s="2" t="s">
        <v>861</v>
      </c>
      <c r="D233" s="2" t="s">
        <v>710</v>
      </c>
    </row>
    <row r="234" spans="1:4" ht="105" x14ac:dyDescent="0.25">
      <c r="A234" s="3" t="s">
        <v>862</v>
      </c>
      <c r="B234" s="3" t="s">
        <v>863</v>
      </c>
      <c r="C234" s="1" t="s">
        <v>864</v>
      </c>
      <c r="D234" s="1" t="s">
        <v>865</v>
      </c>
    </row>
    <row r="235" spans="1:4" ht="31.5" x14ac:dyDescent="0.25">
      <c r="A235" s="3" t="s">
        <v>866</v>
      </c>
      <c r="B235" s="3" t="s">
        <v>867</v>
      </c>
      <c r="C235" s="2" t="s">
        <v>868</v>
      </c>
      <c r="D235" s="2" t="s">
        <v>776</v>
      </c>
    </row>
    <row r="236" spans="1:4" ht="42" x14ac:dyDescent="0.25">
      <c r="A236" s="3" t="s">
        <v>869</v>
      </c>
      <c r="B236" s="3" t="s">
        <v>870</v>
      </c>
      <c r="C236" s="1" t="s">
        <v>871</v>
      </c>
      <c r="D236" s="1" t="s">
        <v>872</v>
      </c>
    </row>
    <row r="237" spans="1:4" ht="42" x14ac:dyDescent="0.25">
      <c r="A237" s="3" t="s">
        <v>873</v>
      </c>
      <c r="B237" s="3" t="s">
        <v>874</v>
      </c>
      <c r="C237" s="2" t="s">
        <v>875</v>
      </c>
      <c r="D237" s="2" t="s">
        <v>434</v>
      </c>
    </row>
    <row r="238" spans="1:4" ht="31.5" x14ac:dyDescent="0.25">
      <c r="A238" s="3" t="s">
        <v>876</v>
      </c>
      <c r="B238" s="3" t="s">
        <v>877</v>
      </c>
      <c r="C238" s="1" t="s">
        <v>878</v>
      </c>
      <c r="D238" s="1" t="s">
        <v>879</v>
      </c>
    </row>
    <row r="239" spans="1:4" ht="30" x14ac:dyDescent="0.25">
      <c r="A239" s="3" t="s">
        <v>880</v>
      </c>
      <c r="B239" s="3" t="s">
        <v>881</v>
      </c>
      <c r="C239" s="2" t="s">
        <v>882</v>
      </c>
      <c r="D239" s="2" t="s">
        <v>883</v>
      </c>
    </row>
    <row r="240" spans="1:4" ht="42" x14ac:dyDescent="0.25">
      <c r="A240" s="3" t="s">
        <v>884</v>
      </c>
      <c r="B240" s="3" t="s">
        <v>885</v>
      </c>
      <c r="C240" s="1" t="s">
        <v>886</v>
      </c>
      <c r="D240" s="1" t="s">
        <v>887</v>
      </c>
    </row>
    <row r="241" spans="1:4" ht="52.5" x14ac:dyDescent="0.25">
      <c r="A241" s="3" t="s">
        <v>888</v>
      </c>
      <c r="B241" s="3" t="s">
        <v>889</v>
      </c>
      <c r="C241" s="2" t="s">
        <v>890</v>
      </c>
      <c r="D241" s="2" t="s">
        <v>891</v>
      </c>
    </row>
    <row r="242" spans="1:4" ht="31.5" x14ac:dyDescent="0.25">
      <c r="A242" s="3" t="s">
        <v>893</v>
      </c>
      <c r="B242" s="3" t="s">
        <v>894</v>
      </c>
      <c r="C242" s="1" t="s">
        <v>895</v>
      </c>
      <c r="D242" s="1" t="s">
        <v>32</v>
      </c>
    </row>
    <row r="243" spans="1:4" ht="31.5" x14ac:dyDescent="0.25">
      <c r="A243" s="3" t="s">
        <v>896</v>
      </c>
      <c r="B243" s="3" t="s">
        <v>897</v>
      </c>
      <c r="C243" s="2" t="s">
        <v>898</v>
      </c>
      <c r="D243" s="2" t="s">
        <v>32</v>
      </c>
    </row>
    <row r="244" spans="1:4" ht="31.5" x14ac:dyDescent="0.25">
      <c r="A244" s="3" t="s">
        <v>899</v>
      </c>
      <c r="B244" s="3" t="s">
        <v>900</v>
      </c>
      <c r="C244" s="1" t="s">
        <v>901</v>
      </c>
      <c r="D244" s="1" t="s">
        <v>32</v>
      </c>
    </row>
    <row r="245" spans="1:4" ht="31.5" x14ac:dyDescent="0.25">
      <c r="A245" s="3" t="s">
        <v>902</v>
      </c>
      <c r="B245" s="3" t="s">
        <v>903</v>
      </c>
      <c r="C245" s="2" t="s">
        <v>904</v>
      </c>
      <c r="D245" s="2" t="s">
        <v>32</v>
      </c>
    </row>
    <row r="246" spans="1:4" ht="31.5" x14ac:dyDescent="0.25">
      <c r="A246" s="3" t="s">
        <v>905</v>
      </c>
      <c r="B246" s="3" t="s">
        <v>906</v>
      </c>
      <c r="C246" s="1" t="s">
        <v>907</v>
      </c>
      <c r="D246" s="1" t="s">
        <v>32</v>
      </c>
    </row>
    <row r="247" spans="1:4" ht="31.5" x14ac:dyDescent="0.25">
      <c r="A247" s="3" t="s">
        <v>908</v>
      </c>
      <c r="B247" s="3" t="s">
        <v>909</v>
      </c>
      <c r="C247" s="2" t="s">
        <v>910</v>
      </c>
      <c r="D247" s="2" t="s">
        <v>32</v>
      </c>
    </row>
    <row r="248" spans="1:4" ht="31.5" x14ac:dyDescent="0.25">
      <c r="A248" s="3" t="s">
        <v>911</v>
      </c>
      <c r="B248" s="3" t="s">
        <v>912</v>
      </c>
      <c r="C248" s="1" t="s">
        <v>913</v>
      </c>
      <c r="D248" s="1" t="s">
        <v>914</v>
      </c>
    </row>
    <row r="249" spans="1:4" ht="115.5" x14ac:dyDescent="0.25">
      <c r="A249" s="3" t="s">
        <v>915</v>
      </c>
      <c r="B249" s="3" t="s">
        <v>916</v>
      </c>
      <c r="C249" s="2" t="s">
        <v>917</v>
      </c>
      <c r="D249" s="2" t="s">
        <v>776</v>
      </c>
    </row>
    <row r="250" spans="1:4" ht="30" x14ac:dyDescent="0.25">
      <c r="A250" s="3" t="s">
        <v>918</v>
      </c>
      <c r="B250" s="3" t="s">
        <v>919</v>
      </c>
      <c r="C250" s="1" t="s">
        <v>920</v>
      </c>
      <c r="D250" s="1" t="s">
        <v>921</v>
      </c>
    </row>
    <row r="251" spans="1:4" ht="63" x14ac:dyDescent="0.25">
      <c r="A251" s="3" t="s">
        <v>922</v>
      </c>
      <c r="B251" s="3" t="s">
        <v>923</v>
      </c>
      <c r="C251" s="2" t="s">
        <v>924</v>
      </c>
      <c r="D251" s="2" t="s">
        <v>925</v>
      </c>
    </row>
    <row r="252" spans="1:4" ht="31.5" x14ac:dyDescent="0.25">
      <c r="A252" s="3" t="s">
        <v>926</v>
      </c>
      <c r="B252" s="3" t="s">
        <v>927</v>
      </c>
      <c r="C252" s="1" t="s">
        <v>928</v>
      </c>
      <c r="D252" s="1" t="s">
        <v>929</v>
      </c>
    </row>
    <row r="253" spans="1:4" ht="52.5" x14ac:dyDescent="0.25">
      <c r="A253" s="3" t="s">
        <v>930</v>
      </c>
      <c r="B253" s="3" t="s">
        <v>931</v>
      </c>
      <c r="C253" s="2" t="s">
        <v>932</v>
      </c>
      <c r="D253" s="2" t="s">
        <v>933</v>
      </c>
    </row>
    <row r="254" spans="1:4" ht="31.5" x14ac:dyDescent="0.25">
      <c r="A254" s="3" t="s">
        <v>934</v>
      </c>
      <c r="B254" s="3" t="s">
        <v>935</v>
      </c>
      <c r="C254" s="1" t="s">
        <v>936</v>
      </c>
      <c r="D254" s="1" t="s">
        <v>278</v>
      </c>
    </row>
    <row r="255" spans="1:4" ht="31.5" x14ac:dyDescent="0.25">
      <c r="A255" s="3" t="s">
        <v>937</v>
      </c>
      <c r="B255" s="3" t="s">
        <v>938</v>
      </c>
      <c r="C255" s="2" t="s">
        <v>939</v>
      </c>
      <c r="D255" s="2" t="s">
        <v>914</v>
      </c>
    </row>
    <row r="256" spans="1:4" ht="105" x14ac:dyDescent="0.25">
      <c r="A256" s="3" t="s">
        <v>940</v>
      </c>
      <c r="B256" s="3" t="s">
        <v>941</v>
      </c>
      <c r="C256" s="1" t="s">
        <v>942</v>
      </c>
      <c r="D256" s="1" t="s">
        <v>943</v>
      </c>
    </row>
    <row r="257" spans="1:4" ht="42" x14ac:dyDescent="0.25">
      <c r="A257" s="3" t="s">
        <v>944</v>
      </c>
      <c r="B257" s="3" t="s">
        <v>945</v>
      </c>
      <c r="C257" s="2" t="s">
        <v>946</v>
      </c>
      <c r="D257" s="2" t="s">
        <v>947</v>
      </c>
    </row>
    <row r="258" spans="1:4" ht="42" x14ac:dyDescent="0.25">
      <c r="A258" s="3" t="s">
        <v>948</v>
      </c>
      <c r="B258" s="3" t="s">
        <v>949</v>
      </c>
      <c r="C258" s="1" t="s">
        <v>950</v>
      </c>
      <c r="D258" s="1" t="s">
        <v>951</v>
      </c>
    </row>
    <row r="259" spans="1:4" ht="42" x14ac:dyDescent="0.25">
      <c r="A259" s="3" t="s">
        <v>952</v>
      </c>
      <c r="B259" s="3" t="s">
        <v>953</v>
      </c>
      <c r="C259" s="2" t="s">
        <v>954</v>
      </c>
      <c r="D259" s="2" t="s">
        <v>955</v>
      </c>
    </row>
    <row r="260" spans="1:4" ht="30" x14ac:dyDescent="0.25">
      <c r="A260" s="3" t="s">
        <v>956</v>
      </c>
      <c r="B260" s="3" t="s">
        <v>957</v>
      </c>
      <c r="C260" s="1" t="s">
        <v>958</v>
      </c>
      <c r="D260" s="1" t="s">
        <v>959</v>
      </c>
    </row>
    <row r="261" spans="1:4" ht="42" x14ac:dyDescent="0.25">
      <c r="A261" s="3" t="s">
        <v>960</v>
      </c>
      <c r="B261" s="3" t="s">
        <v>961</v>
      </c>
      <c r="C261" s="2" t="s">
        <v>962</v>
      </c>
      <c r="D261" s="2" t="s">
        <v>951</v>
      </c>
    </row>
    <row r="262" spans="1:4" ht="30" x14ac:dyDescent="0.25">
      <c r="A262" s="3" t="s">
        <v>963</v>
      </c>
      <c r="B262" s="3" t="s">
        <v>964</v>
      </c>
      <c r="C262" s="1" t="s">
        <v>38</v>
      </c>
      <c r="D262" s="1" t="s">
        <v>965</v>
      </c>
    </row>
    <row r="263" spans="1:4" ht="31.5" x14ac:dyDescent="0.25">
      <c r="A263" s="3" t="s">
        <v>966</v>
      </c>
      <c r="B263" s="3" t="s">
        <v>967</v>
      </c>
      <c r="C263" s="2" t="s">
        <v>968</v>
      </c>
      <c r="D263" s="2" t="s">
        <v>969</v>
      </c>
    </row>
    <row r="264" spans="1:4" ht="30" x14ac:dyDescent="0.25">
      <c r="A264" s="3" t="s">
        <v>970</v>
      </c>
      <c r="B264" s="3" t="s">
        <v>971</v>
      </c>
      <c r="C264" s="1" t="s">
        <v>972</v>
      </c>
      <c r="D264" s="1" t="s">
        <v>973</v>
      </c>
    </row>
    <row r="265" spans="1:4" ht="31.5" x14ac:dyDescent="0.25">
      <c r="A265" s="3" t="s">
        <v>974</v>
      </c>
      <c r="B265" s="3" t="s">
        <v>975</v>
      </c>
      <c r="C265" s="2" t="s">
        <v>976</v>
      </c>
      <c r="D265" s="2" t="s">
        <v>977</v>
      </c>
    </row>
    <row r="266" spans="1:4" ht="31.5" x14ac:dyDescent="0.25">
      <c r="A266" s="3" t="s">
        <v>978</v>
      </c>
      <c r="B266" s="3" t="s">
        <v>979</v>
      </c>
      <c r="C266" s="1" t="s">
        <v>980</v>
      </c>
      <c r="D266" s="1" t="s">
        <v>61</v>
      </c>
    </row>
    <row r="267" spans="1:4" ht="30" x14ac:dyDescent="0.25">
      <c r="A267" s="3" t="s">
        <v>981</v>
      </c>
      <c r="B267" s="3" t="s">
        <v>982</v>
      </c>
      <c r="C267" s="2" t="s">
        <v>132</v>
      </c>
      <c r="D267" s="2" t="s">
        <v>983</v>
      </c>
    </row>
    <row r="268" spans="1:4" ht="31.5" x14ac:dyDescent="0.25">
      <c r="A268" s="3" t="s">
        <v>984</v>
      </c>
      <c r="B268" s="3" t="s">
        <v>985</v>
      </c>
      <c r="C268" s="1" t="s">
        <v>986</v>
      </c>
      <c r="D268" s="1" t="s">
        <v>987</v>
      </c>
    </row>
    <row r="269" spans="1:4" ht="31.5" x14ac:dyDescent="0.25">
      <c r="A269" s="3" t="s">
        <v>988</v>
      </c>
      <c r="B269" s="3" t="s">
        <v>989</v>
      </c>
      <c r="C269" s="2" t="s">
        <v>990</v>
      </c>
      <c r="D269" s="2" t="s">
        <v>991</v>
      </c>
    </row>
    <row r="270" spans="1:4" ht="42" x14ac:dyDescent="0.25">
      <c r="A270" s="3" t="s">
        <v>992</v>
      </c>
      <c r="B270" s="3" t="s">
        <v>993</v>
      </c>
      <c r="C270" s="1" t="s">
        <v>994</v>
      </c>
      <c r="D270" s="1" t="s">
        <v>995</v>
      </c>
    </row>
    <row r="271" spans="1:4" ht="42" x14ac:dyDescent="0.25">
      <c r="A271" s="3" t="s">
        <v>996</v>
      </c>
      <c r="B271" s="3" t="s">
        <v>997</v>
      </c>
      <c r="C271" s="2" t="s">
        <v>998</v>
      </c>
      <c r="D271" s="2" t="s">
        <v>999</v>
      </c>
    </row>
    <row r="272" spans="1:4" ht="31.5" x14ac:dyDescent="0.25">
      <c r="A272" s="3" t="s">
        <v>1000</v>
      </c>
      <c r="B272" s="3" t="s">
        <v>1001</v>
      </c>
      <c r="C272" s="1" t="s">
        <v>1002</v>
      </c>
      <c r="D272" s="1" t="s">
        <v>1003</v>
      </c>
    </row>
    <row r="273" spans="1:4" ht="42" x14ac:dyDescent="0.25">
      <c r="A273" s="3" t="s">
        <v>1004</v>
      </c>
      <c r="B273" s="3" t="s">
        <v>1005</v>
      </c>
      <c r="C273" s="2" t="s">
        <v>1006</v>
      </c>
      <c r="D273" s="2" t="s">
        <v>1007</v>
      </c>
    </row>
    <row r="274" spans="1:4" ht="94.5" x14ac:dyDescent="0.25">
      <c r="A274" s="3" t="s">
        <v>1008</v>
      </c>
      <c r="B274" s="3" t="s">
        <v>1009</v>
      </c>
      <c r="C274" s="1" t="s">
        <v>1010</v>
      </c>
      <c r="D274" s="1" t="s">
        <v>578</v>
      </c>
    </row>
    <row r="275" spans="1:4" ht="31.5" x14ac:dyDescent="0.25">
      <c r="A275" s="3" t="s">
        <v>1011</v>
      </c>
      <c r="B275" s="3" t="s">
        <v>1012</v>
      </c>
      <c r="C275" s="2" t="s">
        <v>132</v>
      </c>
      <c r="D275" s="2" t="s">
        <v>726</v>
      </c>
    </row>
    <row r="276" spans="1:4" ht="30" x14ac:dyDescent="0.25">
      <c r="A276" s="3" t="s">
        <v>1013</v>
      </c>
      <c r="B276" s="3" t="s">
        <v>1014</v>
      </c>
      <c r="C276" s="1" t="s">
        <v>1015</v>
      </c>
      <c r="D276" s="1" t="s">
        <v>1016</v>
      </c>
    </row>
    <row r="277" spans="1:4" ht="42" x14ac:dyDescent="0.25">
      <c r="A277" s="3" t="s">
        <v>1017</v>
      </c>
      <c r="B277" s="3" t="s">
        <v>1018</v>
      </c>
      <c r="C277" s="2" t="s">
        <v>1019</v>
      </c>
      <c r="D277" s="2" t="s">
        <v>1020</v>
      </c>
    </row>
    <row r="278" spans="1:4" ht="31.5" x14ac:dyDescent="0.25">
      <c r="A278" s="3" t="s">
        <v>1021</v>
      </c>
      <c r="B278" s="3" t="s">
        <v>1022</v>
      </c>
      <c r="C278" s="1" t="s">
        <v>1023</v>
      </c>
      <c r="D278" s="1" t="s">
        <v>1024</v>
      </c>
    </row>
    <row r="279" spans="1:4" ht="42" x14ac:dyDescent="0.25">
      <c r="A279" s="3" t="s">
        <v>1025</v>
      </c>
      <c r="B279" s="3" t="s">
        <v>1026</v>
      </c>
      <c r="C279" s="2" t="s">
        <v>1027</v>
      </c>
      <c r="D279" s="2" t="s">
        <v>1028</v>
      </c>
    </row>
    <row r="280" spans="1:4" ht="31.5" x14ac:dyDescent="0.25">
      <c r="A280" s="3" t="s">
        <v>1029</v>
      </c>
      <c r="B280" s="3" t="s">
        <v>1030</v>
      </c>
      <c r="C280" s="1" t="s">
        <v>1031</v>
      </c>
      <c r="D280" s="1" t="s">
        <v>1032</v>
      </c>
    </row>
    <row r="281" spans="1:4" ht="136.5" x14ac:dyDescent="0.25">
      <c r="A281" s="3" t="s">
        <v>1033</v>
      </c>
      <c r="B281" s="3" t="s">
        <v>1034</v>
      </c>
      <c r="C281" s="2" t="s">
        <v>1035</v>
      </c>
      <c r="D281" s="2" t="s">
        <v>1036</v>
      </c>
    </row>
    <row r="282" spans="1:4" ht="31.5" x14ac:dyDescent="0.25">
      <c r="A282" s="3" t="s">
        <v>1037</v>
      </c>
      <c r="B282" s="3" t="s">
        <v>1038</v>
      </c>
      <c r="C282" s="1" t="s">
        <v>1039</v>
      </c>
      <c r="D282" s="1" t="s">
        <v>1032</v>
      </c>
    </row>
    <row r="283" spans="1:4" ht="31.5" x14ac:dyDescent="0.25">
      <c r="A283" s="3" t="s">
        <v>1040</v>
      </c>
      <c r="B283" s="3" t="s">
        <v>1041</v>
      </c>
      <c r="C283" s="2" t="s">
        <v>1042</v>
      </c>
      <c r="D283" s="2" t="s">
        <v>1043</v>
      </c>
    </row>
    <row r="284" spans="1:4" ht="31.5" x14ac:dyDescent="0.25">
      <c r="A284" s="3" t="s">
        <v>1044</v>
      </c>
      <c r="B284" s="3" t="s">
        <v>1045</v>
      </c>
      <c r="C284" s="1" t="s">
        <v>1046</v>
      </c>
      <c r="D284" s="1" t="s">
        <v>846</v>
      </c>
    </row>
    <row r="285" spans="1:4" ht="31.5" x14ac:dyDescent="0.25">
      <c r="A285" s="3" t="s">
        <v>1047</v>
      </c>
      <c r="B285" s="3" t="s">
        <v>1048</v>
      </c>
      <c r="C285" s="2" t="s">
        <v>1049</v>
      </c>
      <c r="D285" s="2" t="s">
        <v>1050</v>
      </c>
    </row>
    <row r="286" spans="1:4" ht="31.5" x14ac:dyDescent="0.25">
      <c r="A286" s="3" t="s">
        <v>1051</v>
      </c>
      <c r="B286" s="3" t="s">
        <v>1052</v>
      </c>
      <c r="C286" s="1" t="s">
        <v>1053</v>
      </c>
      <c r="D286" s="1" t="s">
        <v>1050</v>
      </c>
    </row>
    <row r="287" spans="1:4" ht="84" x14ac:dyDescent="0.25">
      <c r="A287" s="3" t="s">
        <v>1054</v>
      </c>
      <c r="B287" s="3" t="s">
        <v>1055</v>
      </c>
      <c r="C287" s="2" t="s">
        <v>1056</v>
      </c>
      <c r="D287" s="2" t="s">
        <v>1057</v>
      </c>
    </row>
    <row r="288" spans="1:4" ht="52.5" x14ac:dyDescent="0.25">
      <c r="A288" s="3" t="s">
        <v>1058</v>
      </c>
      <c r="B288" s="3" t="s">
        <v>1059</v>
      </c>
      <c r="C288" s="1" t="s">
        <v>1060</v>
      </c>
      <c r="D288" s="1" t="s">
        <v>1061</v>
      </c>
    </row>
    <row r="289" spans="1:4" ht="52.5" x14ac:dyDescent="0.25">
      <c r="A289" s="3" t="s">
        <v>1062</v>
      </c>
      <c r="B289" s="3" t="s">
        <v>1063</v>
      </c>
      <c r="C289" s="2" t="s">
        <v>1064</v>
      </c>
      <c r="D289" s="2" t="s">
        <v>1065</v>
      </c>
    </row>
    <row r="290" spans="1:4" ht="52.5" x14ac:dyDescent="0.25">
      <c r="A290" s="3" t="s">
        <v>1066</v>
      </c>
      <c r="B290" s="3" t="s">
        <v>1067</v>
      </c>
      <c r="C290" s="1" t="s">
        <v>1068</v>
      </c>
      <c r="D290" s="1" t="s">
        <v>1069</v>
      </c>
    </row>
    <row r="291" spans="1:4" ht="31.5" x14ac:dyDescent="0.25">
      <c r="A291" s="3" t="s">
        <v>1070</v>
      </c>
      <c r="B291" s="3" t="s">
        <v>1071</v>
      </c>
      <c r="C291" s="2" t="s">
        <v>1072</v>
      </c>
      <c r="D291" s="2" t="s">
        <v>1073</v>
      </c>
    </row>
    <row r="292" spans="1:4" ht="31.5" x14ac:dyDescent="0.25">
      <c r="A292" s="3" t="s">
        <v>1074</v>
      </c>
      <c r="B292" s="3" t="s">
        <v>1075</v>
      </c>
      <c r="C292" s="1" t="s">
        <v>1076</v>
      </c>
      <c r="D292" s="1" t="s">
        <v>1077</v>
      </c>
    </row>
    <row r="293" spans="1:4" ht="31.5" x14ac:dyDescent="0.25">
      <c r="A293" s="3" t="s">
        <v>1078</v>
      </c>
      <c r="B293" s="3" t="s">
        <v>1079</v>
      </c>
      <c r="C293" s="2" t="s">
        <v>1080</v>
      </c>
      <c r="D293" s="2" t="s">
        <v>1081</v>
      </c>
    </row>
    <row r="294" spans="1:4" ht="31.5" x14ac:dyDescent="0.25">
      <c r="A294" s="3" t="s">
        <v>1082</v>
      </c>
      <c r="B294" s="3" t="s">
        <v>1083</v>
      </c>
      <c r="C294" s="1" t="s">
        <v>1084</v>
      </c>
      <c r="D294" s="1" t="s">
        <v>32</v>
      </c>
    </row>
    <row r="295" spans="1:4" ht="31.5" x14ac:dyDescent="0.25">
      <c r="A295" s="3" t="s">
        <v>1085</v>
      </c>
      <c r="B295" s="3" t="s">
        <v>1086</v>
      </c>
      <c r="C295" s="2" t="s">
        <v>1084</v>
      </c>
      <c r="D295" s="2" t="s">
        <v>32</v>
      </c>
    </row>
    <row r="296" spans="1:4" ht="30" x14ac:dyDescent="0.25">
      <c r="A296" s="3" t="s">
        <v>1087</v>
      </c>
      <c r="B296" s="3" t="s">
        <v>1088</v>
      </c>
      <c r="C296" s="1" t="s">
        <v>1089</v>
      </c>
      <c r="D296" s="1" t="s">
        <v>1090</v>
      </c>
    </row>
    <row r="297" spans="1:4" ht="42" x14ac:dyDescent="0.25">
      <c r="A297" s="3" t="s">
        <v>1091</v>
      </c>
      <c r="B297" s="3" t="s">
        <v>1092</v>
      </c>
      <c r="C297" s="2" t="s">
        <v>1093</v>
      </c>
      <c r="D297" s="2" t="s">
        <v>1094</v>
      </c>
    </row>
    <row r="298" spans="1:4" ht="105" x14ac:dyDescent="0.25">
      <c r="A298" s="3" t="s">
        <v>1095</v>
      </c>
      <c r="B298" s="3" t="s">
        <v>1096</v>
      </c>
      <c r="C298" s="1" t="s">
        <v>1097</v>
      </c>
      <c r="D298" s="1" t="s">
        <v>780</v>
      </c>
    </row>
    <row r="299" spans="1:4" ht="84" x14ac:dyDescent="0.25">
      <c r="A299" s="3" t="s">
        <v>1098</v>
      </c>
      <c r="B299" s="3" t="s">
        <v>1099</v>
      </c>
      <c r="C299" s="2" t="s">
        <v>1100</v>
      </c>
      <c r="D299" s="2" t="s">
        <v>1101</v>
      </c>
    </row>
    <row r="300" spans="1:4" ht="31.5" x14ac:dyDescent="0.25">
      <c r="A300" s="3" t="s">
        <v>1102</v>
      </c>
      <c r="B300" s="3" t="s">
        <v>1103</v>
      </c>
      <c r="C300" s="1" t="s">
        <v>1104</v>
      </c>
      <c r="D300" s="1" t="s">
        <v>1105</v>
      </c>
    </row>
    <row r="301" spans="1:4" ht="31.5" x14ac:dyDescent="0.25">
      <c r="A301" s="3" t="s">
        <v>1106</v>
      </c>
      <c r="B301" s="3" t="s">
        <v>1107</v>
      </c>
      <c r="C301" s="2" t="s">
        <v>1108</v>
      </c>
      <c r="D301" s="2" t="s">
        <v>1109</v>
      </c>
    </row>
    <row r="302" spans="1:4" ht="42" x14ac:dyDescent="0.25">
      <c r="A302" s="3" t="s">
        <v>1110</v>
      </c>
      <c r="B302" s="3" t="s">
        <v>1111</v>
      </c>
      <c r="C302" s="1" t="s">
        <v>1112</v>
      </c>
      <c r="D302" s="1" t="s">
        <v>1113</v>
      </c>
    </row>
    <row r="303" spans="1:4" ht="31.5" x14ac:dyDescent="0.25">
      <c r="A303" s="3" t="s">
        <v>1114</v>
      </c>
      <c r="B303" s="3" t="s">
        <v>1115</v>
      </c>
      <c r="C303" s="2" t="s">
        <v>1116</v>
      </c>
      <c r="D303" s="2" t="s">
        <v>1117</v>
      </c>
    </row>
    <row r="304" spans="1:4" ht="30" x14ac:dyDescent="0.25">
      <c r="A304" s="3" t="s">
        <v>1118</v>
      </c>
      <c r="B304" s="3" t="s">
        <v>1119</v>
      </c>
      <c r="C304" s="1" t="s">
        <v>1120</v>
      </c>
      <c r="D304" s="1" t="s">
        <v>914</v>
      </c>
    </row>
    <row r="305" spans="1:4" ht="31.5" x14ac:dyDescent="0.25">
      <c r="A305" s="3" t="s">
        <v>1121</v>
      </c>
      <c r="B305" s="3" t="s">
        <v>1122</v>
      </c>
      <c r="C305" s="2" t="s">
        <v>1123</v>
      </c>
      <c r="D305" s="2" t="s">
        <v>1124</v>
      </c>
    </row>
    <row r="306" spans="1:4" ht="30" x14ac:dyDescent="0.25">
      <c r="A306" s="3" t="s">
        <v>1125</v>
      </c>
      <c r="B306" s="3" t="s">
        <v>1126</v>
      </c>
      <c r="C306" s="1" t="s">
        <v>1127</v>
      </c>
      <c r="D306" s="1" t="s">
        <v>1128</v>
      </c>
    </row>
    <row r="307" spans="1:4" ht="94.5" x14ac:dyDescent="0.25">
      <c r="A307" s="3" t="s">
        <v>1129</v>
      </c>
      <c r="B307" s="3" t="s">
        <v>1130</v>
      </c>
      <c r="C307" s="2" t="s">
        <v>1131</v>
      </c>
      <c r="D307" s="2" t="s">
        <v>1132</v>
      </c>
    </row>
    <row r="308" spans="1:4" ht="30" x14ac:dyDescent="0.25">
      <c r="A308" s="3" t="s">
        <v>1133</v>
      </c>
      <c r="B308" s="3" t="s">
        <v>1134</v>
      </c>
      <c r="C308" s="1" t="s">
        <v>1135</v>
      </c>
      <c r="D308" s="1" t="s">
        <v>1136</v>
      </c>
    </row>
    <row r="309" spans="1:4" ht="31.5" x14ac:dyDescent="0.25">
      <c r="A309" s="3" t="s">
        <v>1137</v>
      </c>
      <c r="B309" s="3" t="s">
        <v>1138</v>
      </c>
      <c r="C309" s="2" t="s">
        <v>1139</v>
      </c>
      <c r="D309" s="2" t="s">
        <v>1140</v>
      </c>
    </row>
    <row r="310" spans="1:4" ht="31.5" x14ac:dyDescent="0.25">
      <c r="A310" s="3" t="s">
        <v>1141</v>
      </c>
      <c r="B310" s="3" t="s">
        <v>1142</v>
      </c>
      <c r="C310" s="1" t="s">
        <v>1143</v>
      </c>
      <c r="D310" s="1" t="s">
        <v>594</v>
      </c>
    </row>
    <row r="311" spans="1:4" ht="42" x14ac:dyDescent="0.25">
      <c r="A311" s="3" t="s">
        <v>1144</v>
      </c>
      <c r="B311" s="3" t="s">
        <v>1145</v>
      </c>
      <c r="C311" s="2" t="s">
        <v>1146</v>
      </c>
      <c r="D311" s="2" t="s">
        <v>1147</v>
      </c>
    </row>
    <row r="312" spans="1:4" ht="42" x14ac:dyDescent="0.25">
      <c r="A312" s="3" t="s">
        <v>1148</v>
      </c>
      <c r="B312" s="3" t="s">
        <v>1149</v>
      </c>
      <c r="C312" s="1" t="s">
        <v>1150</v>
      </c>
      <c r="D312" s="1" t="s">
        <v>1151</v>
      </c>
    </row>
    <row r="313" spans="1:4" ht="31.5" x14ac:dyDescent="0.25">
      <c r="A313" s="3" t="s">
        <v>1152</v>
      </c>
      <c r="B313" s="3" t="s">
        <v>1153</v>
      </c>
      <c r="C313" s="2" t="s">
        <v>1154</v>
      </c>
      <c r="D313" s="2" t="s">
        <v>252</v>
      </c>
    </row>
    <row r="314" spans="1:4" ht="30" x14ac:dyDescent="0.25">
      <c r="A314" s="3" t="s">
        <v>1155</v>
      </c>
      <c r="B314" s="3" t="s">
        <v>1156</v>
      </c>
      <c r="C314" s="1" t="s">
        <v>1157</v>
      </c>
      <c r="D314" s="1" t="s">
        <v>1158</v>
      </c>
    </row>
    <row r="315" spans="1:4" ht="31.5" x14ac:dyDescent="0.25">
      <c r="A315" s="3" t="s">
        <v>1159</v>
      </c>
      <c r="B315" s="3" t="s">
        <v>1160</v>
      </c>
      <c r="C315" s="2" t="s">
        <v>1161</v>
      </c>
      <c r="D315" s="2" t="s">
        <v>815</v>
      </c>
    </row>
    <row r="316" spans="1:4" ht="178.5" x14ac:dyDescent="0.25">
      <c r="A316" s="3" t="s">
        <v>1162</v>
      </c>
      <c r="B316" s="3" t="s">
        <v>1163</v>
      </c>
      <c r="C316" s="1" t="s">
        <v>1164</v>
      </c>
      <c r="D316" s="1" t="s">
        <v>865</v>
      </c>
    </row>
    <row r="317" spans="1:4" ht="42" x14ac:dyDescent="0.25">
      <c r="A317" s="3" t="s">
        <v>1165</v>
      </c>
      <c r="B317" s="3" t="s">
        <v>1166</v>
      </c>
      <c r="C317" s="2" t="s">
        <v>1167</v>
      </c>
      <c r="D317" s="2" t="s">
        <v>1168</v>
      </c>
    </row>
    <row r="318" spans="1:4" ht="31.5" x14ac:dyDescent="0.25">
      <c r="A318" s="3" t="s">
        <v>1169</v>
      </c>
      <c r="B318" s="3" t="s">
        <v>1170</v>
      </c>
      <c r="C318" s="1" t="s">
        <v>1171</v>
      </c>
      <c r="D318" s="1" t="s">
        <v>1172</v>
      </c>
    </row>
    <row r="319" spans="1:4" ht="31.5" x14ac:dyDescent="0.25">
      <c r="A319" s="3" t="s">
        <v>1173</v>
      </c>
      <c r="B319" s="3" t="s">
        <v>1174</v>
      </c>
      <c r="C319" s="2" t="s">
        <v>1175</v>
      </c>
      <c r="D319" s="2" t="s">
        <v>434</v>
      </c>
    </row>
    <row r="320" spans="1:4" ht="30" x14ac:dyDescent="0.25">
      <c r="A320" s="3" t="s">
        <v>1176</v>
      </c>
      <c r="B320" s="3" t="s">
        <v>1177</v>
      </c>
      <c r="C320" s="1" t="s">
        <v>38</v>
      </c>
      <c r="D320" s="1" t="s">
        <v>1178</v>
      </c>
    </row>
    <row r="321" spans="1:4" ht="42" x14ac:dyDescent="0.25">
      <c r="A321" s="3" t="s">
        <v>1179</v>
      </c>
      <c r="B321" s="3" t="s">
        <v>1180</v>
      </c>
      <c r="C321" s="2" t="s">
        <v>1181</v>
      </c>
      <c r="D321" s="2" t="s">
        <v>1182</v>
      </c>
    </row>
    <row r="322" spans="1:4" ht="42" x14ac:dyDescent="0.25">
      <c r="A322" s="3" t="s">
        <v>1183</v>
      </c>
      <c r="B322" s="3" t="s">
        <v>1184</v>
      </c>
      <c r="C322" s="1" t="s">
        <v>1185</v>
      </c>
      <c r="D322" s="1" t="s">
        <v>1032</v>
      </c>
    </row>
    <row r="323" spans="1:4" ht="30" x14ac:dyDescent="0.25">
      <c r="A323" s="3" t="s">
        <v>1186</v>
      </c>
      <c r="B323" s="3" t="s">
        <v>1187</v>
      </c>
      <c r="C323" s="2" t="s">
        <v>1188</v>
      </c>
      <c r="D323" s="2" t="s">
        <v>1189</v>
      </c>
    </row>
    <row r="324" spans="1:4" ht="31.5" x14ac:dyDescent="0.25">
      <c r="A324" s="3" t="s">
        <v>1190</v>
      </c>
      <c r="B324" s="3" t="s">
        <v>1191</v>
      </c>
      <c r="C324" s="1" t="s">
        <v>1192</v>
      </c>
      <c r="D324" s="1" t="s">
        <v>1193</v>
      </c>
    </row>
    <row r="325" spans="1:4" ht="52.5" x14ac:dyDescent="0.25">
      <c r="A325" s="3" t="s">
        <v>1194</v>
      </c>
      <c r="B325" s="3" t="s">
        <v>1195</v>
      </c>
      <c r="C325" s="2" t="s">
        <v>1196</v>
      </c>
      <c r="D325" s="2" t="s">
        <v>1151</v>
      </c>
    </row>
    <row r="326" spans="1:4" ht="30" x14ac:dyDescent="0.25">
      <c r="A326" s="3" t="s">
        <v>1197</v>
      </c>
      <c r="B326" s="3" t="s">
        <v>1198</v>
      </c>
      <c r="C326" s="1" t="s">
        <v>38</v>
      </c>
      <c r="D326" s="1" t="s">
        <v>1199</v>
      </c>
    </row>
    <row r="327" spans="1:4" ht="30" x14ac:dyDescent="0.25">
      <c r="A327" s="3" t="s">
        <v>1200</v>
      </c>
      <c r="B327" s="3" t="s">
        <v>1201</v>
      </c>
      <c r="C327" s="2" t="s">
        <v>38</v>
      </c>
      <c r="D327" s="2" t="s">
        <v>1202</v>
      </c>
    </row>
    <row r="328" spans="1:4" ht="30" x14ac:dyDescent="0.25">
      <c r="A328" s="3" t="s">
        <v>1203</v>
      </c>
      <c r="B328" s="3" t="s">
        <v>1204</v>
      </c>
      <c r="C328" s="1" t="s">
        <v>38</v>
      </c>
      <c r="D328" s="1" t="s">
        <v>1205</v>
      </c>
    </row>
    <row r="329" spans="1:4" ht="30" x14ac:dyDescent="0.25">
      <c r="A329" s="3" t="s">
        <v>1206</v>
      </c>
      <c r="B329" s="3" t="s">
        <v>1207</v>
      </c>
      <c r="C329" s="2" t="s">
        <v>38</v>
      </c>
      <c r="D329" s="2" t="s">
        <v>1208</v>
      </c>
    </row>
    <row r="330" spans="1:4" ht="30" x14ac:dyDescent="0.25">
      <c r="A330" s="3" t="s">
        <v>1209</v>
      </c>
      <c r="B330" s="3" t="s">
        <v>1210</v>
      </c>
      <c r="C330" s="1" t="s">
        <v>1188</v>
      </c>
      <c r="D330" s="1" t="s">
        <v>1211</v>
      </c>
    </row>
    <row r="331" spans="1:4" ht="30" x14ac:dyDescent="0.25">
      <c r="A331" s="3" t="s">
        <v>1212</v>
      </c>
      <c r="B331" s="3" t="s">
        <v>1213</v>
      </c>
      <c r="C331" s="2" t="s">
        <v>38</v>
      </c>
      <c r="D331" s="2" t="s">
        <v>1214</v>
      </c>
    </row>
    <row r="332" spans="1:4" ht="31.5" x14ac:dyDescent="0.25">
      <c r="A332" s="3" t="s">
        <v>1215</v>
      </c>
      <c r="B332" s="3" t="s">
        <v>1216</v>
      </c>
      <c r="C332" s="1" t="s">
        <v>1217</v>
      </c>
      <c r="D332" s="1" t="s">
        <v>1218</v>
      </c>
    </row>
    <row r="333" spans="1:4" ht="31.5" x14ac:dyDescent="0.25">
      <c r="A333" s="3" t="s">
        <v>1219</v>
      </c>
      <c r="B333" s="3" t="s">
        <v>1220</v>
      </c>
      <c r="C333" s="2" t="s">
        <v>1221</v>
      </c>
      <c r="D333" s="2" t="s">
        <v>594</v>
      </c>
    </row>
    <row r="334" spans="1:4" ht="30" x14ac:dyDescent="0.25">
      <c r="A334" s="3" t="s">
        <v>1222</v>
      </c>
      <c r="B334" s="3" t="s">
        <v>1223</v>
      </c>
      <c r="C334" s="1" t="s">
        <v>38</v>
      </c>
      <c r="D334" s="1" t="s">
        <v>1224</v>
      </c>
    </row>
    <row r="335" spans="1:4" ht="30" x14ac:dyDescent="0.25">
      <c r="A335" s="3" t="s">
        <v>1225</v>
      </c>
      <c r="B335" s="3" t="s">
        <v>1226</v>
      </c>
      <c r="C335" s="2" t="s">
        <v>38</v>
      </c>
      <c r="D335" s="2" t="s">
        <v>1227</v>
      </c>
    </row>
    <row r="336" spans="1:4" ht="30" x14ac:dyDescent="0.25">
      <c r="A336" s="3" t="s">
        <v>1228</v>
      </c>
      <c r="B336" s="3" t="s">
        <v>1229</v>
      </c>
      <c r="C336" s="1" t="s">
        <v>1230</v>
      </c>
      <c r="D336" s="1" t="s">
        <v>1231</v>
      </c>
    </row>
    <row r="337" spans="1:4" ht="30" x14ac:dyDescent="0.25">
      <c r="A337" s="3" t="s">
        <v>1232</v>
      </c>
      <c r="B337" s="3" t="s">
        <v>1233</v>
      </c>
      <c r="C337" s="2" t="s">
        <v>38</v>
      </c>
      <c r="D337" s="2" t="s">
        <v>1234</v>
      </c>
    </row>
    <row r="338" spans="1:4" ht="31.5" x14ac:dyDescent="0.25">
      <c r="A338" s="3" t="s">
        <v>1235</v>
      </c>
      <c r="B338" s="3" t="s">
        <v>1236</v>
      </c>
      <c r="C338" s="1" t="s">
        <v>1237</v>
      </c>
      <c r="D338" s="1" t="s">
        <v>1193</v>
      </c>
    </row>
    <row r="339" spans="1:4" ht="30" x14ac:dyDescent="0.25">
      <c r="A339" s="3" t="s">
        <v>1238</v>
      </c>
      <c r="B339" s="3" t="s">
        <v>1239</v>
      </c>
      <c r="C339" s="2" t="s">
        <v>38</v>
      </c>
      <c r="D339" s="2" t="s">
        <v>1240</v>
      </c>
    </row>
    <row r="340" spans="1:4" ht="30" x14ac:dyDescent="0.25">
      <c r="A340" s="3" t="s">
        <v>1241</v>
      </c>
      <c r="B340" s="3" t="s">
        <v>1242</v>
      </c>
      <c r="C340" s="1" t="s">
        <v>1188</v>
      </c>
      <c r="D340" s="1" t="s">
        <v>1243</v>
      </c>
    </row>
    <row r="341" spans="1:4" ht="31.5" x14ac:dyDescent="0.25">
      <c r="A341" s="3" t="s">
        <v>1244</v>
      </c>
      <c r="B341" s="3" t="s">
        <v>1245</v>
      </c>
      <c r="C341" s="2" t="s">
        <v>1246</v>
      </c>
      <c r="D341" s="2" t="s">
        <v>1247</v>
      </c>
    </row>
    <row r="342" spans="1:4" ht="30" x14ac:dyDescent="0.25">
      <c r="A342" s="3" t="s">
        <v>1248</v>
      </c>
      <c r="B342" s="3" t="s">
        <v>1249</v>
      </c>
      <c r="C342" s="1" t="s">
        <v>38</v>
      </c>
      <c r="D342" s="1" t="s">
        <v>1250</v>
      </c>
    </row>
    <row r="343" spans="1:4" ht="31.5" x14ac:dyDescent="0.25">
      <c r="A343" s="3" t="s">
        <v>1251</v>
      </c>
      <c r="B343" s="3" t="s">
        <v>1252</v>
      </c>
      <c r="C343" s="2" t="s">
        <v>1253</v>
      </c>
      <c r="D343" s="2" t="s">
        <v>969</v>
      </c>
    </row>
    <row r="344" spans="1:4" ht="31.5" x14ac:dyDescent="0.25">
      <c r="A344" s="3" t="s">
        <v>1254</v>
      </c>
      <c r="B344" s="3" t="s">
        <v>1255</v>
      </c>
      <c r="C344" s="1" t="s">
        <v>1256</v>
      </c>
      <c r="D344" s="1" t="s">
        <v>1257</v>
      </c>
    </row>
    <row r="345" spans="1:4" ht="105" x14ac:dyDescent="0.25">
      <c r="A345" s="3" t="s">
        <v>1259</v>
      </c>
      <c r="B345" s="3" t="s">
        <v>1260</v>
      </c>
      <c r="C345" s="2" t="s">
        <v>1261</v>
      </c>
      <c r="D345" s="2" t="s">
        <v>776</v>
      </c>
    </row>
    <row r="346" spans="1:4" ht="31.5" x14ac:dyDescent="0.25">
      <c r="A346" s="3" t="s">
        <v>1262</v>
      </c>
      <c r="B346" s="3" t="s">
        <v>1263</v>
      </c>
      <c r="C346" s="1" t="s">
        <v>1264</v>
      </c>
      <c r="D346" s="1" t="s">
        <v>1265</v>
      </c>
    </row>
    <row r="347" spans="1:4" ht="30" x14ac:dyDescent="0.25">
      <c r="A347" s="3" t="s">
        <v>1266</v>
      </c>
      <c r="B347" s="3" t="s">
        <v>1267</v>
      </c>
      <c r="C347" s="2" t="s">
        <v>1268</v>
      </c>
      <c r="D347" s="2" t="s">
        <v>1269</v>
      </c>
    </row>
    <row r="348" spans="1:4" ht="30" x14ac:dyDescent="0.25">
      <c r="A348" s="3" t="s">
        <v>1270</v>
      </c>
      <c r="B348" s="3" t="s">
        <v>1271</v>
      </c>
      <c r="C348" s="1" t="s">
        <v>38</v>
      </c>
      <c r="D348" s="1" t="s">
        <v>1272</v>
      </c>
    </row>
    <row r="349" spans="1:4" ht="157.5" x14ac:dyDescent="0.25">
      <c r="A349" s="3" t="s">
        <v>1273</v>
      </c>
      <c r="B349" s="3" t="s">
        <v>1274</v>
      </c>
      <c r="C349" s="2" t="s">
        <v>1275</v>
      </c>
      <c r="D349" s="2" t="s">
        <v>594</v>
      </c>
    </row>
    <row r="350" spans="1:4" ht="31.5" x14ac:dyDescent="0.25">
      <c r="A350" s="3" t="s">
        <v>1276</v>
      </c>
      <c r="B350" s="3" t="s">
        <v>1277</v>
      </c>
      <c r="C350" s="1" t="s">
        <v>1278</v>
      </c>
      <c r="D350" s="1" t="s">
        <v>1279</v>
      </c>
    </row>
    <row r="351" spans="1:4" ht="30" x14ac:dyDescent="0.25">
      <c r="A351" s="3" t="s">
        <v>1280</v>
      </c>
      <c r="B351" s="3" t="s">
        <v>1281</v>
      </c>
      <c r="C351" s="2" t="s">
        <v>38</v>
      </c>
      <c r="D351" s="2" t="s">
        <v>1282</v>
      </c>
    </row>
    <row r="352" spans="1:4" ht="30" x14ac:dyDescent="0.25">
      <c r="A352" s="3" t="s">
        <v>1283</v>
      </c>
      <c r="B352" s="3" t="s">
        <v>1284</v>
      </c>
      <c r="C352" s="1" t="s">
        <v>38</v>
      </c>
      <c r="D352" s="1" t="s">
        <v>1285</v>
      </c>
    </row>
    <row r="353" spans="1:4" ht="52.5" x14ac:dyDescent="0.25">
      <c r="A353" s="3" t="s">
        <v>1286</v>
      </c>
      <c r="B353" s="3" t="s">
        <v>1287</v>
      </c>
      <c r="C353" s="2" t="s">
        <v>1288</v>
      </c>
      <c r="D353" s="2" t="s">
        <v>1289</v>
      </c>
    </row>
    <row r="354" spans="1:4" ht="31.5" x14ac:dyDescent="0.25">
      <c r="A354" s="3" t="s">
        <v>1290</v>
      </c>
      <c r="B354" s="3" t="s">
        <v>1291</v>
      </c>
      <c r="C354" s="1" t="s">
        <v>1278</v>
      </c>
      <c r="D354" s="1" t="s">
        <v>1279</v>
      </c>
    </row>
    <row r="355" spans="1:4" ht="30" x14ac:dyDescent="0.25">
      <c r="A355" s="3" t="s">
        <v>1292</v>
      </c>
      <c r="B355" s="3" t="s">
        <v>1293</v>
      </c>
      <c r="C355" s="2" t="s">
        <v>38</v>
      </c>
      <c r="D355" s="2" t="s">
        <v>1294</v>
      </c>
    </row>
    <row r="356" spans="1:4" ht="30" x14ac:dyDescent="0.25">
      <c r="A356" s="3" t="s">
        <v>1295</v>
      </c>
      <c r="B356" s="3" t="s">
        <v>1296</v>
      </c>
      <c r="C356" s="1" t="s">
        <v>38</v>
      </c>
      <c r="D356" s="1" t="s">
        <v>1297</v>
      </c>
    </row>
    <row r="357" spans="1:4" ht="30" x14ac:dyDescent="0.25">
      <c r="A357" s="3" t="s">
        <v>1298</v>
      </c>
      <c r="B357" s="3" t="s">
        <v>1299</v>
      </c>
      <c r="C357" s="2" t="s">
        <v>38</v>
      </c>
      <c r="D357" s="2" t="s">
        <v>1300</v>
      </c>
    </row>
    <row r="358" spans="1:4" ht="30" x14ac:dyDescent="0.25">
      <c r="A358" s="3" t="s">
        <v>1301</v>
      </c>
      <c r="B358" s="3" t="s">
        <v>1302</v>
      </c>
      <c r="C358" s="1" t="s">
        <v>38</v>
      </c>
      <c r="D358" s="1" t="s">
        <v>1303</v>
      </c>
    </row>
    <row r="359" spans="1:4" ht="63" x14ac:dyDescent="0.25">
      <c r="A359" s="3" t="s">
        <v>1304</v>
      </c>
      <c r="B359" s="3" t="s">
        <v>1305</v>
      </c>
      <c r="C359" s="2" t="s">
        <v>1306</v>
      </c>
      <c r="D359" s="2" t="s">
        <v>1307</v>
      </c>
    </row>
    <row r="360" spans="1:4" ht="31.5" x14ac:dyDescent="0.25">
      <c r="A360" s="3" t="s">
        <v>1308</v>
      </c>
      <c r="B360" s="3" t="s">
        <v>1309</v>
      </c>
      <c r="C360" s="1" t="s">
        <v>1310</v>
      </c>
      <c r="D360" s="1" t="s">
        <v>780</v>
      </c>
    </row>
    <row r="361" spans="1:4" ht="30" x14ac:dyDescent="0.25">
      <c r="A361" s="3" t="s">
        <v>1311</v>
      </c>
      <c r="B361" s="3" t="s">
        <v>1312</v>
      </c>
      <c r="C361" s="2" t="s">
        <v>38</v>
      </c>
      <c r="D361" s="2" t="s">
        <v>1313</v>
      </c>
    </row>
    <row r="362" spans="1:4" ht="31.5" x14ac:dyDescent="0.25">
      <c r="A362" s="3" t="s">
        <v>1314</v>
      </c>
      <c r="B362" s="3" t="s">
        <v>1315</v>
      </c>
      <c r="C362" s="1" t="s">
        <v>1316</v>
      </c>
      <c r="D362" s="1" t="s">
        <v>1279</v>
      </c>
    </row>
    <row r="363" spans="1:4" ht="31.5" x14ac:dyDescent="0.25">
      <c r="A363" s="3" t="s">
        <v>1317</v>
      </c>
      <c r="B363" s="3" t="s">
        <v>1318</v>
      </c>
      <c r="C363" s="2" t="s">
        <v>1319</v>
      </c>
      <c r="D363" s="2" t="s">
        <v>1289</v>
      </c>
    </row>
    <row r="364" spans="1:4" ht="30" x14ac:dyDescent="0.25">
      <c r="A364" s="3" t="s">
        <v>1320</v>
      </c>
      <c r="B364" s="3" t="s">
        <v>1321</v>
      </c>
      <c r="C364" s="1" t="s">
        <v>38</v>
      </c>
      <c r="D364" s="1" t="s">
        <v>1208</v>
      </c>
    </row>
    <row r="365" spans="1:4" ht="126" x14ac:dyDescent="0.25">
      <c r="A365" s="3" t="s">
        <v>1322</v>
      </c>
      <c r="B365" s="3" t="s">
        <v>1323</v>
      </c>
      <c r="C365" s="2" t="s">
        <v>1324</v>
      </c>
      <c r="D365" s="2" t="s">
        <v>493</v>
      </c>
    </row>
    <row r="366" spans="1:4" ht="30" x14ac:dyDescent="0.25">
      <c r="A366" s="3" t="s">
        <v>1325</v>
      </c>
      <c r="B366" s="3" t="s">
        <v>1326</v>
      </c>
      <c r="C366" s="1" t="s">
        <v>38</v>
      </c>
      <c r="D366" s="1" t="s">
        <v>1327</v>
      </c>
    </row>
    <row r="367" spans="1:4" ht="30" x14ac:dyDescent="0.25">
      <c r="A367" s="3" t="s">
        <v>1328</v>
      </c>
      <c r="B367" s="3" t="s">
        <v>1329</v>
      </c>
      <c r="C367" s="2" t="s">
        <v>38</v>
      </c>
      <c r="D367" s="2" t="s">
        <v>1330</v>
      </c>
    </row>
    <row r="368" spans="1:4" ht="30" x14ac:dyDescent="0.25">
      <c r="A368" s="3" t="s">
        <v>1331</v>
      </c>
      <c r="B368" s="3" t="s">
        <v>1332</v>
      </c>
      <c r="C368" s="1" t="s">
        <v>38</v>
      </c>
      <c r="D368" s="1" t="s">
        <v>1333</v>
      </c>
    </row>
    <row r="369" spans="1:4" ht="30" x14ac:dyDescent="0.25">
      <c r="A369" s="3" t="s">
        <v>1334</v>
      </c>
      <c r="B369" s="3" t="s">
        <v>1335</v>
      </c>
      <c r="C369" s="2" t="s">
        <v>38</v>
      </c>
      <c r="D369" s="2" t="s">
        <v>1336</v>
      </c>
    </row>
    <row r="370" spans="1:4" ht="30" x14ac:dyDescent="0.25">
      <c r="A370" s="3" t="s">
        <v>1337</v>
      </c>
      <c r="B370" s="3" t="s">
        <v>1338</v>
      </c>
      <c r="C370" s="1" t="s">
        <v>38</v>
      </c>
      <c r="D370" s="1" t="s">
        <v>1339</v>
      </c>
    </row>
    <row r="371" spans="1:4" ht="31.5" x14ac:dyDescent="0.25">
      <c r="A371" s="3" t="s">
        <v>1340</v>
      </c>
      <c r="B371" s="3" t="s">
        <v>1341</v>
      </c>
      <c r="C371" s="2" t="s">
        <v>1342</v>
      </c>
      <c r="D371" s="2" t="s">
        <v>1343</v>
      </c>
    </row>
    <row r="372" spans="1:4" ht="31.5" x14ac:dyDescent="0.25">
      <c r="A372" s="3" t="s">
        <v>1344</v>
      </c>
      <c r="B372" s="3" t="s">
        <v>1345</v>
      </c>
      <c r="C372" s="1" t="s">
        <v>1346</v>
      </c>
      <c r="D372" s="1" t="s">
        <v>1347</v>
      </c>
    </row>
    <row r="373" spans="1:4" ht="31.5" x14ac:dyDescent="0.25">
      <c r="A373" s="3" t="s">
        <v>1348</v>
      </c>
      <c r="B373" s="3" t="s">
        <v>1349</v>
      </c>
      <c r="C373" s="2" t="s">
        <v>1350</v>
      </c>
      <c r="D373" s="2" t="s">
        <v>1351</v>
      </c>
    </row>
    <row r="374" spans="1:4" ht="30" x14ac:dyDescent="0.25">
      <c r="A374" s="3" t="s">
        <v>1352</v>
      </c>
      <c r="B374" s="3" t="s">
        <v>1353</v>
      </c>
      <c r="C374" s="1" t="s">
        <v>1188</v>
      </c>
      <c r="D374" s="1" t="s">
        <v>39</v>
      </c>
    </row>
    <row r="375" spans="1:4" ht="42" x14ac:dyDescent="0.25">
      <c r="A375" s="3" t="s">
        <v>1354</v>
      </c>
      <c r="B375" s="3" t="s">
        <v>1355</v>
      </c>
      <c r="C375" s="2" t="s">
        <v>1356</v>
      </c>
      <c r="D375" s="2" t="s">
        <v>244</v>
      </c>
    </row>
    <row r="376" spans="1:4" ht="30" x14ac:dyDescent="0.25">
      <c r="A376" s="3" t="s">
        <v>1357</v>
      </c>
      <c r="B376" s="3" t="s">
        <v>1358</v>
      </c>
      <c r="C376" s="1" t="s">
        <v>1188</v>
      </c>
      <c r="D376" s="1" t="s">
        <v>1359</v>
      </c>
    </row>
    <row r="377" spans="1:4" ht="30" x14ac:dyDescent="0.25">
      <c r="A377" s="3" t="s">
        <v>1360</v>
      </c>
      <c r="B377" s="3" t="s">
        <v>1361</v>
      </c>
      <c r="C377" s="2" t="s">
        <v>1188</v>
      </c>
      <c r="D377" s="2" t="s">
        <v>1362</v>
      </c>
    </row>
    <row r="378" spans="1:4" ht="31.5" x14ac:dyDescent="0.25">
      <c r="A378" s="3" t="s">
        <v>1363</v>
      </c>
      <c r="B378" s="3" t="s">
        <v>1364</v>
      </c>
      <c r="C378" s="1" t="s">
        <v>1365</v>
      </c>
      <c r="D378" s="1" t="s">
        <v>1366</v>
      </c>
    </row>
    <row r="379" spans="1:4" ht="30" x14ac:dyDescent="0.25">
      <c r="A379" s="3" t="s">
        <v>1367</v>
      </c>
      <c r="B379" s="3" t="s">
        <v>1368</v>
      </c>
      <c r="C379" s="2" t="s">
        <v>38</v>
      </c>
      <c r="D379" s="2" t="s">
        <v>1369</v>
      </c>
    </row>
    <row r="380" spans="1:4" ht="52.5" x14ac:dyDescent="0.25">
      <c r="A380" s="3" t="s">
        <v>1370</v>
      </c>
      <c r="B380" s="3" t="s">
        <v>1371</v>
      </c>
      <c r="C380" s="1" t="s">
        <v>1372</v>
      </c>
      <c r="D380" s="1" t="s">
        <v>1373</v>
      </c>
    </row>
    <row r="381" spans="1:4" ht="30" x14ac:dyDescent="0.25">
      <c r="A381" s="3" t="s">
        <v>1374</v>
      </c>
      <c r="B381" s="3" t="s">
        <v>1375</v>
      </c>
      <c r="C381" s="2" t="s">
        <v>38</v>
      </c>
      <c r="D381" s="2" t="s">
        <v>1376</v>
      </c>
    </row>
    <row r="382" spans="1:4" ht="42" x14ac:dyDescent="0.25">
      <c r="A382" s="3" t="s">
        <v>1377</v>
      </c>
      <c r="B382" s="3" t="s">
        <v>1378</v>
      </c>
      <c r="C382" s="1" t="s">
        <v>1379</v>
      </c>
      <c r="D382" s="1" t="s">
        <v>578</v>
      </c>
    </row>
    <row r="383" spans="1:4" ht="30" x14ac:dyDescent="0.25">
      <c r="A383" s="3" t="s">
        <v>1380</v>
      </c>
      <c r="B383" s="3" t="s">
        <v>1381</v>
      </c>
      <c r="C383" s="2" t="s">
        <v>38</v>
      </c>
      <c r="D383" s="2" t="s">
        <v>1382</v>
      </c>
    </row>
    <row r="384" spans="1:4" ht="30" x14ac:dyDescent="0.25">
      <c r="A384" s="3" t="s">
        <v>1383</v>
      </c>
      <c r="B384" s="3" t="s">
        <v>1384</v>
      </c>
      <c r="C384" s="1" t="s">
        <v>38</v>
      </c>
      <c r="D384" s="1" t="s">
        <v>1385</v>
      </c>
    </row>
    <row r="385" spans="1:4" ht="30" x14ac:dyDescent="0.25">
      <c r="A385" s="3" t="s">
        <v>1386</v>
      </c>
      <c r="B385" s="3" t="s">
        <v>1387</v>
      </c>
      <c r="C385" s="2" t="s">
        <v>38</v>
      </c>
      <c r="D385" s="2" t="s">
        <v>1388</v>
      </c>
    </row>
    <row r="386" spans="1:4" ht="30" x14ac:dyDescent="0.25">
      <c r="A386" s="3" t="s">
        <v>1389</v>
      </c>
      <c r="B386" s="3" t="s">
        <v>1390</v>
      </c>
      <c r="C386" s="1" t="s">
        <v>38</v>
      </c>
      <c r="D386" s="1" t="s">
        <v>1391</v>
      </c>
    </row>
    <row r="387" spans="1:4" ht="30" x14ac:dyDescent="0.25">
      <c r="A387" s="3" t="s">
        <v>1392</v>
      </c>
      <c r="B387" s="3" t="s">
        <v>1393</v>
      </c>
      <c r="C387" s="2" t="s">
        <v>38</v>
      </c>
      <c r="D387" s="2" t="s">
        <v>1394</v>
      </c>
    </row>
    <row r="388" spans="1:4" ht="30" x14ac:dyDescent="0.25">
      <c r="A388" s="3" t="s">
        <v>1395</v>
      </c>
      <c r="B388" s="3" t="s">
        <v>1396</v>
      </c>
      <c r="C388" s="1" t="s">
        <v>38</v>
      </c>
      <c r="D388" s="1" t="s">
        <v>1397</v>
      </c>
    </row>
    <row r="389" spans="1:4" ht="30" x14ac:dyDescent="0.25">
      <c r="A389" s="3" t="s">
        <v>1398</v>
      </c>
      <c r="B389" s="3" t="s">
        <v>1399</v>
      </c>
      <c r="C389" s="2" t="s">
        <v>1400</v>
      </c>
      <c r="D389" s="2" t="s">
        <v>1401</v>
      </c>
    </row>
    <row r="390" spans="1:4" ht="30" x14ac:dyDescent="0.25">
      <c r="A390" s="3" t="s">
        <v>1402</v>
      </c>
      <c r="B390" s="3" t="s">
        <v>1403</v>
      </c>
      <c r="C390" s="1" t="s">
        <v>38</v>
      </c>
      <c r="D390" s="1" t="s">
        <v>1404</v>
      </c>
    </row>
    <row r="391" spans="1:4" ht="30" x14ac:dyDescent="0.25">
      <c r="A391" s="3" t="s">
        <v>1405</v>
      </c>
      <c r="B391" s="3" t="s">
        <v>1406</v>
      </c>
      <c r="C391" s="2" t="s">
        <v>38</v>
      </c>
      <c r="D391" s="2" t="s">
        <v>1407</v>
      </c>
    </row>
    <row r="392" spans="1:4" ht="42" x14ac:dyDescent="0.25">
      <c r="A392" s="3" t="s">
        <v>1408</v>
      </c>
      <c r="B392" s="3" t="s">
        <v>1409</v>
      </c>
      <c r="C392" s="1" t="s">
        <v>1410</v>
      </c>
      <c r="D392" s="1" t="s">
        <v>1411</v>
      </c>
    </row>
    <row r="393" spans="1:4" ht="52.5" x14ac:dyDescent="0.25">
      <c r="A393" s="3" t="s">
        <v>1412</v>
      </c>
      <c r="B393" s="3" t="s">
        <v>1413</v>
      </c>
      <c r="C393" s="2" t="s">
        <v>1414</v>
      </c>
      <c r="D393" s="2" t="s">
        <v>947</v>
      </c>
    </row>
    <row r="394" spans="1:4" ht="168" x14ac:dyDescent="0.25">
      <c r="A394" s="3" t="s">
        <v>1415</v>
      </c>
      <c r="B394" s="3" t="s">
        <v>1416</v>
      </c>
      <c r="C394" s="1" t="s">
        <v>1417</v>
      </c>
      <c r="D394" s="1" t="s">
        <v>1036</v>
      </c>
    </row>
    <row r="395" spans="1:4" ht="136.5" x14ac:dyDescent="0.25">
      <c r="A395" s="3" t="s">
        <v>1418</v>
      </c>
      <c r="B395" s="3" t="s">
        <v>1419</v>
      </c>
      <c r="C395" s="2" t="s">
        <v>1420</v>
      </c>
      <c r="D395" s="2" t="s">
        <v>1036</v>
      </c>
    </row>
    <row r="396" spans="1:4" ht="30" x14ac:dyDescent="0.25">
      <c r="A396" s="3" t="s">
        <v>1421</v>
      </c>
      <c r="B396" s="3" t="s">
        <v>1422</v>
      </c>
      <c r="C396" s="1" t="s">
        <v>38</v>
      </c>
      <c r="D396" s="1" t="s">
        <v>1423</v>
      </c>
    </row>
    <row r="397" spans="1:4" ht="52.5" x14ac:dyDescent="0.25">
      <c r="A397" s="3" t="s">
        <v>1424</v>
      </c>
      <c r="B397" s="3" t="s">
        <v>1425</v>
      </c>
      <c r="C397" s="2" t="s">
        <v>1426</v>
      </c>
      <c r="D397" s="2" t="s">
        <v>236</v>
      </c>
    </row>
    <row r="398" spans="1:4" ht="30" x14ac:dyDescent="0.25">
      <c r="A398" s="3" t="s">
        <v>1427</v>
      </c>
      <c r="B398" s="3" t="s">
        <v>1428</v>
      </c>
      <c r="C398" s="1" t="s">
        <v>1429</v>
      </c>
      <c r="D398" s="1" t="s">
        <v>1430</v>
      </c>
    </row>
    <row r="399" spans="1:4" ht="30" x14ac:dyDescent="0.25">
      <c r="A399" s="3" t="s">
        <v>1431</v>
      </c>
      <c r="B399" s="3" t="s">
        <v>1432</v>
      </c>
      <c r="C399" s="2" t="s">
        <v>38</v>
      </c>
      <c r="D399" s="2" t="s">
        <v>1433</v>
      </c>
    </row>
    <row r="400" spans="1:4" ht="30" x14ac:dyDescent="0.25">
      <c r="A400" s="3" t="s">
        <v>1434</v>
      </c>
      <c r="B400" s="3" t="s">
        <v>1435</v>
      </c>
      <c r="C400" s="1" t="s">
        <v>38</v>
      </c>
      <c r="D400" s="1" t="s">
        <v>1436</v>
      </c>
    </row>
    <row r="401" spans="1:4" ht="52.5" x14ac:dyDescent="0.25">
      <c r="A401" s="3" t="s">
        <v>1437</v>
      </c>
      <c r="B401" s="3" t="s">
        <v>1438</v>
      </c>
      <c r="C401" s="2" t="s">
        <v>1439</v>
      </c>
      <c r="D401" s="2" t="s">
        <v>1440</v>
      </c>
    </row>
    <row r="402" spans="1:4" ht="42" x14ac:dyDescent="0.25">
      <c r="A402" s="3" t="s">
        <v>1441</v>
      </c>
      <c r="B402" s="3" t="s">
        <v>1442</v>
      </c>
      <c r="C402" s="1" t="s">
        <v>1443</v>
      </c>
      <c r="D402" s="1" t="s">
        <v>252</v>
      </c>
    </row>
    <row r="403" spans="1:4" ht="42" x14ac:dyDescent="0.25">
      <c r="A403" s="3" t="s">
        <v>1444</v>
      </c>
      <c r="B403" s="3" t="s">
        <v>1445</v>
      </c>
      <c r="C403" s="2" t="s">
        <v>1446</v>
      </c>
      <c r="D403" s="2" t="s">
        <v>1447</v>
      </c>
    </row>
    <row r="404" spans="1:4" ht="31.5" x14ac:dyDescent="0.25">
      <c r="A404" s="3" t="s">
        <v>1448</v>
      </c>
      <c r="B404" s="3" t="s">
        <v>1449</v>
      </c>
      <c r="C404" s="1" t="s">
        <v>1450</v>
      </c>
      <c r="D404" s="1" t="s">
        <v>1451</v>
      </c>
    </row>
    <row r="405" spans="1:4" ht="52.5" x14ac:dyDescent="0.25">
      <c r="A405" s="3" t="s">
        <v>1452</v>
      </c>
      <c r="B405" s="3" t="s">
        <v>1453</v>
      </c>
      <c r="C405" s="2" t="s">
        <v>1454</v>
      </c>
      <c r="D405" s="2" t="s">
        <v>1455</v>
      </c>
    </row>
    <row r="406" spans="1:4" ht="42" x14ac:dyDescent="0.25">
      <c r="A406" s="3" t="s">
        <v>1456</v>
      </c>
      <c r="B406" s="3" t="s">
        <v>1457</v>
      </c>
      <c r="C406" s="1" t="s">
        <v>1458</v>
      </c>
      <c r="D406" s="1" t="s">
        <v>1459</v>
      </c>
    </row>
    <row r="407" spans="1:4" ht="30" x14ac:dyDescent="0.25">
      <c r="A407" s="3" t="s">
        <v>1460</v>
      </c>
      <c r="B407" s="3" t="s">
        <v>1461</v>
      </c>
      <c r="C407" s="2" t="s">
        <v>38</v>
      </c>
      <c r="D407" s="2" t="s">
        <v>1462</v>
      </c>
    </row>
    <row r="408" spans="1:4" ht="30" x14ac:dyDescent="0.25">
      <c r="A408" s="3" t="s">
        <v>1463</v>
      </c>
      <c r="B408" s="3" t="s">
        <v>1464</v>
      </c>
      <c r="C408" s="1" t="s">
        <v>38</v>
      </c>
      <c r="D408" s="1" t="s">
        <v>1465</v>
      </c>
    </row>
    <row r="409" spans="1:4" ht="31.5" x14ac:dyDescent="0.25">
      <c r="A409" s="3" t="s">
        <v>1466</v>
      </c>
      <c r="B409" s="3" t="s">
        <v>1467</v>
      </c>
      <c r="C409" s="2" t="s">
        <v>1468</v>
      </c>
      <c r="D409" s="2" t="s">
        <v>248</v>
      </c>
    </row>
    <row r="410" spans="1:4" ht="63" x14ac:dyDescent="0.25">
      <c r="A410" s="3" t="s">
        <v>1469</v>
      </c>
      <c r="B410" s="3" t="s">
        <v>1470</v>
      </c>
      <c r="C410" s="1" t="s">
        <v>1471</v>
      </c>
      <c r="D410" s="1" t="s">
        <v>1472</v>
      </c>
    </row>
    <row r="411" spans="1:4" ht="31.5" x14ac:dyDescent="0.25">
      <c r="A411" s="3" t="s">
        <v>1473</v>
      </c>
      <c r="B411" s="3" t="s">
        <v>1474</v>
      </c>
      <c r="C411" s="2" t="s">
        <v>1475</v>
      </c>
      <c r="D411" s="2" t="s">
        <v>77</v>
      </c>
    </row>
    <row r="412" spans="1:4" ht="30" x14ac:dyDescent="0.25">
      <c r="A412" s="3" t="s">
        <v>1476</v>
      </c>
      <c r="B412" s="3" t="s">
        <v>1477</v>
      </c>
      <c r="C412" s="1" t="s">
        <v>132</v>
      </c>
      <c r="D412" s="1" t="s">
        <v>1478</v>
      </c>
    </row>
    <row r="413" spans="1:4" ht="30" x14ac:dyDescent="0.25">
      <c r="A413" s="3" t="s">
        <v>1479</v>
      </c>
      <c r="B413" s="3" t="s">
        <v>1480</v>
      </c>
      <c r="C413" s="2" t="s">
        <v>132</v>
      </c>
      <c r="D413" s="2" t="s">
        <v>1481</v>
      </c>
    </row>
    <row r="414" spans="1:4" ht="30" x14ac:dyDescent="0.25">
      <c r="A414" s="3" t="s">
        <v>1482</v>
      </c>
      <c r="B414" s="3" t="s">
        <v>1483</v>
      </c>
      <c r="C414" s="1" t="s">
        <v>1484</v>
      </c>
      <c r="D414" s="1" t="s">
        <v>1485</v>
      </c>
    </row>
    <row r="415" spans="1:4" ht="63" x14ac:dyDescent="0.25">
      <c r="A415" s="3" t="s">
        <v>1486</v>
      </c>
      <c r="B415" s="3" t="s">
        <v>1487</v>
      </c>
      <c r="C415" s="2" t="s">
        <v>1488</v>
      </c>
      <c r="D415" s="2" t="s">
        <v>1489</v>
      </c>
    </row>
    <row r="416" spans="1:4" ht="31.5" x14ac:dyDescent="0.25">
      <c r="A416" s="3" t="s">
        <v>1490</v>
      </c>
      <c r="B416" s="3" t="s">
        <v>1491</v>
      </c>
      <c r="C416" s="1" t="s">
        <v>1492</v>
      </c>
      <c r="D416" s="1" t="s">
        <v>776</v>
      </c>
    </row>
    <row r="417" spans="1:4" ht="30" x14ac:dyDescent="0.25">
      <c r="A417" s="3" t="s">
        <v>1493</v>
      </c>
      <c r="B417" s="3" t="s">
        <v>1494</v>
      </c>
      <c r="C417" s="2" t="s">
        <v>38</v>
      </c>
      <c r="D417" s="2" t="s">
        <v>1495</v>
      </c>
    </row>
    <row r="418" spans="1:4" ht="63" x14ac:dyDescent="0.25">
      <c r="A418" s="3" t="s">
        <v>1496</v>
      </c>
      <c r="B418" s="3" t="s">
        <v>1497</v>
      </c>
      <c r="C418" s="1" t="s">
        <v>1498</v>
      </c>
      <c r="D418" s="1" t="s">
        <v>1499</v>
      </c>
    </row>
    <row r="419" spans="1:4" ht="30" x14ac:dyDescent="0.25">
      <c r="A419" s="3" t="s">
        <v>1501</v>
      </c>
      <c r="B419" s="3" t="s">
        <v>1502</v>
      </c>
      <c r="C419" s="2" t="s">
        <v>38</v>
      </c>
      <c r="D419" s="2" t="s">
        <v>1503</v>
      </c>
    </row>
    <row r="420" spans="1:4" ht="30" x14ac:dyDescent="0.25">
      <c r="A420" s="3" t="s">
        <v>1504</v>
      </c>
      <c r="B420" s="3" t="s">
        <v>1505</v>
      </c>
      <c r="C420" s="1" t="s">
        <v>38</v>
      </c>
      <c r="D420" s="1" t="s">
        <v>1506</v>
      </c>
    </row>
    <row r="421" spans="1:4" ht="30" x14ac:dyDescent="0.25">
      <c r="A421" s="3" t="s">
        <v>1507</v>
      </c>
      <c r="B421" s="3" t="s">
        <v>1508</v>
      </c>
      <c r="C421" s="2" t="s">
        <v>38</v>
      </c>
      <c r="D421" s="2" t="s">
        <v>1509</v>
      </c>
    </row>
    <row r="422" spans="1:4" ht="30" x14ac:dyDescent="0.25">
      <c r="A422" s="3" t="s">
        <v>1510</v>
      </c>
      <c r="B422" s="3" t="s">
        <v>1511</v>
      </c>
      <c r="C422" s="1" t="s">
        <v>38</v>
      </c>
      <c r="D422" s="1" t="s">
        <v>1512</v>
      </c>
    </row>
    <row r="423" spans="1:4" ht="30" x14ac:dyDescent="0.25">
      <c r="A423" s="3" t="s">
        <v>1513</v>
      </c>
      <c r="B423" s="3" t="s">
        <v>1514</v>
      </c>
      <c r="C423" s="2" t="s">
        <v>38</v>
      </c>
      <c r="D423" s="2" t="s">
        <v>1515</v>
      </c>
    </row>
    <row r="424" spans="1:4" ht="30" x14ac:dyDescent="0.25">
      <c r="A424" s="3" t="s">
        <v>1516</v>
      </c>
      <c r="B424" s="3" t="s">
        <v>1517</v>
      </c>
      <c r="C424" s="1" t="s">
        <v>38</v>
      </c>
      <c r="D424" s="1" t="s">
        <v>1518</v>
      </c>
    </row>
    <row r="425" spans="1:4" ht="84" x14ac:dyDescent="0.25">
      <c r="A425" s="3" t="s">
        <v>1519</v>
      </c>
      <c r="B425" s="3" t="s">
        <v>1520</v>
      </c>
      <c r="C425" s="2" t="s">
        <v>1521</v>
      </c>
      <c r="D425" s="2" t="s">
        <v>1522</v>
      </c>
    </row>
    <row r="426" spans="1:4" ht="30" x14ac:dyDescent="0.25">
      <c r="A426" s="3" t="s">
        <v>1523</v>
      </c>
      <c r="B426" s="3" t="s">
        <v>1524</v>
      </c>
      <c r="C426" s="1" t="s">
        <v>1525</v>
      </c>
      <c r="D426" s="1" t="s">
        <v>1526</v>
      </c>
    </row>
    <row r="427" spans="1:4" ht="30" x14ac:dyDescent="0.25">
      <c r="A427" s="3" t="s">
        <v>1527</v>
      </c>
      <c r="B427" s="3" t="s">
        <v>1528</v>
      </c>
      <c r="C427" s="2" t="s">
        <v>1529</v>
      </c>
      <c r="D427" s="2" t="s">
        <v>1526</v>
      </c>
    </row>
    <row r="428" spans="1:4" ht="30" x14ac:dyDescent="0.25">
      <c r="A428" s="3" t="s">
        <v>1530</v>
      </c>
      <c r="B428" s="3" t="s">
        <v>1531</v>
      </c>
      <c r="C428" s="1" t="s">
        <v>1532</v>
      </c>
      <c r="D428" s="1" t="s">
        <v>1533</v>
      </c>
    </row>
    <row r="429" spans="1:4" ht="63" x14ac:dyDescent="0.25">
      <c r="A429" s="3" t="s">
        <v>1534</v>
      </c>
      <c r="B429" s="3" t="s">
        <v>1535</v>
      </c>
      <c r="C429" s="2" t="s">
        <v>1536</v>
      </c>
      <c r="D429" s="2" t="s">
        <v>330</v>
      </c>
    </row>
    <row r="430" spans="1:4" ht="30" x14ac:dyDescent="0.25">
      <c r="A430" s="3" t="s">
        <v>1537</v>
      </c>
      <c r="B430" s="3" t="s">
        <v>1538</v>
      </c>
      <c r="C430" s="1" t="s">
        <v>38</v>
      </c>
      <c r="D430" s="1" t="s">
        <v>1539</v>
      </c>
    </row>
    <row r="431" spans="1:4" ht="31.5" x14ac:dyDescent="0.25">
      <c r="A431" s="3" t="s">
        <v>1540</v>
      </c>
      <c r="B431" s="3" t="s">
        <v>1541</v>
      </c>
      <c r="C431" s="2" t="s">
        <v>1542</v>
      </c>
      <c r="D431" s="2" t="s">
        <v>1543</v>
      </c>
    </row>
    <row r="432" spans="1:4" ht="42" x14ac:dyDescent="0.25">
      <c r="A432" s="3" t="s">
        <v>1544</v>
      </c>
      <c r="B432" s="3" t="s">
        <v>1545</v>
      </c>
      <c r="C432" s="1" t="s">
        <v>1546</v>
      </c>
      <c r="D432" s="1" t="s">
        <v>483</v>
      </c>
    </row>
    <row r="433" spans="1:4" ht="30" x14ac:dyDescent="0.25">
      <c r="A433" s="3" t="s">
        <v>1547</v>
      </c>
      <c r="B433" s="3" t="s">
        <v>1548</v>
      </c>
      <c r="C433" s="2" t="s">
        <v>38</v>
      </c>
      <c r="D433" s="2" t="s">
        <v>1549</v>
      </c>
    </row>
    <row r="434" spans="1:4" ht="30" x14ac:dyDescent="0.25">
      <c r="A434" s="3" t="s">
        <v>1550</v>
      </c>
      <c r="B434" s="3" t="s">
        <v>1551</v>
      </c>
      <c r="C434" s="1" t="s">
        <v>38</v>
      </c>
      <c r="D434" s="1" t="s">
        <v>1552</v>
      </c>
    </row>
    <row r="435" spans="1:4" ht="30" x14ac:dyDescent="0.25">
      <c r="A435" s="3" t="s">
        <v>1553</v>
      </c>
      <c r="B435" s="3" t="s">
        <v>1554</v>
      </c>
      <c r="C435" s="2" t="s">
        <v>1555</v>
      </c>
      <c r="D435" s="2" t="s">
        <v>1552</v>
      </c>
    </row>
    <row r="436" spans="1:4" ht="31.5" x14ac:dyDescent="0.25">
      <c r="A436" s="3" t="s">
        <v>1556</v>
      </c>
      <c r="B436" s="3" t="s">
        <v>1557</v>
      </c>
      <c r="C436" s="1" t="s">
        <v>1558</v>
      </c>
      <c r="D436" s="1" t="s">
        <v>1559</v>
      </c>
    </row>
    <row r="437" spans="1:4" ht="31.5" x14ac:dyDescent="0.25">
      <c r="A437" s="3" t="s">
        <v>1560</v>
      </c>
      <c r="B437" s="3" t="s">
        <v>1561</v>
      </c>
      <c r="C437" s="2" t="s">
        <v>1562</v>
      </c>
      <c r="D437" s="2" t="s">
        <v>637</v>
      </c>
    </row>
    <row r="438" spans="1:4" ht="30" x14ac:dyDescent="0.25">
      <c r="A438" s="3" t="s">
        <v>1563</v>
      </c>
      <c r="B438" s="3" t="s">
        <v>1564</v>
      </c>
      <c r="C438" s="1" t="s">
        <v>1565</v>
      </c>
      <c r="D438" s="1" t="s">
        <v>1566</v>
      </c>
    </row>
    <row r="439" spans="1:4" ht="31.5" x14ac:dyDescent="0.25">
      <c r="A439" s="3" t="s">
        <v>1569</v>
      </c>
      <c r="B439" s="3" t="s">
        <v>1570</v>
      </c>
      <c r="C439" s="2" t="s">
        <v>1316</v>
      </c>
      <c r="D439" s="2" t="s">
        <v>1279</v>
      </c>
    </row>
    <row r="440" spans="1:4" ht="42" x14ac:dyDescent="0.25">
      <c r="A440" s="3" t="s">
        <v>1571</v>
      </c>
      <c r="B440" s="3" t="s">
        <v>1572</v>
      </c>
      <c r="C440" s="1" t="s">
        <v>1573</v>
      </c>
      <c r="D440" s="1" t="s">
        <v>1574</v>
      </c>
    </row>
    <row r="441" spans="1:4" ht="31.5" x14ac:dyDescent="0.25">
      <c r="A441" s="3" t="s">
        <v>1575</v>
      </c>
      <c r="B441" s="3" t="s">
        <v>1576</v>
      </c>
      <c r="C441" s="2" t="s">
        <v>1577</v>
      </c>
      <c r="D441" s="2" t="s">
        <v>1043</v>
      </c>
    </row>
    <row r="442" spans="1:4" ht="31.5" x14ac:dyDescent="0.25">
      <c r="A442" s="3" t="s">
        <v>1578</v>
      </c>
      <c r="B442" s="3" t="s">
        <v>1579</v>
      </c>
      <c r="C442" s="1" t="s">
        <v>1580</v>
      </c>
      <c r="D442" s="1" t="s">
        <v>772</v>
      </c>
    </row>
    <row r="443" spans="1:4" ht="31.5" x14ac:dyDescent="0.25">
      <c r="A443" s="3" t="s">
        <v>1581</v>
      </c>
      <c r="B443" s="3" t="s">
        <v>1582</v>
      </c>
      <c r="C443" s="2" t="s">
        <v>1583</v>
      </c>
      <c r="D443" s="2" t="s">
        <v>121</v>
      </c>
    </row>
    <row r="444" spans="1:4" ht="31.5" x14ac:dyDescent="0.25">
      <c r="A444" s="3" t="s">
        <v>1584</v>
      </c>
      <c r="B444" s="3" t="s">
        <v>1585</v>
      </c>
      <c r="C444" s="1" t="s">
        <v>1586</v>
      </c>
      <c r="D444" s="1" t="s">
        <v>1587</v>
      </c>
    </row>
    <row r="445" spans="1:4" ht="94.5" x14ac:dyDescent="0.25">
      <c r="A445" s="3" t="s">
        <v>1588</v>
      </c>
      <c r="B445" s="3" t="s">
        <v>1589</v>
      </c>
      <c r="C445" s="2" t="s">
        <v>1590</v>
      </c>
      <c r="D445" s="2" t="s">
        <v>1591</v>
      </c>
    </row>
    <row r="446" spans="1:4" ht="30" x14ac:dyDescent="0.25">
      <c r="A446" s="1" t="s">
        <v>1592</v>
      </c>
      <c r="B446" s="3" t="s">
        <v>1593</v>
      </c>
      <c r="C446" s="1" t="s">
        <v>38</v>
      </c>
      <c r="D446" s="1" t="s">
        <v>1594</v>
      </c>
    </row>
    <row r="447" spans="1:4" ht="42" x14ac:dyDescent="0.25">
      <c r="A447" s="3" t="s">
        <v>1595</v>
      </c>
      <c r="B447" s="3" t="s">
        <v>1596</v>
      </c>
      <c r="C447" s="2" t="s">
        <v>1597</v>
      </c>
      <c r="D447" s="2" t="s">
        <v>1598</v>
      </c>
    </row>
    <row r="448" spans="1:4" ht="31.5" x14ac:dyDescent="0.25">
      <c r="A448" s="3" t="s">
        <v>1599</v>
      </c>
      <c r="B448" s="3" t="s">
        <v>1600</v>
      </c>
      <c r="C448" s="1" t="s">
        <v>1601</v>
      </c>
      <c r="D448" s="1" t="s">
        <v>1602</v>
      </c>
    </row>
    <row r="449" spans="1:4" ht="42" x14ac:dyDescent="0.25">
      <c r="A449" s="3" t="s">
        <v>1603</v>
      </c>
      <c r="B449" s="3" t="s">
        <v>1604</v>
      </c>
      <c r="C449" s="2" t="s">
        <v>1605</v>
      </c>
      <c r="D449" s="2" t="s">
        <v>1606</v>
      </c>
    </row>
    <row r="450" spans="1:4" ht="30" x14ac:dyDescent="0.25">
      <c r="A450" s="3" t="s">
        <v>1607</v>
      </c>
      <c r="B450" s="3" t="s">
        <v>1608</v>
      </c>
      <c r="C450" s="1" t="s">
        <v>1609</v>
      </c>
      <c r="D450" s="1" t="s">
        <v>1610</v>
      </c>
    </row>
    <row r="451" spans="1:4" ht="31.5" x14ac:dyDescent="0.25">
      <c r="A451" s="3" t="s">
        <v>1611</v>
      </c>
      <c r="B451" s="3" t="s">
        <v>1612</v>
      </c>
      <c r="C451" s="2" t="s">
        <v>1613</v>
      </c>
      <c r="D451" s="2" t="s">
        <v>1451</v>
      </c>
    </row>
    <row r="452" spans="1:4" ht="30" x14ac:dyDescent="0.25">
      <c r="A452" s="3" t="s">
        <v>1614</v>
      </c>
      <c r="B452" s="3" t="s">
        <v>1615</v>
      </c>
      <c r="C452" s="1" t="s">
        <v>38</v>
      </c>
      <c r="D452" s="1" t="s">
        <v>426</v>
      </c>
    </row>
    <row r="453" spans="1:4" ht="31.5" x14ac:dyDescent="0.25">
      <c r="A453" s="3" t="s">
        <v>1616</v>
      </c>
      <c r="B453" s="3" t="s">
        <v>1617</v>
      </c>
      <c r="C453" s="2" t="s">
        <v>1618</v>
      </c>
      <c r="D453" s="2" t="s">
        <v>1619</v>
      </c>
    </row>
    <row r="454" spans="1:4" ht="31.5" x14ac:dyDescent="0.25">
      <c r="A454" s="3" t="s">
        <v>1620</v>
      </c>
      <c r="B454" s="3" t="s">
        <v>1621</v>
      </c>
      <c r="C454" s="1" t="s">
        <v>1622</v>
      </c>
      <c r="D454" s="1" t="s">
        <v>1623</v>
      </c>
    </row>
    <row r="455" spans="1:4" ht="30" x14ac:dyDescent="0.25">
      <c r="A455" s="3" t="s">
        <v>1624</v>
      </c>
      <c r="B455" s="3" t="s">
        <v>1625</v>
      </c>
      <c r="C455" s="2" t="s">
        <v>38</v>
      </c>
      <c r="D455" s="2" t="s">
        <v>1626</v>
      </c>
    </row>
    <row r="456" spans="1:4" ht="31.5" x14ac:dyDescent="0.25">
      <c r="A456" s="3" t="s">
        <v>1627</v>
      </c>
      <c r="B456" s="3" t="s">
        <v>1628</v>
      </c>
      <c r="C456" s="1" t="s">
        <v>1629</v>
      </c>
      <c r="D456" s="1" t="s">
        <v>292</v>
      </c>
    </row>
    <row r="457" spans="1:4" ht="42" x14ac:dyDescent="0.25">
      <c r="A457" s="3" t="s">
        <v>1630</v>
      </c>
      <c r="B457" s="3" t="s">
        <v>1631</v>
      </c>
      <c r="C457" s="2" t="s">
        <v>1632</v>
      </c>
      <c r="D457" s="2" t="s">
        <v>1633</v>
      </c>
    </row>
    <row r="458" spans="1:4" ht="30" x14ac:dyDescent="0.25">
      <c r="A458" s="3" t="s">
        <v>1634</v>
      </c>
      <c r="B458" s="3" t="s">
        <v>1635</v>
      </c>
      <c r="C458" s="1" t="s">
        <v>1636</v>
      </c>
      <c r="D458" s="1" t="s">
        <v>1637</v>
      </c>
    </row>
    <row r="459" spans="1:4" ht="73.5" x14ac:dyDescent="0.25">
      <c r="A459" s="3" t="s">
        <v>1638</v>
      </c>
      <c r="B459" s="3" t="s">
        <v>1639</v>
      </c>
      <c r="C459" s="2" t="s">
        <v>1640</v>
      </c>
      <c r="D459" s="2" t="s">
        <v>1641</v>
      </c>
    </row>
    <row r="460" spans="1:4" ht="30" x14ac:dyDescent="0.25">
      <c r="A460" s="3" t="s">
        <v>1642</v>
      </c>
      <c r="B460" s="3" t="s">
        <v>1643</v>
      </c>
      <c r="C460" s="1" t="s">
        <v>38</v>
      </c>
      <c r="D460" s="1" t="s">
        <v>1644</v>
      </c>
    </row>
    <row r="461" spans="1:4" ht="30" x14ac:dyDescent="0.25">
      <c r="A461" s="3" t="s">
        <v>1645</v>
      </c>
      <c r="B461" s="3" t="s">
        <v>1646</v>
      </c>
      <c r="C461" s="2" t="s">
        <v>38</v>
      </c>
      <c r="D461" s="2" t="s">
        <v>1647</v>
      </c>
    </row>
    <row r="462" spans="1:4" ht="30" x14ac:dyDescent="0.25">
      <c r="A462" s="3" t="s">
        <v>1648</v>
      </c>
      <c r="B462" s="3" t="s">
        <v>1649</v>
      </c>
      <c r="C462" s="1" t="s">
        <v>38</v>
      </c>
      <c r="D462" s="1" t="s">
        <v>1650</v>
      </c>
    </row>
    <row r="463" spans="1:4" ht="30" x14ac:dyDescent="0.25">
      <c r="A463" s="3" t="s">
        <v>1651</v>
      </c>
      <c r="B463" s="3" t="s">
        <v>1652</v>
      </c>
      <c r="C463" s="2" t="s">
        <v>38</v>
      </c>
      <c r="D463" s="2" t="s">
        <v>1653</v>
      </c>
    </row>
    <row r="464" spans="1:4" ht="30" x14ac:dyDescent="0.25">
      <c r="A464" s="3" t="s">
        <v>1654</v>
      </c>
      <c r="B464" s="3" t="s">
        <v>1655</v>
      </c>
      <c r="C464" s="1" t="s">
        <v>38</v>
      </c>
      <c r="D464" s="1" t="s">
        <v>1656</v>
      </c>
    </row>
    <row r="465" spans="1:4" ht="31.5" x14ac:dyDescent="0.25">
      <c r="A465" s="3" t="s">
        <v>1657</v>
      </c>
      <c r="B465" s="3" t="s">
        <v>1658</v>
      </c>
      <c r="C465" s="2" t="s">
        <v>1659</v>
      </c>
      <c r="D465" s="2" t="s">
        <v>109</v>
      </c>
    </row>
    <row r="466" spans="1:4" ht="31.5" x14ac:dyDescent="0.25">
      <c r="A466" s="3" t="s">
        <v>1660</v>
      </c>
      <c r="B466" s="3" t="s">
        <v>1661</v>
      </c>
      <c r="C466" s="1" t="s">
        <v>1662</v>
      </c>
      <c r="D466" s="1" t="s">
        <v>846</v>
      </c>
    </row>
    <row r="467" spans="1:4" ht="31.5" x14ac:dyDescent="0.25">
      <c r="A467" s="3" t="s">
        <v>1663</v>
      </c>
      <c r="B467" s="3" t="s">
        <v>1664</v>
      </c>
      <c r="C467" s="2" t="s">
        <v>1665</v>
      </c>
      <c r="D467" s="2" t="s">
        <v>819</v>
      </c>
    </row>
    <row r="468" spans="1:4" ht="30" x14ac:dyDescent="0.25">
      <c r="A468" s="3" t="s">
        <v>1666</v>
      </c>
      <c r="B468" s="3" t="s">
        <v>1667</v>
      </c>
      <c r="C468" s="1" t="s">
        <v>38</v>
      </c>
      <c r="D468" s="1" t="s">
        <v>1668</v>
      </c>
    </row>
    <row r="469" spans="1:4" ht="31.5" x14ac:dyDescent="0.25">
      <c r="A469" s="3" t="s">
        <v>1669</v>
      </c>
      <c r="B469" s="3" t="s">
        <v>1670</v>
      </c>
      <c r="C469" s="2" t="s">
        <v>1671</v>
      </c>
      <c r="D469" s="2" t="s">
        <v>1672</v>
      </c>
    </row>
    <row r="470" spans="1:4" ht="31.5" x14ac:dyDescent="0.25">
      <c r="A470" s="3" t="s">
        <v>1673</v>
      </c>
      <c r="B470" s="3" t="s">
        <v>1674</v>
      </c>
      <c r="C470" s="1" t="s">
        <v>1675</v>
      </c>
      <c r="D470" s="1" t="s">
        <v>702</v>
      </c>
    </row>
    <row r="471" spans="1:4" ht="30" x14ac:dyDescent="0.25">
      <c r="A471" s="3" t="s">
        <v>1676</v>
      </c>
      <c r="B471" s="3" t="s">
        <v>1677</v>
      </c>
      <c r="C471" s="2" t="s">
        <v>1678</v>
      </c>
      <c r="D471" s="2" t="s">
        <v>1679</v>
      </c>
    </row>
    <row r="472" spans="1:4" ht="31.5" x14ac:dyDescent="0.25">
      <c r="A472" s="3" t="s">
        <v>1680</v>
      </c>
      <c r="B472" s="3" t="s">
        <v>1681</v>
      </c>
      <c r="C472" s="1" t="s">
        <v>1682</v>
      </c>
      <c r="D472" s="1" t="s">
        <v>969</v>
      </c>
    </row>
    <row r="473" spans="1:4" ht="52.5" x14ac:dyDescent="0.25">
      <c r="A473" s="3" t="s">
        <v>1683</v>
      </c>
      <c r="B473" s="3" t="s">
        <v>1684</v>
      </c>
      <c r="C473" s="2" t="s">
        <v>1685</v>
      </c>
      <c r="D473" s="2" t="s">
        <v>1686</v>
      </c>
    </row>
    <row r="474" spans="1:4" ht="147" x14ac:dyDescent="0.25">
      <c r="A474" s="3" t="s">
        <v>1687</v>
      </c>
      <c r="B474" s="3" t="s">
        <v>1688</v>
      </c>
      <c r="C474" s="1" t="s">
        <v>1689</v>
      </c>
      <c r="D474" s="1" t="s">
        <v>1690</v>
      </c>
    </row>
    <row r="475" spans="1:4" ht="30" x14ac:dyDescent="0.25">
      <c r="A475" s="3" t="s">
        <v>1691</v>
      </c>
      <c r="B475" s="3" t="s">
        <v>1692</v>
      </c>
      <c r="C475" s="2" t="s">
        <v>1693</v>
      </c>
      <c r="D475" s="2" t="s">
        <v>1694</v>
      </c>
    </row>
    <row r="476" spans="1:4" ht="30" x14ac:dyDescent="0.25">
      <c r="A476" s="3" t="s">
        <v>1695</v>
      </c>
      <c r="B476" s="3" t="s">
        <v>1696</v>
      </c>
      <c r="C476" s="1" t="s">
        <v>1697</v>
      </c>
      <c r="D476" s="1" t="s">
        <v>1698</v>
      </c>
    </row>
    <row r="477" spans="1:4" ht="52.5" x14ac:dyDescent="0.25">
      <c r="A477" s="3" t="s">
        <v>1699</v>
      </c>
      <c r="B477" s="3" t="s">
        <v>1700</v>
      </c>
      <c r="C477" s="2" t="s">
        <v>1701</v>
      </c>
      <c r="D477" s="2" t="s">
        <v>1702</v>
      </c>
    </row>
    <row r="478" spans="1:4" ht="30" x14ac:dyDescent="0.25">
      <c r="A478" s="3" t="s">
        <v>1703</v>
      </c>
      <c r="B478" s="3" t="s">
        <v>1704</v>
      </c>
      <c r="C478" s="1" t="s">
        <v>38</v>
      </c>
      <c r="D478" s="1" t="s">
        <v>1705</v>
      </c>
    </row>
    <row r="479" spans="1:4" ht="42" x14ac:dyDescent="0.25">
      <c r="A479" s="3" t="s">
        <v>1706</v>
      </c>
      <c r="B479" s="3" t="s">
        <v>1707</v>
      </c>
      <c r="C479" s="2" t="s">
        <v>1708</v>
      </c>
      <c r="D479" s="2" t="s">
        <v>1472</v>
      </c>
    </row>
    <row r="480" spans="1:4" ht="52.5" x14ac:dyDescent="0.25">
      <c r="A480" s="3" t="s">
        <v>1709</v>
      </c>
      <c r="B480" s="3" t="s">
        <v>1710</v>
      </c>
      <c r="C480" s="1" t="s">
        <v>1711</v>
      </c>
      <c r="D480" s="1" t="s">
        <v>1712</v>
      </c>
    </row>
    <row r="481" spans="1:4" ht="31.5" x14ac:dyDescent="0.25">
      <c r="A481" s="3" t="s">
        <v>1713</v>
      </c>
      <c r="B481" s="3" t="s">
        <v>1714</v>
      </c>
      <c r="C481" s="2" t="s">
        <v>1715</v>
      </c>
      <c r="D481" s="2" t="s">
        <v>1257</v>
      </c>
    </row>
    <row r="482" spans="1:4" ht="42" x14ac:dyDescent="0.25">
      <c r="A482" s="3" t="s">
        <v>1716</v>
      </c>
      <c r="B482" s="3" t="s">
        <v>1717</v>
      </c>
      <c r="C482" s="1" t="s">
        <v>1718</v>
      </c>
      <c r="D482" s="1" t="s">
        <v>552</v>
      </c>
    </row>
    <row r="483" spans="1:4" ht="42" x14ac:dyDescent="0.25">
      <c r="A483" s="3" t="s">
        <v>1719</v>
      </c>
      <c r="B483" s="3" t="s">
        <v>1720</v>
      </c>
      <c r="C483" s="2" t="s">
        <v>1721</v>
      </c>
      <c r="D483" s="2" t="s">
        <v>552</v>
      </c>
    </row>
    <row r="484" spans="1:4" ht="31.5" x14ac:dyDescent="0.25">
      <c r="A484" s="3" t="s">
        <v>1722</v>
      </c>
      <c r="B484" s="3" t="s">
        <v>1723</v>
      </c>
      <c r="C484" s="1" t="s">
        <v>1724</v>
      </c>
      <c r="D484" s="1" t="s">
        <v>7</v>
      </c>
    </row>
    <row r="485" spans="1:4" ht="31.5" x14ac:dyDescent="0.25">
      <c r="A485" s="3" t="s">
        <v>1725</v>
      </c>
      <c r="B485" s="3" t="s">
        <v>1726</v>
      </c>
      <c r="C485" s="2" t="s">
        <v>38</v>
      </c>
      <c r="D485" s="2" t="s">
        <v>1727</v>
      </c>
    </row>
    <row r="486" spans="1:4" ht="42" x14ac:dyDescent="0.25">
      <c r="A486" s="3" t="s">
        <v>1728</v>
      </c>
      <c r="B486" s="3" t="s">
        <v>1729</v>
      </c>
      <c r="C486" s="1" t="s">
        <v>1730</v>
      </c>
      <c r="D486" s="1" t="s">
        <v>552</v>
      </c>
    </row>
    <row r="487" spans="1:4" ht="42" x14ac:dyDescent="0.25">
      <c r="A487" s="3" t="s">
        <v>1731</v>
      </c>
      <c r="B487" s="3" t="s">
        <v>1732</v>
      </c>
      <c r="C487" s="2" t="s">
        <v>1733</v>
      </c>
      <c r="D487" s="2" t="s">
        <v>1734</v>
      </c>
    </row>
    <row r="488" spans="1:4" ht="52.5" x14ac:dyDescent="0.25">
      <c r="A488" s="3" t="s">
        <v>1735</v>
      </c>
      <c r="B488" s="3" t="s">
        <v>1736</v>
      </c>
      <c r="C488" s="1" t="s">
        <v>1737</v>
      </c>
      <c r="D488" s="1" t="s">
        <v>1738</v>
      </c>
    </row>
    <row r="489" spans="1:4" ht="31.5" x14ac:dyDescent="0.25">
      <c r="A489" s="3" t="s">
        <v>1739</v>
      </c>
      <c r="B489" s="3" t="s">
        <v>1740</v>
      </c>
      <c r="C489" s="2" t="s">
        <v>38</v>
      </c>
      <c r="D489" s="2" t="s">
        <v>93</v>
      </c>
    </row>
    <row r="490" spans="1:4" ht="30" x14ac:dyDescent="0.25">
      <c r="A490" s="3" t="s">
        <v>1741</v>
      </c>
      <c r="B490" s="3" t="s">
        <v>1742</v>
      </c>
      <c r="C490" s="1" t="s">
        <v>1743</v>
      </c>
      <c r="D490" s="1" t="s">
        <v>1397</v>
      </c>
    </row>
    <row r="491" spans="1:4" ht="94.5" x14ac:dyDescent="0.25">
      <c r="A491" s="3" t="s">
        <v>1744</v>
      </c>
      <c r="B491" s="3" t="s">
        <v>1745</v>
      </c>
      <c r="C491" s="2" t="s">
        <v>1746</v>
      </c>
      <c r="D491" s="2" t="s">
        <v>1747</v>
      </c>
    </row>
    <row r="492" spans="1:4" ht="31.5" x14ac:dyDescent="0.25">
      <c r="A492" s="3" t="s">
        <v>1748</v>
      </c>
      <c r="B492" s="3" t="s">
        <v>1749</v>
      </c>
      <c r="C492" s="1" t="s">
        <v>1750</v>
      </c>
      <c r="D492" s="1" t="s">
        <v>1081</v>
      </c>
    </row>
    <row r="493" spans="1:4" ht="30" x14ac:dyDescent="0.25">
      <c r="A493" s="3" t="s">
        <v>1751</v>
      </c>
      <c r="B493" s="3" t="s">
        <v>1752</v>
      </c>
      <c r="C493" s="2" t="s">
        <v>1753</v>
      </c>
      <c r="D493" s="2" t="s">
        <v>1151</v>
      </c>
    </row>
    <row r="494" spans="1:4" ht="30" x14ac:dyDescent="0.25">
      <c r="A494" s="3" t="s">
        <v>1754</v>
      </c>
      <c r="B494" s="3" t="s">
        <v>1755</v>
      </c>
      <c r="C494" s="1" t="s">
        <v>1756</v>
      </c>
      <c r="D494" s="1" t="s">
        <v>1757</v>
      </c>
    </row>
    <row r="495" spans="1:4" ht="30" x14ac:dyDescent="0.25">
      <c r="A495" s="3" t="s">
        <v>1758</v>
      </c>
      <c r="B495" s="3" t="s">
        <v>1759</v>
      </c>
      <c r="C495" s="2" t="s">
        <v>38</v>
      </c>
      <c r="D495" s="2" t="s">
        <v>1760</v>
      </c>
    </row>
    <row r="496" spans="1:4" ht="52.5" x14ac:dyDescent="0.25">
      <c r="A496" s="3" t="s">
        <v>1761</v>
      </c>
      <c r="B496" s="3" t="s">
        <v>1762</v>
      </c>
      <c r="C496" s="1" t="s">
        <v>1763</v>
      </c>
      <c r="D496" s="1" t="s">
        <v>1764</v>
      </c>
    </row>
    <row r="497" spans="1:4" ht="31.5" x14ac:dyDescent="0.25">
      <c r="A497" s="3" t="s">
        <v>1765</v>
      </c>
      <c r="B497" s="3" t="s">
        <v>1766</v>
      </c>
      <c r="C497" s="2" t="s">
        <v>1767</v>
      </c>
      <c r="D497" s="2" t="s">
        <v>1768</v>
      </c>
    </row>
    <row r="498" spans="1:4" ht="63" x14ac:dyDescent="0.25">
      <c r="A498" s="3" t="s">
        <v>1769</v>
      </c>
      <c r="B498" s="3" t="s">
        <v>1770</v>
      </c>
      <c r="C498" s="1" t="s">
        <v>1771</v>
      </c>
      <c r="D498" s="1" t="s">
        <v>1772</v>
      </c>
    </row>
    <row r="499" spans="1:4" ht="52.5" x14ac:dyDescent="0.25">
      <c r="A499" s="3" t="s">
        <v>1773</v>
      </c>
      <c r="B499" s="3" t="s">
        <v>1774</v>
      </c>
      <c r="C499" s="2" t="s">
        <v>1775</v>
      </c>
      <c r="D499" s="2" t="s">
        <v>1776</v>
      </c>
    </row>
    <row r="500" spans="1:4" ht="42" x14ac:dyDescent="0.25">
      <c r="A500" s="3" t="s">
        <v>1777</v>
      </c>
      <c r="B500" s="3" t="s">
        <v>1778</v>
      </c>
      <c r="C500" s="1" t="s">
        <v>1779</v>
      </c>
      <c r="D500" s="1" t="s">
        <v>1780</v>
      </c>
    </row>
    <row r="501" spans="1:4" ht="30" x14ac:dyDescent="0.25">
      <c r="A501" s="3" t="s">
        <v>1781</v>
      </c>
      <c r="B501" s="3" t="s">
        <v>1782</v>
      </c>
      <c r="C501" s="2" t="s">
        <v>1678</v>
      </c>
      <c r="D501" s="2" t="s">
        <v>1783</v>
      </c>
    </row>
    <row r="502" spans="1:4" ht="31.5" x14ac:dyDescent="0.25">
      <c r="A502" s="3" t="s">
        <v>1784</v>
      </c>
      <c r="B502" s="3" t="s">
        <v>1785</v>
      </c>
      <c r="C502" s="1" t="s">
        <v>1786</v>
      </c>
      <c r="D502" s="1" t="s">
        <v>1787</v>
      </c>
    </row>
    <row r="503" spans="1:4" ht="31.5" x14ac:dyDescent="0.25">
      <c r="A503" s="3" t="s">
        <v>1788</v>
      </c>
      <c r="B503" s="3" t="s">
        <v>1789</v>
      </c>
      <c r="C503" s="2" t="s">
        <v>1790</v>
      </c>
      <c r="D503" s="2" t="s">
        <v>32</v>
      </c>
    </row>
    <row r="504" spans="1:4" ht="31.5" x14ac:dyDescent="0.25">
      <c r="A504" s="3" t="s">
        <v>1791</v>
      </c>
      <c r="B504" s="3" t="s">
        <v>1792</v>
      </c>
      <c r="C504" s="1" t="s">
        <v>1790</v>
      </c>
      <c r="D504" s="1" t="s">
        <v>32</v>
      </c>
    </row>
    <row r="505" spans="1:4" ht="31.5" x14ac:dyDescent="0.25">
      <c r="A505" s="3" t="s">
        <v>1793</v>
      </c>
      <c r="B505" s="3" t="s">
        <v>1794</v>
      </c>
      <c r="C505" s="2" t="s">
        <v>1790</v>
      </c>
      <c r="D505" s="2" t="s">
        <v>32</v>
      </c>
    </row>
    <row r="506" spans="1:4" ht="31.5" x14ac:dyDescent="0.25">
      <c r="A506" s="3" t="s">
        <v>1795</v>
      </c>
      <c r="B506" s="3" t="s">
        <v>1796</v>
      </c>
      <c r="C506" s="1" t="s">
        <v>1797</v>
      </c>
      <c r="D506" s="1" t="s">
        <v>800</v>
      </c>
    </row>
    <row r="507" spans="1:4" ht="31.5" x14ac:dyDescent="0.25">
      <c r="A507" s="3" t="s">
        <v>1798</v>
      </c>
      <c r="B507" s="3" t="s">
        <v>1799</v>
      </c>
      <c r="C507" s="2" t="s">
        <v>1800</v>
      </c>
      <c r="D507" s="2" t="s">
        <v>32</v>
      </c>
    </row>
    <row r="508" spans="1:4" ht="31.5" x14ac:dyDescent="0.25">
      <c r="A508" s="3" t="s">
        <v>1801</v>
      </c>
      <c r="B508" s="3" t="s">
        <v>1802</v>
      </c>
      <c r="C508" s="1" t="s">
        <v>1800</v>
      </c>
      <c r="D508" s="1" t="s">
        <v>32</v>
      </c>
    </row>
    <row r="509" spans="1:4" ht="31.5" x14ac:dyDescent="0.25">
      <c r="A509" s="3" t="s">
        <v>1803</v>
      </c>
      <c r="B509" s="3" t="s">
        <v>1804</v>
      </c>
      <c r="C509" s="2" t="s">
        <v>1805</v>
      </c>
      <c r="D509" s="2" t="s">
        <v>32</v>
      </c>
    </row>
    <row r="510" spans="1:4" ht="31.5" x14ac:dyDescent="0.25">
      <c r="A510" s="3" t="s">
        <v>1806</v>
      </c>
      <c r="B510" s="3" t="s">
        <v>1807</v>
      </c>
      <c r="C510" s="1" t="s">
        <v>1805</v>
      </c>
      <c r="D510" s="1" t="s">
        <v>32</v>
      </c>
    </row>
    <row r="511" spans="1:4" ht="31.5" x14ac:dyDescent="0.25">
      <c r="A511" s="3" t="s">
        <v>1808</v>
      </c>
      <c r="B511" s="3" t="s">
        <v>1809</v>
      </c>
      <c r="C511" s="2" t="s">
        <v>1810</v>
      </c>
      <c r="D511" s="2" t="s">
        <v>32</v>
      </c>
    </row>
    <row r="512" spans="1:4" ht="31.5" x14ac:dyDescent="0.25">
      <c r="A512" s="3" t="s">
        <v>1811</v>
      </c>
      <c r="B512" s="3" t="s">
        <v>1812</v>
      </c>
      <c r="C512" s="1" t="s">
        <v>1805</v>
      </c>
      <c r="D512" s="1" t="s">
        <v>32</v>
      </c>
    </row>
    <row r="513" spans="1:4" ht="31.5" x14ac:dyDescent="0.25">
      <c r="A513" s="3" t="s">
        <v>1813</v>
      </c>
      <c r="B513" s="3" t="s">
        <v>1814</v>
      </c>
      <c r="C513" s="2" t="s">
        <v>1805</v>
      </c>
      <c r="D513" s="2" t="s">
        <v>32</v>
      </c>
    </row>
    <row r="514" spans="1:4" ht="73.5" x14ac:dyDescent="0.25">
      <c r="A514" s="3" t="s">
        <v>1815</v>
      </c>
      <c r="B514" s="3" t="s">
        <v>1816</v>
      </c>
      <c r="C514" s="1" t="s">
        <v>1817</v>
      </c>
      <c r="D514" s="1" t="s">
        <v>1036</v>
      </c>
    </row>
    <row r="515" spans="1:4" ht="31.5" x14ac:dyDescent="0.25">
      <c r="A515" s="3" t="s">
        <v>1818</v>
      </c>
      <c r="B515" s="3" t="s">
        <v>1819</v>
      </c>
      <c r="C515" s="2" t="s">
        <v>1820</v>
      </c>
      <c r="D515" s="2" t="s">
        <v>1821</v>
      </c>
    </row>
    <row r="516" spans="1:4" ht="30" x14ac:dyDescent="0.25">
      <c r="A516" s="3" t="s">
        <v>1822</v>
      </c>
      <c r="B516" s="3" t="s">
        <v>1823</v>
      </c>
      <c r="C516" s="1" t="s">
        <v>1824</v>
      </c>
      <c r="D516" s="1" t="s">
        <v>1825</v>
      </c>
    </row>
    <row r="517" spans="1:4" ht="42" x14ac:dyDescent="0.25">
      <c r="A517" s="3" t="s">
        <v>1826</v>
      </c>
      <c r="B517" s="3" t="s">
        <v>1827</v>
      </c>
      <c r="C517" s="2" t="s">
        <v>608</v>
      </c>
      <c r="D517" s="2" t="s">
        <v>1828</v>
      </c>
    </row>
    <row r="518" spans="1:4" ht="84" x14ac:dyDescent="0.25">
      <c r="A518" s="3" t="s">
        <v>1829</v>
      </c>
      <c r="B518" s="3" t="s">
        <v>1830</v>
      </c>
      <c r="C518" s="1" t="s">
        <v>1831</v>
      </c>
      <c r="D518" s="1" t="s">
        <v>1832</v>
      </c>
    </row>
    <row r="519" spans="1:4" ht="30" x14ac:dyDescent="0.25">
      <c r="A519" s="3" t="s">
        <v>1833</v>
      </c>
      <c r="B519" s="3" t="s">
        <v>1834</v>
      </c>
      <c r="C519" s="2" t="s">
        <v>1835</v>
      </c>
      <c r="D519" s="2" t="s">
        <v>530</v>
      </c>
    </row>
    <row r="520" spans="1:4" ht="30" x14ac:dyDescent="0.25">
      <c r="A520" s="3" t="s">
        <v>1836</v>
      </c>
      <c r="B520" s="3" t="s">
        <v>1837</v>
      </c>
      <c r="C520" s="1" t="s">
        <v>157</v>
      </c>
      <c r="D520" s="1" t="s">
        <v>1838</v>
      </c>
    </row>
    <row r="521" spans="1:4" ht="30" x14ac:dyDescent="0.25">
      <c r="A521" s="3" t="s">
        <v>1839</v>
      </c>
      <c r="B521" s="3" t="s">
        <v>1840</v>
      </c>
      <c r="C521" s="2" t="s">
        <v>157</v>
      </c>
      <c r="D521" s="2" t="s">
        <v>1841</v>
      </c>
    </row>
    <row r="522" spans="1:4" ht="30" x14ac:dyDescent="0.25">
      <c r="A522" s="3" t="s">
        <v>1842</v>
      </c>
      <c r="B522" s="3" t="s">
        <v>1843</v>
      </c>
      <c r="C522" s="1" t="s">
        <v>157</v>
      </c>
      <c r="D522" s="1" t="s">
        <v>1844</v>
      </c>
    </row>
    <row r="523" spans="1:4" ht="63" x14ac:dyDescent="0.25">
      <c r="A523" s="3" t="s">
        <v>1845</v>
      </c>
      <c r="B523" s="3" t="s">
        <v>1846</v>
      </c>
      <c r="C523" s="2" t="s">
        <v>1847</v>
      </c>
      <c r="D523" s="2" t="s">
        <v>236</v>
      </c>
    </row>
    <row r="524" spans="1:4" ht="52.5" x14ac:dyDescent="0.25">
      <c r="A524" s="3" t="s">
        <v>1848</v>
      </c>
      <c r="B524" s="3" t="s">
        <v>1849</v>
      </c>
      <c r="C524" s="1" t="s">
        <v>1850</v>
      </c>
      <c r="D524" s="1" t="s">
        <v>430</v>
      </c>
    </row>
    <row r="525" spans="1:4" ht="63" x14ac:dyDescent="0.25">
      <c r="A525" s="3" t="s">
        <v>1851</v>
      </c>
      <c r="B525" s="3" t="s">
        <v>1852</v>
      </c>
      <c r="C525" s="2" t="s">
        <v>1853</v>
      </c>
      <c r="D525" s="2" t="s">
        <v>741</v>
      </c>
    </row>
    <row r="526" spans="1:4" ht="42" x14ac:dyDescent="0.25">
      <c r="A526" s="3" t="s">
        <v>1854</v>
      </c>
      <c r="B526" s="3" t="s">
        <v>1855</v>
      </c>
      <c r="C526" s="1" t="s">
        <v>1856</v>
      </c>
      <c r="D526" s="1" t="s">
        <v>32</v>
      </c>
    </row>
    <row r="527" spans="1:4" ht="63" x14ac:dyDescent="0.25">
      <c r="A527" s="3" t="s">
        <v>1857</v>
      </c>
      <c r="B527" s="3" t="s">
        <v>1858</v>
      </c>
      <c r="C527" s="2" t="s">
        <v>1859</v>
      </c>
      <c r="D527" s="2" t="s">
        <v>1860</v>
      </c>
    </row>
    <row r="528" spans="1:4" ht="73.5" x14ac:dyDescent="0.25">
      <c r="A528" s="3" t="s">
        <v>1861</v>
      </c>
      <c r="B528" s="3" t="s">
        <v>1862</v>
      </c>
      <c r="C528" s="1" t="s">
        <v>1863</v>
      </c>
      <c r="D528" s="1" t="s">
        <v>1860</v>
      </c>
    </row>
    <row r="529" spans="1:4" ht="63" x14ac:dyDescent="0.25">
      <c r="A529" s="3" t="s">
        <v>1864</v>
      </c>
      <c r="B529" s="3" t="s">
        <v>1865</v>
      </c>
      <c r="C529" s="2" t="s">
        <v>1866</v>
      </c>
      <c r="D529" s="2" t="s">
        <v>1867</v>
      </c>
    </row>
    <row r="530" spans="1:4" ht="42" x14ac:dyDescent="0.25">
      <c r="A530" s="3" t="s">
        <v>1868</v>
      </c>
      <c r="B530" s="3" t="s">
        <v>1869</v>
      </c>
      <c r="C530" s="1" t="s">
        <v>1870</v>
      </c>
      <c r="D530" s="1" t="s">
        <v>1871</v>
      </c>
    </row>
    <row r="531" spans="1:4" ht="30" x14ac:dyDescent="0.25">
      <c r="A531" s="3" t="s">
        <v>1872</v>
      </c>
      <c r="B531" s="3" t="s">
        <v>1873</v>
      </c>
      <c r="C531" s="2" t="s">
        <v>38</v>
      </c>
      <c r="D531" s="2" t="s">
        <v>161</v>
      </c>
    </row>
    <row r="532" spans="1:4" ht="52.5" x14ac:dyDescent="0.25">
      <c r="A532" s="3" t="s">
        <v>1874</v>
      </c>
      <c r="B532" s="3" t="s">
        <v>1875</v>
      </c>
      <c r="C532" s="1" t="s">
        <v>1876</v>
      </c>
      <c r="D532" s="1" t="s">
        <v>1877</v>
      </c>
    </row>
    <row r="533" spans="1:4" ht="63" x14ac:dyDescent="0.25">
      <c r="A533" s="3" t="s">
        <v>1878</v>
      </c>
      <c r="B533" s="3" t="s">
        <v>1879</v>
      </c>
      <c r="C533" s="2" t="s">
        <v>1880</v>
      </c>
      <c r="D533" s="2" t="s">
        <v>578</v>
      </c>
    </row>
    <row r="534" spans="1:4" ht="30" x14ac:dyDescent="0.25">
      <c r="A534" s="1" t="s">
        <v>1881</v>
      </c>
      <c r="B534" s="3" t="s">
        <v>1882</v>
      </c>
      <c r="C534" s="1" t="s">
        <v>1883</v>
      </c>
      <c r="D534" s="1" t="s">
        <v>1884</v>
      </c>
    </row>
    <row r="535" spans="1:4" ht="30" x14ac:dyDescent="0.25">
      <c r="A535" s="3" t="s">
        <v>1885</v>
      </c>
      <c r="B535" s="3" t="s">
        <v>1886</v>
      </c>
      <c r="C535" s="2" t="s">
        <v>1887</v>
      </c>
      <c r="D535" s="2" t="s">
        <v>1574</v>
      </c>
    </row>
    <row r="536" spans="1:4" ht="52.5" x14ac:dyDescent="0.25">
      <c r="A536" s="3" t="s">
        <v>1888</v>
      </c>
      <c r="B536" s="3" t="s">
        <v>1889</v>
      </c>
      <c r="C536" s="1" t="s">
        <v>1890</v>
      </c>
      <c r="D536" s="1" t="s">
        <v>1891</v>
      </c>
    </row>
    <row r="537" spans="1:4" ht="42" x14ac:dyDescent="0.25">
      <c r="A537" s="3" t="s">
        <v>1892</v>
      </c>
      <c r="B537" s="3" t="s">
        <v>1893</v>
      </c>
      <c r="C537" s="2" t="s">
        <v>1894</v>
      </c>
      <c r="D537" s="2" t="s">
        <v>434</v>
      </c>
    </row>
    <row r="538" spans="1:4" ht="31.5" x14ac:dyDescent="0.25">
      <c r="A538" s="3" t="s">
        <v>1895</v>
      </c>
      <c r="B538" s="3" t="s">
        <v>1896</v>
      </c>
      <c r="C538" s="1" t="s">
        <v>1897</v>
      </c>
      <c r="D538" s="1" t="s">
        <v>1898</v>
      </c>
    </row>
    <row r="539" spans="1:4" ht="52.5" x14ac:dyDescent="0.25">
      <c r="A539" s="3" t="s">
        <v>1899</v>
      </c>
      <c r="B539" s="3" t="s">
        <v>1900</v>
      </c>
      <c r="C539" s="2" t="s">
        <v>1901</v>
      </c>
      <c r="D539" s="2" t="s">
        <v>780</v>
      </c>
    </row>
    <row r="540" spans="1:4" ht="31.5" x14ac:dyDescent="0.25">
      <c r="A540" s="3" t="s">
        <v>1902</v>
      </c>
      <c r="B540" s="3" t="s">
        <v>1903</v>
      </c>
      <c r="C540" s="1" t="s">
        <v>1904</v>
      </c>
      <c r="D540" s="1" t="s">
        <v>617</v>
      </c>
    </row>
    <row r="541" spans="1:4" ht="73.5" x14ac:dyDescent="0.25">
      <c r="A541" s="3" t="s">
        <v>1905</v>
      </c>
      <c r="B541" s="3" t="s">
        <v>1906</v>
      </c>
      <c r="C541" s="2" t="s">
        <v>1907</v>
      </c>
      <c r="D541" s="2" t="s">
        <v>1908</v>
      </c>
    </row>
    <row r="542" spans="1:4" ht="52.5" x14ac:dyDescent="0.25">
      <c r="A542" s="3" t="s">
        <v>1909</v>
      </c>
      <c r="B542" s="3" t="s">
        <v>1910</v>
      </c>
      <c r="C542" s="1" t="s">
        <v>1911</v>
      </c>
      <c r="D542" s="1" t="s">
        <v>1912</v>
      </c>
    </row>
    <row r="543" spans="1:4" ht="42" x14ac:dyDescent="0.25">
      <c r="A543" s="3" t="s">
        <v>1913</v>
      </c>
      <c r="B543" s="3" t="s">
        <v>1914</v>
      </c>
      <c r="C543" s="2" t="s">
        <v>1915</v>
      </c>
      <c r="D543" s="2" t="s">
        <v>1916</v>
      </c>
    </row>
    <row r="544" spans="1:4" ht="42" x14ac:dyDescent="0.25">
      <c r="A544" s="3" t="s">
        <v>1917</v>
      </c>
      <c r="B544" s="3" t="s">
        <v>1918</v>
      </c>
      <c r="C544" s="1" t="s">
        <v>1919</v>
      </c>
      <c r="D544" s="1" t="s">
        <v>1920</v>
      </c>
    </row>
    <row r="545" spans="1:4" ht="63" x14ac:dyDescent="0.25">
      <c r="A545" s="3" t="s">
        <v>1921</v>
      </c>
      <c r="B545" s="3" t="s">
        <v>1922</v>
      </c>
      <c r="C545" s="2" t="s">
        <v>1923</v>
      </c>
      <c r="D545" s="2" t="s">
        <v>1712</v>
      </c>
    </row>
    <row r="546" spans="1:4" ht="30" x14ac:dyDescent="0.25">
      <c r="A546" s="3" t="s">
        <v>1924</v>
      </c>
      <c r="B546" s="3" t="s">
        <v>1925</v>
      </c>
      <c r="C546" s="1" t="s">
        <v>1926</v>
      </c>
      <c r="D546" s="1" t="s">
        <v>1927</v>
      </c>
    </row>
    <row r="547" spans="1:4" ht="31.5" x14ac:dyDescent="0.25">
      <c r="A547" s="3" t="s">
        <v>1928</v>
      </c>
      <c r="B547" s="3" t="s">
        <v>1929</v>
      </c>
      <c r="C547" s="2" t="s">
        <v>1930</v>
      </c>
      <c r="D547" s="2" t="s">
        <v>1931</v>
      </c>
    </row>
    <row r="548" spans="1:4" ht="30" x14ac:dyDescent="0.25">
      <c r="A548" s="3" t="s">
        <v>1932</v>
      </c>
      <c r="B548" s="3" t="s">
        <v>1933</v>
      </c>
      <c r="C548" s="1" t="s">
        <v>1934</v>
      </c>
      <c r="D548" s="1" t="s">
        <v>1935</v>
      </c>
    </row>
    <row r="549" spans="1:4" ht="31.5" x14ac:dyDescent="0.25">
      <c r="A549" s="3" t="s">
        <v>1936</v>
      </c>
      <c r="B549" s="3" t="s">
        <v>1937</v>
      </c>
      <c r="C549" s="2" t="s">
        <v>1938</v>
      </c>
      <c r="D549" s="2" t="s">
        <v>1939</v>
      </c>
    </row>
    <row r="550" spans="1:4" ht="30" x14ac:dyDescent="0.25">
      <c r="A550" s="3" t="s">
        <v>1940</v>
      </c>
      <c r="B550" s="3" t="s">
        <v>1941</v>
      </c>
      <c r="C550" s="1" t="s">
        <v>1942</v>
      </c>
      <c r="D550" s="1" t="s">
        <v>1931</v>
      </c>
    </row>
    <row r="551" spans="1:4" ht="42" x14ac:dyDescent="0.25">
      <c r="A551" s="3" t="s">
        <v>1943</v>
      </c>
      <c r="B551" s="3" t="s">
        <v>1944</v>
      </c>
      <c r="C551" s="2" t="s">
        <v>1945</v>
      </c>
      <c r="D551" s="2" t="s">
        <v>1946</v>
      </c>
    </row>
    <row r="552" spans="1:4" ht="31.5" x14ac:dyDescent="0.25">
      <c r="A552" s="3" t="s">
        <v>1947</v>
      </c>
      <c r="B552" s="3" t="s">
        <v>1948</v>
      </c>
      <c r="C552" s="1" t="s">
        <v>1949</v>
      </c>
      <c r="D552" s="1" t="s">
        <v>776</v>
      </c>
    </row>
    <row r="553" spans="1:4" ht="31.5" x14ac:dyDescent="0.25">
      <c r="A553" s="3" t="s">
        <v>1950</v>
      </c>
      <c r="B553" s="3" t="s">
        <v>1951</v>
      </c>
      <c r="C553" s="2" t="s">
        <v>1952</v>
      </c>
      <c r="D553" s="2" t="s">
        <v>1953</v>
      </c>
    </row>
    <row r="554" spans="1:4" ht="115.5" x14ac:dyDescent="0.25">
      <c r="A554" s="3" t="s">
        <v>1954</v>
      </c>
      <c r="B554" s="3" t="s">
        <v>1955</v>
      </c>
      <c r="C554" s="1" t="s">
        <v>1956</v>
      </c>
      <c r="D554" s="1" t="s">
        <v>1957</v>
      </c>
    </row>
    <row r="555" spans="1:4" ht="42" x14ac:dyDescent="0.25">
      <c r="A555" s="3" t="s">
        <v>1958</v>
      </c>
      <c r="B555" s="3" t="s">
        <v>1959</v>
      </c>
      <c r="C555" s="2" t="s">
        <v>1960</v>
      </c>
      <c r="D555" s="2" t="s">
        <v>1411</v>
      </c>
    </row>
    <row r="556" spans="1:4" ht="94.5" x14ac:dyDescent="0.25">
      <c r="A556" s="3" t="s">
        <v>1961</v>
      </c>
      <c r="B556" s="3" t="s">
        <v>1962</v>
      </c>
      <c r="C556" s="1" t="s">
        <v>1963</v>
      </c>
      <c r="D556" s="1" t="s">
        <v>1964</v>
      </c>
    </row>
    <row r="557" spans="1:4" ht="30" x14ac:dyDescent="0.25">
      <c r="A557" s="3" t="s">
        <v>1965</v>
      </c>
      <c r="B557" s="3" t="s">
        <v>1966</v>
      </c>
      <c r="C557" s="2" t="s">
        <v>1967</v>
      </c>
      <c r="D557" s="2" t="s">
        <v>1968</v>
      </c>
    </row>
    <row r="558" spans="1:4" ht="31.5" x14ac:dyDescent="0.25">
      <c r="A558" s="3" t="s">
        <v>1969</v>
      </c>
      <c r="B558" s="3" t="s">
        <v>1970</v>
      </c>
      <c r="C558" s="1" t="s">
        <v>1971</v>
      </c>
      <c r="D558" s="1" t="s">
        <v>1972</v>
      </c>
    </row>
    <row r="559" spans="1:4" ht="30" x14ac:dyDescent="0.25">
      <c r="A559" s="3" t="s">
        <v>1973</v>
      </c>
      <c r="B559" s="3" t="s">
        <v>1974</v>
      </c>
      <c r="C559" s="2" t="s">
        <v>1975</v>
      </c>
      <c r="D559" s="2" t="s">
        <v>1976</v>
      </c>
    </row>
    <row r="560" spans="1:4" ht="52.5" x14ac:dyDescent="0.25">
      <c r="A560" s="3" t="s">
        <v>1977</v>
      </c>
      <c r="B560" s="3" t="s">
        <v>1978</v>
      </c>
      <c r="C560" s="1" t="s">
        <v>1979</v>
      </c>
      <c r="D560" s="1" t="s">
        <v>1980</v>
      </c>
    </row>
    <row r="561" spans="1:4" ht="30" x14ac:dyDescent="0.25">
      <c r="A561" s="3" t="s">
        <v>1981</v>
      </c>
      <c r="B561" s="3" t="s">
        <v>1982</v>
      </c>
      <c r="C561" s="2" t="s">
        <v>1983</v>
      </c>
      <c r="D561" s="2" t="s">
        <v>1984</v>
      </c>
    </row>
    <row r="562" spans="1:4" ht="42" x14ac:dyDescent="0.25">
      <c r="A562" s="3" t="s">
        <v>1985</v>
      </c>
      <c r="B562" s="3" t="s">
        <v>1986</v>
      </c>
      <c r="C562" s="1" t="s">
        <v>1987</v>
      </c>
      <c r="D562" s="1" t="s">
        <v>1988</v>
      </c>
    </row>
    <row r="563" spans="1:4" ht="52.5" x14ac:dyDescent="0.25">
      <c r="A563" s="3" t="s">
        <v>1989</v>
      </c>
      <c r="B563" s="3" t="s">
        <v>1990</v>
      </c>
      <c r="C563" s="2" t="s">
        <v>1991</v>
      </c>
      <c r="D563" s="2" t="s">
        <v>1343</v>
      </c>
    </row>
    <row r="564" spans="1:4" ht="31.5" x14ac:dyDescent="0.25">
      <c r="A564" s="3" t="s">
        <v>1992</v>
      </c>
      <c r="B564" s="3" t="s">
        <v>1993</v>
      </c>
      <c r="C564" s="1" t="s">
        <v>1994</v>
      </c>
      <c r="D564" s="1" t="s">
        <v>1995</v>
      </c>
    </row>
    <row r="565" spans="1:4" ht="42" x14ac:dyDescent="0.25">
      <c r="A565" s="3" t="s">
        <v>1996</v>
      </c>
      <c r="B565" s="3" t="s">
        <v>1997</v>
      </c>
      <c r="C565" s="2" t="s">
        <v>1998</v>
      </c>
      <c r="D565" s="2" t="s">
        <v>1999</v>
      </c>
    </row>
    <row r="566" spans="1:4" ht="31.5" x14ac:dyDescent="0.25">
      <c r="A566" s="3" t="s">
        <v>2000</v>
      </c>
      <c r="B566" s="3" t="s">
        <v>2001</v>
      </c>
      <c r="C566" s="1" t="s">
        <v>2002</v>
      </c>
      <c r="D566" s="1" t="s">
        <v>2003</v>
      </c>
    </row>
    <row r="567" spans="1:4" ht="42" x14ac:dyDescent="0.25">
      <c r="A567" s="3" t="s">
        <v>2004</v>
      </c>
      <c r="B567" s="3" t="s">
        <v>2005</v>
      </c>
      <c r="C567" s="2" t="s">
        <v>2006</v>
      </c>
      <c r="D567" s="2" t="s">
        <v>2007</v>
      </c>
    </row>
    <row r="568" spans="1:4" ht="63" x14ac:dyDescent="0.25">
      <c r="A568" s="3" t="s">
        <v>2008</v>
      </c>
      <c r="B568" s="3" t="s">
        <v>2009</v>
      </c>
      <c r="C568" s="1" t="s">
        <v>2010</v>
      </c>
      <c r="D568" s="1" t="s">
        <v>2011</v>
      </c>
    </row>
    <row r="569" spans="1:4" ht="42" x14ac:dyDescent="0.25">
      <c r="A569" s="3" t="s">
        <v>2012</v>
      </c>
      <c r="B569" s="3" t="s">
        <v>2013</v>
      </c>
      <c r="C569" s="2" t="s">
        <v>2014</v>
      </c>
      <c r="D569" s="2" t="s">
        <v>1032</v>
      </c>
    </row>
    <row r="570" spans="1:4" ht="42" x14ac:dyDescent="0.25">
      <c r="A570" s="3" t="s">
        <v>2015</v>
      </c>
      <c r="B570" s="3" t="s">
        <v>2016</v>
      </c>
      <c r="C570" s="1" t="s">
        <v>2017</v>
      </c>
      <c r="D570" s="1" t="s">
        <v>2018</v>
      </c>
    </row>
    <row r="571" spans="1:4" ht="31.5" x14ac:dyDescent="0.25">
      <c r="A571" s="3" t="s">
        <v>2019</v>
      </c>
      <c r="B571" s="3" t="s">
        <v>2020</v>
      </c>
      <c r="C571" s="2" t="s">
        <v>45</v>
      </c>
      <c r="D571" s="2" t="s">
        <v>46</v>
      </c>
    </row>
    <row r="572" spans="1:4" ht="63" x14ac:dyDescent="0.25">
      <c r="A572" s="3" t="s">
        <v>2021</v>
      </c>
      <c r="B572" s="3" t="s">
        <v>2022</v>
      </c>
      <c r="C572" s="1" t="s">
        <v>2023</v>
      </c>
      <c r="D572" s="1" t="s">
        <v>2024</v>
      </c>
    </row>
    <row r="573" spans="1:4" ht="52.5" x14ac:dyDescent="0.25">
      <c r="A573" s="3" t="s">
        <v>2025</v>
      </c>
      <c r="B573" s="3" t="s">
        <v>2026</v>
      </c>
      <c r="C573" s="2" t="s">
        <v>2027</v>
      </c>
      <c r="D573" s="2" t="s">
        <v>891</v>
      </c>
    </row>
    <row r="574" spans="1:4" ht="30" x14ac:dyDescent="0.25">
      <c r="A574" s="3" t="s">
        <v>2028</v>
      </c>
      <c r="B574" s="3" t="s">
        <v>2029</v>
      </c>
      <c r="C574" s="1" t="s">
        <v>38</v>
      </c>
      <c r="D574" s="1" t="s">
        <v>2030</v>
      </c>
    </row>
    <row r="575" spans="1:4" ht="30" x14ac:dyDescent="0.25">
      <c r="A575" s="3" t="s">
        <v>2031</v>
      </c>
      <c r="B575" s="3" t="s">
        <v>2032</v>
      </c>
      <c r="C575" s="2" t="s">
        <v>38</v>
      </c>
      <c r="D575" s="2" t="s">
        <v>2030</v>
      </c>
    </row>
    <row r="576" spans="1:4" ht="30" x14ac:dyDescent="0.25">
      <c r="A576" s="3" t="s">
        <v>2033</v>
      </c>
      <c r="B576" s="3" t="s">
        <v>2034</v>
      </c>
      <c r="C576" s="1" t="s">
        <v>2035</v>
      </c>
      <c r="D576" s="1" t="s">
        <v>2036</v>
      </c>
    </row>
    <row r="577" spans="1:4" ht="30" x14ac:dyDescent="0.25">
      <c r="A577" s="3" t="s">
        <v>2037</v>
      </c>
      <c r="B577" s="3" t="s">
        <v>2038</v>
      </c>
      <c r="C577" s="2" t="s">
        <v>38</v>
      </c>
      <c r="D577" s="2" t="s">
        <v>2039</v>
      </c>
    </row>
    <row r="578" spans="1:4" ht="31.5" x14ac:dyDescent="0.25">
      <c r="A578" s="3" t="s">
        <v>2040</v>
      </c>
      <c r="B578" s="3" t="s">
        <v>2041</v>
      </c>
      <c r="C578" s="1" t="s">
        <v>2042</v>
      </c>
      <c r="D578" s="1" t="s">
        <v>1032</v>
      </c>
    </row>
    <row r="579" spans="1:4" ht="52.5" x14ac:dyDescent="0.25">
      <c r="A579" s="3" t="s">
        <v>2043</v>
      </c>
      <c r="B579" s="3" t="s">
        <v>2044</v>
      </c>
      <c r="C579" s="2" t="s">
        <v>2045</v>
      </c>
      <c r="D579" s="2" t="s">
        <v>538</v>
      </c>
    </row>
    <row r="580" spans="1:4" ht="30" x14ac:dyDescent="0.25">
      <c r="A580" s="3" t="s">
        <v>2046</v>
      </c>
      <c r="B580" s="3" t="s">
        <v>2047</v>
      </c>
      <c r="C580" s="1" t="s">
        <v>2048</v>
      </c>
      <c r="D580" s="1" t="s">
        <v>2049</v>
      </c>
    </row>
    <row r="581" spans="1:4" ht="31.5" x14ac:dyDescent="0.25">
      <c r="A581" s="3" t="s">
        <v>2050</v>
      </c>
      <c r="B581" s="3" t="s">
        <v>2051</v>
      </c>
      <c r="C581" s="2" t="s">
        <v>2052</v>
      </c>
      <c r="D581" s="2" t="s">
        <v>2053</v>
      </c>
    </row>
    <row r="582" spans="1:4" ht="31.5" x14ac:dyDescent="0.25">
      <c r="A582" s="3" t="s">
        <v>2054</v>
      </c>
      <c r="B582" s="3" t="s">
        <v>2055</v>
      </c>
      <c r="C582" s="1" t="s">
        <v>2056</v>
      </c>
      <c r="D582" s="1" t="s">
        <v>2057</v>
      </c>
    </row>
    <row r="583" spans="1:4" ht="30" x14ac:dyDescent="0.25">
      <c r="A583" s="3" t="s">
        <v>2058</v>
      </c>
      <c r="B583" s="3" t="s">
        <v>2059</v>
      </c>
      <c r="C583" s="2" t="s">
        <v>2060</v>
      </c>
      <c r="D583" s="2" t="s">
        <v>2061</v>
      </c>
    </row>
    <row r="584" spans="1:4" ht="52.5" x14ac:dyDescent="0.25">
      <c r="A584" s="3" t="s">
        <v>2062</v>
      </c>
      <c r="B584" s="3" t="s">
        <v>2063</v>
      </c>
      <c r="C584" s="1" t="s">
        <v>2064</v>
      </c>
      <c r="D584" s="1" t="s">
        <v>2065</v>
      </c>
    </row>
    <row r="585" spans="1:4" ht="30" x14ac:dyDescent="0.25">
      <c r="A585" s="3" t="s">
        <v>2066</v>
      </c>
      <c r="B585" s="3" t="s">
        <v>2067</v>
      </c>
      <c r="C585" s="2" t="s">
        <v>2068</v>
      </c>
      <c r="D585" s="2" t="s">
        <v>2036</v>
      </c>
    </row>
    <row r="586" spans="1:4" ht="42" x14ac:dyDescent="0.25">
      <c r="A586" s="3" t="s">
        <v>2069</v>
      </c>
      <c r="B586" s="3" t="s">
        <v>2070</v>
      </c>
      <c r="C586" s="1" t="s">
        <v>2071</v>
      </c>
      <c r="D586" s="1" t="s">
        <v>2072</v>
      </c>
    </row>
    <row r="587" spans="1:4" ht="30" x14ac:dyDescent="0.25">
      <c r="A587" s="3" t="s">
        <v>2073</v>
      </c>
      <c r="B587" s="3" t="s">
        <v>2074</v>
      </c>
      <c r="C587" s="2" t="s">
        <v>2075</v>
      </c>
      <c r="D587" s="2" t="s">
        <v>2076</v>
      </c>
    </row>
    <row r="588" spans="1:4" ht="31.5" x14ac:dyDescent="0.25">
      <c r="A588" s="3" t="s">
        <v>2077</v>
      </c>
      <c r="B588" s="3" t="s">
        <v>2078</v>
      </c>
      <c r="C588" s="1" t="s">
        <v>2079</v>
      </c>
      <c r="D588" s="1" t="s">
        <v>2080</v>
      </c>
    </row>
  </sheetData>
  <pageMargins left="0.7" right="0.7" top="0.75" bottom="0.75" header="0.3" footer="0.3"/>
  <pageSetup paperSize="9"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X591"/>
  <sheetViews>
    <sheetView topLeftCell="K146" zoomScale="90" zoomScaleNormal="90" workbookViewId="0">
      <selection activeCell="K2" sqref="K2:K159"/>
    </sheetView>
  </sheetViews>
  <sheetFormatPr baseColWidth="10" defaultColWidth="0" defaultRowHeight="15" zeroHeight="1" x14ac:dyDescent="0.25"/>
  <cols>
    <col min="1" max="1" width="23" style="32" customWidth="1"/>
    <col min="2" max="2" width="25" style="8" customWidth="1"/>
    <col min="3" max="3" width="27.5703125" style="8" customWidth="1"/>
    <col min="4" max="4" width="25.140625" style="8" customWidth="1"/>
    <col min="5" max="5" width="26.28515625" style="8" customWidth="1"/>
    <col min="6" max="6" width="24.42578125" style="8" customWidth="1"/>
    <col min="7" max="7" width="38.85546875" style="8" customWidth="1"/>
    <col min="8" max="8" width="26.140625" style="8" customWidth="1"/>
    <col min="9" max="9" width="21.42578125" style="8" customWidth="1"/>
    <col min="10" max="10" width="23" style="8" customWidth="1"/>
    <col min="11" max="11" width="25.5703125" style="8" customWidth="1"/>
    <col min="12" max="12" width="18.7109375" style="12" customWidth="1"/>
    <col min="13" max="13" width="20.28515625" style="8" customWidth="1"/>
    <col min="14" max="14" width="25.5703125" style="29" customWidth="1"/>
    <col min="15" max="15" width="28.85546875" style="29" customWidth="1"/>
    <col min="16" max="17" width="28.85546875" style="8" customWidth="1"/>
    <col min="18" max="18" width="22.5703125" style="8" customWidth="1"/>
    <col min="19" max="19" width="81.28515625" style="8" customWidth="1"/>
    <col min="20" max="20" width="27.85546875" style="12" customWidth="1"/>
    <col min="21" max="21" width="27.5703125" style="8" customWidth="1"/>
    <col min="22" max="22" width="23.85546875" style="8" customWidth="1"/>
    <col min="23" max="23" width="26.5703125" style="8" customWidth="1"/>
    <col min="24" max="24" width="48.85546875" style="8" customWidth="1"/>
    <col min="25" max="16384" width="11.42578125" style="8" hidden="1"/>
  </cols>
  <sheetData>
    <row r="1" spans="1:24" ht="45" x14ac:dyDescent="0.25">
      <c r="A1" s="4" t="s">
        <v>2081</v>
      </c>
      <c r="B1" s="4" t="s">
        <v>2082</v>
      </c>
      <c r="C1" s="4" t="s">
        <v>2083</v>
      </c>
      <c r="D1" s="4" t="s">
        <v>2084</v>
      </c>
      <c r="E1" s="4" t="s">
        <v>2085</v>
      </c>
      <c r="F1" s="4" t="s">
        <v>2086</v>
      </c>
      <c r="G1" s="4" t="s">
        <v>2</v>
      </c>
      <c r="H1" s="4" t="s">
        <v>2087</v>
      </c>
      <c r="I1" s="4" t="s">
        <v>2088</v>
      </c>
      <c r="J1" s="4" t="s">
        <v>2089</v>
      </c>
      <c r="K1" s="4" t="s">
        <v>2090</v>
      </c>
      <c r="L1" s="4" t="s">
        <v>2091</v>
      </c>
      <c r="M1" s="5" t="s">
        <v>2092</v>
      </c>
      <c r="N1" s="25" t="s">
        <v>2093</v>
      </c>
      <c r="O1" s="25" t="s">
        <v>2094</v>
      </c>
      <c r="P1" s="6" t="s">
        <v>2115</v>
      </c>
      <c r="Q1" s="6" t="s">
        <v>2095</v>
      </c>
      <c r="R1" s="6" t="s">
        <v>2096</v>
      </c>
      <c r="S1" s="4" t="s">
        <v>2097</v>
      </c>
      <c r="T1" s="4" t="s">
        <v>2098</v>
      </c>
      <c r="U1" s="4" t="s">
        <v>2099</v>
      </c>
      <c r="V1" s="4" t="s">
        <v>2100</v>
      </c>
      <c r="W1" s="4" t="s">
        <v>2101</v>
      </c>
      <c r="X1" s="4" t="s">
        <v>2102</v>
      </c>
    </row>
    <row r="2" spans="1:24" s="16" customFormat="1" ht="57" x14ac:dyDescent="0.25">
      <c r="A2" s="30" t="s">
        <v>2103</v>
      </c>
      <c r="B2" s="9" t="s">
        <v>2561</v>
      </c>
      <c r="C2" s="9" t="s">
        <v>2106</v>
      </c>
      <c r="D2" s="9" t="s">
        <v>2104</v>
      </c>
      <c r="E2" s="9" t="s">
        <v>2105</v>
      </c>
      <c r="F2" s="9" t="s">
        <v>2562</v>
      </c>
      <c r="G2" s="9" t="s">
        <v>15</v>
      </c>
      <c r="H2" s="9" t="s">
        <v>2107</v>
      </c>
      <c r="I2" s="9" t="s">
        <v>2563</v>
      </c>
      <c r="J2" s="9" t="s">
        <v>2108</v>
      </c>
      <c r="K2" s="9" t="s">
        <v>2564</v>
      </c>
      <c r="L2" s="9">
        <v>30</v>
      </c>
      <c r="M2" s="9" t="s">
        <v>13</v>
      </c>
      <c r="N2" s="26">
        <v>44075</v>
      </c>
      <c r="O2" s="26">
        <v>44096</v>
      </c>
      <c r="P2" s="14" t="s">
        <v>2110</v>
      </c>
      <c r="Q2" s="9">
        <v>14</v>
      </c>
      <c r="R2" s="9" t="s">
        <v>2109</v>
      </c>
      <c r="S2" s="9" t="s">
        <v>2565</v>
      </c>
      <c r="T2" s="9" t="s">
        <v>2110</v>
      </c>
      <c r="U2" s="9" t="s">
        <v>2110</v>
      </c>
      <c r="V2" s="9" t="s">
        <v>2111</v>
      </c>
      <c r="W2" s="9" t="s">
        <v>2110</v>
      </c>
      <c r="X2" s="9" t="s">
        <v>2566</v>
      </c>
    </row>
    <row r="3" spans="1:24" s="19" customFormat="1" ht="57" x14ac:dyDescent="0.25">
      <c r="A3" s="30" t="s">
        <v>2103</v>
      </c>
      <c r="B3" s="9" t="s">
        <v>2561</v>
      </c>
      <c r="C3" s="9" t="s">
        <v>2567</v>
      </c>
      <c r="D3" s="9" t="s">
        <v>2114</v>
      </c>
      <c r="E3" s="9" t="s">
        <v>2568</v>
      </c>
      <c r="F3" s="9" t="s">
        <v>2562</v>
      </c>
      <c r="G3" s="9" t="s">
        <v>23</v>
      </c>
      <c r="H3" s="9" t="s">
        <v>2112</v>
      </c>
      <c r="I3" s="9" t="s">
        <v>2108</v>
      </c>
      <c r="J3" s="9" t="s">
        <v>2108</v>
      </c>
      <c r="K3" s="9" t="s">
        <v>24</v>
      </c>
      <c r="L3" s="9">
        <v>20</v>
      </c>
      <c r="M3" s="9" t="s">
        <v>21</v>
      </c>
      <c r="N3" s="26">
        <v>44075</v>
      </c>
      <c r="O3" s="26">
        <v>44077</v>
      </c>
      <c r="P3" s="14" t="s">
        <v>2116</v>
      </c>
      <c r="Q3" s="9">
        <v>2</v>
      </c>
      <c r="R3" s="9" t="s">
        <v>2109</v>
      </c>
      <c r="S3" s="9" t="s">
        <v>2113</v>
      </c>
      <c r="T3" s="15">
        <v>44104</v>
      </c>
      <c r="U3" s="9" t="s">
        <v>2129</v>
      </c>
      <c r="V3" s="9" t="s">
        <v>2117</v>
      </c>
      <c r="W3" s="9" t="s">
        <v>2110</v>
      </c>
      <c r="X3" s="9" t="s">
        <v>2118</v>
      </c>
    </row>
    <row r="4" spans="1:24" s="20" customFormat="1" ht="57" hidden="1" x14ac:dyDescent="0.25">
      <c r="A4" s="10" t="s">
        <v>2103</v>
      </c>
      <c r="B4" s="10" t="s">
        <v>2561</v>
      </c>
      <c r="C4" s="10" t="s">
        <v>2119</v>
      </c>
      <c r="D4" s="10" t="s">
        <v>2120</v>
      </c>
      <c r="E4" s="10" t="s">
        <v>2121</v>
      </c>
      <c r="F4" s="10" t="s">
        <v>2562</v>
      </c>
      <c r="G4" s="10" t="s">
        <v>55</v>
      </c>
      <c r="H4" s="10" t="s">
        <v>57</v>
      </c>
      <c r="I4" s="10" t="s">
        <v>2569</v>
      </c>
      <c r="J4" s="10" t="s">
        <v>2108</v>
      </c>
      <c r="K4" s="10" t="s">
        <v>2570</v>
      </c>
      <c r="L4" s="10">
        <v>30</v>
      </c>
      <c r="M4" s="10" t="s">
        <v>53</v>
      </c>
      <c r="N4" s="27">
        <v>44075</v>
      </c>
      <c r="O4" s="27"/>
      <c r="P4" s="18"/>
      <c r="Q4" s="10"/>
      <c r="R4" s="10" t="s">
        <v>2572</v>
      </c>
      <c r="S4" s="10"/>
      <c r="T4" s="10"/>
      <c r="U4" s="10"/>
      <c r="V4" s="10" t="s">
        <v>2123</v>
      </c>
      <c r="W4" s="10" t="s">
        <v>2110</v>
      </c>
      <c r="X4" s="10" t="s">
        <v>2122</v>
      </c>
    </row>
    <row r="5" spans="1:24" s="21" customFormat="1" ht="57" x14ac:dyDescent="0.25">
      <c r="A5" s="30" t="s">
        <v>2103</v>
      </c>
      <c r="B5" s="9" t="s">
        <v>2561</v>
      </c>
      <c r="C5" s="9" t="s">
        <v>2127</v>
      </c>
      <c r="D5" s="9" t="s">
        <v>2128</v>
      </c>
      <c r="E5" s="9" t="s">
        <v>2121</v>
      </c>
      <c r="F5" s="9" t="s">
        <v>2152</v>
      </c>
      <c r="G5" s="9" t="s">
        <v>60</v>
      </c>
      <c r="H5" s="9" t="s">
        <v>2125</v>
      </c>
      <c r="I5" s="9" t="s">
        <v>2126</v>
      </c>
      <c r="J5" s="9" t="s">
        <v>2108</v>
      </c>
      <c r="K5" s="9" t="s">
        <v>2570</v>
      </c>
      <c r="L5" s="9">
        <v>30</v>
      </c>
      <c r="M5" s="9" t="s">
        <v>58</v>
      </c>
      <c r="N5" s="26">
        <v>44075</v>
      </c>
      <c r="O5" s="26">
        <v>44089</v>
      </c>
      <c r="P5" s="14" t="s">
        <v>2124</v>
      </c>
      <c r="Q5" s="9">
        <v>9</v>
      </c>
      <c r="R5" s="9" t="s">
        <v>2109</v>
      </c>
      <c r="S5" s="9"/>
      <c r="T5" s="15">
        <v>44091</v>
      </c>
      <c r="U5" s="9" t="s">
        <v>2129</v>
      </c>
      <c r="V5" s="9" t="s">
        <v>2111</v>
      </c>
      <c r="W5" s="9" t="s">
        <v>2110</v>
      </c>
      <c r="X5" s="9" t="s">
        <v>2122</v>
      </c>
    </row>
    <row r="6" spans="1:24" s="19" customFormat="1" ht="57" x14ac:dyDescent="0.25">
      <c r="A6" s="30" t="s">
        <v>2103</v>
      </c>
      <c r="B6" s="9" t="s">
        <v>2561</v>
      </c>
      <c r="C6" s="9" t="s">
        <v>2133</v>
      </c>
      <c r="D6" s="9" t="s">
        <v>2134</v>
      </c>
      <c r="E6" s="9" t="s">
        <v>2135</v>
      </c>
      <c r="F6" s="9" t="s">
        <v>2562</v>
      </c>
      <c r="G6" s="9" t="s">
        <v>68</v>
      </c>
      <c r="H6" s="9" t="s">
        <v>2130</v>
      </c>
      <c r="I6" s="9" t="s">
        <v>2131</v>
      </c>
      <c r="J6" s="9" t="s">
        <v>2132</v>
      </c>
      <c r="K6" s="9" t="s">
        <v>2283</v>
      </c>
      <c r="L6" s="9">
        <v>5</v>
      </c>
      <c r="M6" s="9" t="s">
        <v>66</v>
      </c>
      <c r="N6" s="26">
        <v>44075</v>
      </c>
      <c r="O6" s="26">
        <v>44083</v>
      </c>
      <c r="P6" s="14" t="s">
        <v>2136</v>
      </c>
      <c r="Q6" s="9">
        <v>5</v>
      </c>
      <c r="R6" s="9" t="s">
        <v>2109</v>
      </c>
      <c r="S6" s="9"/>
      <c r="T6" s="9"/>
      <c r="U6" s="9" t="s">
        <v>2571</v>
      </c>
      <c r="V6" s="9" t="s">
        <v>2117</v>
      </c>
      <c r="W6" s="9" t="s">
        <v>2110</v>
      </c>
      <c r="X6" s="9" t="s">
        <v>2137</v>
      </c>
    </row>
    <row r="7" spans="1:24" s="19" customFormat="1" ht="57" hidden="1" x14ac:dyDescent="0.25">
      <c r="A7" s="30" t="s">
        <v>2103</v>
      </c>
      <c r="B7" s="10" t="s">
        <v>2561</v>
      </c>
      <c r="C7" s="10" t="s">
        <v>2138</v>
      </c>
      <c r="D7" s="10" t="s">
        <v>2139</v>
      </c>
      <c r="E7" s="10" t="s">
        <v>2121</v>
      </c>
      <c r="F7" s="10" t="s">
        <v>2178</v>
      </c>
      <c r="G7" s="10" t="s">
        <v>75</v>
      </c>
      <c r="H7" s="10" t="s">
        <v>78</v>
      </c>
      <c r="I7" s="10" t="s">
        <v>79</v>
      </c>
      <c r="J7" s="10" t="s">
        <v>2108</v>
      </c>
      <c r="K7" s="10" t="s">
        <v>76</v>
      </c>
      <c r="L7" s="10">
        <v>35</v>
      </c>
      <c r="M7" s="10" t="s">
        <v>73</v>
      </c>
      <c r="N7" s="27">
        <v>44075</v>
      </c>
      <c r="O7" s="27">
        <v>44140</v>
      </c>
      <c r="P7" s="18" t="s">
        <v>2548</v>
      </c>
      <c r="Q7" s="10">
        <v>45</v>
      </c>
      <c r="R7" s="10" t="s">
        <v>2572</v>
      </c>
      <c r="S7" s="10" t="s">
        <v>2549</v>
      </c>
      <c r="T7" s="10"/>
      <c r="U7" s="10"/>
      <c r="V7" s="10"/>
      <c r="W7" s="10"/>
      <c r="X7" s="10" t="s">
        <v>2122</v>
      </c>
    </row>
    <row r="8" spans="1:24" s="19" customFormat="1" ht="57" hidden="1" x14ac:dyDescent="0.25">
      <c r="A8" s="30" t="s">
        <v>2103</v>
      </c>
      <c r="B8" s="10" t="s">
        <v>2561</v>
      </c>
      <c r="C8" s="10" t="s">
        <v>2133</v>
      </c>
      <c r="D8" s="10" t="s">
        <v>2144</v>
      </c>
      <c r="E8" s="10" t="s">
        <v>2135</v>
      </c>
      <c r="F8" s="10" t="s">
        <v>2562</v>
      </c>
      <c r="G8" s="10" t="s">
        <v>108</v>
      </c>
      <c r="H8" s="10" t="s">
        <v>2140</v>
      </c>
      <c r="I8" s="10" t="s">
        <v>2131</v>
      </c>
      <c r="J8" s="10" t="s">
        <v>2132</v>
      </c>
      <c r="K8" s="10" t="s">
        <v>2283</v>
      </c>
      <c r="L8" s="10">
        <v>5</v>
      </c>
      <c r="M8" s="10" t="s">
        <v>110</v>
      </c>
      <c r="N8" s="27">
        <v>44076</v>
      </c>
      <c r="O8" s="27">
        <v>44095</v>
      </c>
      <c r="P8" s="18" t="s">
        <v>2143</v>
      </c>
      <c r="Q8" s="10">
        <v>13</v>
      </c>
      <c r="R8" s="10" t="s">
        <v>2572</v>
      </c>
      <c r="S8" s="10"/>
      <c r="T8" s="10"/>
      <c r="U8" s="10" t="s">
        <v>2571</v>
      </c>
      <c r="V8" s="10"/>
      <c r="W8" s="10" t="s">
        <v>2110</v>
      </c>
      <c r="X8" s="10" t="s">
        <v>2137</v>
      </c>
    </row>
    <row r="9" spans="1:24" s="21" customFormat="1" ht="57" x14ac:dyDescent="0.25">
      <c r="A9" s="30" t="s">
        <v>2103</v>
      </c>
      <c r="B9" s="9" t="s">
        <v>2561</v>
      </c>
      <c r="C9" s="9" t="s">
        <v>2147</v>
      </c>
      <c r="D9" s="9" t="s">
        <v>2148</v>
      </c>
      <c r="E9" s="9" t="s">
        <v>2121</v>
      </c>
      <c r="F9" s="9" t="s">
        <v>2149</v>
      </c>
      <c r="G9" s="9" t="s">
        <v>119</v>
      </c>
      <c r="H9" s="9" t="s">
        <v>2150</v>
      </c>
      <c r="I9" s="9" t="s">
        <v>2108</v>
      </c>
      <c r="J9" s="9" t="s">
        <v>2108</v>
      </c>
      <c r="K9" s="9" t="s">
        <v>120</v>
      </c>
      <c r="L9" s="9">
        <v>15</v>
      </c>
      <c r="M9" s="9" t="s">
        <v>117</v>
      </c>
      <c r="N9" s="26">
        <v>44076</v>
      </c>
      <c r="O9" s="26">
        <v>44081</v>
      </c>
      <c r="P9" s="14"/>
      <c r="Q9" s="9">
        <v>3</v>
      </c>
      <c r="R9" s="9" t="s">
        <v>2109</v>
      </c>
      <c r="S9" s="9" t="s">
        <v>2145</v>
      </c>
      <c r="T9" s="9"/>
      <c r="U9" s="9"/>
      <c r="V9" s="9"/>
      <c r="W9" s="9"/>
      <c r="X9" s="9" t="s">
        <v>2146</v>
      </c>
    </row>
    <row r="10" spans="1:24" s="21" customFormat="1" ht="57" x14ac:dyDescent="0.25">
      <c r="A10" s="30" t="s">
        <v>2103</v>
      </c>
      <c r="B10" s="9" t="s">
        <v>2561</v>
      </c>
      <c r="C10" s="9" t="s">
        <v>2573</v>
      </c>
      <c r="D10" s="9" t="s">
        <v>2153</v>
      </c>
      <c r="E10" s="9" t="s">
        <v>2121</v>
      </c>
      <c r="F10" s="9" t="s">
        <v>2152</v>
      </c>
      <c r="G10" s="9" t="s">
        <v>146</v>
      </c>
      <c r="H10" s="9" t="s">
        <v>2125</v>
      </c>
      <c r="I10" s="9" t="s">
        <v>2126</v>
      </c>
      <c r="J10" s="9" t="s">
        <v>2108</v>
      </c>
      <c r="K10" s="9" t="s">
        <v>2570</v>
      </c>
      <c r="L10" s="9">
        <v>30</v>
      </c>
      <c r="M10" s="9" t="s">
        <v>144</v>
      </c>
      <c r="N10" s="26">
        <v>44076</v>
      </c>
      <c r="O10" s="26">
        <v>44095</v>
      </c>
      <c r="P10" s="14" t="s">
        <v>2551</v>
      </c>
      <c r="Q10" s="9">
        <v>13</v>
      </c>
      <c r="R10" s="9" t="s">
        <v>2109</v>
      </c>
      <c r="S10" s="9" t="s">
        <v>2487</v>
      </c>
      <c r="T10" s="9"/>
      <c r="U10" s="9"/>
      <c r="V10" s="9"/>
      <c r="W10" s="9"/>
      <c r="X10" s="9" t="s">
        <v>2154</v>
      </c>
    </row>
    <row r="11" spans="1:24" s="21" customFormat="1" ht="57" x14ac:dyDescent="0.25">
      <c r="A11" s="30" t="s">
        <v>2103</v>
      </c>
      <c r="B11" s="9" t="s">
        <v>2275</v>
      </c>
      <c r="C11" s="9" t="s">
        <v>2157</v>
      </c>
      <c r="D11" s="9" t="s">
        <v>2158</v>
      </c>
      <c r="E11" s="9" t="s">
        <v>2105</v>
      </c>
      <c r="F11" s="9" t="s">
        <v>2562</v>
      </c>
      <c r="G11" s="9" t="s">
        <v>2550</v>
      </c>
      <c r="H11" s="9" t="s">
        <v>2156</v>
      </c>
      <c r="I11" s="9" t="s">
        <v>79</v>
      </c>
      <c r="J11" s="9" t="s">
        <v>2108</v>
      </c>
      <c r="K11" s="9" t="s">
        <v>2564</v>
      </c>
      <c r="L11" s="9">
        <v>30</v>
      </c>
      <c r="M11" s="9" t="s">
        <v>162</v>
      </c>
      <c r="N11" s="26">
        <v>44077</v>
      </c>
      <c r="O11" s="26">
        <v>44118</v>
      </c>
      <c r="P11" s="14" t="s">
        <v>2110</v>
      </c>
      <c r="Q11" s="9">
        <v>28</v>
      </c>
      <c r="R11" s="9" t="s">
        <v>2109</v>
      </c>
      <c r="S11" s="9" t="s">
        <v>2155</v>
      </c>
      <c r="T11" s="9"/>
      <c r="U11" s="9" t="s">
        <v>2110</v>
      </c>
      <c r="V11" s="9" t="s">
        <v>2117</v>
      </c>
      <c r="W11" s="9"/>
      <c r="X11" s="9" t="s">
        <v>2159</v>
      </c>
    </row>
    <row r="12" spans="1:24" s="21" customFormat="1" ht="57" x14ac:dyDescent="0.25">
      <c r="A12" s="30" t="s">
        <v>2103</v>
      </c>
      <c r="B12" s="9" t="s">
        <v>2561</v>
      </c>
      <c r="C12" s="9" t="s">
        <v>2133</v>
      </c>
      <c r="D12" s="9" t="s">
        <v>2163</v>
      </c>
      <c r="E12" s="9" t="s">
        <v>2568</v>
      </c>
      <c r="F12" s="9" t="s">
        <v>2562</v>
      </c>
      <c r="G12" s="9" t="s">
        <v>168</v>
      </c>
      <c r="H12" s="9" t="s">
        <v>2160</v>
      </c>
      <c r="I12" s="9" t="s">
        <v>2161</v>
      </c>
      <c r="J12" s="9" t="s">
        <v>2162</v>
      </c>
      <c r="K12" s="9" t="s">
        <v>2564</v>
      </c>
      <c r="L12" s="9">
        <v>30</v>
      </c>
      <c r="M12" s="9" t="s">
        <v>166</v>
      </c>
      <c r="N12" s="26">
        <v>44077</v>
      </c>
      <c r="O12" s="26">
        <v>44081</v>
      </c>
      <c r="P12" s="14" t="s">
        <v>2110</v>
      </c>
      <c r="Q12" s="9">
        <v>2</v>
      </c>
      <c r="R12" s="9" t="s">
        <v>2109</v>
      </c>
      <c r="S12" s="9" t="s">
        <v>2552</v>
      </c>
      <c r="T12" s="9"/>
      <c r="U12" s="9"/>
      <c r="V12" s="9"/>
      <c r="W12" s="9"/>
      <c r="X12" s="9" t="s">
        <v>2164</v>
      </c>
    </row>
    <row r="13" spans="1:24" s="19" customFormat="1" ht="57" hidden="1" x14ac:dyDescent="0.25">
      <c r="A13" s="30" t="s">
        <v>2103</v>
      </c>
      <c r="B13" s="10" t="s">
        <v>2561</v>
      </c>
      <c r="C13" s="10" t="s">
        <v>2574</v>
      </c>
      <c r="D13" s="10" t="s">
        <v>2166</v>
      </c>
      <c r="E13" s="10" t="s">
        <v>2121</v>
      </c>
      <c r="F13" s="10" t="s">
        <v>2562</v>
      </c>
      <c r="G13" s="10" t="s">
        <v>172</v>
      </c>
      <c r="H13" s="10" t="s">
        <v>2156</v>
      </c>
      <c r="I13" s="10" t="s">
        <v>79</v>
      </c>
      <c r="J13" s="10" t="s">
        <v>2108</v>
      </c>
      <c r="K13" s="10" t="s">
        <v>2570</v>
      </c>
      <c r="L13" s="10">
        <v>30</v>
      </c>
      <c r="M13" s="10" t="s">
        <v>170</v>
      </c>
      <c r="N13" s="27">
        <v>44077</v>
      </c>
      <c r="O13" s="27">
        <v>44126</v>
      </c>
      <c r="P13" s="18" t="s">
        <v>2165</v>
      </c>
      <c r="Q13" s="10">
        <v>41</v>
      </c>
      <c r="R13" s="10" t="s">
        <v>2572</v>
      </c>
      <c r="S13" s="10"/>
      <c r="T13" s="17">
        <v>44126</v>
      </c>
      <c r="U13" s="10" t="s">
        <v>2129</v>
      </c>
      <c r="V13" s="10" t="s">
        <v>2117</v>
      </c>
      <c r="W13" s="10" t="s">
        <v>2110</v>
      </c>
      <c r="X13" s="10" t="s">
        <v>2167</v>
      </c>
    </row>
    <row r="14" spans="1:24" s="22" customFormat="1" ht="85.5" x14ac:dyDescent="0.25">
      <c r="A14" s="30" t="s">
        <v>2103</v>
      </c>
      <c r="B14" s="9" t="s">
        <v>2561</v>
      </c>
      <c r="C14" s="9" t="s">
        <v>2133</v>
      </c>
      <c r="D14" s="9" t="s">
        <v>2169</v>
      </c>
      <c r="E14" s="9" t="s">
        <v>2135</v>
      </c>
      <c r="F14" s="9" t="s">
        <v>2562</v>
      </c>
      <c r="G14" s="9" t="s">
        <v>2575</v>
      </c>
      <c r="H14" s="9" t="s">
        <v>2130</v>
      </c>
      <c r="I14" s="9" t="s">
        <v>2131</v>
      </c>
      <c r="J14" s="9" t="s">
        <v>2132</v>
      </c>
      <c r="K14" s="9" t="s">
        <v>24</v>
      </c>
      <c r="L14" s="9">
        <v>20</v>
      </c>
      <c r="M14" s="9" t="s">
        <v>174</v>
      </c>
      <c r="N14" s="26">
        <v>44077</v>
      </c>
      <c r="O14" s="26">
        <v>44095</v>
      </c>
      <c r="P14" s="14" t="s">
        <v>2168</v>
      </c>
      <c r="Q14" s="9">
        <v>13</v>
      </c>
      <c r="R14" s="9" t="s">
        <v>2109</v>
      </c>
      <c r="S14" s="9"/>
      <c r="T14" s="9"/>
      <c r="U14" s="9" t="s">
        <v>2571</v>
      </c>
      <c r="V14" s="9"/>
      <c r="W14" s="9" t="s">
        <v>2110</v>
      </c>
      <c r="X14" s="9" t="s">
        <v>2170</v>
      </c>
    </row>
    <row r="15" spans="1:24" s="22" customFormat="1" ht="57" x14ac:dyDescent="0.25">
      <c r="A15" s="30" t="s">
        <v>2103</v>
      </c>
      <c r="B15" s="9" t="s">
        <v>2561</v>
      </c>
      <c r="C15" s="9" t="s">
        <v>2106</v>
      </c>
      <c r="D15" s="9" t="s">
        <v>2172</v>
      </c>
      <c r="E15" s="9" t="s">
        <v>2105</v>
      </c>
      <c r="F15" s="9" t="s">
        <v>2562</v>
      </c>
      <c r="G15" s="9" t="s">
        <v>180</v>
      </c>
      <c r="H15" s="9" t="s">
        <v>2171</v>
      </c>
      <c r="I15" s="9" t="s">
        <v>79</v>
      </c>
      <c r="J15" s="9" t="s">
        <v>2108</v>
      </c>
      <c r="K15" s="9" t="s">
        <v>2564</v>
      </c>
      <c r="L15" s="9">
        <v>30</v>
      </c>
      <c r="M15" s="9" t="s">
        <v>178</v>
      </c>
      <c r="N15" s="26">
        <v>44077</v>
      </c>
      <c r="O15" s="26">
        <v>44090</v>
      </c>
      <c r="P15" s="14"/>
      <c r="Q15" s="9">
        <v>10</v>
      </c>
      <c r="R15" s="9" t="s">
        <v>2109</v>
      </c>
      <c r="S15" s="9" t="s">
        <v>2576</v>
      </c>
      <c r="T15" s="9"/>
      <c r="U15" s="9"/>
      <c r="V15" s="9" t="s">
        <v>2117</v>
      </c>
      <c r="W15" s="9" t="s">
        <v>2110</v>
      </c>
      <c r="X15" s="9"/>
    </row>
    <row r="16" spans="1:24" s="23" customFormat="1" ht="57" x14ac:dyDescent="0.25">
      <c r="A16" s="30" t="s">
        <v>2103</v>
      </c>
      <c r="B16" s="9" t="s">
        <v>2561</v>
      </c>
      <c r="C16" s="9" t="s">
        <v>2567</v>
      </c>
      <c r="D16" s="9" t="s">
        <v>2577</v>
      </c>
      <c r="E16" s="9" t="s">
        <v>2174</v>
      </c>
      <c r="F16" s="9" t="s">
        <v>2149</v>
      </c>
      <c r="G16" s="9" t="s">
        <v>210</v>
      </c>
      <c r="H16" s="9" t="s">
        <v>2150</v>
      </c>
      <c r="I16" s="9" t="s">
        <v>2108</v>
      </c>
      <c r="J16" s="9" t="s">
        <v>2108</v>
      </c>
      <c r="K16" s="9" t="s">
        <v>76</v>
      </c>
      <c r="L16" s="9">
        <v>35</v>
      </c>
      <c r="M16" s="9" t="s">
        <v>208</v>
      </c>
      <c r="N16" s="26">
        <v>44077</v>
      </c>
      <c r="O16" s="26">
        <v>44097</v>
      </c>
      <c r="P16" s="14" t="s">
        <v>2173</v>
      </c>
      <c r="Q16" s="9">
        <v>35</v>
      </c>
      <c r="R16" s="9" t="s">
        <v>2109</v>
      </c>
      <c r="S16" s="9"/>
      <c r="T16" s="15">
        <v>44103</v>
      </c>
      <c r="U16" s="9" t="s">
        <v>2175</v>
      </c>
      <c r="V16" s="9" t="s">
        <v>2117</v>
      </c>
      <c r="W16" s="9" t="s">
        <v>2110</v>
      </c>
      <c r="X16" s="9" t="s">
        <v>2176</v>
      </c>
    </row>
    <row r="17" spans="1:24" s="21" customFormat="1" ht="57" x14ac:dyDescent="0.25">
      <c r="A17" s="30" t="s">
        <v>2103</v>
      </c>
      <c r="B17" s="9" t="s">
        <v>2561</v>
      </c>
      <c r="C17" s="9" t="s">
        <v>2157</v>
      </c>
      <c r="D17" s="9" t="s">
        <v>2553</v>
      </c>
      <c r="E17" s="9" t="s">
        <v>2105</v>
      </c>
      <c r="F17" s="9" t="s">
        <v>2178</v>
      </c>
      <c r="G17" s="9" t="s">
        <v>235</v>
      </c>
      <c r="H17" s="9" t="s">
        <v>2179</v>
      </c>
      <c r="I17" s="9" t="s">
        <v>2108</v>
      </c>
      <c r="J17" s="9" t="s">
        <v>2108</v>
      </c>
      <c r="K17" s="9" t="s">
        <v>2564</v>
      </c>
      <c r="L17" s="9">
        <v>30</v>
      </c>
      <c r="M17" s="9" t="s">
        <v>233</v>
      </c>
      <c r="N17" s="26">
        <v>44077</v>
      </c>
      <c r="O17" s="26">
        <v>44097</v>
      </c>
      <c r="P17" s="14" t="s">
        <v>2177</v>
      </c>
      <c r="Q17" s="9">
        <v>14</v>
      </c>
      <c r="R17" s="9" t="s">
        <v>2109</v>
      </c>
      <c r="S17" s="9"/>
      <c r="T17" s="9" t="s">
        <v>2110</v>
      </c>
      <c r="U17" s="9" t="s">
        <v>2110</v>
      </c>
      <c r="V17" s="9" t="s">
        <v>2111</v>
      </c>
      <c r="W17" s="9" t="s">
        <v>2110</v>
      </c>
      <c r="X17" s="9" t="s">
        <v>2566</v>
      </c>
    </row>
    <row r="18" spans="1:24" s="20" customFormat="1" ht="57" x14ac:dyDescent="0.25">
      <c r="A18" s="9" t="s">
        <v>2103</v>
      </c>
      <c r="B18" s="9" t="s">
        <v>2561</v>
      </c>
      <c r="C18" s="9" t="s">
        <v>2106</v>
      </c>
      <c r="D18" s="9" t="s">
        <v>2182</v>
      </c>
      <c r="E18" s="9" t="s">
        <v>2121</v>
      </c>
      <c r="F18" s="9" t="s">
        <v>2178</v>
      </c>
      <c r="G18" s="9" t="s">
        <v>132</v>
      </c>
      <c r="H18" s="9" t="s">
        <v>2180</v>
      </c>
      <c r="I18" s="9" t="s">
        <v>2126</v>
      </c>
      <c r="J18" s="9" t="s">
        <v>2108</v>
      </c>
      <c r="K18" s="9" t="s">
        <v>2570</v>
      </c>
      <c r="L18" s="9">
        <v>30</v>
      </c>
      <c r="M18" s="9" t="s">
        <v>260</v>
      </c>
      <c r="N18" s="26">
        <v>44078</v>
      </c>
      <c r="O18" s="26"/>
      <c r="P18" s="14"/>
      <c r="Q18" s="9"/>
      <c r="R18" s="9" t="s">
        <v>2109</v>
      </c>
      <c r="S18" s="9"/>
      <c r="T18" s="9"/>
      <c r="U18" s="9"/>
      <c r="V18" s="9"/>
      <c r="W18" s="9"/>
      <c r="X18" s="9" t="s">
        <v>2181</v>
      </c>
    </row>
    <row r="19" spans="1:24" s="21" customFormat="1" ht="57" x14ac:dyDescent="0.25">
      <c r="A19" s="30" t="s">
        <v>2103</v>
      </c>
      <c r="B19" s="9" t="s">
        <v>2561</v>
      </c>
      <c r="C19" s="9" t="s">
        <v>2106</v>
      </c>
      <c r="D19" s="9" t="s">
        <v>2182</v>
      </c>
      <c r="E19" s="9" t="s">
        <v>2121</v>
      </c>
      <c r="F19" s="9" t="s">
        <v>2178</v>
      </c>
      <c r="G19" s="9" t="s">
        <v>281</v>
      </c>
      <c r="H19" s="9" t="s">
        <v>2183</v>
      </c>
      <c r="I19" s="9" t="s">
        <v>2126</v>
      </c>
      <c r="J19" s="9" t="s">
        <v>2108</v>
      </c>
      <c r="K19" s="9" t="s">
        <v>2570</v>
      </c>
      <c r="L19" s="9">
        <v>30</v>
      </c>
      <c r="M19" s="9" t="s">
        <v>279</v>
      </c>
      <c r="N19" s="26">
        <v>44078</v>
      </c>
      <c r="O19" s="26">
        <v>44090</v>
      </c>
      <c r="P19" s="14" t="s">
        <v>2184</v>
      </c>
      <c r="Q19" s="9">
        <v>9</v>
      </c>
      <c r="R19" s="9" t="s">
        <v>2109</v>
      </c>
      <c r="S19" s="9"/>
      <c r="T19" s="15">
        <v>44091</v>
      </c>
      <c r="U19" s="9" t="s">
        <v>2129</v>
      </c>
      <c r="V19" s="9" t="s">
        <v>2117</v>
      </c>
      <c r="W19" s="9" t="s">
        <v>2110</v>
      </c>
      <c r="X19" s="9" t="s">
        <v>2185</v>
      </c>
    </row>
    <row r="20" spans="1:24" s="21" customFormat="1" ht="57" x14ac:dyDescent="0.25">
      <c r="A20" s="30" t="s">
        <v>2103</v>
      </c>
      <c r="B20" s="9" t="s">
        <v>2561</v>
      </c>
      <c r="C20" s="9" t="s">
        <v>2106</v>
      </c>
      <c r="D20" s="9" t="s">
        <v>2187</v>
      </c>
      <c r="E20" s="9" t="s">
        <v>2121</v>
      </c>
      <c r="F20" s="9" t="s">
        <v>2562</v>
      </c>
      <c r="G20" s="9" t="s">
        <v>132</v>
      </c>
      <c r="H20" s="9" t="s">
        <v>2107</v>
      </c>
      <c r="I20" s="9" t="s">
        <v>2563</v>
      </c>
      <c r="J20" s="9" t="s">
        <v>2108</v>
      </c>
      <c r="K20" s="9" t="s">
        <v>2570</v>
      </c>
      <c r="L20" s="9">
        <v>30</v>
      </c>
      <c r="M20" s="9" t="s">
        <v>290</v>
      </c>
      <c r="N20" s="26">
        <v>44078</v>
      </c>
      <c r="O20" s="26">
        <v>44096</v>
      </c>
      <c r="P20" s="14" t="s">
        <v>2186</v>
      </c>
      <c r="Q20" s="9">
        <v>12</v>
      </c>
      <c r="R20" s="9" t="s">
        <v>2109</v>
      </c>
      <c r="S20" s="9"/>
      <c r="T20" s="9" t="s">
        <v>2110</v>
      </c>
      <c r="U20" s="9" t="s">
        <v>2110</v>
      </c>
      <c r="V20" s="9" t="s">
        <v>2111</v>
      </c>
      <c r="W20" s="9" t="s">
        <v>2110</v>
      </c>
      <c r="X20" s="9" t="s">
        <v>2578</v>
      </c>
    </row>
    <row r="21" spans="1:24" s="13" customFormat="1" ht="42.75" hidden="1" x14ac:dyDescent="0.25">
      <c r="A21" s="10" t="s">
        <v>2103</v>
      </c>
      <c r="B21" s="10" t="s">
        <v>2561</v>
      </c>
      <c r="C21" s="10" t="s">
        <v>2189</v>
      </c>
      <c r="D21" s="10" t="s">
        <v>2188</v>
      </c>
      <c r="E21" s="10" t="s">
        <v>2121</v>
      </c>
      <c r="F21" s="10" t="s">
        <v>2562</v>
      </c>
      <c r="G21" s="10" t="s">
        <v>335</v>
      </c>
      <c r="H21" s="10" t="s">
        <v>2160</v>
      </c>
      <c r="I21" s="10" t="s">
        <v>2161</v>
      </c>
      <c r="J21" s="10" t="s">
        <v>2162</v>
      </c>
      <c r="K21" s="10" t="s">
        <v>24</v>
      </c>
      <c r="L21" s="10">
        <v>20</v>
      </c>
      <c r="M21" s="10" t="s">
        <v>333</v>
      </c>
      <c r="N21" s="27">
        <v>44080</v>
      </c>
      <c r="O21" s="27"/>
      <c r="P21" s="18"/>
      <c r="Q21" s="10"/>
      <c r="R21" s="10" t="s">
        <v>2572</v>
      </c>
      <c r="S21" s="10"/>
      <c r="T21" s="10"/>
      <c r="U21" s="10"/>
      <c r="V21" s="10"/>
      <c r="W21" s="10"/>
      <c r="X21" s="10"/>
    </row>
    <row r="22" spans="1:24" s="19" customFormat="1" ht="57" hidden="1" x14ac:dyDescent="0.25">
      <c r="A22" s="30" t="s">
        <v>2103</v>
      </c>
      <c r="B22" s="10" t="s">
        <v>2561</v>
      </c>
      <c r="C22" s="10" t="s">
        <v>2133</v>
      </c>
      <c r="D22" s="10" t="s">
        <v>2579</v>
      </c>
      <c r="E22" s="10" t="s">
        <v>2568</v>
      </c>
      <c r="F22" s="10" t="s">
        <v>2562</v>
      </c>
      <c r="G22" s="10" t="s">
        <v>339</v>
      </c>
      <c r="H22" s="10" t="s">
        <v>2130</v>
      </c>
      <c r="I22" s="10" t="s">
        <v>2131</v>
      </c>
      <c r="J22" s="10" t="s">
        <v>2132</v>
      </c>
      <c r="K22" s="10" t="s">
        <v>24</v>
      </c>
      <c r="L22" s="10">
        <v>5</v>
      </c>
      <c r="M22" s="10" t="s">
        <v>337</v>
      </c>
      <c r="N22" s="27">
        <v>44081</v>
      </c>
      <c r="O22" s="27">
        <v>44095</v>
      </c>
      <c r="P22" s="18" t="s">
        <v>2190</v>
      </c>
      <c r="Q22" s="10">
        <v>30</v>
      </c>
      <c r="R22" s="10" t="s">
        <v>2572</v>
      </c>
      <c r="S22" s="10"/>
      <c r="T22" s="10" t="s">
        <v>2110</v>
      </c>
      <c r="U22" s="10" t="s">
        <v>2110</v>
      </c>
      <c r="V22" s="10" t="s">
        <v>2117</v>
      </c>
      <c r="W22" s="10" t="s">
        <v>2110</v>
      </c>
      <c r="X22" s="10" t="s">
        <v>2566</v>
      </c>
    </row>
    <row r="23" spans="1:24" s="20" customFormat="1" ht="42.75" hidden="1" x14ac:dyDescent="0.25">
      <c r="A23" s="10" t="s">
        <v>2103</v>
      </c>
      <c r="B23" s="10" t="s">
        <v>2191</v>
      </c>
      <c r="C23" s="10" t="s">
        <v>2133</v>
      </c>
      <c r="D23" s="10" t="s">
        <v>2163</v>
      </c>
      <c r="E23" s="10" t="s">
        <v>2568</v>
      </c>
      <c r="F23" s="10" t="s">
        <v>2562</v>
      </c>
      <c r="G23" s="10" t="s">
        <v>365</v>
      </c>
      <c r="H23" s="10" t="s">
        <v>2160</v>
      </c>
      <c r="I23" s="10" t="s">
        <v>2161</v>
      </c>
      <c r="J23" s="10" t="s">
        <v>2162</v>
      </c>
      <c r="K23" s="10" t="s">
        <v>2564</v>
      </c>
      <c r="L23" s="10">
        <v>30</v>
      </c>
      <c r="M23" s="10" t="s">
        <v>363</v>
      </c>
      <c r="N23" s="27">
        <v>44081</v>
      </c>
      <c r="O23" s="27"/>
      <c r="P23" s="18"/>
      <c r="Q23" s="10"/>
      <c r="R23" s="10" t="s">
        <v>2572</v>
      </c>
      <c r="S23" s="10"/>
      <c r="T23" s="10" t="s">
        <v>2110</v>
      </c>
      <c r="U23" s="10" t="s">
        <v>2110</v>
      </c>
      <c r="V23" s="10" t="s">
        <v>2110</v>
      </c>
      <c r="W23" s="10" t="s">
        <v>2110</v>
      </c>
      <c r="X23" s="17">
        <v>44076</v>
      </c>
    </row>
    <row r="24" spans="1:24" s="21" customFormat="1" ht="57" x14ac:dyDescent="0.25">
      <c r="A24" s="30" t="s">
        <v>2103</v>
      </c>
      <c r="B24" s="9" t="s">
        <v>2561</v>
      </c>
      <c r="C24" s="9" t="s">
        <v>2574</v>
      </c>
      <c r="D24" s="9" t="s">
        <v>2193</v>
      </c>
      <c r="E24" s="9" t="s">
        <v>2174</v>
      </c>
      <c r="F24" s="9" t="s">
        <v>2178</v>
      </c>
      <c r="G24" s="9" t="s">
        <v>368</v>
      </c>
      <c r="H24" s="9" t="s">
        <v>2156</v>
      </c>
      <c r="I24" s="9" t="s">
        <v>79</v>
      </c>
      <c r="J24" s="9" t="s">
        <v>2108</v>
      </c>
      <c r="K24" s="9" t="s">
        <v>2570</v>
      </c>
      <c r="L24" s="9">
        <v>30</v>
      </c>
      <c r="M24" s="9" t="s">
        <v>366</v>
      </c>
      <c r="N24" s="26">
        <v>44081</v>
      </c>
      <c r="O24" s="26">
        <v>44126</v>
      </c>
      <c r="P24" s="14" t="s">
        <v>2192</v>
      </c>
      <c r="Q24" s="9">
        <v>35</v>
      </c>
      <c r="R24" s="9" t="s">
        <v>2109</v>
      </c>
      <c r="S24" s="9"/>
      <c r="T24" s="9" t="s">
        <v>2194</v>
      </c>
      <c r="U24" s="9" t="s">
        <v>2175</v>
      </c>
      <c r="V24" s="9" t="s">
        <v>2117</v>
      </c>
      <c r="W24" s="9" t="s">
        <v>2110</v>
      </c>
      <c r="X24" s="9" t="s">
        <v>2205</v>
      </c>
    </row>
    <row r="25" spans="1:24" s="21" customFormat="1" ht="57" x14ac:dyDescent="0.25">
      <c r="A25" s="30" t="s">
        <v>2103</v>
      </c>
      <c r="B25" s="9" t="s">
        <v>2561</v>
      </c>
      <c r="C25" s="9" t="s">
        <v>2199</v>
      </c>
      <c r="D25" s="9" t="s">
        <v>2197</v>
      </c>
      <c r="E25" s="9" t="s">
        <v>2121</v>
      </c>
      <c r="F25" s="9" t="s">
        <v>2562</v>
      </c>
      <c r="G25" s="9" t="s">
        <v>371</v>
      </c>
      <c r="H25" s="9" t="s">
        <v>2150</v>
      </c>
      <c r="I25" s="9" t="s">
        <v>2108</v>
      </c>
      <c r="J25" s="9" t="s">
        <v>2108</v>
      </c>
      <c r="K25" s="9" t="s">
        <v>2570</v>
      </c>
      <c r="L25" s="9">
        <v>30</v>
      </c>
      <c r="M25" s="9" t="s">
        <v>369</v>
      </c>
      <c r="N25" s="26">
        <v>44081</v>
      </c>
      <c r="O25" s="26">
        <v>44095</v>
      </c>
      <c r="P25" s="14" t="s">
        <v>2195</v>
      </c>
      <c r="Q25" s="9">
        <v>11</v>
      </c>
      <c r="R25" s="9" t="s">
        <v>2201</v>
      </c>
      <c r="S25" s="9"/>
      <c r="T25" s="15">
        <v>44095</v>
      </c>
      <c r="U25" s="9" t="s">
        <v>2175</v>
      </c>
      <c r="V25" s="9" t="s">
        <v>2117</v>
      </c>
      <c r="W25" s="9" t="s">
        <v>2110</v>
      </c>
      <c r="X25" s="9" t="s">
        <v>2580</v>
      </c>
    </row>
    <row r="26" spans="1:24" s="21" customFormat="1" ht="57" x14ac:dyDescent="0.25">
      <c r="A26" s="30" t="s">
        <v>2103</v>
      </c>
      <c r="B26" s="9" t="s">
        <v>2561</v>
      </c>
      <c r="C26" s="9" t="s">
        <v>2200</v>
      </c>
      <c r="D26" s="9" t="s">
        <v>2198</v>
      </c>
      <c r="E26" s="9" t="s">
        <v>2105</v>
      </c>
      <c r="F26" s="9" t="s">
        <v>2562</v>
      </c>
      <c r="G26" s="9" t="s">
        <v>383</v>
      </c>
      <c r="H26" s="9" t="s">
        <v>2156</v>
      </c>
      <c r="I26" s="9" t="s">
        <v>79</v>
      </c>
      <c r="J26" s="9" t="s">
        <v>2108</v>
      </c>
      <c r="K26" s="9" t="s">
        <v>2564</v>
      </c>
      <c r="L26" s="9">
        <v>30</v>
      </c>
      <c r="M26" s="9" t="s">
        <v>381</v>
      </c>
      <c r="N26" s="26">
        <v>44081</v>
      </c>
      <c r="O26" s="26">
        <v>44126</v>
      </c>
      <c r="P26" s="14" t="s">
        <v>2196</v>
      </c>
      <c r="Q26" s="9">
        <v>32</v>
      </c>
      <c r="R26" s="9" t="s">
        <v>2109</v>
      </c>
      <c r="S26" s="9"/>
      <c r="T26" s="15">
        <v>44126</v>
      </c>
      <c r="U26" s="9" t="s">
        <v>2175</v>
      </c>
      <c r="V26" s="9" t="s">
        <v>2117</v>
      </c>
      <c r="W26" s="9" t="s">
        <v>2110</v>
      </c>
      <c r="X26" s="9" t="s">
        <v>2580</v>
      </c>
    </row>
    <row r="27" spans="1:24" s="21" customFormat="1" ht="42.75" x14ac:dyDescent="0.25">
      <c r="A27" s="30" t="s">
        <v>2103</v>
      </c>
      <c r="B27" s="9" t="s">
        <v>2561</v>
      </c>
      <c r="C27" s="9" t="s">
        <v>2133</v>
      </c>
      <c r="D27" s="9" t="s">
        <v>2203</v>
      </c>
      <c r="E27" s="9" t="s">
        <v>2105</v>
      </c>
      <c r="F27" s="9" t="s">
        <v>2562</v>
      </c>
      <c r="G27" s="9" t="s">
        <v>418</v>
      </c>
      <c r="H27" s="9" t="s">
        <v>2130</v>
      </c>
      <c r="I27" s="9" t="s">
        <v>2131</v>
      </c>
      <c r="J27" s="9" t="s">
        <v>2132</v>
      </c>
      <c r="K27" s="9" t="s">
        <v>24</v>
      </c>
      <c r="L27" s="9">
        <v>5</v>
      </c>
      <c r="M27" s="9" t="s">
        <v>416</v>
      </c>
      <c r="N27" s="26">
        <v>44081</v>
      </c>
      <c r="O27" s="26">
        <v>44083</v>
      </c>
      <c r="P27" s="14" t="s">
        <v>2136</v>
      </c>
      <c r="Q27" s="9">
        <v>3</v>
      </c>
      <c r="R27" s="9" t="s">
        <v>2109</v>
      </c>
      <c r="S27" s="9"/>
      <c r="T27" s="9" t="s">
        <v>2110</v>
      </c>
      <c r="U27" s="9" t="s">
        <v>2110</v>
      </c>
      <c r="V27" s="9" t="s">
        <v>2110</v>
      </c>
      <c r="W27" s="9" t="s">
        <v>2110</v>
      </c>
      <c r="X27" s="9" t="s">
        <v>2581</v>
      </c>
    </row>
    <row r="28" spans="1:24" s="20" customFormat="1" ht="57" hidden="1" x14ac:dyDescent="0.25">
      <c r="A28" s="30" t="s">
        <v>2103</v>
      </c>
      <c r="B28" s="10" t="s">
        <v>2561</v>
      </c>
      <c r="C28" s="10" t="s">
        <v>2189</v>
      </c>
      <c r="D28" s="10" t="s">
        <v>2582</v>
      </c>
      <c r="E28" s="10" t="s">
        <v>2105</v>
      </c>
      <c r="F28" s="10" t="s">
        <v>2178</v>
      </c>
      <c r="G28" s="10" t="s">
        <v>429</v>
      </c>
      <c r="H28" s="10" t="s">
        <v>78</v>
      </c>
      <c r="I28" s="10" t="s">
        <v>79</v>
      </c>
      <c r="J28" s="10" t="s">
        <v>2108</v>
      </c>
      <c r="K28" s="10" t="s">
        <v>2564</v>
      </c>
      <c r="L28" s="10">
        <v>30</v>
      </c>
      <c r="M28" s="10" t="s">
        <v>427</v>
      </c>
      <c r="N28" s="27">
        <v>44081</v>
      </c>
      <c r="O28" s="27">
        <v>44140</v>
      </c>
      <c r="P28" s="18" t="s">
        <v>2206</v>
      </c>
      <c r="Q28" s="10">
        <v>41</v>
      </c>
      <c r="R28" s="10" t="s">
        <v>2572</v>
      </c>
      <c r="S28" s="10"/>
      <c r="T28" s="10" t="s">
        <v>2110</v>
      </c>
      <c r="U28" s="10" t="s">
        <v>2110</v>
      </c>
      <c r="V28" s="10" t="s">
        <v>2110</v>
      </c>
      <c r="W28" s="10" t="s">
        <v>2110</v>
      </c>
      <c r="X28" s="10" t="s">
        <v>2583</v>
      </c>
    </row>
    <row r="29" spans="1:24" s="19" customFormat="1" ht="57" x14ac:dyDescent="0.25">
      <c r="A29" s="30" t="s">
        <v>2103</v>
      </c>
      <c r="B29" s="9" t="s">
        <v>2561</v>
      </c>
      <c r="C29" s="9" t="s">
        <v>2133</v>
      </c>
      <c r="D29" s="9" t="s">
        <v>2207</v>
      </c>
      <c r="E29" s="9" t="s">
        <v>2135</v>
      </c>
      <c r="F29" s="9" t="s">
        <v>2562</v>
      </c>
      <c r="G29" s="9" t="s">
        <v>437</v>
      </c>
      <c r="H29" s="9" t="s">
        <v>2130</v>
      </c>
      <c r="I29" s="9" t="s">
        <v>2131</v>
      </c>
      <c r="J29" s="9" t="s">
        <v>2132</v>
      </c>
      <c r="K29" s="9" t="s">
        <v>2570</v>
      </c>
      <c r="L29" s="9">
        <v>30</v>
      </c>
      <c r="M29" s="9" t="s">
        <v>435</v>
      </c>
      <c r="N29" s="26">
        <v>44081</v>
      </c>
      <c r="O29" s="26">
        <v>44095</v>
      </c>
      <c r="P29" s="14" t="s">
        <v>2168</v>
      </c>
      <c r="Q29" s="9">
        <v>15</v>
      </c>
      <c r="R29" s="9" t="s">
        <v>2109</v>
      </c>
      <c r="S29" s="9"/>
      <c r="T29" s="9" t="s">
        <v>2110</v>
      </c>
      <c r="U29" s="9" t="s">
        <v>2110</v>
      </c>
      <c r="V29" s="9" t="s">
        <v>2110</v>
      </c>
      <c r="W29" s="9" t="s">
        <v>2110</v>
      </c>
      <c r="X29" s="9" t="s">
        <v>2202</v>
      </c>
    </row>
    <row r="30" spans="1:24" s="21" customFormat="1" ht="57" x14ac:dyDescent="0.25">
      <c r="A30" s="30" t="s">
        <v>2103</v>
      </c>
      <c r="B30" s="9" t="s">
        <v>2561</v>
      </c>
      <c r="C30" s="9" t="s">
        <v>2584</v>
      </c>
      <c r="D30" s="9" t="s">
        <v>2208</v>
      </c>
      <c r="E30" s="9" t="s">
        <v>2121</v>
      </c>
      <c r="F30" s="9" t="s">
        <v>2562</v>
      </c>
      <c r="G30" s="9" t="s">
        <v>455</v>
      </c>
      <c r="H30" s="9" t="s">
        <v>2141</v>
      </c>
      <c r="I30" s="9" t="s">
        <v>2585</v>
      </c>
      <c r="J30" s="9" t="s">
        <v>2108</v>
      </c>
      <c r="K30" s="9" t="s">
        <v>2570</v>
      </c>
      <c r="L30" s="9">
        <v>30</v>
      </c>
      <c r="M30" s="9" t="s">
        <v>453</v>
      </c>
      <c r="N30" s="26">
        <v>44081</v>
      </c>
      <c r="O30" s="26">
        <v>44095</v>
      </c>
      <c r="P30" s="14" t="s">
        <v>2209</v>
      </c>
      <c r="Q30" s="9">
        <v>10</v>
      </c>
      <c r="R30" s="9" t="s">
        <v>2109</v>
      </c>
      <c r="S30" s="9"/>
      <c r="T30" s="15">
        <v>44095</v>
      </c>
      <c r="U30" s="9" t="s">
        <v>2175</v>
      </c>
      <c r="V30" s="9" t="s">
        <v>2117</v>
      </c>
      <c r="W30" s="9" t="s">
        <v>2110</v>
      </c>
      <c r="X30" s="15">
        <v>44081</v>
      </c>
    </row>
    <row r="31" spans="1:24" s="20" customFormat="1" ht="57" hidden="1" x14ac:dyDescent="0.25">
      <c r="A31" s="10" t="s">
        <v>2103</v>
      </c>
      <c r="B31" s="10" t="s">
        <v>2561</v>
      </c>
      <c r="C31" s="10" t="s">
        <v>2133</v>
      </c>
      <c r="D31" s="10" t="s">
        <v>2210</v>
      </c>
      <c r="E31" s="10" t="s">
        <v>2105</v>
      </c>
      <c r="F31" s="10" t="s">
        <v>2562</v>
      </c>
      <c r="G31" s="10" t="s">
        <v>478</v>
      </c>
      <c r="H31" s="10" t="s">
        <v>2160</v>
      </c>
      <c r="I31" s="10" t="s">
        <v>2161</v>
      </c>
      <c r="J31" s="10" t="s">
        <v>2162</v>
      </c>
      <c r="K31" s="10" t="s">
        <v>24</v>
      </c>
      <c r="L31" s="10">
        <v>20</v>
      </c>
      <c r="M31" s="10" t="s">
        <v>476</v>
      </c>
      <c r="N31" s="27">
        <v>44082</v>
      </c>
      <c r="O31" s="27"/>
      <c r="P31" s="18"/>
      <c r="Q31" s="10"/>
      <c r="R31" s="10" t="s">
        <v>2572</v>
      </c>
      <c r="S31" s="10"/>
      <c r="T31" s="10" t="s">
        <v>2110</v>
      </c>
      <c r="U31" s="10" t="s">
        <v>2110</v>
      </c>
      <c r="V31" s="10" t="s">
        <v>2110</v>
      </c>
      <c r="W31" s="10" t="s">
        <v>2110</v>
      </c>
      <c r="X31" s="17" t="s">
        <v>2211</v>
      </c>
    </row>
    <row r="32" spans="1:24" s="21" customFormat="1" ht="57" x14ac:dyDescent="0.25">
      <c r="A32" s="30" t="s">
        <v>2103</v>
      </c>
      <c r="B32" s="9" t="s">
        <v>2561</v>
      </c>
      <c r="C32" s="9" t="s">
        <v>2212</v>
      </c>
      <c r="D32" s="9" t="s">
        <v>2213</v>
      </c>
      <c r="E32" s="9" t="s">
        <v>2105</v>
      </c>
      <c r="F32" s="9" t="s">
        <v>2562</v>
      </c>
      <c r="G32" s="9" t="s">
        <v>482</v>
      </c>
      <c r="H32" s="9" t="s">
        <v>1500</v>
      </c>
      <c r="I32" s="9" t="s">
        <v>2108</v>
      </c>
      <c r="J32" s="9" t="s">
        <v>2108</v>
      </c>
      <c r="K32" s="9" t="s">
        <v>2564</v>
      </c>
      <c r="L32" s="9">
        <v>30</v>
      </c>
      <c r="M32" s="9" t="s">
        <v>480</v>
      </c>
      <c r="N32" s="26">
        <v>44082</v>
      </c>
      <c r="O32" s="26">
        <v>44097</v>
      </c>
      <c r="P32" s="14" t="s">
        <v>2214</v>
      </c>
      <c r="Q32" s="9">
        <v>12</v>
      </c>
      <c r="R32" s="9" t="s">
        <v>2109</v>
      </c>
      <c r="S32" s="9"/>
      <c r="T32" s="9" t="s">
        <v>2110</v>
      </c>
      <c r="U32" s="9" t="s">
        <v>2110</v>
      </c>
      <c r="V32" s="9" t="s">
        <v>2117</v>
      </c>
      <c r="W32" s="9" t="s">
        <v>2110</v>
      </c>
      <c r="X32" s="9" t="s">
        <v>2586</v>
      </c>
    </row>
    <row r="33" spans="1:24" s="21" customFormat="1" ht="57" x14ac:dyDescent="0.25">
      <c r="A33" s="30" t="s">
        <v>2103</v>
      </c>
      <c r="B33" s="9" t="s">
        <v>2561</v>
      </c>
      <c r="C33" s="9" t="s">
        <v>2212</v>
      </c>
      <c r="D33" s="9" t="s">
        <v>2213</v>
      </c>
      <c r="E33" s="9" t="s">
        <v>2105</v>
      </c>
      <c r="F33" s="9" t="s">
        <v>2152</v>
      </c>
      <c r="G33" s="9" t="s">
        <v>486</v>
      </c>
      <c r="H33" s="9" t="s">
        <v>1500</v>
      </c>
      <c r="I33" s="9" t="s">
        <v>2108</v>
      </c>
      <c r="J33" s="9" t="s">
        <v>2108</v>
      </c>
      <c r="K33" s="9" t="s">
        <v>2564</v>
      </c>
      <c r="L33" s="9">
        <v>30</v>
      </c>
      <c r="M33" s="9" t="s">
        <v>484</v>
      </c>
      <c r="N33" s="26">
        <v>44082</v>
      </c>
      <c r="O33" s="26">
        <v>44097</v>
      </c>
      <c r="P33" s="14" t="s">
        <v>2214</v>
      </c>
      <c r="Q33" s="9">
        <v>12</v>
      </c>
      <c r="R33" s="9" t="s">
        <v>2109</v>
      </c>
      <c r="S33" s="9"/>
      <c r="T33" s="9" t="s">
        <v>2110</v>
      </c>
      <c r="U33" s="9" t="s">
        <v>2110</v>
      </c>
      <c r="V33" s="9" t="s">
        <v>2117</v>
      </c>
      <c r="W33" s="9" t="s">
        <v>2110</v>
      </c>
      <c r="X33" s="9" t="s">
        <v>2586</v>
      </c>
    </row>
    <row r="34" spans="1:24" s="21" customFormat="1" ht="57" x14ac:dyDescent="0.25">
      <c r="A34" s="30" t="s">
        <v>2103</v>
      </c>
      <c r="B34" s="9" t="s">
        <v>2561</v>
      </c>
      <c r="C34" s="9" t="s">
        <v>2212</v>
      </c>
      <c r="D34" s="9" t="s">
        <v>2213</v>
      </c>
      <c r="E34" s="9" t="s">
        <v>2105</v>
      </c>
      <c r="F34" s="9" t="s">
        <v>2152</v>
      </c>
      <c r="G34" s="9" t="s">
        <v>489</v>
      </c>
      <c r="H34" s="9" t="s">
        <v>1500</v>
      </c>
      <c r="I34" s="9" t="s">
        <v>2108</v>
      </c>
      <c r="J34" s="9" t="s">
        <v>2108</v>
      </c>
      <c r="K34" s="9" t="s">
        <v>2564</v>
      </c>
      <c r="L34" s="9">
        <v>30</v>
      </c>
      <c r="M34" s="9" t="s">
        <v>487</v>
      </c>
      <c r="N34" s="26">
        <v>44082</v>
      </c>
      <c r="O34" s="26">
        <v>44097</v>
      </c>
      <c r="P34" s="14" t="s">
        <v>2214</v>
      </c>
      <c r="Q34" s="9">
        <v>12</v>
      </c>
      <c r="R34" s="9" t="s">
        <v>2109</v>
      </c>
      <c r="S34" s="9"/>
      <c r="T34" s="9" t="s">
        <v>2110</v>
      </c>
      <c r="U34" s="9" t="s">
        <v>2110</v>
      </c>
      <c r="V34" s="9" t="s">
        <v>2117</v>
      </c>
      <c r="W34" s="9" t="s">
        <v>2110</v>
      </c>
      <c r="X34" s="9" t="s">
        <v>2586</v>
      </c>
    </row>
    <row r="35" spans="1:24" s="21" customFormat="1" ht="57" x14ac:dyDescent="0.25">
      <c r="A35" s="30" t="s">
        <v>2103</v>
      </c>
      <c r="B35" s="9" t="s">
        <v>2561</v>
      </c>
      <c r="C35" s="9" t="s">
        <v>2106</v>
      </c>
      <c r="D35" s="9" t="s">
        <v>2587</v>
      </c>
      <c r="E35" s="9" t="s">
        <v>2105</v>
      </c>
      <c r="F35" s="9" t="s">
        <v>2178</v>
      </c>
      <c r="G35" s="9" t="s">
        <v>500</v>
      </c>
      <c r="H35" s="9" t="s">
        <v>2183</v>
      </c>
      <c r="I35" s="9" t="s">
        <v>2126</v>
      </c>
      <c r="J35" s="9" t="s">
        <v>2108</v>
      </c>
      <c r="K35" s="9" t="s">
        <v>2564</v>
      </c>
      <c r="L35" s="9">
        <v>30</v>
      </c>
      <c r="M35" s="9" t="s">
        <v>498</v>
      </c>
      <c r="N35" s="26">
        <v>44082</v>
      </c>
      <c r="O35" s="26">
        <v>44090</v>
      </c>
      <c r="P35" s="14" t="s">
        <v>2184</v>
      </c>
      <c r="Q35" s="9">
        <v>9</v>
      </c>
      <c r="R35" s="9" t="s">
        <v>2109</v>
      </c>
      <c r="S35" s="9" t="s">
        <v>2217</v>
      </c>
      <c r="T35" s="15">
        <v>44091</v>
      </c>
      <c r="U35" s="9" t="s">
        <v>2129</v>
      </c>
      <c r="V35" s="9" t="s">
        <v>2117</v>
      </c>
      <c r="W35" s="9" t="s">
        <v>2110</v>
      </c>
      <c r="X35" s="9"/>
    </row>
    <row r="36" spans="1:24" s="21" customFormat="1" ht="42.75" x14ac:dyDescent="0.25">
      <c r="A36" s="30" t="s">
        <v>2103</v>
      </c>
      <c r="B36" s="9" t="s">
        <v>2191</v>
      </c>
      <c r="C36" s="9" t="s">
        <v>2588</v>
      </c>
      <c r="D36" s="9" t="s">
        <v>2215</v>
      </c>
      <c r="E36" s="9" t="s">
        <v>2135</v>
      </c>
      <c r="F36" s="9" t="s">
        <v>2562</v>
      </c>
      <c r="G36" s="9" t="s">
        <v>504</v>
      </c>
      <c r="H36" s="9" t="s">
        <v>2130</v>
      </c>
      <c r="I36" s="9" t="s">
        <v>2131</v>
      </c>
      <c r="J36" s="9" t="s">
        <v>2132</v>
      </c>
      <c r="K36" s="9" t="s">
        <v>24</v>
      </c>
      <c r="L36" s="9">
        <v>10</v>
      </c>
      <c r="M36" s="9" t="s">
        <v>502</v>
      </c>
      <c r="N36" s="26">
        <v>44082</v>
      </c>
      <c r="O36" s="26">
        <v>44095</v>
      </c>
      <c r="P36" s="14" t="s">
        <v>2216</v>
      </c>
      <c r="Q36" s="9">
        <v>9</v>
      </c>
      <c r="R36" s="9" t="s">
        <v>2109</v>
      </c>
      <c r="S36" s="9"/>
      <c r="T36" s="9" t="s">
        <v>2110</v>
      </c>
      <c r="U36" s="9" t="s">
        <v>2110</v>
      </c>
      <c r="V36" s="9" t="s">
        <v>2111</v>
      </c>
      <c r="W36" s="9" t="s">
        <v>2110</v>
      </c>
      <c r="X36" s="9" t="s">
        <v>2589</v>
      </c>
    </row>
    <row r="37" spans="1:24" s="21" customFormat="1" ht="42.75" x14ac:dyDescent="0.25">
      <c r="A37" s="30" t="s">
        <v>2103</v>
      </c>
      <c r="B37" s="9" t="s">
        <v>2191</v>
      </c>
      <c r="C37" s="9" t="s">
        <v>2588</v>
      </c>
      <c r="D37" s="9" t="s">
        <v>2215</v>
      </c>
      <c r="E37" s="9" t="s">
        <v>2135</v>
      </c>
      <c r="F37" s="9" t="s">
        <v>2562</v>
      </c>
      <c r="G37" s="9" t="s">
        <v>508</v>
      </c>
      <c r="H37" s="9" t="s">
        <v>2130</v>
      </c>
      <c r="I37" s="9" t="s">
        <v>2131</v>
      </c>
      <c r="J37" s="9" t="s">
        <v>2132</v>
      </c>
      <c r="K37" s="9" t="s">
        <v>24</v>
      </c>
      <c r="L37" s="9">
        <v>10</v>
      </c>
      <c r="M37" s="9" t="s">
        <v>506</v>
      </c>
      <c r="N37" s="26">
        <v>44082</v>
      </c>
      <c r="O37" s="26">
        <v>44095</v>
      </c>
      <c r="P37" s="14" t="s">
        <v>2218</v>
      </c>
      <c r="Q37" s="9">
        <v>9</v>
      </c>
      <c r="R37" s="9" t="s">
        <v>2109</v>
      </c>
      <c r="S37" s="9"/>
      <c r="T37" s="9" t="s">
        <v>2110</v>
      </c>
      <c r="U37" s="9" t="s">
        <v>2110</v>
      </c>
      <c r="V37" s="9" t="s">
        <v>2111</v>
      </c>
      <c r="W37" s="9" t="s">
        <v>2110</v>
      </c>
      <c r="X37" s="9" t="s">
        <v>2589</v>
      </c>
    </row>
    <row r="38" spans="1:24" s="21" customFormat="1" ht="42.75" x14ac:dyDescent="0.25">
      <c r="A38" s="30" t="s">
        <v>2103</v>
      </c>
      <c r="B38" s="9" t="s">
        <v>2191</v>
      </c>
      <c r="C38" s="9" t="s">
        <v>2133</v>
      </c>
      <c r="D38" s="9" t="s">
        <v>2221</v>
      </c>
      <c r="E38" s="9" t="s">
        <v>2568</v>
      </c>
      <c r="F38" s="9" t="s">
        <v>2562</v>
      </c>
      <c r="G38" s="9" t="s">
        <v>511</v>
      </c>
      <c r="H38" s="9" t="s">
        <v>2219</v>
      </c>
      <c r="I38" s="9" t="s">
        <v>2220</v>
      </c>
      <c r="J38" s="9" t="s">
        <v>2162</v>
      </c>
      <c r="K38" s="9" t="s">
        <v>24</v>
      </c>
      <c r="L38" s="9">
        <v>20</v>
      </c>
      <c r="M38" s="9" t="s">
        <v>509</v>
      </c>
      <c r="N38" s="26">
        <v>44082</v>
      </c>
      <c r="O38" s="26">
        <v>44085</v>
      </c>
      <c r="P38" s="14"/>
      <c r="Q38" s="9">
        <v>3</v>
      </c>
      <c r="R38" s="9" t="s">
        <v>2109</v>
      </c>
      <c r="S38" s="9" t="s">
        <v>2222</v>
      </c>
      <c r="T38" s="9" t="s">
        <v>2110</v>
      </c>
      <c r="U38" s="9" t="s">
        <v>2110</v>
      </c>
      <c r="V38" s="9" t="s">
        <v>2111</v>
      </c>
      <c r="W38" s="9" t="s">
        <v>2110</v>
      </c>
      <c r="X38" s="9"/>
    </row>
    <row r="39" spans="1:24" s="19" customFormat="1" ht="57" hidden="1" x14ac:dyDescent="0.25">
      <c r="A39" s="30" t="s">
        <v>2103</v>
      </c>
      <c r="B39" s="10" t="s">
        <v>2561</v>
      </c>
      <c r="C39" s="10" t="s">
        <v>2189</v>
      </c>
      <c r="D39" s="10" t="s">
        <v>2582</v>
      </c>
      <c r="E39" s="10" t="s">
        <v>2105</v>
      </c>
      <c r="F39" s="10" t="s">
        <v>2562</v>
      </c>
      <c r="G39" s="10" t="s">
        <v>515</v>
      </c>
      <c r="H39" s="10" t="s">
        <v>78</v>
      </c>
      <c r="I39" s="10" t="s">
        <v>79</v>
      </c>
      <c r="J39" s="10" t="s">
        <v>2108</v>
      </c>
      <c r="K39" s="10" t="s">
        <v>2564</v>
      </c>
      <c r="L39" s="10">
        <v>30</v>
      </c>
      <c r="M39" s="10" t="s">
        <v>513</v>
      </c>
      <c r="N39" s="27">
        <v>44082</v>
      </c>
      <c r="O39" s="27">
        <v>44140</v>
      </c>
      <c r="P39" s="18" t="s">
        <v>2223</v>
      </c>
      <c r="Q39" s="10">
        <v>40</v>
      </c>
      <c r="R39" s="10" t="s">
        <v>2572</v>
      </c>
      <c r="S39" s="10"/>
      <c r="T39" s="10" t="s">
        <v>2110</v>
      </c>
      <c r="U39" s="10" t="s">
        <v>2110</v>
      </c>
      <c r="V39" s="10" t="s">
        <v>2117</v>
      </c>
      <c r="W39" s="10" t="s">
        <v>2110</v>
      </c>
      <c r="X39" s="10" t="s">
        <v>2224</v>
      </c>
    </row>
    <row r="40" spans="1:24" s="21" customFormat="1" ht="57" x14ac:dyDescent="0.25">
      <c r="A40" s="30" t="s">
        <v>2103</v>
      </c>
      <c r="B40" s="9" t="s">
        <v>2191</v>
      </c>
      <c r="C40" s="9" t="s">
        <v>2142</v>
      </c>
      <c r="D40" s="9" t="s">
        <v>2225</v>
      </c>
      <c r="E40" s="9" t="s">
        <v>2121</v>
      </c>
      <c r="F40" s="9" t="s">
        <v>2562</v>
      </c>
      <c r="G40" s="9" t="s">
        <v>518</v>
      </c>
      <c r="H40" s="9" t="s">
        <v>2141</v>
      </c>
      <c r="I40" s="9" t="s">
        <v>2585</v>
      </c>
      <c r="J40" s="9" t="s">
        <v>2108</v>
      </c>
      <c r="K40" s="9" t="s">
        <v>2570</v>
      </c>
      <c r="L40" s="9">
        <v>30</v>
      </c>
      <c r="M40" s="9" t="s">
        <v>516</v>
      </c>
      <c r="N40" s="26">
        <v>44082</v>
      </c>
      <c r="O40" s="26">
        <v>44083</v>
      </c>
      <c r="P40" s="14"/>
      <c r="Q40" s="9">
        <v>2</v>
      </c>
      <c r="R40" s="9" t="s">
        <v>2109</v>
      </c>
      <c r="S40" s="9" t="s">
        <v>2226</v>
      </c>
      <c r="T40" s="9" t="s">
        <v>2110</v>
      </c>
      <c r="U40" s="9" t="s">
        <v>2110</v>
      </c>
      <c r="V40" s="9" t="s">
        <v>2117</v>
      </c>
      <c r="W40" s="9" t="s">
        <v>2110</v>
      </c>
      <c r="X40" s="9" t="s">
        <v>2227</v>
      </c>
    </row>
    <row r="41" spans="1:24" s="21" customFormat="1" ht="57" x14ac:dyDescent="0.25">
      <c r="A41" s="30" t="s">
        <v>2103</v>
      </c>
      <c r="B41" s="9" t="s">
        <v>2561</v>
      </c>
      <c r="C41" s="9" t="s">
        <v>2228</v>
      </c>
      <c r="D41" s="9" t="s">
        <v>2229</v>
      </c>
      <c r="E41" s="9" t="s">
        <v>2105</v>
      </c>
      <c r="F41" s="9" t="s">
        <v>2178</v>
      </c>
      <c r="G41" s="9" t="s">
        <v>522</v>
      </c>
      <c r="H41" s="9" t="s">
        <v>2112</v>
      </c>
      <c r="I41" s="9" t="s">
        <v>2108</v>
      </c>
      <c r="J41" s="9" t="s">
        <v>2108</v>
      </c>
      <c r="K41" s="9" t="s">
        <v>2564</v>
      </c>
      <c r="L41" s="9">
        <v>30</v>
      </c>
      <c r="M41" s="9" t="s">
        <v>520</v>
      </c>
      <c r="N41" s="26">
        <v>44082</v>
      </c>
      <c r="O41" s="26">
        <v>44098</v>
      </c>
      <c r="P41" s="14"/>
      <c r="Q41" s="9">
        <v>12</v>
      </c>
      <c r="R41" s="9" t="s">
        <v>2109</v>
      </c>
      <c r="S41" s="9"/>
      <c r="T41" s="9" t="s">
        <v>2110</v>
      </c>
      <c r="U41" s="9" t="s">
        <v>2110</v>
      </c>
      <c r="V41" s="9" t="s">
        <v>2117</v>
      </c>
      <c r="W41" s="9" t="s">
        <v>2110</v>
      </c>
      <c r="X41" s="9" t="s">
        <v>2224</v>
      </c>
    </row>
    <row r="42" spans="1:24" s="21" customFormat="1" ht="57" x14ac:dyDescent="0.25">
      <c r="A42" s="30" t="s">
        <v>2103</v>
      </c>
      <c r="B42" s="9" t="s">
        <v>2561</v>
      </c>
      <c r="C42" s="9" t="s">
        <v>2590</v>
      </c>
      <c r="D42" s="9" t="s">
        <v>2231</v>
      </c>
      <c r="E42" s="9" t="s">
        <v>2105</v>
      </c>
      <c r="F42" s="9" t="s">
        <v>2562</v>
      </c>
      <c r="G42" s="9" t="s">
        <v>526</v>
      </c>
      <c r="H42" s="9" t="s">
        <v>2141</v>
      </c>
      <c r="I42" s="9" t="s">
        <v>2585</v>
      </c>
      <c r="J42" s="9" t="s">
        <v>2108</v>
      </c>
      <c r="K42" s="9" t="s">
        <v>76</v>
      </c>
      <c r="L42" s="9">
        <v>20</v>
      </c>
      <c r="M42" s="9" t="s">
        <v>524</v>
      </c>
      <c r="N42" s="26">
        <v>44082</v>
      </c>
      <c r="O42" s="26">
        <v>44090</v>
      </c>
      <c r="P42" s="14" t="s">
        <v>2230</v>
      </c>
      <c r="Q42" s="9">
        <v>6</v>
      </c>
      <c r="R42" s="9" t="s">
        <v>2109</v>
      </c>
      <c r="S42" s="9"/>
      <c r="T42" s="15">
        <v>44091</v>
      </c>
      <c r="U42" s="9" t="s">
        <v>2175</v>
      </c>
      <c r="V42" s="9" t="s">
        <v>2117</v>
      </c>
      <c r="W42" s="9" t="s">
        <v>2110</v>
      </c>
      <c r="X42" s="9" t="s">
        <v>2224</v>
      </c>
    </row>
    <row r="43" spans="1:24" s="21" customFormat="1" ht="57" x14ac:dyDescent="0.25">
      <c r="A43" s="30" t="s">
        <v>2103</v>
      </c>
      <c r="B43" s="9" t="s">
        <v>2561</v>
      </c>
      <c r="C43" s="9" t="s">
        <v>2147</v>
      </c>
      <c r="D43" s="9" t="s">
        <v>2234</v>
      </c>
      <c r="E43" s="9" t="s">
        <v>2105</v>
      </c>
      <c r="F43" s="9" t="s">
        <v>2235</v>
      </c>
      <c r="G43" s="9" t="s">
        <v>541</v>
      </c>
      <c r="H43" s="9" t="s">
        <v>2112</v>
      </c>
      <c r="I43" s="9" t="s">
        <v>2108</v>
      </c>
      <c r="J43" s="9" t="s">
        <v>2108</v>
      </c>
      <c r="K43" s="9" t="s">
        <v>2564</v>
      </c>
      <c r="L43" s="9">
        <v>30</v>
      </c>
      <c r="M43" s="9" t="s">
        <v>539</v>
      </c>
      <c r="N43" s="26">
        <v>44082</v>
      </c>
      <c r="O43" s="26">
        <v>44102</v>
      </c>
      <c r="P43" s="14" t="s">
        <v>2236</v>
      </c>
      <c r="Q43" s="9">
        <v>14</v>
      </c>
      <c r="R43" s="9" t="s">
        <v>2109</v>
      </c>
      <c r="S43" s="9" t="s">
        <v>2237</v>
      </c>
      <c r="T43" s="15">
        <v>44099</v>
      </c>
      <c r="U43" s="9" t="s">
        <v>2129</v>
      </c>
      <c r="V43" s="9" t="s">
        <v>2111</v>
      </c>
      <c r="W43" s="9" t="s">
        <v>2110</v>
      </c>
      <c r="X43" s="9" t="s">
        <v>2110</v>
      </c>
    </row>
    <row r="44" spans="1:24" s="16" customFormat="1" ht="114" x14ac:dyDescent="0.25">
      <c r="A44" s="30" t="s">
        <v>2103</v>
      </c>
      <c r="B44" s="9" t="s">
        <v>2561</v>
      </c>
      <c r="C44" s="9" t="s">
        <v>2204</v>
      </c>
      <c r="D44" s="9" t="s">
        <v>2239</v>
      </c>
      <c r="E44" s="9" t="s">
        <v>2121</v>
      </c>
      <c r="F44" s="9" t="s">
        <v>2562</v>
      </c>
      <c r="G44" s="9" t="s">
        <v>551</v>
      </c>
      <c r="H44" s="9" t="s">
        <v>2150</v>
      </c>
      <c r="I44" s="9" t="s">
        <v>2108</v>
      </c>
      <c r="J44" s="9" t="s">
        <v>2108</v>
      </c>
      <c r="K44" s="9" t="s">
        <v>2570</v>
      </c>
      <c r="L44" s="9">
        <v>30</v>
      </c>
      <c r="M44" s="9" t="s">
        <v>549</v>
      </c>
      <c r="N44" s="26">
        <v>44083</v>
      </c>
      <c r="O44" s="26">
        <v>44085</v>
      </c>
      <c r="P44" s="14" t="s">
        <v>2240</v>
      </c>
      <c r="Q44" s="9">
        <v>2</v>
      </c>
      <c r="R44" s="9" t="s">
        <v>2109</v>
      </c>
      <c r="S44" s="9" t="s">
        <v>2238</v>
      </c>
      <c r="T44" s="15">
        <v>44082</v>
      </c>
      <c r="U44" s="9" t="s">
        <v>2129</v>
      </c>
      <c r="V44" s="9" t="s">
        <v>2111</v>
      </c>
      <c r="W44" s="9" t="s">
        <v>2110</v>
      </c>
      <c r="X44" s="9" t="s">
        <v>2110</v>
      </c>
    </row>
    <row r="45" spans="1:24" s="13" customFormat="1" ht="57" x14ac:dyDescent="0.25">
      <c r="A45" s="30" t="s">
        <v>2103</v>
      </c>
      <c r="B45" s="9" t="s">
        <v>2561</v>
      </c>
      <c r="C45" s="9" t="s">
        <v>2157</v>
      </c>
      <c r="D45" s="9" t="s">
        <v>2242</v>
      </c>
      <c r="E45" s="9" t="s">
        <v>2105</v>
      </c>
      <c r="F45" s="9" t="s">
        <v>2562</v>
      </c>
      <c r="G45" s="9" t="s">
        <v>555</v>
      </c>
      <c r="H45" s="9" t="s">
        <v>2171</v>
      </c>
      <c r="I45" s="9" t="s">
        <v>79</v>
      </c>
      <c r="J45" s="9" t="s">
        <v>2108</v>
      </c>
      <c r="K45" s="9" t="s">
        <v>2564</v>
      </c>
      <c r="L45" s="9">
        <v>30</v>
      </c>
      <c r="M45" s="9" t="s">
        <v>553</v>
      </c>
      <c r="N45" s="26">
        <v>44083</v>
      </c>
      <c r="O45" s="26">
        <v>44096</v>
      </c>
      <c r="P45" s="14" t="s">
        <v>2243</v>
      </c>
      <c r="Q45" s="9">
        <v>9</v>
      </c>
      <c r="R45" s="9" t="s">
        <v>2109</v>
      </c>
      <c r="S45" s="9" t="s">
        <v>2241</v>
      </c>
      <c r="T45" s="9" t="s">
        <v>2110</v>
      </c>
      <c r="U45" s="9" t="s">
        <v>2571</v>
      </c>
      <c r="V45" s="9" t="s">
        <v>2110</v>
      </c>
      <c r="W45" s="9" t="s">
        <v>2110</v>
      </c>
      <c r="X45" s="9" t="s">
        <v>2591</v>
      </c>
    </row>
    <row r="46" spans="1:24" s="13" customFormat="1" ht="51" customHeight="1" x14ac:dyDescent="0.25">
      <c r="A46" s="30" t="s">
        <v>2103</v>
      </c>
      <c r="B46" s="9" t="s">
        <v>2561</v>
      </c>
      <c r="C46" s="9" t="s">
        <v>2189</v>
      </c>
      <c r="D46" s="9" t="s">
        <v>2592</v>
      </c>
      <c r="E46" s="9" t="s">
        <v>2121</v>
      </c>
      <c r="F46" s="9" t="s">
        <v>2152</v>
      </c>
      <c r="G46" s="9" t="s">
        <v>559</v>
      </c>
      <c r="H46" s="9" t="s">
        <v>2156</v>
      </c>
      <c r="I46" s="9" t="s">
        <v>79</v>
      </c>
      <c r="J46" s="9" t="s">
        <v>2108</v>
      </c>
      <c r="K46" s="9" t="s">
        <v>2570</v>
      </c>
      <c r="L46" s="9">
        <v>30</v>
      </c>
      <c r="M46" s="9" t="s">
        <v>557</v>
      </c>
      <c r="N46" s="26">
        <v>44083</v>
      </c>
      <c r="O46" s="26">
        <v>44120</v>
      </c>
      <c r="P46" s="14" t="s">
        <v>2110</v>
      </c>
      <c r="Q46" s="9">
        <v>26</v>
      </c>
      <c r="R46" s="9" t="s">
        <v>2109</v>
      </c>
      <c r="S46" s="9" t="s">
        <v>2244</v>
      </c>
      <c r="T46" s="9" t="s">
        <v>2110</v>
      </c>
      <c r="U46" s="9" t="s">
        <v>2129</v>
      </c>
      <c r="V46" s="9" t="s">
        <v>2111</v>
      </c>
      <c r="W46" s="9" t="s">
        <v>2110</v>
      </c>
      <c r="X46" s="9" t="s">
        <v>2593</v>
      </c>
    </row>
    <row r="47" spans="1:24" s="13" customFormat="1" ht="71.25" x14ac:dyDescent="0.25">
      <c r="A47" s="30" t="s">
        <v>2103</v>
      </c>
      <c r="B47" s="9" t="s">
        <v>2561</v>
      </c>
      <c r="C47" s="9" t="s">
        <v>2133</v>
      </c>
      <c r="D47" s="9" t="s">
        <v>2594</v>
      </c>
      <c r="E47" s="9" t="s">
        <v>2135</v>
      </c>
      <c r="F47" s="9" t="s">
        <v>2562</v>
      </c>
      <c r="G47" s="9" t="s">
        <v>597</v>
      </c>
      <c r="H47" s="9" t="s">
        <v>2219</v>
      </c>
      <c r="I47" s="9" t="s">
        <v>2220</v>
      </c>
      <c r="J47" s="9" t="s">
        <v>2162</v>
      </c>
      <c r="K47" s="9" t="s">
        <v>2595</v>
      </c>
      <c r="L47" s="9">
        <v>10</v>
      </c>
      <c r="M47" s="9" t="s">
        <v>595</v>
      </c>
      <c r="N47" s="26">
        <v>44083</v>
      </c>
      <c r="O47" s="26">
        <v>44085</v>
      </c>
      <c r="P47" s="14" t="s">
        <v>2110</v>
      </c>
      <c r="Q47" s="9">
        <v>2</v>
      </c>
      <c r="R47" s="9" t="s">
        <v>2109</v>
      </c>
      <c r="S47" s="9" t="s">
        <v>2596</v>
      </c>
      <c r="T47" s="9" t="s">
        <v>2110</v>
      </c>
      <c r="U47" s="9" t="s">
        <v>2110</v>
      </c>
      <c r="V47" s="9" t="s">
        <v>2111</v>
      </c>
      <c r="W47" s="9" t="s">
        <v>2110</v>
      </c>
      <c r="X47" s="9" t="s">
        <v>2245</v>
      </c>
    </row>
    <row r="48" spans="1:24" s="24" customFormat="1" ht="57" x14ac:dyDescent="0.25">
      <c r="A48" s="30" t="s">
        <v>2103</v>
      </c>
      <c r="B48" s="9" t="s">
        <v>2561</v>
      </c>
      <c r="C48" s="9" t="s">
        <v>2133</v>
      </c>
      <c r="D48" s="9" t="s">
        <v>2248</v>
      </c>
      <c r="E48" s="9" t="s">
        <v>2105</v>
      </c>
      <c r="F48" s="9" t="s">
        <v>2562</v>
      </c>
      <c r="G48" s="9" t="s">
        <v>2597</v>
      </c>
      <c r="H48" s="9" t="s">
        <v>2156</v>
      </c>
      <c r="I48" s="9" t="s">
        <v>79</v>
      </c>
      <c r="J48" s="9" t="s">
        <v>2108</v>
      </c>
      <c r="K48" s="9" t="s">
        <v>76</v>
      </c>
      <c r="L48" s="9">
        <v>35</v>
      </c>
      <c r="M48" s="9" t="s">
        <v>599</v>
      </c>
      <c r="N48" s="26">
        <v>44083</v>
      </c>
      <c r="O48" s="26">
        <v>44123</v>
      </c>
      <c r="P48" s="14" t="s">
        <v>2247</v>
      </c>
      <c r="Q48" s="9">
        <v>27</v>
      </c>
      <c r="R48" s="9" t="s">
        <v>2109</v>
      </c>
      <c r="S48" s="9" t="s">
        <v>2246</v>
      </c>
      <c r="T48" s="9"/>
      <c r="U48" s="9"/>
      <c r="V48" s="9"/>
      <c r="W48" s="9"/>
      <c r="X48" s="9" t="s">
        <v>2249</v>
      </c>
    </row>
    <row r="49" spans="1:24" s="21" customFormat="1" ht="57" x14ac:dyDescent="0.25">
      <c r="A49" s="30" t="s">
        <v>2103</v>
      </c>
      <c r="B49" s="9" t="s">
        <v>2561</v>
      </c>
      <c r="C49" s="9" t="s">
        <v>2133</v>
      </c>
      <c r="D49" s="9" t="s">
        <v>2252</v>
      </c>
      <c r="E49" s="9" t="s">
        <v>2105</v>
      </c>
      <c r="F49" s="9" t="s">
        <v>2152</v>
      </c>
      <c r="G49" s="9" t="s">
        <v>608</v>
      </c>
      <c r="H49" s="9" t="s">
        <v>2183</v>
      </c>
      <c r="I49" s="9" t="s">
        <v>2126</v>
      </c>
      <c r="J49" s="9" t="s">
        <v>2108</v>
      </c>
      <c r="K49" s="9" t="s">
        <v>76</v>
      </c>
      <c r="L49" s="9">
        <v>35</v>
      </c>
      <c r="M49" s="9" t="s">
        <v>606</v>
      </c>
      <c r="N49" s="26">
        <v>44083</v>
      </c>
      <c r="O49" s="26">
        <v>44127</v>
      </c>
      <c r="P49" s="14" t="s">
        <v>2251</v>
      </c>
      <c r="Q49" s="9">
        <v>31</v>
      </c>
      <c r="R49" s="9" t="s">
        <v>2109</v>
      </c>
      <c r="S49" s="9" t="s">
        <v>2250</v>
      </c>
      <c r="T49" s="15">
        <v>44127</v>
      </c>
      <c r="U49" s="9" t="s">
        <v>2129</v>
      </c>
      <c r="V49" s="9" t="s">
        <v>2111</v>
      </c>
      <c r="W49" s="9" t="s">
        <v>2110</v>
      </c>
      <c r="X49" s="9" t="s">
        <v>2110</v>
      </c>
    </row>
    <row r="50" spans="1:24" s="21" customFormat="1" ht="57" x14ac:dyDescent="0.25">
      <c r="A50" s="30" t="s">
        <v>2103</v>
      </c>
      <c r="B50" s="9" t="s">
        <v>2561</v>
      </c>
      <c r="C50" s="9" t="s">
        <v>2133</v>
      </c>
      <c r="D50" s="9" t="s">
        <v>2254</v>
      </c>
      <c r="E50" s="9" t="s">
        <v>2105</v>
      </c>
      <c r="F50" s="9" t="s">
        <v>2562</v>
      </c>
      <c r="G50" s="9" t="s">
        <v>612</v>
      </c>
      <c r="H50" s="9" t="s">
        <v>2183</v>
      </c>
      <c r="I50" s="9" t="s">
        <v>2126</v>
      </c>
      <c r="J50" s="9" t="s">
        <v>2108</v>
      </c>
      <c r="K50" s="9" t="s">
        <v>2564</v>
      </c>
      <c r="L50" s="9">
        <v>30</v>
      </c>
      <c r="M50" s="9" t="s">
        <v>610</v>
      </c>
      <c r="N50" s="26">
        <v>44083</v>
      </c>
      <c r="O50" s="26">
        <v>44139</v>
      </c>
      <c r="P50" s="14" t="s">
        <v>2598</v>
      </c>
      <c r="Q50" s="9">
        <v>17</v>
      </c>
      <c r="R50" s="9" t="s">
        <v>2109</v>
      </c>
      <c r="S50" s="9" t="s">
        <v>2253</v>
      </c>
      <c r="T50" s="15">
        <v>43932</v>
      </c>
      <c r="U50" s="9" t="s">
        <v>2129</v>
      </c>
      <c r="V50" s="9" t="s">
        <v>2110</v>
      </c>
      <c r="W50" s="9" t="s">
        <v>2110</v>
      </c>
      <c r="X50" s="9" t="s">
        <v>2599</v>
      </c>
    </row>
    <row r="51" spans="1:24" s="21" customFormat="1" ht="57" x14ac:dyDescent="0.25">
      <c r="A51" s="30" t="s">
        <v>2103</v>
      </c>
      <c r="B51" s="9" t="s">
        <v>2561</v>
      </c>
      <c r="C51" s="9" t="s">
        <v>2119</v>
      </c>
      <c r="D51" s="9" t="s">
        <v>2256</v>
      </c>
      <c r="E51" s="9" t="s">
        <v>2121</v>
      </c>
      <c r="F51" s="9" t="s">
        <v>2178</v>
      </c>
      <c r="G51" s="9" t="s">
        <v>620</v>
      </c>
      <c r="H51" s="9" t="s">
        <v>2183</v>
      </c>
      <c r="I51" s="9" t="s">
        <v>2126</v>
      </c>
      <c r="J51" s="9" t="s">
        <v>2108</v>
      </c>
      <c r="K51" s="9" t="s">
        <v>2570</v>
      </c>
      <c r="L51" s="9">
        <v>30</v>
      </c>
      <c r="M51" s="9" t="s">
        <v>618</v>
      </c>
      <c r="N51" s="26">
        <v>44083</v>
      </c>
      <c r="O51" s="26">
        <v>44102</v>
      </c>
      <c r="P51" s="14" t="s">
        <v>2257</v>
      </c>
      <c r="Q51" s="9">
        <v>13</v>
      </c>
      <c r="R51" s="9" t="s">
        <v>2109</v>
      </c>
      <c r="S51" s="9" t="s">
        <v>2255</v>
      </c>
      <c r="T51" s="15">
        <v>44103</v>
      </c>
      <c r="U51" s="9" t="s">
        <v>2129</v>
      </c>
      <c r="V51" s="9" t="s">
        <v>2111</v>
      </c>
      <c r="W51" s="9" t="s">
        <v>2110</v>
      </c>
      <c r="X51" s="9" t="s">
        <v>2110</v>
      </c>
    </row>
    <row r="52" spans="1:24" s="19" customFormat="1" ht="57" hidden="1" x14ac:dyDescent="0.25">
      <c r="A52" s="30" t="s">
        <v>2103</v>
      </c>
      <c r="B52" s="10" t="s">
        <v>2561</v>
      </c>
      <c r="C52" s="10" t="s">
        <v>2258</v>
      </c>
      <c r="D52" s="10" t="s">
        <v>2600</v>
      </c>
      <c r="E52" s="10" t="s">
        <v>2105</v>
      </c>
      <c r="F52" s="10" t="s">
        <v>2562</v>
      </c>
      <c r="G52" s="10" t="s">
        <v>632</v>
      </c>
      <c r="H52" s="10" t="s">
        <v>2112</v>
      </c>
      <c r="I52" s="10" t="s">
        <v>2108</v>
      </c>
      <c r="J52" s="10" t="s">
        <v>2108</v>
      </c>
      <c r="K52" s="10" t="s">
        <v>76</v>
      </c>
      <c r="L52" s="10">
        <v>35</v>
      </c>
      <c r="M52" s="10" t="s">
        <v>630</v>
      </c>
      <c r="N52" s="27">
        <v>44083</v>
      </c>
      <c r="O52" s="27">
        <v>44145</v>
      </c>
      <c r="P52" s="18" t="s">
        <v>2259</v>
      </c>
      <c r="Q52" s="10">
        <v>42</v>
      </c>
      <c r="R52" s="10" t="s">
        <v>2572</v>
      </c>
      <c r="S52" s="10" t="s">
        <v>2601</v>
      </c>
      <c r="T52" s="17">
        <v>44106</v>
      </c>
      <c r="U52" s="10" t="s">
        <v>2129</v>
      </c>
      <c r="V52" s="10" t="s">
        <v>2111</v>
      </c>
      <c r="W52" s="10" t="s">
        <v>2110</v>
      </c>
      <c r="X52" s="10" t="s">
        <v>2110</v>
      </c>
    </row>
    <row r="53" spans="1:24" s="21" customFormat="1" ht="57" x14ac:dyDescent="0.25">
      <c r="A53" s="30" t="s">
        <v>2103</v>
      </c>
      <c r="B53" s="9" t="s">
        <v>2561</v>
      </c>
      <c r="C53" s="9" t="s">
        <v>2212</v>
      </c>
      <c r="D53" s="9" t="s">
        <v>2213</v>
      </c>
      <c r="E53" s="9" t="s">
        <v>2105</v>
      </c>
      <c r="F53" s="9" t="s">
        <v>2562</v>
      </c>
      <c r="G53" s="9" t="s">
        <v>482</v>
      </c>
      <c r="H53" s="9" t="s">
        <v>2261</v>
      </c>
      <c r="I53" s="9" t="s">
        <v>2108</v>
      </c>
      <c r="J53" s="9" t="s">
        <v>2108</v>
      </c>
      <c r="K53" s="9" t="s">
        <v>2564</v>
      </c>
      <c r="L53" s="9">
        <v>30</v>
      </c>
      <c r="M53" s="9" t="s">
        <v>642</v>
      </c>
      <c r="N53" s="26">
        <v>44084</v>
      </c>
      <c r="O53" s="26">
        <v>44097</v>
      </c>
      <c r="P53" s="14" t="s">
        <v>2214</v>
      </c>
      <c r="Q53" s="9">
        <v>9</v>
      </c>
      <c r="R53" s="9" t="s">
        <v>2109</v>
      </c>
      <c r="S53" s="9" t="s">
        <v>2260</v>
      </c>
      <c r="T53" s="9" t="s">
        <v>2110</v>
      </c>
      <c r="U53" s="9" t="s">
        <v>2110</v>
      </c>
      <c r="V53" s="9" t="s">
        <v>2110</v>
      </c>
      <c r="W53" s="9" t="s">
        <v>2110</v>
      </c>
      <c r="X53" s="9" t="s">
        <v>2262</v>
      </c>
    </row>
    <row r="54" spans="1:24" s="13" customFormat="1" ht="42.75" x14ac:dyDescent="0.25">
      <c r="A54" s="30" t="s">
        <v>2103</v>
      </c>
      <c r="B54" s="9" t="s">
        <v>2561</v>
      </c>
      <c r="C54" s="9" t="s">
        <v>2133</v>
      </c>
      <c r="D54" s="9" t="s">
        <v>2602</v>
      </c>
      <c r="E54" s="9" t="s">
        <v>2105</v>
      </c>
      <c r="F54" s="9" t="s">
        <v>2149</v>
      </c>
      <c r="G54" s="9" t="s">
        <v>650</v>
      </c>
      <c r="H54" s="9" t="s">
        <v>2219</v>
      </c>
      <c r="I54" s="9" t="s">
        <v>2220</v>
      </c>
      <c r="J54" s="9" t="s">
        <v>2162</v>
      </c>
      <c r="K54" s="9" t="s">
        <v>2564</v>
      </c>
      <c r="L54" s="9">
        <v>30</v>
      </c>
      <c r="M54" s="9" t="s">
        <v>648</v>
      </c>
      <c r="N54" s="26">
        <v>44084</v>
      </c>
      <c r="O54" s="26">
        <v>44088</v>
      </c>
      <c r="P54" s="14" t="s">
        <v>2110</v>
      </c>
      <c r="Q54" s="9">
        <v>2</v>
      </c>
      <c r="R54" s="9" t="s">
        <v>2109</v>
      </c>
      <c r="S54" s="9" t="s">
        <v>2603</v>
      </c>
      <c r="T54" s="9" t="s">
        <v>2110</v>
      </c>
      <c r="U54" s="9" t="s">
        <v>2110</v>
      </c>
      <c r="V54" s="9" t="s">
        <v>2117</v>
      </c>
      <c r="W54" s="9" t="s">
        <v>2110</v>
      </c>
      <c r="X54" s="9" t="s">
        <v>2604</v>
      </c>
    </row>
    <row r="55" spans="1:24" s="21" customFormat="1" ht="57" x14ac:dyDescent="0.25">
      <c r="A55" s="30" t="s">
        <v>2103</v>
      </c>
      <c r="B55" s="9" t="s">
        <v>2561</v>
      </c>
      <c r="C55" s="9" t="s">
        <v>2133</v>
      </c>
      <c r="D55" s="9" t="s">
        <v>2605</v>
      </c>
      <c r="E55" s="9" t="s">
        <v>2105</v>
      </c>
      <c r="F55" s="9" t="s">
        <v>2152</v>
      </c>
      <c r="G55" s="9" t="s">
        <v>665</v>
      </c>
      <c r="H55" s="9" t="s">
        <v>2156</v>
      </c>
      <c r="I55" s="9" t="s">
        <v>79</v>
      </c>
      <c r="J55" s="9" t="s">
        <v>2108</v>
      </c>
      <c r="K55" s="9" t="s">
        <v>2564</v>
      </c>
      <c r="L55" s="9">
        <v>30</v>
      </c>
      <c r="M55" s="9" t="s">
        <v>663</v>
      </c>
      <c r="N55" s="26">
        <v>44084</v>
      </c>
      <c r="O55" s="26">
        <v>44123</v>
      </c>
      <c r="P55" s="14" t="s">
        <v>2264</v>
      </c>
      <c r="Q55" s="9">
        <v>21</v>
      </c>
      <c r="R55" s="9" t="s">
        <v>2109</v>
      </c>
      <c r="S55" s="9" t="s">
        <v>2263</v>
      </c>
      <c r="T55" s="15">
        <v>44126</v>
      </c>
      <c r="U55" s="9" t="s">
        <v>2129</v>
      </c>
      <c r="V55" s="9" t="s">
        <v>2117</v>
      </c>
      <c r="W55" s="9" t="s">
        <v>2110</v>
      </c>
      <c r="X55" s="9" t="s">
        <v>2110</v>
      </c>
    </row>
    <row r="56" spans="1:24" s="21" customFormat="1" ht="57" x14ac:dyDescent="0.25">
      <c r="A56" s="30" t="s">
        <v>2103</v>
      </c>
      <c r="B56" s="9" t="s">
        <v>2561</v>
      </c>
      <c r="C56" s="9" t="s">
        <v>2133</v>
      </c>
      <c r="D56" s="9" t="s">
        <v>2266</v>
      </c>
      <c r="E56" s="9" t="s">
        <v>2105</v>
      </c>
      <c r="F56" s="9" t="s">
        <v>2152</v>
      </c>
      <c r="G56" s="9" t="s">
        <v>685</v>
      </c>
      <c r="H56" s="9" t="s">
        <v>2156</v>
      </c>
      <c r="I56" s="9" t="s">
        <v>79</v>
      </c>
      <c r="J56" s="9" t="s">
        <v>2108</v>
      </c>
      <c r="K56" s="9" t="s">
        <v>2564</v>
      </c>
      <c r="L56" s="9">
        <v>30</v>
      </c>
      <c r="M56" s="9" t="s">
        <v>683</v>
      </c>
      <c r="N56" s="26">
        <v>44084</v>
      </c>
      <c r="O56" s="26">
        <v>44124</v>
      </c>
      <c r="P56" s="14" t="s">
        <v>2267</v>
      </c>
      <c r="Q56" s="9">
        <v>27</v>
      </c>
      <c r="R56" s="9" t="s">
        <v>2109</v>
      </c>
      <c r="S56" s="9" t="s">
        <v>2265</v>
      </c>
      <c r="T56" s="15">
        <v>44127</v>
      </c>
      <c r="U56" s="9" t="s">
        <v>2129</v>
      </c>
      <c r="V56" s="9" t="s">
        <v>2117</v>
      </c>
      <c r="W56" s="9" t="s">
        <v>2110</v>
      </c>
      <c r="X56" s="9" t="s">
        <v>2110</v>
      </c>
    </row>
    <row r="57" spans="1:24" s="13" customFormat="1" ht="42.75" x14ac:dyDescent="0.25">
      <c r="A57" s="30" t="s">
        <v>2103</v>
      </c>
      <c r="B57" s="9" t="s">
        <v>2561</v>
      </c>
      <c r="C57" s="9" t="s">
        <v>2133</v>
      </c>
      <c r="D57" s="9" t="s">
        <v>2268</v>
      </c>
      <c r="E57" s="9" t="s">
        <v>2105</v>
      </c>
      <c r="F57" s="9" t="s">
        <v>2562</v>
      </c>
      <c r="G57" s="9" t="s">
        <v>689</v>
      </c>
      <c r="H57" s="9" t="s">
        <v>461</v>
      </c>
      <c r="I57" s="9" t="s">
        <v>2161</v>
      </c>
      <c r="J57" s="9" t="s">
        <v>2162</v>
      </c>
      <c r="K57" s="9" t="s">
        <v>2564</v>
      </c>
      <c r="L57" s="9">
        <v>30</v>
      </c>
      <c r="M57" s="9" t="s">
        <v>687</v>
      </c>
      <c r="N57" s="26">
        <v>44084</v>
      </c>
      <c r="O57" s="26">
        <v>44114</v>
      </c>
      <c r="P57" s="14" t="s">
        <v>2110</v>
      </c>
      <c r="Q57" s="9">
        <v>22</v>
      </c>
      <c r="R57" s="9" t="s">
        <v>2109</v>
      </c>
      <c r="S57" s="9" t="s">
        <v>2269</v>
      </c>
      <c r="T57" s="15">
        <v>44114</v>
      </c>
      <c r="U57" s="9" t="s">
        <v>2110</v>
      </c>
      <c r="V57" s="9" t="s">
        <v>2117</v>
      </c>
      <c r="W57" s="9" t="s">
        <v>2110</v>
      </c>
      <c r="X57" s="9" t="s">
        <v>2606</v>
      </c>
    </row>
    <row r="58" spans="1:24" s="21" customFormat="1" ht="57" x14ac:dyDescent="0.25">
      <c r="A58" s="30" t="s">
        <v>2103</v>
      </c>
      <c r="B58" s="9" t="s">
        <v>2561</v>
      </c>
      <c r="C58" s="9" t="s">
        <v>2133</v>
      </c>
      <c r="D58" s="9" t="s">
        <v>2271</v>
      </c>
      <c r="E58" s="9" t="s">
        <v>2105</v>
      </c>
      <c r="F58" s="9" t="s">
        <v>2152</v>
      </c>
      <c r="G58" s="9" t="s">
        <v>132</v>
      </c>
      <c r="H58" s="9" t="s">
        <v>2156</v>
      </c>
      <c r="I58" s="9" t="s">
        <v>79</v>
      </c>
      <c r="J58" s="9" t="s">
        <v>2108</v>
      </c>
      <c r="K58" s="9" t="s">
        <v>2564</v>
      </c>
      <c r="L58" s="9">
        <v>30</v>
      </c>
      <c r="M58" s="9" t="s">
        <v>727</v>
      </c>
      <c r="N58" s="26">
        <v>44085</v>
      </c>
      <c r="O58" s="26">
        <v>44124</v>
      </c>
      <c r="P58" s="14" t="s">
        <v>2272</v>
      </c>
      <c r="Q58" s="9">
        <v>26</v>
      </c>
      <c r="R58" s="9" t="s">
        <v>2109</v>
      </c>
      <c r="S58" s="9" t="s">
        <v>2270</v>
      </c>
      <c r="T58" s="15">
        <v>44127</v>
      </c>
      <c r="U58" s="9" t="s">
        <v>2129</v>
      </c>
      <c r="V58" s="9" t="s">
        <v>2117</v>
      </c>
      <c r="W58" s="9" t="s">
        <v>2110</v>
      </c>
      <c r="X58" s="9" t="s">
        <v>2110</v>
      </c>
    </row>
    <row r="59" spans="1:24" s="13" customFormat="1" ht="57" x14ac:dyDescent="0.25">
      <c r="A59" s="30" t="s">
        <v>2103</v>
      </c>
      <c r="B59" s="9" t="s">
        <v>2561</v>
      </c>
      <c r="C59" s="9" t="s">
        <v>2133</v>
      </c>
      <c r="D59" s="9" t="s">
        <v>2607</v>
      </c>
      <c r="E59" s="9" t="s">
        <v>2105</v>
      </c>
      <c r="F59" s="9" t="s">
        <v>2152</v>
      </c>
      <c r="G59" s="9" t="s">
        <v>732</v>
      </c>
      <c r="H59" s="9" t="s">
        <v>2141</v>
      </c>
      <c r="I59" s="9" t="s">
        <v>2585</v>
      </c>
      <c r="J59" s="9" t="s">
        <v>2108</v>
      </c>
      <c r="K59" s="9" t="s">
        <v>2564</v>
      </c>
      <c r="L59" s="9">
        <v>30</v>
      </c>
      <c r="M59" s="9" t="s">
        <v>730</v>
      </c>
      <c r="N59" s="26">
        <v>44085</v>
      </c>
      <c r="O59" s="26">
        <v>44089</v>
      </c>
      <c r="P59" s="14" t="s">
        <v>2110</v>
      </c>
      <c r="Q59" s="9">
        <v>2</v>
      </c>
      <c r="R59" s="9" t="s">
        <v>2109</v>
      </c>
      <c r="S59" s="9" t="s">
        <v>2608</v>
      </c>
      <c r="T59" s="9" t="s">
        <v>2110</v>
      </c>
      <c r="U59" s="9" t="s">
        <v>2110</v>
      </c>
      <c r="V59" s="9" t="s">
        <v>2110</v>
      </c>
      <c r="W59" s="9" t="s">
        <v>2110</v>
      </c>
      <c r="X59" s="9" t="s">
        <v>2273</v>
      </c>
    </row>
    <row r="60" spans="1:24" s="13" customFormat="1" ht="57" x14ac:dyDescent="0.25">
      <c r="A60" s="30" t="s">
        <v>2103</v>
      </c>
      <c r="B60" s="9" t="s">
        <v>2275</v>
      </c>
      <c r="C60" s="9" t="s">
        <v>2133</v>
      </c>
      <c r="D60" s="9" t="s">
        <v>2276</v>
      </c>
      <c r="E60" s="9" t="s">
        <v>2105</v>
      </c>
      <c r="F60" s="9" t="s">
        <v>2152</v>
      </c>
      <c r="G60" s="9" t="s">
        <v>736</v>
      </c>
      <c r="H60" s="9" t="s">
        <v>2156</v>
      </c>
      <c r="I60" s="9" t="s">
        <v>79</v>
      </c>
      <c r="J60" s="9" t="s">
        <v>2108</v>
      </c>
      <c r="K60" s="9" t="s">
        <v>2564</v>
      </c>
      <c r="L60" s="9">
        <v>30</v>
      </c>
      <c r="M60" s="9" t="s">
        <v>734</v>
      </c>
      <c r="N60" s="26">
        <v>44085</v>
      </c>
      <c r="O60" s="26">
        <v>44125</v>
      </c>
      <c r="P60" s="14" t="s">
        <v>2110</v>
      </c>
      <c r="Q60" s="9">
        <v>27</v>
      </c>
      <c r="R60" s="9" t="s">
        <v>2109</v>
      </c>
      <c r="S60" s="9" t="s">
        <v>2274</v>
      </c>
      <c r="T60" s="9" t="s">
        <v>2110</v>
      </c>
      <c r="U60" s="9" t="s">
        <v>2129</v>
      </c>
      <c r="V60" s="9" t="s">
        <v>2117</v>
      </c>
      <c r="W60" s="9" t="s">
        <v>2110</v>
      </c>
      <c r="X60" s="9" t="s">
        <v>2277</v>
      </c>
    </row>
    <row r="61" spans="1:24" s="19" customFormat="1" ht="71.25" x14ac:dyDescent="0.25">
      <c r="A61" s="30" t="s">
        <v>2103</v>
      </c>
      <c r="B61" s="9" t="s">
        <v>2278</v>
      </c>
      <c r="C61" s="9" t="s">
        <v>2133</v>
      </c>
      <c r="D61" s="9" t="s">
        <v>2279</v>
      </c>
      <c r="E61" s="9" t="s">
        <v>2135</v>
      </c>
      <c r="F61" s="9" t="s">
        <v>2562</v>
      </c>
      <c r="G61" s="9" t="s">
        <v>740</v>
      </c>
      <c r="H61" s="9" t="s">
        <v>2280</v>
      </c>
      <c r="I61" s="9" t="s">
        <v>2108</v>
      </c>
      <c r="J61" s="9" t="s">
        <v>2108</v>
      </c>
      <c r="K61" s="9" t="s">
        <v>2570</v>
      </c>
      <c r="L61" s="9">
        <v>30</v>
      </c>
      <c r="M61" s="9" t="s">
        <v>738</v>
      </c>
      <c r="N61" s="26">
        <v>44085</v>
      </c>
      <c r="O61" s="26"/>
      <c r="P61" s="14"/>
      <c r="Q61" s="9"/>
      <c r="R61" s="9" t="s">
        <v>2109</v>
      </c>
      <c r="S61" s="9" t="s">
        <v>2609</v>
      </c>
      <c r="T61" s="9"/>
      <c r="U61" s="9"/>
      <c r="V61" s="9"/>
      <c r="W61" s="9"/>
      <c r="X61" s="9"/>
    </row>
    <row r="62" spans="1:24" s="19" customFormat="1" ht="28.5" hidden="1" x14ac:dyDescent="0.25">
      <c r="A62" s="30" t="s">
        <v>2103</v>
      </c>
      <c r="B62" s="10" t="s">
        <v>2561</v>
      </c>
      <c r="C62" s="10" t="s">
        <v>2133</v>
      </c>
      <c r="D62" s="10" t="s">
        <v>2282</v>
      </c>
      <c r="E62" s="10" t="s">
        <v>2135</v>
      </c>
      <c r="F62" s="10" t="s">
        <v>2562</v>
      </c>
      <c r="G62" s="10" t="s">
        <v>744</v>
      </c>
      <c r="H62" s="10" t="s">
        <v>2130</v>
      </c>
      <c r="I62" s="10" t="s">
        <v>2131</v>
      </c>
      <c r="J62" s="10" t="s">
        <v>2132</v>
      </c>
      <c r="K62" s="10" t="s">
        <v>2283</v>
      </c>
      <c r="L62" s="10">
        <v>5</v>
      </c>
      <c r="M62" s="10" t="s">
        <v>742</v>
      </c>
      <c r="N62" s="27">
        <v>44085</v>
      </c>
      <c r="O62" s="27">
        <v>44096</v>
      </c>
      <c r="P62" s="18" t="s">
        <v>2284</v>
      </c>
      <c r="Q62" s="10">
        <v>7</v>
      </c>
      <c r="R62" s="10" t="s">
        <v>2572</v>
      </c>
      <c r="S62" s="10" t="s">
        <v>2281</v>
      </c>
      <c r="T62" s="17">
        <v>44089</v>
      </c>
      <c r="U62" s="10" t="s">
        <v>2571</v>
      </c>
      <c r="V62" s="10" t="s">
        <v>2110</v>
      </c>
      <c r="W62" s="10" t="s">
        <v>2110</v>
      </c>
      <c r="X62" s="10" t="s">
        <v>2591</v>
      </c>
    </row>
    <row r="63" spans="1:24" s="13" customFormat="1" ht="57" x14ac:dyDescent="0.25">
      <c r="A63" s="30" t="s">
        <v>2103</v>
      </c>
      <c r="B63" s="9" t="s">
        <v>2561</v>
      </c>
      <c r="C63" s="9" t="s">
        <v>2133</v>
      </c>
      <c r="D63" s="9" t="s">
        <v>2287</v>
      </c>
      <c r="E63" s="9" t="s">
        <v>2105</v>
      </c>
      <c r="F63" s="9" t="s">
        <v>2562</v>
      </c>
      <c r="G63" s="9" t="s">
        <v>748</v>
      </c>
      <c r="H63" s="9" t="s">
        <v>2288</v>
      </c>
      <c r="I63" s="9" t="s">
        <v>2108</v>
      </c>
      <c r="J63" s="9" t="s">
        <v>2108</v>
      </c>
      <c r="K63" s="9" t="s">
        <v>2564</v>
      </c>
      <c r="L63" s="9">
        <v>30</v>
      </c>
      <c r="M63" s="9" t="s">
        <v>746</v>
      </c>
      <c r="N63" s="26">
        <v>44085</v>
      </c>
      <c r="O63" s="26">
        <v>44089</v>
      </c>
      <c r="P63" s="14" t="s">
        <v>2289</v>
      </c>
      <c r="Q63" s="9">
        <v>2</v>
      </c>
      <c r="R63" s="9" t="s">
        <v>2109</v>
      </c>
      <c r="S63" s="9" t="s">
        <v>2285</v>
      </c>
      <c r="T63" s="9" t="s">
        <v>2110</v>
      </c>
      <c r="U63" s="9" t="s">
        <v>2571</v>
      </c>
      <c r="V63" s="9" t="s">
        <v>2110</v>
      </c>
      <c r="W63" s="9" t="s">
        <v>2110</v>
      </c>
      <c r="X63" s="9" t="s">
        <v>2591</v>
      </c>
    </row>
    <row r="64" spans="1:24" s="13" customFormat="1" ht="57" x14ac:dyDescent="0.25">
      <c r="A64" s="30" t="s">
        <v>2103</v>
      </c>
      <c r="B64" s="9" t="s">
        <v>2561</v>
      </c>
      <c r="C64" s="9" t="s">
        <v>2133</v>
      </c>
      <c r="D64" s="9" t="s">
        <v>2291</v>
      </c>
      <c r="E64" s="9" t="s">
        <v>2105</v>
      </c>
      <c r="F64" s="9" t="s">
        <v>2152</v>
      </c>
      <c r="G64" s="9" t="s">
        <v>132</v>
      </c>
      <c r="H64" s="9" t="s">
        <v>2156</v>
      </c>
      <c r="I64" s="9" t="s">
        <v>79</v>
      </c>
      <c r="J64" s="9" t="s">
        <v>2108</v>
      </c>
      <c r="K64" s="9" t="s">
        <v>2564</v>
      </c>
      <c r="L64" s="9">
        <v>30</v>
      </c>
      <c r="M64" s="9" t="s">
        <v>750</v>
      </c>
      <c r="N64" s="26">
        <v>44085</v>
      </c>
      <c r="O64" s="26">
        <v>44125</v>
      </c>
      <c r="P64" s="14" t="s">
        <v>2292</v>
      </c>
      <c r="Q64" s="9">
        <v>27</v>
      </c>
      <c r="R64" s="9" t="s">
        <v>2109</v>
      </c>
      <c r="S64" s="9" t="s">
        <v>2290</v>
      </c>
      <c r="T64" s="9" t="s">
        <v>2110</v>
      </c>
      <c r="U64" s="9" t="s">
        <v>2571</v>
      </c>
      <c r="V64" s="9" t="s">
        <v>2110</v>
      </c>
      <c r="W64" s="9" t="s">
        <v>2110</v>
      </c>
      <c r="X64" s="9" t="s">
        <v>2591</v>
      </c>
    </row>
    <row r="65" spans="1:24" s="13" customFormat="1" ht="57" x14ac:dyDescent="0.25">
      <c r="A65" s="30" t="s">
        <v>2103</v>
      </c>
      <c r="B65" s="9" t="s">
        <v>2561</v>
      </c>
      <c r="C65" s="9" t="s">
        <v>2133</v>
      </c>
      <c r="D65" s="9" t="s">
        <v>2294</v>
      </c>
      <c r="E65" s="9" t="s">
        <v>2105</v>
      </c>
      <c r="F65" s="9" t="s">
        <v>2562</v>
      </c>
      <c r="G65" s="9" t="s">
        <v>2610</v>
      </c>
      <c r="H65" s="9" t="s">
        <v>2156</v>
      </c>
      <c r="I65" s="9" t="s">
        <v>79</v>
      </c>
      <c r="J65" s="9" t="s">
        <v>2108</v>
      </c>
      <c r="K65" s="9" t="s">
        <v>76</v>
      </c>
      <c r="L65" s="9">
        <v>35</v>
      </c>
      <c r="M65" s="9" t="s">
        <v>753</v>
      </c>
      <c r="N65" s="26">
        <v>44085</v>
      </c>
      <c r="O65" s="26">
        <v>44125</v>
      </c>
      <c r="P65" s="14" t="s">
        <v>2173</v>
      </c>
      <c r="Q65" s="9">
        <v>27</v>
      </c>
      <c r="R65" s="9" t="s">
        <v>2109</v>
      </c>
      <c r="S65" s="9" t="s">
        <v>2293</v>
      </c>
      <c r="T65" s="9" t="s">
        <v>2110</v>
      </c>
      <c r="U65" s="9" t="s">
        <v>2571</v>
      </c>
      <c r="V65" s="9" t="s">
        <v>2110</v>
      </c>
      <c r="W65" s="9" t="s">
        <v>2110</v>
      </c>
      <c r="X65" s="9" t="s">
        <v>2591</v>
      </c>
    </row>
    <row r="66" spans="1:24" s="13" customFormat="1" ht="57" x14ac:dyDescent="0.25">
      <c r="A66" s="30" t="s">
        <v>2103</v>
      </c>
      <c r="B66" s="9" t="s">
        <v>2561</v>
      </c>
      <c r="C66" s="9" t="s">
        <v>2142</v>
      </c>
      <c r="D66" s="9" t="s">
        <v>2296</v>
      </c>
      <c r="E66" s="9" t="s">
        <v>2105</v>
      </c>
      <c r="F66" s="9" t="s">
        <v>2562</v>
      </c>
      <c r="G66" s="9" t="s">
        <v>763</v>
      </c>
      <c r="H66" s="9" t="s">
        <v>2141</v>
      </c>
      <c r="I66" s="9" t="s">
        <v>2585</v>
      </c>
      <c r="J66" s="9" t="s">
        <v>2108</v>
      </c>
      <c r="K66" s="9" t="s">
        <v>2564</v>
      </c>
      <c r="L66" s="9">
        <v>30</v>
      </c>
      <c r="M66" s="9" t="s">
        <v>761</v>
      </c>
      <c r="N66" s="26">
        <v>44088</v>
      </c>
      <c r="O66" s="26">
        <v>44090</v>
      </c>
      <c r="P66" s="14" t="s">
        <v>2297</v>
      </c>
      <c r="Q66" s="9">
        <v>2</v>
      </c>
      <c r="R66" s="9" t="s">
        <v>2109</v>
      </c>
      <c r="S66" s="9" t="s">
        <v>2295</v>
      </c>
      <c r="T66" s="15">
        <v>44103</v>
      </c>
      <c r="U66" s="9" t="s">
        <v>2129</v>
      </c>
      <c r="V66" s="9" t="s">
        <v>2117</v>
      </c>
      <c r="W66" s="9" t="s">
        <v>2110</v>
      </c>
      <c r="X66" s="9" t="s">
        <v>2110</v>
      </c>
    </row>
    <row r="67" spans="1:24" s="13" customFormat="1" ht="71.25" x14ac:dyDescent="0.25">
      <c r="A67" s="30" t="s">
        <v>2103</v>
      </c>
      <c r="B67" s="9" t="s">
        <v>2561</v>
      </c>
      <c r="C67" s="9" t="s">
        <v>2142</v>
      </c>
      <c r="D67" s="9" t="s">
        <v>2611</v>
      </c>
      <c r="E67" s="9" t="s">
        <v>2135</v>
      </c>
      <c r="F67" s="9" t="s">
        <v>2562</v>
      </c>
      <c r="G67" s="9" t="s">
        <v>767</v>
      </c>
      <c r="H67" s="9" t="s">
        <v>2130</v>
      </c>
      <c r="I67" s="9" t="s">
        <v>2131</v>
      </c>
      <c r="J67" s="9" t="s">
        <v>2132</v>
      </c>
      <c r="K67" s="9" t="s">
        <v>2283</v>
      </c>
      <c r="L67" s="9">
        <v>5</v>
      </c>
      <c r="M67" s="9" t="s">
        <v>765</v>
      </c>
      <c r="N67" s="26">
        <v>44088</v>
      </c>
      <c r="O67" s="26">
        <v>44095</v>
      </c>
      <c r="P67" s="14" t="s">
        <v>2143</v>
      </c>
      <c r="Q67" s="9">
        <v>5</v>
      </c>
      <c r="R67" s="9" t="s">
        <v>2109</v>
      </c>
      <c r="S67" s="9" t="s">
        <v>2298</v>
      </c>
      <c r="T67" s="9" t="s">
        <v>2110</v>
      </c>
      <c r="U67" s="9" t="s">
        <v>2571</v>
      </c>
      <c r="V67" s="9" t="s">
        <v>2110</v>
      </c>
      <c r="W67" s="9" t="s">
        <v>2110</v>
      </c>
      <c r="X67" s="9" t="s">
        <v>2299</v>
      </c>
    </row>
    <row r="68" spans="1:24" s="13" customFormat="1" ht="42.75" hidden="1" x14ac:dyDescent="0.25">
      <c r="A68" s="30" t="s">
        <v>2103</v>
      </c>
      <c r="B68" s="10" t="s">
        <v>2561</v>
      </c>
      <c r="C68" s="10" t="s">
        <v>2133</v>
      </c>
      <c r="D68" s="10" t="s">
        <v>2612</v>
      </c>
      <c r="E68" s="10" t="s">
        <v>2135</v>
      </c>
      <c r="F68" s="10" t="s">
        <v>2562</v>
      </c>
      <c r="G68" s="10" t="s">
        <v>783</v>
      </c>
      <c r="H68" s="10" t="s">
        <v>2130</v>
      </c>
      <c r="I68" s="10" t="s">
        <v>2131</v>
      </c>
      <c r="J68" s="10" t="s">
        <v>2132</v>
      </c>
      <c r="K68" s="10" t="s">
        <v>2595</v>
      </c>
      <c r="L68" s="10">
        <v>10</v>
      </c>
      <c r="M68" s="10" t="s">
        <v>781</v>
      </c>
      <c r="N68" s="27">
        <v>44088</v>
      </c>
      <c r="O68" s="27">
        <v>44104</v>
      </c>
      <c r="P68" s="18" t="s">
        <v>2301</v>
      </c>
      <c r="Q68" s="10">
        <v>12</v>
      </c>
      <c r="R68" s="10" t="s">
        <v>2572</v>
      </c>
      <c r="S68" s="10" t="s">
        <v>2300</v>
      </c>
      <c r="T68" s="10" t="s">
        <v>2110</v>
      </c>
      <c r="U68" s="10" t="s">
        <v>2571</v>
      </c>
      <c r="V68" s="10" t="s">
        <v>2110</v>
      </c>
      <c r="W68" s="10" t="s">
        <v>2110</v>
      </c>
      <c r="X68" s="10" t="s">
        <v>2591</v>
      </c>
    </row>
    <row r="69" spans="1:24" s="13" customFormat="1" ht="57" x14ac:dyDescent="0.25">
      <c r="A69" s="30" t="s">
        <v>2103</v>
      </c>
      <c r="B69" s="9" t="s">
        <v>2561</v>
      </c>
      <c r="C69" s="9" t="s">
        <v>2151</v>
      </c>
      <c r="D69" s="9" t="s">
        <v>2302</v>
      </c>
      <c r="E69" s="9" t="s">
        <v>2105</v>
      </c>
      <c r="F69" s="9" t="s">
        <v>2562</v>
      </c>
      <c r="G69" s="9" t="s">
        <v>787</v>
      </c>
      <c r="H69" s="9" t="s">
        <v>2613</v>
      </c>
      <c r="I69" s="9" t="s">
        <v>2108</v>
      </c>
      <c r="J69" s="9" t="s">
        <v>2108</v>
      </c>
      <c r="K69" s="9" t="s">
        <v>2564</v>
      </c>
      <c r="L69" s="9">
        <v>30</v>
      </c>
      <c r="M69" s="9" t="s">
        <v>785</v>
      </c>
      <c r="N69" s="26">
        <v>44088</v>
      </c>
      <c r="O69" s="26">
        <v>44096</v>
      </c>
      <c r="P69" s="14" t="s">
        <v>2303</v>
      </c>
      <c r="Q69" s="9">
        <v>6</v>
      </c>
      <c r="R69" s="9" t="s">
        <v>2109</v>
      </c>
      <c r="S69" s="9" t="s">
        <v>2614</v>
      </c>
      <c r="T69" s="9" t="s">
        <v>2110</v>
      </c>
      <c r="U69" s="9" t="s">
        <v>2571</v>
      </c>
      <c r="V69" s="9" t="s">
        <v>2110</v>
      </c>
      <c r="W69" s="9" t="s">
        <v>2110</v>
      </c>
      <c r="X69" s="9" t="s">
        <v>2591</v>
      </c>
    </row>
    <row r="70" spans="1:24" s="13" customFormat="1" ht="57" x14ac:dyDescent="0.25">
      <c r="A70" s="30" t="s">
        <v>2103</v>
      </c>
      <c r="B70" s="9" t="s">
        <v>2561</v>
      </c>
      <c r="C70" s="9" t="s">
        <v>2200</v>
      </c>
      <c r="D70" s="9" t="s">
        <v>2304</v>
      </c>
      <c r="E70" s="9" t="s">
        <v>2568</v>
      </c>
      <c r="F70" s="9" t="s">
        <v>2562</v>
      </c>
      <c r="G70" s="9" t="s">
        <v>807</v>
      </c>
      <c r="H70" s="9" t="s">
        <v>2141</v>
      </c>
      <c r="I70" s="9" t="s">
        <v>2585</v>
      </c>
      <c r="J70" s="9" t="s">
        <v>2108</v>
      </c>
      <c r="K70" s="9" t="s">
        <v>2564</v>
      </c>
      <c r="L70" s="9">
        <v>30</v>
      </c>
      <c r="M70" s="9" t="s">
        <v>805</v>
      </c>
      <c r="N70" s="26">
        <v>44088</v>
      </c>
      <c r="O70" s="26">
        <v>44089</v>
      </c>
      <c r="P70" s="14" t="s">
        <v>2110</v>
      </c>
      <c r="Q70" s="9">
        <v>1</v>
      </c>
      <c r="R70" s="9" t="s">
        <v>2109</v>
      </c>
      <c r="S70" s="9" t="s">
        <v>2615</v>
      </c>
      <c r="T70" s="9" t="s">
        <v>2110</v>
      </c>
      <c r="U70" s="9" t="s">
        <v>2129</v>
      </c>
      <c r="V70" s="9" t="s">
        <v>2110</v>
      </c>
      <c r="W70" s="9" t="s">
        <v>2110</v>
      </c>
      <c r="X70" s="9" t="s">
        <v>2277</v>
      </c>
    </row>
    <row r="71" spans="1:24" s="21" customFormat="1" ht="57" x14ac:dyDescent="0.25">
      <c r="A71" s="30" t="s">
        <v>2286</v>
      </c>
      <c r="B71" s="9" t="s">
        <v>2616</v>
      </c>
      <c r="C71" s="9" t="s">
        <v>2133</v>
      </c>
      <c r="D71" s="9" t="s">
        <v>2617</v>
      </c>
      <c r="E71" s="9" t="s">
        <v>2135</v>
      </c>
      <c r="F71" s="9" t="s">
        <v>2149</v>
      </c>
      <c r="G71" s="9" t="s">
        <v>834</v>
      </c>
      <c r="H71" s="9" t="s">
        <v>2183</v>
      </c>
      <c r="I71" s="9" t="s">
        <v>2126</v>
      </c>
      <c r="J71" s="9" t="s">
        <v>2108</v>
      </c>
      <c r="K71" s="9" t="s">
        <v>24</v>
      </c>
      <c r="L71" s="9">
        <v>20</v>
      </c>
      <c r="M71" s="9" t="s">
        <v>832</v>
      </c>
      <c r="N71" s="26">
        <v>44089</v>
      </c>
      <c r="O71" s="26">
        <v>44110</v>
      </c>
      <c r="P71" s="14" t="s">
        <v>2306</v>
      </c>
      <c r="Q71" s="9">
        <v>15</v>
      </c>
      <c r="R71" s="9" t="s">
        <v>2109</v>
      </c>
      <c r="S71" s="9" t="s">
        <v>2305</v>
      </c>
      <c r="T71" s="15">
        <v>44110</v>
      </c>
      <c r="U71" s="9" t="s">
        <v>2129</v>
      </c>
      <c r="V71" s="9" t="s">
        <v>2117</v>
      </c>
      <c r="W71" s="9" t="s">
        <v>2110</v>
      </c>
      <c r="X71" s="9" t="s">
        <v>2110</v>
      </c>
    </row>
    <row r="72" spans="1:24" s="21" customFormat="1" ht="57" x14ac:dyDescent="0.25">
      <c r="A72" s="30" t="s">
        <v>2103</v>
      </c>
      <c r="B72" s="9" t="s">
        <v>2191</v>
      </c>
      <c r="C72" s="9" t="s">
        <v>2189</v>
      </c>
      <c r="D72" s="9" t="s">
        <v>2307</v>
      </c>
      <c r="E72" s="9" t="s">
        <v>2121</v>
      </c>
      <c r="F72" s="9" t="s">
        <v>2178</v>
      </c>
      <c r="G72" s="9" t="s">
        <v>841</v>
      </c>
      <c r="H72" s="9" t="s">
        <v>2112</v>
      </c>
      <c r="I72" s="9" t="s">
        <v>2108</v>
      </c>
      <c r="J72" s="9" t="s">
        <v>2108</v>
      </c>
      <c r="K72" s="9" t="s">
        <v>2570</v>
      </c>
      <c r="L72" s="9">
        <v>30</v>
      </c>
      <c r="M72" s="9" t="s">
        <v>839</v>
      </c>
      <c r="N72" s="26">
        <v>44089</v>
      </c>
      <c r="O72" s="26">
        <v>44090</v>
      </c>
      <c r="P72" s="14" t="s">
        <v>2308</v>
      </c>
      <c r="Q72" s="9">
        <v>1</v>
      </c>
      <c r="R72" s="9" t="s">
        <v>2109</v>
      </c>
      <c r="S72" s="9" t="s">
        <v>2618</v>
      </c>
      <c r="T72" s="15">
        <v>44103</v>
      </c>
      <c r="U72" s="9" t="s">
        <v>2129</v>
      </c>
      <c r="V72" s="9" t="s">
        <v>2117</v>
      </c>
      <c r="W72" s="9" t="s">
        <v>2110</v>
      </c>
      <c r="X72" s="9" t="s">
        <v>2110</v>
      </c>
    </row>
    <row r="73" spans="1:24" s="13" customFormat="1" ht="57" x14ac:dyDescent="0.25">
      <c r="A73" s="30" t="s">
        <v>2103</v>
      </c>
      <c r="B73" s="9" t="s">
        <v>2191</v>
      </c>
      <c r="C73" s="9" t="s">
        <v>2119</v>
      </c>
      <c r="D73" s="9" t="s">
        <v>2310</v>
      </c>
      <c r="E73" s="9" t="s">
        <v>2174</v>
      </c>
      <c r="F73" s="9" t="s">
        <v>2235</v>
      </c>
      <c r="G73" s="9" t="s">
        <v>853</v>
      </c>
      <c r="H73" s="9" t="s">
        <v>2261</v>
      </c>
      <c r="I73" s="9" t="s">
        <v>2108</v>
      </c>
      <c r="J73" s="9" t="s">
        <v>2108</v>
      </c>
      <c r="K73" s="9" t="s">
        <v>2564</v>
      </c>
      <c r="L73" s="9">
        <v>30</v>
      </c>
      <c r="M73" s="9" t="s">
        <v>851</v>
      </c>
      <c r="N73" s="26">
        <v>44089</v>
      </c>
      <c r="O73" s="26">
        <v>44106</v>
      </c>
      <c r="P73" s="14" t="s">
        <v>2311</v>
      </c>
      <c r="Q73" s="9">
        <v>22</v>
      </c>
      <c r="R73" s="9" t="s">
        <v>2109</v>
      </c>
      <c r="S73" s="9" t="s">
        <v>2309</v>
      </c>
      <c r="T73" s="9" t="s">
        <v>2110</v>
      </c>
      <c r="U73" s="9" t="s">
        <v>2571</v>
      </c>
      <c r="V73" s="9" t="s">
        <v>2110</v>
      </c>
      <c r="W73" s="9" t="s">
        <v>2110</v>
      </c>
      <c r="X73" s="9" t="s">
        <v>2591</v>
      </c>
    </row>
    <row r="74" spans="1:24" s="13" customFormat="1" ht="71.25" x14ac:dyDescent="0.25">
      <c r="A74" s="30" t="s">
        <v>2103</v>
      </c>
      <c r="B74" s="9" t="s">
        <v>2191</v>
      </c>
      <c r="C74" s="9" t="s">
        <v>2133</v>
      </c>
      <c r="D74" s="9" t="s">
        <v>2619</v>
      </c>
      <c r="E74" s="9" t="s">
        <v>2135</v>
      </c>
      <c r="F74" s="9" t="s">
        <v>2562</v>
      </c>
      <c r="G74" s="9" t="s">
        <v>864</v>
      </c>
      <c r="H74" s="9" t="s">
        <v>2130</v>
      </c>
      <c r="I74" s="9" t="s">
        <v>2131</v>
      </c>
      <c r="J74" s="9" t="s">
        <v>2132</v>
      </c>
      <c r="K74" s="9" t="s">
        <v>2283</v>
      </c>
      <c r="L74" s="9">
        <v>5</v>
      </c>
      <c r="M74" s="9" t="s">
        <v>862</v>
      </c>
      <c r="N74" s="26">
        <v>44089</v>
      </c>
      <c r="O74" s="26">
        <v>44096</v>
      </c>
      <c r="P74" s="14" t="s">
        <v>2313</v>
      </c>
      <c r="Q74" s="9">
        <v>5</v>
      </c>
      <c r="R74" s="9" t="s">
        <v>2201</v>
      </c>
      <c r="S74" s="9" t="s">
        <v>2312</v>
      </c>
      <c r="T74" s="9" t="s">
        <v>2110</v>
      </c>
      <c r="U74" s="9" t="s">
        <v>2571</v>
      </c>
      <c r="V74" s="9" t="s">
        <v>2110</v>
      </c>
      <c r="W74" s="9" t="s">
        <v>2110</v>
      </c>
      <c r="X74" s="9" t="s">
        <v>2591</v>
      </c>
    </row>
    <row r="75" spans="1:24" s="13" customFormat="1" ht="57" x14ac:dyDescent="0.25">
      <c r="A75" s="30" t="s">
        <v>2103</v>
      </c>
      <c r="B75" s="9" t="s">
        <v>2561</v>
      </c>
      <c r="C75" s="9" t="s">
        <v>2133</v>
      </c>
      <c r="D75" s="9" t="s">
        <v>2315</v>
      </c>
      <c r="E75" s="9" t="s">
        <v>2568</v>
      </c>
      <c r="F75" s="9" t="s">
        <v>2152</v>
      </c>
      <c r="G75" s="9" t="s">
        <v>878</v>
      </c>
      <c r="H75" s="9" t="s">
        <v>2180</v>
      </c>
      <c r="I75" s="9" t="s">
        <v>2126</v>
      </c>
      <c r="J75" s="9" t="s">
        <v>2108</v>
      </c>
      <c r="K75" s="9" t="s">
        <v>2570</v>
      </c>
      <c r="L75" s="9">
        <v>30</v>
      </c>
      <c r="M75" s="9" t="s">
        <v>876</v>
      </c>
      <c r="N75" s="26">
        <v>44089</v>
      </c>
      <c r="O75" s="26">
        <v>44098</v>
      </c>
      <c r="P75" s="14" t="s">
        <v>2316</v>
      </c>
      <c r="Q75" s="9">
        <v>7</v>
      </c>
      <c r="R75" s="9" t="s">
        <v>2109</v>
      </c>
      <c r="S75" s="9" t="s">
        <v>2314</v>
      </c>
      <c r="T75" s="15">
        <v>44154</v>
      </c>
      <c r="U75" s="9" t="s">
        <v>2129</v>
      </c>
      <c r="V75" s="9" t="s">
        <v>2117</v>
      </c>
      <c r="W75" s="9" t="s">
        <v>2110</v>
      </c>
      <c r="X75" s="9" t="s">
        <v>2110</v>
      </c>
    </row>
    <row r="76" spans="1:24" s="13" customFormat="1" ht="57" x14ac:dyDescent="0.25">
      <c r="A76" s="30" t="s">
        <v>2103</v>
      </c>
      <c r="B76" s="9" t="s">
        <v>2191</v>
      </c>
      <c r="C76" s="9" t="s">
        <v>2142</v>
      </c>
      <c r="D76" s="9" t="s">
        <v>2317</v>
      </c>
      <c r="E76" s="9" t="s">
        <v>2174</v>
      </c>
      <c r="F76" s="9" t="s">
        <v>2562</v>
      </c>
      <c r="G76" s="9" t="s">
        <v>882</v>
      </c>
      <c r="H76" s="9" t="s">
        <v>2141</v>
      </c>
      <c r="I76" s="9" t="s">
        <v>2585</v>
      </c>
      <c r="J76" s="9" t="s">
        <v>2108</v>
      </c>
      <c r="K76" s="9" t="s">
        <v>2570</v>
      </c>
      <c r="L76" s="9">
        <v>30</v>
      </c>
      <c r="M76" s="9" t="s">
        <v>880</v>
      </c>
      <c r="N76" s="26">
        <v>44089</v>
      </c>
      <c r="O76" s="26">
        <v>44090</v>
      </c>
      <c r="P76" s="14" t="s">
        <v>2318</v>
      </c>
      <c r="Q76" s="9">
        <v>1</v>
      </c>
      <c r="R76" s="9" t="s">
        <v>2109</v>
      </c>
      <c r="S76" s="9" t="s">
        <v>2319</v>
      </c>
      <c r="T76" s="15">
        <v>44095</v>
      </c>
      <c r="U76" s="9" t="s">
        <v>2129</v>
      </c>
      <c r="V76" s="9" t="s">
        <v>2117</v>
      </c>
      <c r="W76" s="9" t="s">
        <v>2110</v>
      </c>
      <c r="X76" s="9" t="s">
        <v>2110</v>
      </c>
    </row>
    <row r="77" spans="1:24" s="24" customFormat="1" ht="85.5" x14ac:dyDescent="0.25">
      <c r="A77" s="9" t="s">
        <v>2103</v>
      </c>
      <c r="B77" s="9" t="s">
        <v>2191</v>
      </c>
      <c r="C77" s="9" t="s">
        <v>2228</v>
      </c>
      <c r="D77" s="9" t="s">
        <v>2620</v>
      </c>
      <c r="E77" s="9" t="s">
        <v>2121</v>
      </c>
      <c r="F77" s="9" t="s">
        <v>2152</v>
      </c>
      <c r="G77" s="9" t="s">
        <v>890</v>
      </c>
      <c r="H77" s="9" t="s">
        <v>892</v>
      </c>
      <c r="I77" s="9" t="s">
        <v>79</v>
      </c>
      <c r="J77" s="9" t="s">
        <v>2108</v>
      </c>
      <c r="K77" s="9" t="s">
        <v>2570</v>
      </c>
      <c r="L77" s="9">
        <v>30</v>
      </c>
      <c r="M77" s="9" t="s">
        <v>888</v>
      </c>
      <c r="N77" s="26">
        <v>44089</v>
      </c>
      <c r="O77" s="26"/>
      <c r="P77" s="14"/>
      <c r="Q77" s="9"/>
      <c r="R77" s="9" t="s">
        <v>2109</v>
      </c>
      <c r="S77" s="9" t="s">
        <v>2621</v>
      </c>
      <c r="T77" s="9"/>
      <c r="U77" s="9"/>
      <c r="V77" s="9"/>
      <c r="W77" s="9"/>
      <c r="X77" s="9"/>
    </row>
    <row r="78" spans="1:24" s="21" customFormat="1" ht="57" x14ac:dyDescent="0.25">
      <c r="A78" s="30" t="s">
        <v>2103</v>
      </c>
      <c r="B78" s="9" t="s">
        <v>2561</v>
      </c>
      <c r="C78" s="9" t="s">
        <v>2138</v>
      </c>
      <c r="D78" s="9" t="s">
        <v>2321</v>
      </c>
      <c r="E78" s="9" t="s">
        <v>2568</v>
      </c>
      <c r="F78" s="9" t="s">
        <v>2235</v>
      </c>
      <c r="G78" s="9" t="s">
        <v>920</v>
      </c>
      <c r="H78" s="9" t="s">
        <v>2334</v>
      </c>
      <c r="I78" s="9" t="s">
        <v>79</v>
      </c>
      <c r="J78" s="9" t="s">
        <v>2108</v>
      </c>
      <c r="K78" s="9" t="s">
        <v>2570</v>
      </c>
      <c r="L78" s="9">
        <v>30</v>
      </c>
      <c r="M78" s="9" t="s">
        <v>918</v>
      </c>
      <c r="N78" s="26">
        <v>44089</v>
      </c>
      <c r="O78" s="26">
        <v>44105</v>
      </c>
      <c r="P78" s="14" t="s">
        <v>2322</v>
      </c>
      <c r="Q78" s="9">
        <v>12</v>
      </c>
      <c r="R78" s="9" t="s">
        <v>2109</v>
      </c>
      <c r="S78" s="9" t="s">
        <v>2320</v>
      </c>
      <c r="T78" s="15">
        <v>44106</v>
      </c>
      <c r="U78" s="9" t="s">
        <v>2129</v>
      </c>
      <c r="V78" s="9" t="s">
        <v>2117</v>
      </c>
      <c r="W78" s="9" t="s">
        <v>2110</v>
      </c>
      <c r="X78" s="9" t="s">
        <v>2110</v>
      </c>
    </row>
    <row r="79" spans="1:24" s="13" customFormat="1" ht="71.25" hidden="1" x14ac:dyDescent="0.25">
      <c r="A79" s="30" t="s">
        <v>2103</v>
      </c>
      <c r="B79" s="10" t="s">
        <v>2561</v>
      </c>
      <c r="C79" s="10" t="s">
        <v>2133</v>
      </c>
      <c r="D79" s="10" t="s">
        <v>2622</v>
      </c>
      <c r="E79" s="10" t="s">
        <v>2135</v>
      </c>
      <c r="F79" s="10" t="s">
        <v>2562</v>
      </c>
      <c r="G79" s="10" t="s">
        <v>942</v>
      </c>
      <c r="H79" s="10" t="s">
        <v>426</v>
      </c>
      <c r="I79" s="10" t="s">
        <v>12</v>
      </c>
      <c r="J79" s="10" t="s">
        <v>2132</v>
      </c>
      <c r="K79" s="10" t="s">
        <v>2595</v>
      </c>
      <c r="L79" s="10">
        <v>10</v>
      </c>
      <c r="M79" s="10" t="s">
        <v>940</v>
      </c>
      <c r="N79" s="27">
        <v>44090</v>
      </c>
      <c r="O79" s="27">
        <v>44147</v>
      </c>
      <c r="P79" s="18" t="s">
        <v>2110</v>
      </c>
      <c r="Q79" s="10">
        <v>40</v>
      </c>
      <c r="R79" s="10" t="s">
        <v>2572</v>
      </c>
      <c r="S79" s="10" t="s">
        <v>2323</v>
      </c>
      <c r="T79" s="10" t="s">
        <v>2110</v>
      </c>
      <c r="U79" s="10" t="s">
        <v>2110</v>
      </c>
      <c r="V79" s="10" t="s">
        <v>2110</v>
      </c>
      <c r="W79" s="10" t="s">
        <v>2110</v>
      </c>
      <c r="X79" s="10" t="s">
        <v>2277</v>
      </c>
    </row>
    <row r="80" spans="1:24" s="24" customFormat="1" ht="57" hidden="1" x14ac:dyDescent="0.25">
      <c r="A80" s="10" t="s">
        <v>2103</v>
      </c>
      <c r="B80" s="10" t="s">
        <v>2561</v>
      </c>
      <c r="C80" s="10" t="s">
        <v>2324</v>
      </c>
      <c r="D80" s="10" t="s">
        <v>2325</v>
      </c>
      <c r="E80" s="10" t="s">
        <v>2105</v>
      </c>
      <c r="F80" s="10" t="s">
        <v>2562</v>
      </c>
      <c r="G80" s="10" t="s">
        <v>946</v>
      </c>
      <c r="H80" s="10" t="s">
        <v>98</v>
      </c>
      <c r="I80" s="10" t="s">
        <v>99</v>
      </c>
      <c r="J80" s="10" t="s">
        <v>2108</v>
      </c>
      <c r="K80" s="10" t="s">
        <v>2564</v>
      </c>
      <c r="L80" s="10">
        <v>30</v>
      </c>
      <c r="M80" s="10" t="s">
        <v>944</v>
      </c>
      <c r="N80" s="27">
        <v>44090</v>
      </c>
      <c r="O80" s="27"/>
      <c r="P80" s="18"/>
      <c r="Q80" s="10"/>
      <c r="R80" s="10" t="s">
        <v>2572</v>
      </c>
      <c r="S80" s="10"/>
      <c r="T80" s="10"/>
      <c r="U80" s="10"/>
      <c r="V80" s="10"/>
      <c r="W80" s="10"/>
      <c r="X80" s="10"/>
    </row>
    <row r="81" spans="1:24" s="13" customFormat="1" ht="57" x14ac:dyDescent="0.25">
      <c r="A81" s="30" t="s">
        <v>2103</v>
      </c>
      <c r="B81" s="9" t="s">
        <v>2561</v>
      </c>
      <c r="C81" s="9" t="s">
        <v>2157</v>
      </c>
      <c r="D81" s="9" t="s">
        <v>2327</v>
      </c>
      <c r="E81" s="9" t="s">
        <v>2568</v>
      </c>
      <c r="F81" s="9" t="s">
        <v>2562</v>
      </c>
      <c r="G81" s="9" t="s">
        <v>954</v>
      </c>
      <c r="H81" s="9" t="s">
        <v>2156</v>
      </c>
      <c r="I81" s="9" t="s">
        <v>79</v>
      </c>
      <c r="J81" s="9" t="s">
        <v>2108</v>
      </c>
      <c r="K81" s="9" t="s">
        <v>2570</v>
      </c>
      <c r="L81" s="9">
        <v>30</v>
      </c>
      <c r="M81" s="9" t="s">
        <v>952</v>
      </c>
      <c r="N81" s="26">
        <v>44090</v>
      </c>
      <c r="O81" s="26">
        <v>44131</v>
      </c>
      <c r="P81" s="14" t="s">
        <v>2328</v>
      </c>
      <c r="Q81" s="9">
        <v>28</v>
      </c>
      <c r="R81" s="9" t="s">
        <v>2109</v>
      </c>
      <c r="S81" s="9" t="s">
        <v>2326</v>
      </c>
      <c r="T81" s="9" t="s">
        <v>2110</v>
      </c>
      <c r="U81" s="9" t="s">
        <v>2571</v>
      </c>
      <c r="V81" s="9" t="s">
        <v>2110</v>
      </c>
      <c r="W81" s="9" t="s">
        <v>2110</v>
      </c>
      <c r="X81" s="9" t="s">
        <v>2591</v>
      </c>
    </row>
    <row r="82" spans="1:24" s="13" customFormat="1" ht="57" x14ac:dyDescent="0.25">
      <c r="A82" s="30" t="s">
        <v>2103</v>
      </c>
      <c r="B82" s="9" t="s">
        <v>2561</v>
      </c>
      <c r="C82" s="9" t="s">
        <v>2133</v>
      </c>
      <c r="D82" s="9" t="s">
        <v>2330</v>
      </c>
      <c r="E82" s="9" t="s">
        <v>2105</v>
      </c>
      <c r="F82" s="9" t="s">
        <v>2562</v>
      </c>
      <c r="G82" s="9" t="s">
        <v>958</v>
      </c>
      <c r="H82" s="9" t="s">
        <v>2183</v>
      </c>
      <c r="I82" s="9" t="s">
        <v>2126</v>
      </c>
      <c r="J82" s="9" t="s">
        <v>2108</v>
      </c>
      <c r="K82" s="9" t="s">
        <v>76</v>
      </c>
      <c r="L82" s="9">
        <v>35</v>
      </c>
      <c r="M82" s="9" t="s">
        <v>956</v>
      </c>
      <c r="N82" s="26">
        <v>44090</v>
      </c>
      <c r="O82" s="26">
        <v>44110</v>
      </c>
      <c r="P82" s="14" t="s">
        <v>2331</v>
      </c>
      <c r="Q82" s="9">
        <v>14</v>
      </c>
      <c r="R82" s="9" t="s">
        <v>2109</v>
      </c>
      <c r="S82" s="9" t="s">
        <v>2329</v>
      </c>
      <c r="T82" s="9" t="s">
        <v>2110</v>
      </c>
      <c r="U82" s="9" t="s">
        <v>2571</v>
      </c>
      <c r="V82" s="9" t="s">
        <v>2110</v>
      </c>
      <c r="W82" s="9" t="s">
        <v>2110</v>
      </c>
      <c r="X82" s="9" t="s">
        <v>2591</v>
      </c>
    </row>
    <row r="83" spans="1:24" s="13" customFormat="1" ht="57" x14ac:dyDescent="0.25">
      <c r="A83" s="30" t="s">
        <v>2103</v>
      </c>
      <c r="B83" s="9" t="s">
        <v>2561</v>
      </c>
      <c r="C83" s="9" t="s">
        <v>2199</v>
      </c>
      <c r="D83" s="9" t="s">
        <v>2333</v>
      </c>
      <c r="E83" s="9" t="s">
        <v>2105</v>
      </c>
      <c r="F83" s="9" t="s">
        <v>2235</v>
      </c>
      <c r="G83" s="9" t="s">
        <v>972</v>
      </c>
      <c r="H83" s="9" t="s">
        <v>2334</v>
      </c>
      <c r="I83" s="9" t="s">
        <v>79</v>
      </c>
      <c r="J83" s="9" t="s">
        <v>2108</v>
      </c>
      <c r="K83" s="9" t="s">
        <v>2564</v>
      </c>
      <c r="L83" s="9">
        <v>30</v>
      </c>
      <c r="M83" s="9" t="s">
        <v>970</v>
      </c>
      <c r="N83" s="26">
        <v>44090</v>
      </c>
      <c r="O83" s="26">
        <v>44109</v>
      </c>
      <c r="P83" s="14" t="s">
        <v>2110</v>
      </c>
      <c r="Q83" s="9">
        <v>13</v>
      </c>
      <c r="R83" s="9" t="s">
        <v>2109</v>
      </c>
      <c r="S83" s="9" t="s">
        <v>2332</v>
      </c>
      <c r="T83" s="9" t="s">
        <v>2110</v>
      </c>
      <c r="U83" s="9" t="s">
        <v>2571</v>
      </c>
      <c r="V83" s="9" t="s">
        <v>2110</v>
      </c>
      <c r="W83" s="9" t="s">
        <v>2110</v>
      </c>
      <c r="X83" s="9" t="s">
        <v>2591</v>
      </c>
    </row>
    <row r="84" spans="1:24" s="13" customFormat="1" ht="57" x14ac:dyDescent="0.25">
      <c r="A84" s="30" t="s">
        <v>2103</v>
      </c>
      <c r="B84" s="9" t="s">
        <v>2561</v>
      </c>
      <c r="C84" s="9" t="s">
        <v>2127</v>
      </c>
      <c r="D84" s="9" t="s">
        <v>2336</v>
      </c>
      <c r="E84" s="9" t="s">
        <v>2121</v>
      </c>
      <c r="F84" s="9" t="s">
        <v>2562</v>
      </c>
      <c r="G84" s="9" t="s">
        <v>980</v>
      </c>
      <c r="H84" s="9" t="s">
        <v>2107</v>
      </c>
      <c r="I84" s="9" t="s">
        <v>2563</v>
      </c>
      <c r="J84" s="9" t="s">
        <v>2108</v>
      </c>
      <c r="K84" s="9" t="s">
        <v>2570</v>
      </c>
      <c r="L84" s="9">
        <v>30</v>
      </c>
      <c r="M84" s="9" t="s">
        <v>978</v>
      </c>
      <c r="N84" s="26">
        <v>44090</v>
      </c>
      <c r="O84" s="26">
        <v>44098</v>
      </c>
      <c r="P84" s="14" t="s">
        <v>2110</v>
      </c>
      <c r="Q84" s="9">
        <v>6</v>
      </c>
      <c r="R84" s="9" t="s">
        <v>2109</v>
      </c>
      <c r="S84" s="9" t="s">
        <v>2335</v>
      </c>
      <c r="T84" s="9" t="s">
        <v>2110</v>
      </c>
      <c r="U84" s="9" t="s">
        <v>2110</v>
      </c>
      <c r="V84" s="9" t="s">
        <v>2110</v>
      </c>
      <c r="W84" s="9" t="s">
        <v>2110</v>
      </c>
      <c r="X84" s="9" t="s">
        <v>2277</v>
      </c>
    </row>
    <row r="85" spans="1:24" s="19" customFormat="1" ht="57" hidden="1" x14ac:dyDescent="0.25">
      <c r="A85" s="30" t="s">
        <v>2103</v>
      </c>
      <c r="B85" s="10" t="s">
        <v>2561</v>
      </c>
      <c r="C85" s="10" t="s">
        <v>2133</v>
      </c>
      <c r="D85" s="10" t="s">
        <v>2338</v>
      </c>
      <c r="E85" s="10" t="s">
        <v>2105</v>
      </c>
      <c r="F85" s="10" t="s">
        <v>2562</v>
      </c>
      <c r="G85" s="10" t="s">
        <v>986</v>
      </c>
      <c r="H85" s="10" t="s">
        <v>78</v>
      </c>
      <c r="I85" s="10" t="s">
        <v>79</v>
      </c>
      <c r="J85" s="10" t="s">
        <v>2108</v>
      </c>
      <c r="K85" s="10" t="s">
        <v>2564</v>
      </c>
      <c r="L85" s="10">
        <v>30</v>
      </c>
      <c r="M85" s="10" t="s">
        <v>984</v>
      </c>
      <c r="N85" s="27">
        <v>44090</v>
      </c>
      <c r="O85" s="27">
        <v>44140</v>
      </c>
      <c r="P85" s="18" t="s">
        <v>2339</v>
      </c>
      <c r="Q85" s="10">
        <v>34</v>
      </c>
      <c r="R85" s="10" t="s">
        <v>2572</v>
      </c>
      <c r="S85" s="10" t="s">
        <v>2337</v>
      </c>
      <c r="T85" s="10" t="s">
        <v>2110</v>
      </c>
      <c r="U85" s="10" t="s">
        <v>2110</v>
      </c>
      <c r="V85" s="10" t="s">
        <v>2110</v>
      </c>
      <c r="W85" s="10" t="s">
        <v>2110</v>
      </c>
      <c r="X85" s="10" t="s">
        <v>2591</v>
      </c>
    </row>
    <row r="86" spans="1:24" s="13" customFormat="1" ht="57" x14ac:dyDescent="0.25">
      <c r="A86" s="30" t="s">
        <v>2103</v>
      </c>
      <c r="B86" s="9" t="s">
        <v>2561</v>
      </c>
      <c r="C86" s="9" t="s">
        <v>2133</v>
      </c>
      <c r="D86" s="9" t="s">
        <v>2342</v>
      </c>
      <c r="E86" s="9" t="s">
        <v>2105</v>
      </c>
      <c r="F86" s="9" t="s">
        <v>2152</v>
      </c>
      <c r="G86" s="9" t="s">
        <v>998</v>
      </c>
      <c r="H86" s="9" t="s">
        <v>2156</v>
      </c>
      <c r="I86" s="9" t="s">
        <v>79</v>
      </c>
      <c r="J86" s="9" t="s">
        <v>2108</v>
      </c>
      <c r="K86" s="9" t="s">
        <v>76</v>
      </c>
      <c r="L86" s="9">
        <v>35</v>
      </c>
      <c r="M86" s="9" t="s">
        <v>996</v>
      </c>
      <c r="N86" s="26">
        <v>44090</v>
      </c>
      <c r="O86" s="26">
        <v>44133</v>
      </c>
      <c r="P86" s="14" t="s">
        <v>2341</v>
      </c>
      <c r="Q86" s="9">
        <v>30</v>
      </c>
      <c r="R86" s="9" t="s">
        <v>2109</v>
      </c>
      <c r="S86" s="9" t="s">
        <v>2340</v>
      </c>
      <c r="T86" s="9" t="s">
        <v>2110</v>
      </c>
      <c r="U86" s="9" t="s">
        <v>2571</v>
      </c>
      <c r="V86" s="9" t="s">
        <v>2110</v>
      </c>
      <c r="W86" s="9" t="s">
        <v>2110</v>
      </c>
      <c r="X86" s="9" t="s">
        <v>2591</v>
      </c>
    </row>
    <row r="87" spans="1:24" s="21" customFormat="1" ht="57" hidden="1" x14ac:dyDescent="0.25">
      <c r="A87" s="30" t="s">
        <v>2103</v>
      </c>
      <c r="B87" s="10" t="s">
        <v>2561</v>
      </c>
      <c r="C87" s="10" t="s">
        <v>2344</v>
      </c>
      <c r="D87" s="10" t="s">
        <v>2345</v>
      </c>
      <c r="E87" s="10" t="s">
        <v>2174</v>
      </c>
      <c r="F87" s="10" t="s">
        <v>2346</v>
      </c>
      <c r="G87" s="10" t="s">
        <v>1027</v>
      </c>
      <c r="H87" s="10" t="s">
        <v>98</v>
      </c>
      <c r="I87" s="10" t="s">
        <v>99</v>
      </c>
      <c r="J87" s="10" t="s">
        <v>2108</v>
      </c>
      <c r="K87" s="10" t="s">
        <v>2570</v>
      </c>
      <c r="L87" s="10">
        <v>30</v>
      </c>
      <c r="M87" s="10" t="s">
        <v>1025</v>
      </c>
      <c r="N87" s="27">
        <v>44091</v>
      </c>
      <c r="O87" s="27">
        <v>44152</v>
      </c>
      <c r="P87" s="18" t="s">
        <v>2343</v>
      </c>
      <c r="Q87" s="10">
        <v>40</v>
      </c>
      <c r="R87" s="10" t="s">
        <v>2572</v>
      </c>
      <c r="S87" s="10"/>
      <c r="T87" s="10" t="s">
        <v>2110</v>
      </c>
      <c r="U87" s="10" t="s">
        <v>2571</v>
      </c>
      <c r="V87" s="10" t="s">
        <v>2110</v>
      </c>
      <c r="W87" s="10" t="s">
        <v>2110</v>
      </c>
      <c r="X87" s="10" t="s">
        <v>2623</v>
      </c>
    </row>
    <row r="88" spans="1:24" s="13" customFormat="1" ht="57" x14ac:dyDescent="0.25">
      <c r="A88" s="30" t="s">
        <v>2103</v>
      </c>
      <c r="B88" s="9" t="s">
        <v>2561</v>
      </c>
      <c r="C88" s="9" t="s">
        <v>2584</v>
      </c>
      <c r="D88" s="9" t="s">
        <v>2349</v>
      </c>
      <c r="E88" s="9" t="s">
        <v>2121</v>
      </c>
      <c r="F88" s="9" t="s">
        <v>2178</v>
      </c>
      <c r="G88" s="9" t="s">
        <v>1060</v>
      </c>
      <c r="H88" s="9" t="s">
        <v>2141</v>
      </c>
      <c r="I88" s="9" t="s">
        <v>2585</v>
      </c>
      <c r="J88" s="9" t="s">
        <v>2108</v>
      </c>
      <c r="K88" s="9" t="s">
        <v>2570</v>
      </c>
      <c r="L88" s="9">
        <v>30</v>
      </c>
      <c r="M88" s="9" t="s">
        <v>1058</v>
      </c>
      <c r="N88" s="26">
        <v>44091</v>
      </c>
      <c r="O88" s="26">
        <v>44119</v>
      </c>
      <c r="P88" s="14" t="s">
        <v>2348</v>
      </c>
      <c r="Q88" s="9">
        <v>22</v>
      </c>
      <c r="R88" s="9" t="s">
        <v>2109</v>
      </c>
      <c r="S88" s="9" t="s">
        <v>2347</v>
      </c>
      <c r="T88" s="15">
        <v>44126</v>
      </c>
      <c r="U88" s="9" t="s">
        <v>2129</v>
      </c>
      <c r="V88" s="9" t="s">
        <v>2111</v>
      </c>
      <c r="W88" s="9" t="s">
        <v>2110</v>
      </c>
      <c r="X88" s="9" t="s">
        <v>2110</v>
      </c>
    </row>
    <row r="89" spans="1:24" s="13" customFormat="1" ht="57" x14ac:dyDescent="0.25">
      <c r="A89" s="30" t="s">
        <v>2103</v>
      </c>
      <c r="B89" s="9" t="s">
        <v>2561</v>
      </c>
      <c r="C89" s="9" t="s">
        <v>2228</v>
      </c>
      <c r="D89" s="9" t="s">
        <v>2350</v>
      </c>
      <c r="E89" s="9" t="s">
        <v>2121</v>
      </c>
      <c r="F89" s="9" t="s">
        <v>2178</v>
      </c>
      <c r="G89" s="9" t="s">
        <v>1064</v>
      </c>
      <c r="H89" s="9" t="s">
        <v>2125</v>
      </c>
      <c r="I89" s="9" t="s">
        <v>2126</v>
      </c>
      <c r="J89" s="9" t="s">
        <v>2108</v>
      </c>
      <c r="K89" s="9" t="s">
        <v>2570</v>
      </c>
      <c r="L89" s="9">
        <v>30</v>
      </c>
      <c r="M89" s="9" t="s">
        <v>1062</v>
      </c>
      <c r="N89" s="26">
        <v>44091</v>
      </c>
      <c r="O89" s="26">
        <v>44096</v>
      </c>
      <c r="P89" s="14" t="s">
        <v>2351</v>
      </c>
      <c r="Q89" s="9">
        <v>3</v>
      </c>
      <c r="R89" s="9" t="s">
        <v>2109</v>
      </c>
      <c r="S89" s="9"/>
      <c r="T89" s="9" t="s">
        <v>2110</v>
      </c>
      <c r="U89" s="9" t="s">
        <v>2571</v>
      </c>
      <c r="V89" s="9" t="s">
        <v>2110</v>
      </c>
      <c r="W89" s="9" t="s">
        <v>2110</v>
      </c>
      <c r="X89" s="9" t="s">
        <v>2352</v>
      </c>
    </row>
    <row r="90" spans="1:24" s="13" customFormat="1" ht="42.75" x14ac:dyDescent="0.25">
      <c r="A90" s="30" t="s">
        <v>2286</v>
      </c>
      <c r="B90" s="9" t="s">
        <v>2616</v>
      </c>
      <c r="C90" s="9" t="s">
        <v>2133</v>
      </c>
      <c r="D90" s="9" t="s">
        <v>2355</v>
      </c>
      <c r="E90" s="9" t="s">
        <v>2105</v>
      </c>
      <c r="F90" s="9" t="s">
        <v>2562</v>
      </c>
      <c r="G90" s="9" t="s">
        <v>1068</v>
      </c>
      <c r="H90" s="9" t="s">
        <v>2356</v>
      </c>
      <c r="I90" s="9" t="s">
        <v>2357</v>
      </c>
      <c r="J90" s="9" t="s">
        <v>2162</v>
      </c>
      <c r="K90" s="9" t="s">
        <v>2564</v>
      </c>
      <c r="L90" s="9">
        <v>30</v>
      </c>
      <c r="M90" s="9" t="s">
        <v>1066</v>
      </c>
      <c r="N90" s="26">
        <v>44091</v>
      </c>
      <c r="O90" s="26">
        <v>44112</v>
      </c>
      <c r="P90" s="14" t="s">
        <v>2358</v>
      </c>
      <c r="Q90" s="9">
        <v>15</v>
      </c>
      <c r="R90" s="9" t="s">
        <v>2109</v>
      </c>
      <c r="S90" s="9" t="s">
        <v>2353</v>
      </c>
      <c r="T90" s="15">
        <v>44112</v>
      </c>
      <c r="U90" s="9" t="s">
        <v>2129</v>
      </c>
      <c r="V90" s="9" t="s">
        <v>2117</v>
      </c>
      <c r="W90" s="9" t="s">
        <v>2110</v>
      </c>
      <c r="X90" s="9" t="s">
        <v>2110</v>
      </c>
    </row>
    <row r="91" spans="1:24" s="13" customFormat="1" ht="57" x14ac:dyDescent="0.25">
      <c r="A91" s="30" t="s">
        <v>2103</v>
      </c>
      <c r="B91" s="9" t="s">
        <v>2561</v>
      </c>
      <c r="C91" s="9" t="s">
        <v>2228</v>
      </c>
      <c r="D91" s="9" t="s">
        <v>2360</v>
      </c>
      <c r="E91" s="9" t="s">
        <v>2105</v>
      </c>
      <c r="F91" s="9" t="s">
        <v>2235</v>
      </c>
      <c r="G91" s="9" t="s">
        <v>1072</v>
      </c>
      <c r="H91" s="9" t="s">
        <v>2261</v>
      </c>
      <c r="I91" s="9" t="s">
        <v>2108</v>
      </c>
      <c r="J91" s="9" t="s">
        <v>2108</v>
      </c>
      <c r="K91" s="9" t="s">
        <v>2564</v>
      </c>
      <c r="L91" s="9">
        <v>30</v>
      </c>
      <c r="M91" s="9" t="s">
        <v>1070</v>
      </c>
      <c r="N91" s="26">
        <v>44091</v>
      </c>
      <c r="O91" s="26">
        <v>44106</v>
      </c>
      <c r="P91" s="14" t="s">
        <v>2361</v>
      </c>
      <c r="Q91" s="9">
        <v>11</v>
      </c>
      <c r="R91" s="9" t="s">
        <v>2109</v>
      </c>
      <c r="S91" s="9" t="s">
        <v>2359</v>
      </c>
      <c r="T91" s="9" t="s">
        <v>2110</v>
      </c>
      <c r="U91" s="9" t="s">
        <v>2571</v>
      </c>
      <c r="V91" s="9" t="s">
        <v>2110</v>
      </c>
      <c r="W91" s="9" t="s">
        <v>2110</v>
      </c>
      <c r="X91" s="9" t="s">
        <v>2591</v>
      </c>
    </row>
    <row r="92" spans="1:24" s="19" customFormat="1" ht="57" hidden="1" x14ac:dyDescent="0.25">
      <c r="A92" s="30" t="s">
        <v>2103</v>
      </c>
      <c r="B92" s="10" t="s">
        <v>2561</v>
      </c>
      <c r="C92" s="10" t="s">
        <v>2142</v>
      </c>
      <c r="D92" s="10" t="s">
        <v>2362</v>
      </c>
      <c r="E92" s="10" t="s">
        <v>2121</v>
      </c>
      <c r="F92" s="10" t="s">
        <v>2178</v>
      </c>
      <c r="G92" s="10" t="s">
        <v>1076</v>
      </c>
      <c r="H92" s="10" t="s">
        <v>78</v>
      </c>
      <c r="I92" s="10" t="s">
        <v>79</v>
      </c>
      <c r="J92" s="10" t="s">
        <v>2108</v>
      </c>
      <c r="K92" s="10" t="s">
        <v>2570</v>
      </c>
      <c r="L92" s="10">
        <v>30</v>
      </c>
      <c r="M92" s="10" t="s">
        <v>1074</v>
      </c>
      <c r="N92" s="27">
        <v>44091</v>
      </c>
      <c r="O92" s="27">
        <v>44140</v>
      </c>
      <c r="P92" s="18" t="s">
        <v>2364</v>
      </c>
      <c r="Q92" s="10">
        <v>33</v>
      </c>
      <c r="R92" s="10" t="s">
        <v>2572</v>
      </c>
      <c r="S92" s="10" t="s">
        <v>2363</v>
      </c>
      <c r="T92" s="10" t="s">
        <v>2110</v>
      </c>
      <c r="U92" s="10" t="s">
        <v>2571</v>
      </c>
      <c r="V92" s="10" t="s">
        <v>2110</v>
      </c>
      <c r="W92" s="10" t="s">
        <v>2110</v>
      </c>
      <c r="X92" s="10" t="s">
        <v>2591</v>
      </c>
    </row>
    <row r="93" spans="1:24" s="19" customFormat="1" ht="57" hidden="1" x14ac:dyDescent="0.25">
      <c r="A93" s="30" t="s">
        <v>2103</v>
      </c>
      <c r="B93" s="10" t="s">
        <v>2561</v>
      </c>
      <c r="C93" s="10" t="s">
        <v>2344</v>
      </c>
      <c r="D93" s="10" t="s">
        <v>2366</v>
      </c>
      <c r="E93" s="10" t="s">
        <v>2174</v>
      </c>
      <c r="F93" s="10" t="s">
        <v>2346</v>
      </c>
      <c r="G93" s="10" t="s">
        <v>1089</v>
      </c>
      <c r="H93" s="10" t="s">
        <v>98</v>
      </c>
      <c r="I93" s="10" t="s">
        <v>99</v>
      </c>
      <c r="J93" s="10" t="s">
        <v>2108</v>
      </c>
      <c r="K93" s="10" t="s">
        <v>2570</v>
      </c>
      <c r="L93" s="10">
        <v>30</v>
      </c>
      <c r="M93" s="10" t="s">
        <v>1087</v>
      </c>
      <c r="N93" s="27">
        <v>44091</v>
      </c>
      <c r="O93" s="27">
        <v>44144</v>
      </c>
      <c r="P93" s="18" t="s">
        <v>2367</v>
      </c>
      <c r="Q93" s="10">
        <v>35</v>
      </c>
      <c r="R93" s="10" t="s">
        <v>2572</v>
      </c>
      <c r="S93" s="10" t="s">
        <v>2365</v>
      </c>
      <c r="T93" s="10" t="s">
        <v>2110</v>
      </c>
      <c r="U93" s="10" t="s">
        <v>2571</v>
      </c>
      <c r="V93" s="10" t="s">
        <v>2110</v>
      </c>
      <c r="W93" s="10" t="s">
        <v>2110</v>
      </c>
      <c r="X93" s="10" t="s">
        <v>2591</v>
      </c>
    </row>
    <row r="94" spans="1:24" s="13" customFormat="1" ht="57" x14ac:dyDescent="0.25">
      <c r="A94" s="30" t="s">
        <v>2103</v>
      </c>
      <c r="B94" s="9" t="s">
        <v>2561</v>
      </c>
      <c r="C94" s="9" t="s">
        <v>2588</v>
      </c>
      <c r="D94" s="9" t="s">
        <v>2369</v>
      </c>
      <c r="E94" s="9" t="s">
        <v>2105</v>
      </c>
      <c r="F94" s="9" t="s">
        <v>2152</v>
      </c>
      <c r="G94" s="9" t="s">
        <v>1100</v>
      </c>
      <c r="H94" s="9" t="s">
        <v>2156</v>
      </c>
      <c r="I94" s="9" t="s">
        <v>79</v>
      </c>
      <c r="J94" s="9" t="s">
        <v>2108</v>
      </c>
      <c r="K94" s="9" t="s">
        <v>76</v>
      </c>
      <c r="L94" s="9">
        <v>35</v>
      </c>
      <c r="M94" s="9" t="s">
        <v>1098</v>
      </c>
      <c r="N94" s="26">
        <v>44092</v>
      </c>
      <c r="O94" s="26">
        <v>44134</v>
      </c>
      <c r="P94" s="14" t="s">
        <v>2370</v>
      </c>
      <c r="Q94" s="9">
        <v>29</v>
      </c>
      <c r="R94" s="9" t="s">
        <v>2109</v>
      </c>
      <c r="S94" s="9" t="s">
        <v>2368</v>
      </c>
      <c r="T94" s="9" t="s">
        <v>2110</v>
      </c>
      <c r="U94" s="9" t="s">
        <v>2571</v>
      </c>
      <c r="V94" s="9" t="s">
        <v>2110</v>
      </c>
      <c r="W94" s="9" t="s">
        <v>2110</v>
      </c>
      <c r="X94" s="9" t="s">
        <v>2591</v>
      </c>
    </row>
    <row r="95" spans="1:24" s="13" customFormat="1" ht="57" x14ac:dyDescent="0.25">
      <c r="A95" s="30" t="s">
        <v>2103</v>
      </c>
      <c r="B95" s="9" t="s">
        <v>2561</v>
      </c>
      <c r="C95" s="9" t="s">
        <v>2189</v>
      </c>
      <c r="D95" s="9" t="s">
        <v>2372</v>
      </c>
      <c r="E95" s="9" t="s">
        <v>2121</v>
      </c>
      <c r="F95" s="9" t="s">
        <v>2562</v>
      </c>
      <c r="G95" s="9" t="s">
        <v>1116</v>
      </c>
      <c r="H95" s="9" t="s">
        <v>2112</v>
      </c>
      <c r="I95" s="9" t="s">
        <v>2108</v>
      </c>
      <c r="J95" s="9" t="s">
        <v>2108</v>
      </c>
      <c r="K95" s="9" t="s">
        <v>2570</v>
      </c>
      <c r="L95" s="9">
        <v>30</v>
      </c>
      <c r="M95" s="9" t="s">
        <v>1114</v>
      </c>
      <c r="N95" s="26">
        <v>44092</v>
      </c>
      <c r="O95" s="26">
        <v>44102</v>
      </c>
      <c r="P95" s="14" t="s">
        <v>2373</v>
      </c>
      <c r="Q95" s="9">
        <v>6</v>
      </c>
      <c r="R95" s="9" t="s">
        <v>2109</v>
      </c>
      <c r="S95" s="9" t="s">
        <v>2371</v>
      </c>
      <c r="T95" s="9" t="s">
        <v>2110</v>
      </c>
      <c r="U95" s="9" t="s">
        <v>2571</v>
      </c>
      <c r="V95" s="9" t="s">
        <v>2110</v>
      </c>
      <c r="W95" s="9" t="s">
        <v>2110</v>
      </c>
      <c r="X95" s="9" t="s">
        <v>2591</v>
      </c>
    </row>
    <row r="96" spans="1:24" s="13" customFormat="1" ht="57" hidden="1" x14ac:dyDescent="0.25">
      <c r="A96" s="30" t="s">
        <v>2103</v>
      </c>
      <c r="B96" s="10" t="s">
        <v>2561</v>
      </c>
      <c r="C96" s="10" t="s">
        <v>2142</v>
      </c>
      <c r="D96" s="10" t="s">
        <v>2375</v>
      </c>
      <c r="E96" s="10" t="s">
        <v>2121</v>
      </c>
      <c r="F96" s="10" t="s">
        <v>2346</v>
      </c>
      <c r="G96" s="10" t="s">
        <v>1123</v>
      </c>
      <c r="H96" s="10" t="s">
        <v>98</v>
      </c>
      <c r="I96" s="10" t="s">
        <v>99</v>
      </c>
      <c r="J96" s="10" t="s">
        <v>2108</v>
      </c>
      <c r="K96" s="10" t="s">
        <v>2570</v>
      </c>
      <c r="L96" s="10">
        <v>30</v>
      </c>
      <c r="M96" s="10" t="s">
        <v>1121</v>
      </c>
      <c r="N96" s="27">
        <v>44092</v>
      </c>
      <c r="O96" s="27">
        <v>44141</v>
      </c>
      <c r="P96" s="18" t="s">
        <v>2376</v>
      </c>
      <c r="Q96" s="10">
        <v>33</v>
      </c>
      <c r="R96" s="10" t="s">
        <v>2572</v>
      </c>
      <c r="S96" s="10" t="s">
        <v>2374</v>
      </c>
      <c r="T96" s="10" t="s">
        <v>2110</v>
      </c>
      <c r="U96" s="10" t="s">
        <v>2571</v>
      </c>
      <c r="V96" s="10" t="s">
        <v>2110</v>
      </c>
      <c r="W96" s="10" t="s">
        <v>2110</v>
      </c>
      <c r="X96" s="10" t="s">
        <v>2591</v>
      </c>
    </row>
    <row r="97" spans="1:24" s="13" customFormat="1" ht="57" x14ac:dyDescent="0.25">
      <c r="A97" s="30" t="s">
        <v>2286</v>
      </c>
      <c r="B97" s="9" t="s">
        <v>2616</v>
      </c>
      <c r="C97" s="9" t="s">
        <v>2588</v>
      </c>
      <c r="D97" s="9" t="s">
        <v>2378</v>
      </c>
      <c r="E97" s="9" t="s">
        <v>2174</v>
      </c>
      <c r="F97" s="9" t="s">
        <v>2562</v>
      </c>
      <c r="G97" s="9" t="s">
        <v>1135</v>
      </c>
      <c r="H97" s="9" t="s">
        <v>2107</v>
      </c>
      <c r="I97" s="9" t="s">
        <v>2563</v>
      </c>
      <c r="J97" s="9" t="s">
        <v>2108</v>
      </c>
      <c r="K97" s="9" t="s">
        <v>2564</v>
      </c>
      <c r="L97" s="9">
        <v>30</v>
      </c>
      <c r="M97" s="9" t="s">
        <v>1133</v>
      </c>
      <c r="N97" s="26">
        <v>44092</v>
      </c>
      <c r="O97" s="26">
        <v>44104</v>
      </c>
      <c r="P97" s="14" t="s">
        <v>2379</v>
      </c>
      <c r="Q97" s="9">
        <v>8</v>
      </c>
      <c r="R97" s="9" t="s">
        <v>2109</v>
      </c>
      <c r="S97" s="9" t="s">
        <v>2377</v>
      </c>
      <c r="T97" s="9" t="s">
        <v>2110</v>
      </c>
      <c r="U97" s="9" t="s">
        <v>2571</v>
      </c>
      <c r="V97" s="9" t="s">
        <v>2111</v>
      </c>
      <c r="W97" s="9" t="s">
        <v>2110</v>
      </c>
      <c r="X97" s="9" t="s">
        <v>2380</v>
      </c>
    </row>
    <row r="98" spans="1:24" s="13" customFormat="1" ht="57" x14ac:dyDescent="0.25">
      <c r="A98" s="30" t="s">
        <v>2103</v>
      </c>
      <c r="B98" s="9" t="s">
        <v>2278</v>
      </c>
      <c r="C98" s="9" t="s">
        <v>2204</v>
      </c>
      <c r="D98" s="9" t="s">
        <v>2382</v>
      </c>
      <c r="E98" s="9" t="s">
        <v>2174</v>
      </c>
      <c r="F98" s="9" t="s">
        <v>2152</v>
      </c>
      <c r="G98" s="9" t="s">
        <v>1139</v>
      </c>
      <c r="H98" s="9" t="s">
        <v>2183</v>
      </c>
      <c r="I98" s="9" t="s">
        <v>2126</v>
      </c>
      <c r="J98" s="9" t="s">
        <v>2108</v>
      </c>
      <c r="K98" s="9" t="s">
        <v>76</v>
      </c>
      <c r="L98" s="9">
        <v>35</v>
      </c>
      <c r="M98" s="9" t="s">
        <v>1137</v>
      </c>
      <c r="N98" s="26">
        <v>44092</v>
      </c>
      <c r="O98" s="26">
        <v>44092</v>
      </c>
      <c r="P98" s="14" t="s">
        <v>2383</v>
      </c>
      <c r="Q98" s="9">
        <v>0</v>
      </c>
      <c r="R98" s="9" t="s">
        <v>2109</v>
      </c>
      <c r="S98" s="9" t="s">
        <v>2381</v>
      </c>
      <c r="T98" s="15">
        <v>44106</v>
      </c>
      <c r="U98" s="9" t="s">
        <v>2129</v>
      </c>
      <c r="V98" s="9" t="s">
        <v>2111</v>
      </c>
      <c r="W98" s="9" t="s">
        <v>2110</v>
      </c>
      <c r="X98" s="9" t="s">
        <v>2110</v>
      </c>
    </row>
    <row r="99" spans="1:24" s="21" customFormat="1" ht="57" x14ac:dyDescent="0.25">
      <c r="A99" s="30" t="s">
        <v>2103</v>
      </c>
      <c r="B99" s="9" t="s">
        <v>2561</v>
      </c>
      <c r="C99" s="9" t="s">
        <v>2133</v>
      </c>
      <c r="D99" s="9" t="s">
        <v>2385</v>
      </c>
      <c r="E99" s="9" t="s">
        <v>2105</v>
      </c>
      <c r="F99" s="9" t="s">
        <v>2152</v>
      </c>
      <c r="G99" s="9" t="s">
        <v>1157</v>
      </c>
      <c r="H99" s="9" t="s">
        <v>2156</v>
      </c>
      <c r="I99" s="9" t="s">
        <v>79</v>
      </c>
      <c r="J99" s="9" t="s">
        <v>2108</v>
      </c>
      <c r="K99" s="9" t="s">
        <v>76</v>
      </c>
      <c r="L99" s="9">
        <v>35</v>
      </c>
      <c r="M99" s="9" t="s">
        <v>1155</v>
      </c>
      <c r="N99" s="26">
        <v>44092</v>
      </c>
      <c r="O99" s="26">
        <v>44144</v>
      </c>
      <c r="P99" s="14" t="s">
        <v>2110</v>
      </c>
      <c r="Q99" s="9">
        <v>34</v>
      </c>
      <c r="R99" s="9" t="s">
        <v>2109</v>
      </c>
      <c r="S99" s="9" t="s">
        <v>2384</v>
      </c>
      <c r="T99" s="9" t="s">
        <v>2110</v>
      </c>
      <c r="U99" s="9" t="s">
        <v>2129</v>
      </c>
      <c r="V99" s="9" t="s">
        <v>2111</v>
      </c>
      <c r="W99" s="9" t="s">
        <v>2110</v>
      </c>
      <c r="X99" s="9" t="s">
        <v>2386</v>
      </c>
    </row>
    <row r="100" spans="1:24" s="13" customFormat="1" ht="142.5" x14ac:dyDescent="0.25">
      <c r="A100" s="30" t="s">
        <v>2103</v>
      </c>
      <c r="B100" s="9" t="s">
        <v>2278</v>
      </c>
      <c r="C100" s="9" t="s">
        <v>2133</v>
      </c>
      <c r="D100" s="9" t="s">
        <v>2619</v>
      </c>
      <c r="E100" s="9" t="s">
        <v>2135</v>
      </c>
      <c r="F100" s="9" t="s">
        <v>2346</v>
      </c>
      <c r="G100" s="9" t="s">
        <v>1164</v>
      </c>
      <c r="H100" s="9" t="s">
        <v>2130</v>
      </c>
      <c r="I100" s="9" t="s">
        <v>2131</v>
      </c>
      <c r="J100" s="9" t="s">
        <v>2132</v>
      </c>
      <c r="K100" s="9" t="s">
        <v>2570</v>
      </c>
      <c r="L100" s="9">
        <v>30</v>
      </c>
      <c r="M100" s="9" t="s">
        <v>1162</v>
      </c>
      <c r="N100" s="26">
        <v>44092</v>
      </c>
      <c r="O100" s="26">
        <v>44096</v>
      </c>
      <c r="P100" s="14" t="s">
        <v>2190</v>
      </c>
      <c r="Q100" s="9">
        <v>2</v>
      </c>
      <c r="R100" s="9" t="s">
        <v>2109</v>
      </c>
      <c r="S100" s="9" t="s">
        <v>2387</v>
      </c>
      <c r="T100" s="9" t="s">
        <v>2110</v>
      </c>
      <c r="U100" s="9" t="s">
        <v>2571</v>
      </c>
      <c r="V100" s="9" t="s">
        <v>2110</v>
      </c>
      <c r="W100" s="9" t="s">
        <v>2110</v>
      </c>
      <c r="X100" s="9" t="s">
        <v>2591</v>
      </c>
    </row>
    <row r="101" spans="1:24" s="13" customFormat="1" ht="71.25" x14ac:dyDescent="0.25">
      <c r="A101" s="30" t="s">
        <v>2103</v>
      </c>
      <c r="B101" s="9" t="s">
        <v>2561</v>
      </c>
      <c r="C101" s="9" t="s">
        <v>2204</v>
      </c>
      <c r="D101" s="9" t="s">
        <v>2388</v>
      </c>
      <c r="E101" s="9" t="s">
        <v>2121</v>
      </c>
      <c r="F101" s="9" t="s">
        <v>2562</v>
      </c>
      <c r="G101" s="9" t="s">
        <v>1171</v>
      </c>
      <c r="H101" s="9" t="s">
        <v>2613</v>
      </c>
      <c r="I101" s="9" t="s">
        <v>2108</v>
      </c>
      <c r="J101" s="9" t="s">
        <v>2108</v>
      </c>
      <c r="K101" s="9" t="s">
        <v>2570</v>
      </c>
      <c r="L101" s="9">
        <v>30</v>
      </c>
      <c r="M101" s="9" t="s">
        <v>1169</v>
      </c>
      <c r="N101" s="26">
        <v>44095</v>
      </c>
      <c r="O101" s="26">
        <v>44110</v>
      </c>
      <c r="P101" s="14" t="s">
        <v>2389</v>
      </c>
      <c r="Q101" s="9">
        <v>11</v>
      </c>
      <c r="R101" s="9" t="s">
        <v>2109</v>
      </c>
      <c r="S101" s="9" t="s">
        <v>2624</v>
      </c>
      <c r="T101" s="9" t="s">
        <v>2110</v>
      </c>
      <c r="U101" s="9" t="s">
        <v>2571</v>
      </c>
      <c r="V101" s="9" t="s">
        <v>2110</v>
      </c>
      <c r="W101" s="9" t="s">
        <v>2110</v>
      </c>
      <c r="X101" s="9" t="s">
        <v>2591</v>
      </c>
    </row>
    <row r="102" spans="1:24" s="21" customFormat="1" ht="57" x14ac:dyDescent="0.25">
      <c r="A102" s="30" t="s">
        <v>2286</v>
      </c>
      <c r="B102" s="9" t="s">
        <v>2616</v>
      </c>
      <c r="C102" s="9" t="s">
        <v>2200</v>
      </c>
      <c r="D102" s="9" t="s">
        <v>2391</v>
      </c>
      <c r="E102" s="9" t="s">
        <v>2174</v>
      </c>
      <c r="F102" s="9" t="s">
        <v>2235</v>
      </c>
      <c r="G102" s="9" t="s">
        <v>1181</v>
      </c>
      <c r="H102" s="9" t="s">
        <v>2183</v>
      </c>
      <c r="I102" s="9" t="s">
        <v>2126</v>
      </c>
      <c r="J102" s="9" t="s">
        <v>2108</v>
      </c>
      <c r="K102" s="9" t="s">
        <v>2564</v>
      </c>
      <c r="L102" s="9">
        <v>30</v>
      </c>
      <c r="M102" s="9" t="s">
        <v>1179</v>
      </c>
      <c r="N102" s="26">
        <v>44095</v>
      </c>
      <c r="O102" s="26">
        <v>44138</v>
      </c>
      <c r="P102" s="14" t="s">
        <v>2392</v>
      </c>
      <c r="Q102" s="9">
        <v>29</v>
      </c>
      <c r="R102" s="9" t="s">
        <v>2109</v>
      </c>
      <c r="S102" s="9" t="s">
        <v>2390</v>
      </c>
      <c r="T102" s="15">
        <v>44154</v>
      </c>
      <c r="U102" s="9" t="s">
        <v>2129</v>
      </c>
      <c r="V102" s="9" t="s">
        <v>2111</v>
      </c>
      <c r="W102" s="9" t="s">
        <v>2110</v>
      </c>
      <c r="X102" s="9" t="s">
        <v>2110</v>
      </c>
    </row>
    <row r="103" spans="1:24" s="13" customFormat="1" ht="57" x14ac:dyDescent="0.25">
      <c r="A103" s="30" t="s">
        <v>2286</v>
      </c>
      <c r="B103" s="9" t="s">
        <v>2616</v>
      </c>
      <c r="C103" s="9" t="s">
        <v>2200</v>
      </c>
      <c r="D103" s="9" t="s">
        <v>2394</v>
      </c>
      <c r="E103" s="9" t="s">
        <v>2121</v>
      </c>
      <c r="F103" s="9" t="s">
        <v>2178</v>
      </c>
      <c r="G103" s="9" t="s">
        <v>1217</v>
      </c>
      <c r="H103" s="9" t="s">
        <v>78</v>
      </c>
      <c r="I103" s="9" t="s">
        <v>79</v>
      </c>
      <c r="J103" s="9" t="s">
        <v>2108</v>
      </c>
      <c r="K103" s="9" t="s">
        <v>76</v>
      </c>
      <c r="L103" s="9">
        <v>35</v>
      </c>
      <c r="M103" s="9" t="s">
        <v>1215</v>
      </c>
      <c r="N103" s="26">
        <v>44095</v>
      </c>
      <c r="O103" s="26">
        <v>44140</v>
      </c>
      <c r="P103" s="14" t="s">
        <v>2395</v>
      </c>
      <c r="Q103" s="9">
        <v>31</v>
      </c>
      <c r="R103" s="9" t="s">
        <v>2109</v>
      </c>
      <c r="S103" s="9" t="s">
        <v>2393</v>
      </c>
      <c r="T103" s="9" t="s">
        <v>2110</v>
      </c>
      <c r="U103" s="9" t="s">
        <v>2571</v>
      </c>
      <c r="V103" s="9" t="s">
        <v>2110</v>
      </c>
      <c r="W103" s="9" t="s">
        <v>2110</v>
      </c>
      <c r="X103" s="9" t="s">
        <v>2591</v>
      </c>
    </row>
    <row r="104" spans="1:24" s="21" customFormat="1" ht="57" x14ac:dyDescent="0.25">
      <c r="A104" s="30" t="s">
        <v>2103</v>
      </c>
      <c r="B104" s="9" t="s">
        <v>2561</v>
      </c>
      <c r="C104" s="9" t="s">
        <v>2157</v>
      </c>
      <c r="D104" s="9" t="s">
        <v>2397</v>
      </c>
      <c r="E104" s="9" t="s">
        <v>2568</v>
      </c>
      <c r="F104" s="9" t="s">
        <v>2152</v>
      </c>
      <c r="G104" s="9" t="s">
        <v>1246</v>
      </c>
      <c r="H104" s="9" t="s">
        <v>2183</v>
      </c>
      <c r="I104" s="9" t="s">
        <v>2126</v>
      </c>
      <c r="J104" s="9" t="s">
        <v>2108</v>
      </c>
      <c r="K104" s="9" t="s">
        <v>2570</v>
      </c>
      <c r="L104" s="9">
        <v>30</v>
      </c>
      <c r="M104" s="9" t="s">
        <v>1244</v>
      </c>
      <c r="N104" s="26">
        <v>44095</v>
      </c>
      <c r="O104" s="26">
        <v>44138</v>
      </c>
      <c r="P104" s="14" t="s">
        <v>2398</v>
      </c>
      <c r="Q104" s="9">
        <v>29</v>
      </c>
      <c r="R104" s="9" t="s">
        <v>2109</v>
      </c>
      <c r="S104" s="9" t="s">
        <v>2396</v>
      </c>
      <c r="T104" s="15">
        <v>44154</v>
      </c>
      <c r="U104" s="9" t="s">
        <v>2129</v>
      </c>
      <c r="V104" s="9" t="s">
        <v>2117</v>
      </c>
      <c r="W104" s="9" t="s">
        <v>2110</v>
      </c>
      <c r="X104" s="9" t="s">
        <v>2110</v>
      </c>
    </row>
    <row r="105" spans="1:24" s="24" customFormat="1" ht="57" hidden="1" x14ac:dyDescent="0.25">
      <c r="A105" s="10" t="s">
        <v>2103</v>
      </c>
      <c r="B105" s="10" t="s">
        <v>2561</v>
      </c>
      <c r="C105" s="10" t="s">
        <v>2106</v>
      </c>
      <c r="D105" s="10" t="s">
        <v>2399</v>
      </c>
      <c r="E105" s="10" t="s">
        <v>2121</v>
      </c>
      <c r="F105" s="10" t="s">
        <v>2178</v>
      </c>
      <c r="G105" s="10" t="s">
        <v>1256</v>
      </c>
      <c r="H105" s="10" t="s">
        <v>1258</v>
      </c>
      <c r="I105" s="10" t="s">
        <v>79</v>
      </c>
      <c r="J105" s="10" t="s">
        <v>2108</v>
      </c>
      <c r="K105" s="10" t="s">
        <v>2570</v>
      </c>
      <c r="L105" s="10">
        <v>30</v>
      </c>
      <c r="M105" s="10" t="s">
        <v>1254</v>
      </c>
      <c r="N105" s="27">
        <v>44095</v>
      </c>
      <c r="O105" s="27"/>
      <c r="P105" s="18"/>
      <c r="Q105" s="10"/>
      <c r="R105" s="10" t="s">
        <v>2572</v>
      </c>
      <c r="S105" s="10" t="s">
        <v>2625</v>
      </c>
      <c r="T105" s="10"/>
      <c r="U105" s="10"/>
      <c r="V105" s="10"/>
      <c r="W105" s="10"/>
      <c r="X105" s="10"/>
    </row>
    <row r="106" spans="1:24" s="21" customFormat="1" ht="57" x14ac:dyDescent="0.25">
      <c r="A106" s="30" t="s">
        <v>2103</v>
      </c>
      <c r="B106" s="9" t="s">
        <v>2561</v>
      </c>
      <c r="C106" s="9" t="s">
        <v>2574</v>
      </c>
      <c r="D106" s="9" t="s">
        <v>2401</v>
      </c>
      <c r="E106" s="9" t="s">
        <v>2105</v>
      </c>
      <c r="F106" s="9" t="s">
        <v>2178</v>
      </c>
      <c r="G106" s="9" t="s">
        <v>1268</v>
      </c>
      <c r="H106" s="9" t="s">
        <v>2334</v>
      </c>
      <c r="I106" s="9" t="s">
        <v>79</v>
      </c>
      <c r="J106" s="9" t="s">
        <v>2108</v>
      </c>
      <c r="K106" s="9" t="s">
        <v>2564</v>
      </c>
      <c r="L106" s="9">
        <v>30</v>
      </c>
      <c r="M106" s="9" t="s">
        <v>1266</v>
      </c>
      <c r="N106" s="26">
        <v>44095</v>
      </c>
      <c r="O106" s="26">
        <v>44109</v>
      </c>
      <c r="P106" s="14" t="s">
        <v>2402</v>
      </c>
      <c r="Q106" s="9">
        <v>10</v>
      </c>
      <c r="R106" s="9" t="s">
        <v>2109</v>
      </c>
      <c r="S106" s="9" t="s">
        <v>2400</v>
      </c>
      <c r="T106" s="15">
        <v>44106</v>
      </c>
      <c r="U106" s="9" t="s">
        <v>2129</v>
      </c>
      <c r="V106" s="9" t="s">
        <v>2117</v>
      </c>
      <c r="W106" s="9" t="s">
        <v>2110</v>
      </c>
      <c r="X106" s="9" t="s">
        <v>2110</v>
      </c>
    </row>
    <row r="107" spans="1:24" s="13" customFormat="1" ht="57" x14ac:dyDescent="0.25">
      <c r="A107" s="30" t="s">
        <v>2103</v>
      </c>
      <c r="B107" s="9" t="s">
        <v>2561</v>
      </c>
      <c r="C107" s="9" t="s">
        <v>2467</v>
      </c>
      <c r="D107" s="9" t="s">
        <v>2546</v>
      </c>
      <c r="E107" s="9" t="s">
        <v>2121</v>
      </c>
      <c r="F107" s="9" t="s">
        <v>2562</v>
      </c>
      <c r="G107" s="9" t="s">
        <v>1278</v>
      </c>
      <c r="H107" s="9" t="s">
        <v>2183</v>
      </c>
      <c r="I107" s="9" t="s">
        <v>2126</v>
      </c>
      <c r="J107" s="9" t="s">
        <v>2108</v>
      </c>
      <c r="K107" s="9" t="s">
        <v>2570</v>
      </c>
      <c r="L107" s="9">
        <v>30</v>
      </c>
      <c r="M107" s="9" t="s">
        <v>1276</v>
      </c>
      <c r="N107" s="26">
        <v>44095</v>
      </c>
      <c r="O107" s="26">
        <v>44138</v>
      </c>
      <c r="P107" s="14" t="s">
        <v>2547</v>
      </c>
      <c r="Q107" s="9">
        <v>29</v>
      </c>
      <c r="R107" s="9" t="s">
        <v>2109</v>
      </c>
      <c r="S107" s="9" t="s">
        <v>2545</v>
      </c>
      <c r="T107" s="15">
        <v>44154</v>
      </c>
      <c r="U107" s="9" t="s">
        <v>2129</v>
      </c>
      <c r="V107" s="9" t="s">
        <v>2117</v>
      </c>
      <c r="W107" s="9" t="s">
        <v>2110</v>
      </c>
      <c r="X107" s="9" t="s">
        <v>2110</v>
      </c>
    </row>
    <row r="108" spans="1:24" s="13" customFormat="1" ht="57" x14ac:dyDescent="0.25">
      <c r="A108" s="30" t="s">
        <v>2103</v>
      </c>
      <c r="B108" s="9" t="s">
        <v>2561</v>
      </c>
      <c r="C108" s="9" t="s">
        <v>2106</v>
      </c>
      <c r="D108" s="9" t="s">
        <v>2543</v>
      </c>
      <c r="E108" s="9" t="s">
        <v>2121</v>
      </c>
      <c r="F108" s="9" t="s">
        <v>2346</v>
      </c>
      <c r="G108" s="9" t="s">
        <v>1288</v>
      </c>
      <c r="H108" s="9" t="s">
        <v>2288</v>
      </c>
      <c r="I108" s="9" t="s">
        <v>2108</v>
      </c>
      <c r="J108" s="9" t="s">
        <v>2108</v>
      </c>
      <c r="K108" s="9" t="s">
        <v>2570</v>
      </c>
      <c r="L108" s="9">
        <v>30</v>
      </c>
      <c r="M108" s="9" t="s">
        <v>1286</v>
      </c>
      <c r="N108" s="26">
        <v>44095</v>
      </c>
      <c r="O108" s="26">
        <v>44109</v>
      </c>
      <c r="P108" s="14" t="s">
        <v>2544</v>
      </c>
      <c r="Q108" s="9">
        <v>10</v>
      </c>
      <c r="R108" s="9" t="s">
        <v>2109</v>
      </c>
      <c r="S108" s="9" t="s">
        <v>2542</v>
      </c>
      <c r="T108" s="9" t="s">
        <v>2110</v>
      </c>
      <c r="U108" s="9" t="s">
        <v>2110</v>
      </c>
      <c r="V108" s="9" t="s">
        <v>2110</v>
      </c>
      <c r="W108" s="9" t="s">
        <v>2110</v>
      </c>
      <c r="X108" s="9" t="s">
        <v>2591</v>
      </c>
    </row>
    <row r="109" spans="1:24" s="13" customFormat="1" ht="99.75" x14ac:dyDescent="0.25">
      <c r="A109" s="30" t="s">
        <v>2103</v>
      </c>
      <c r="B109" s="9" t="s">
        <v>2561</v>
      </c>
      <c r="C109" s="9" t="s">
        <v>2142</v>
      </c>
      <c r="D109" s="9" t="s">
        <v>2540</v>
      </c>
      <c r="E109" s="9" t="s">
        <v>2121</v>
      </c>
      <c r="F109" s="9" t="s">
        <v>2178</v>
      </c>
      <c r="G109" s="9" t="s">
        <v>1324</v>
      </c>
      <c r="H109" s="9" t="s">
        <v>2334</v>
      </c>
      <c r="I109" s="9" t="s">
        <v>79</v>
      </c>
      <c r="J109" s="9" t="s">
        <v>2108</v>
      </c>
      <c r="K109" s="9" t="s">
        <v>2570</v>
      </c>
      <c r="L109" s="9">
        <v>30</v>
      </c>
      <c r="M109" s="9" t="s">
        <v>1322</v>
      </c>
      <c r="N109" s="26">
        <v>44096</v>
      </c>
      <c r="O109" s="26">
        <v>44109</v>
      </c>
      <c r="P109" s="14" t="s">
        <v>2541</v>
      </c>
      <c r="Q109" s="9">
        <v>9</v>
      </c>
      <c r="R109" s="9" t="s">
        <v>2109</v>
      </c>
      <c r="S109" s="9" t="s">
        <v>2539</v>
      </c>
      <c r="T109" s="15">
        <v>44106</v>
      </c>
      <c r="U109" s="9" t="s">
        <v>2129</v>
      </c>
      <c r="V109" s="9" t="s">
        <v>2117</v>
      </c>
      <c r="W109" s="9" t="s">
        <v>2110</v>
      </c>
      <c r="X109" s="9" t="s">
        <v>2110</v>
      </c>
    </row>
    <row r="110" spans="1:24" s="21" customFormat="1" ht="57" x14ac:dyDescent="0.25">
      <c r="A110" s="30" t="s">
        <v>2103</v>
      </c>
      <c r="B110" s="9" t="s">
        <v>2561</v>
      </c>
      <c r="C110" s="9" t="s">
        <v>2626</v>
      </c>
      <c r="D110" s="9" t="s">
        <v>2538</v>
      </c>
      <c r="E110" s="9" t="s">
        <v>2121</v>
      </c>
      <c r="F110" s="9" t="s">
        <v>2562</v>
      </c>
      <c r="G110" s="9" t="s">
        <v>1346</v>
      </c>
      <c r="H110" s="9" t="s">
        <v>2125</v>
      </c>
      <c r="I110" s="9" t="s">
        <v>2126</v>
      </c>
      <c r="J110" s="9" t="s">
        <v>2108</v>
      </c>
      <c r="K110" s="9" t="s">
        <v>2564</v>
      </c>
      <c r="L110" s="9">
        <v>30</v>
      </c>
      <c r="M110" s="9" t="s">
        <v>1344</v>
      </c>
      <c r="N110" s="26">
        <v>44096</v>
      </c>
      <c r="O110" s="26">
        <v>44097</v>
      </c>
      <c r="P110" s="14" t="s">
        <v>2537</v>
      </c>
      <c r="Q110" s="9">
        <v>1</v>
      </c>
      <c r="R110" s="9" t="s">
        <v>2109</v>
      </c>
      <c r="S110" s="9" t="s">
        <v>2487</v>
      </c>
      <c r="T110" s="9"/>
      <c r="U110" s="9"/>
      <c r="V110" s="9"/>
      <c r="W110" s="9"/>
      <c r="X110" s="9"/>
    </row>
    <row r="111" spans="1:24" s="13" customFormat="1" ht="57" hidden="1" x14ac:dyDescent="0.25">
      <c r="A111" s="30" t="s">
        <v>2103</v>
      </c>
      <c r="B111" s="10" t="s">
        <v>2561</v>
      </c>
      <c r="C111" s="10" t="s">
        <v>2138</v>
      </c>
      <c r="D111" s="10" t="s">
        <v>2535</v>
      </c>
      <c r="E111" s="10" t="s">
        <v>2121</v>
      </c>
      <c r="F111" s="10" t="s">
        <v>2562</v>
      </c>
      <c r="G111" s="10" t="s">
        <v>1365</v>
      </c>
      <c r="H111" s="10" t="s">
        <v>98</v>
      </c>
      <c r="I111" s="10" t="s">
        <v>99</v>
      </c>
      <c r="J111" s="10" t="s">
        <v>2108</v>
      </c>
      <c r="K111" s="10" t="s">
        <v>2570</v>
      </c>
      <c r="L111" s="10">
        <v>30</v>
      </c>
      <c r="M111" s="10" t="s">
        <v>1363</v>
      </c>
      <c r="N111" s="27">
        <v>44096</v>
      </c>
      <c r="O111" s="27">
        <v>44145</v>
      </c>
      <c r="P111" s="18" t="s">
        <v>2536</v>
      </c>
      <c r="Q111" s="10">
        <v>33</v>
      </c>
      <c r="R111" s="10" t="s">
        <v>2572</v>
      </c>
      <c r="S111" s="10" t="s">
        <v>2534</v>
      </c>
      <c r="T111" s="17">
        <v>44145</v>
      </c>
      <c r="U111" s="10" t="s">
        <v>2129</v>
      </c>
      <c r="V111" s="10" t="s">
        <v>2110</v>
      </c>
      <c r="W111" s="10" t="s">
        <v>2110</v>
      </c>
      <c r="X111" s="10" t="s">
        <v>2627</v>
      </c>
    </row>
    <row r="112" spans="1:24" s="24" customFormat="1" ht="57" hidden="1" x14ac:dyDescent="0.25">
      <c r="A112" s="10" t="s">
        <v>2103</v>
      </c>
      <c r="B112" s="10" t="s">
        <v>2561</v>
      </c>
      <c r="C112" s="10" t="s">
        <v>2324</v>
      </c>
      <c r="D112" s="10" t="s">
        <v>2325</v>
      </c>
      <c r="E112" s="10" t="s">
        <v>2105</v>
      </c>
      <c r="F112" s="10" t="s">
        <v>2562</v>
      </c>
      <c r="G112" s="10" t="s">
        <v>1414</v>
      </c>
      <c r="H112" s="10" t="s">
        <v>2125</v>
      </c>
      <c r="I112" s="10" t="s">
        <v>2126</v>
      </c>
      <c r="J112" s="10" t="s">
        <v>2108</v>
      </c>
      <c r="K112" s="10" t="s">
        <v>2564</v>
      </c>
      <c r="L112" s="10">
        <v>30</v>
      </c>
      <c r="M112" s="10" t="s">
        <v>1412</v>
      </c>
      <c r="N112" s="27">
        <v>44097</v>
      </c>
      <c r="O112" s="27"/>
      <c r="P112" s="18"/>
      <c r="Q112" s="10"/>
      <c r="R112" s="10" t="s">
        <v>2572</v>
      </c>
      <c r="S112" s="10" t="s">
        <v>2628</v>
      </c>
      <c r="T112" s="10"/>
      <c r="U112" s="10"/>
      <c r="V112" s="10"/>
      <c r="W112" s="10"/>
      <c r="X112" s="10"/>
    </row>
    <row r="113" spans="1:24" s="13" customFormat="1" ht="57" x14ac:dyDescent="0.25">
      <c r="A113" s="30" t="s">
        <v>2286</v>
      </c>
      <c r="B113" s="9" t="s">
        <v>2354</v>
      </c>
      <c r="C113" s="9" t="s">
        <v>2157</v>
      </c>
      <c r="D113" s="9" t="s">
        <v>2531</v>
      </c>
      <c r="E113" s="9" t="s">
        <v>2105</v>
      </c>
      <c r="F113" s="9" t="s">
        <v>2562</v>
      </c>
      <c r="G113" s="9" t="s">
        <v>1429</v>
      </c>
      <c r="H113" s="9" t="s">
        <v>2141</v>
      </c>
      <c r="I113" s="9" t="s">
        <v>2585</v>
      </c>
      <c r="J113" s="9" t="s">
        <v>2108</v>
      </c>
      <c r="K113" s="9" t="s">
        <v>2564</v>
      </c>
      <c r="L113" s="9">
        <v>30</v>
      </c>
      <c r="M113" s="9" t="s">
        <v>1427</v>
      </c>
      <c r="N113" s="26">
        <v>44097</v>
      </c>
      <c r="O113" s="26">
        <v>44098</v>
      </c>
      <c r="P113" s="14" t="s">
        <v>2532</v>
      </c>
      <c r="Q113" s="9">
        <v>1</v>
      </c>
      <c r="R113" s="9" t="s">
        <v>2109</v>
      </c>
      <c r="S113" s="9" t="s">
        <v>2530</v>
      </c>
      <c r="T113" s="9" t="s">
        <v>2110</v>
      </c>
      <c r="U113" s="9" t="s">
        <v>2110</v>
      </c>
      <c r="V113" s="9" t="s">
        <v>2110</v>
      </c>
      <c r="W113" s="9" t="s">
        <v>2110</v>
      </c>
      <c r="X113" s="9" t="s">
        <v>2533</v>
      </c>
    </row>
    <row r="114" spans="1:24" s="13" customFormat="1" ht="85.5" x14ac:dyDescent="0.25">
      <c r="A114" s="30" t="s">
        <v>2103</v>
      </c>
      <c r="B114" s="9" t="s">
        <v>2191</v>
      </c>
      <c r="C114" s="9" t="s">
        <v>2119</v>
      </c>
      <c r="D114" s="9" t="s">
        <v>2528</v>
      </c>
      <c r="E114" s="9" t="s">
        <v>2121</v>
      </c>
      <c r="F114" s="9" t="s">
        <v>2178</v>
      </c>
      <c r="G114" s="9" t="s">
        <v>2629</v>
      </c>
      <c r="H114" s="9" t="s">
        <v>2183</v>
      </c>
      <c r="I114" s="9" t="s">
        <v>2126</v>
      </c>
      <c r="J114" s="9" t="s">
        <v>2108</v>
      </c>
      <c r="K114" s="9" t="s">
        <v>2570</v>
      </c>
      <c r="L114" s="9">
        <v>30</v>
      </c>
      <c r="M114" s="9" t="s">
        <v>1437</v>
      </c>
      <c r="N114" s="26">
        <v>44097</v>
      </c>
      <c r="O114" s="26">
        <v>44106</v>
      </c>
      <c r="P114" s="14" t="s">
        <v>2529</v>
      </c>
      <c r="Q114" s="9">
        <v>7</v>
      </c>
      <c r="R114" s="9" t="s">
        <v>2109</v>
      </c>
      <c r="S114" s="9" t="s">
        <v>2527</v>
      </c>
      <c r="T114" s="15">
        <v>44106</v>
      </c>
      <c r="U114" s="9" t="s">
        <v>2129</v>
      </c>
      <c r="V114" s="9" t="s">
        <v>2117</v>
      </c>
      <c r="W114" s="9" t="s">
        <v>2110</v>
      </c>
      <c r="X114" s="9" t="s">
        <v>2110</v>
      </c>
    </row>
    <row r="115" spans="1:24" s="13" customFormat="1" ht="57" x14ac:dyDescent="0.25">
      <c r="A115" s="30" t="s">
        <v>2103</v>
      </c>
      <c r="B115" s="9" t="s">
        <v>2561</v>
      </c>
      <c r="C115" s="9" t="s">
        <v>2204</v>
      </c>
      <c r="D115" s="9" t="s">
        <v>2488</v>
      </c>
      <c r="E115" s="9" t="s">
        <v>2121</v>
      </c>
      <c r="F115" s="9" t="s">
        <v>2152</v>
      </c>
      <c r="G115" s="9" t="s">
        <v>1450</v>
      </c>
      <c r="H115" s="9" t="s">
        <v>892</v>
      </c>
      <c r="I115" s="9" t="s">
        <v>79</v>
      </c>
      <c r="J115" s="9" t="s">
        <v>2108</v>
      </c>
      <c r="K115" s="9" t="s">
        <v>76</v>
      </c>
      <c r="L115" s="9">
        <v>35</v>
      </c>
      <c r="M115" s="9" t="s">
        <v>1448</v>
      </c>
      <c r="N115" s="26">
        <v>44097</v>
      </c>
      <c r="O115" s="26">
        <v>44144</v>
      </c>
      <c r="P115" s="14" t="s">
        <v>2525</v>
      </c>
      <c r="Q115" s="9">
        <v>31</v>
      </c>
      <c r="R115" s="9" t="s">
        <v>2109</v>
      </c>
      <c r="S115" s="9" t="s">
        <v>2487</v>
      </c>
      <c r="T115" s="9" t="s">
        <v>2110</v>
      </c>
      <c r="U115" s="9" t="s">
        <v>2110</v>
      </c>
      <c r="V115" s="9" t="s">
        <v>2110</v>
      </c>
      <c r="W115" s="9" t="s">
        <v>2110</v>
      </c>
      <c r="X115" s="9" t="s">
        <v>2526</v>
      </c>
    </row>
    <row r="116" spans="1:24" s="24" customFormat="1" ht="57" hidden="1" x14ac:dyDescent="0.25">
      <c r="A116" s="10" t="s">
        <v>2103</v>
      </c>
      <c r="B116" s="10" t="s">
        <v>2561</v>
      </c>
      <c r="C116" s="10" t="s">
        <v>2467</v>
      </c>
      <c r="D116" s="10" t="s">
        <v>2524</v>
      </c>
      <c r="E116" s="10" t="s">
        <v>2121</v>
      </c>
      <c r="F116" s="10" t="s">
        <v>2178</v>
      </c>
      <c r="G116" s="10" t="s">
        <v>1454</v>
      </c>
      <c r="H116" s="10" t="s">
        <v>2125</v>
      </c>
      <c r="I116" s="10" t="s">
        <v>2126</v>
      </c>
      <c r="J116" s="10" t="s">
        <v>2108</v>
      </c>
      <c r="K116" s="10" t="s">
        <v>2570</v>
      </c>
      <c r="L116" s="10">
        <v>30</v>
      </c>
      <c r="M116" s="10" t="s">
        <v>1452</v>
      </c>
      <c r="N116" s="27">
        <v>44097</v>
      </c>
      <c r="O116" s="27"/>
      <c r="P116" s="18"/>
      <c r="Q116" s="10"/>
      <c r="R116" s="10" t="s">
        <v>2572</v>
      </c>
      <c r="S116" s="10"/>
      <c r="T116" s="10"/>
      <c r="U116" s="10"/>
      <c r="V116" s="10"/>
      <c r="W116" s="10"/>
      <c r="X116" s="10"/>
    </row>
    <row r="117" spans="1:24" s="13" customFormat="1" ht="57" x14ac:dyDescent="0.25">
      <c r="A117" s="30" t="s">
        <v>2103</v>
      </c>
      <c r="B117" s="9" t="s">
        <v>2561</v>
      </c>
      <c r="C117" s="9" t="s">
        <v>2133</v>
      </c>
      <c r="D117" s="9" t="s">
        <v>2522</v>
      </c>
      <c r="E117" s="9" t="s">
        <v>2105</v>
      </c>
      <c r="F117" s="9" t="s">
        <v>2562</v>
      </c>
      <c r="G117" s="9" t="s">
        <v>132</v>
      </c>
      <c r="H117" s="9" t="s">
        <v>2107</v>
      </c>
      <c r="I117" s="9" t="s">
        <v>2563</v>
      </c>
      <c r="J117" s="9" t="s">
        <v>2108</v>
      </c>
      <c r="K117" s="9" t="s">
        <v>2564</v>
      </c>
      <c r="L117" s="9">
        <v>30</v>
      </c>
      <c r="M117" s="9" t="s">
        <v>1476</v>
      </c>
      <c r="N117" s="26">
        <v>44097</v>
      </c>
      <c r="O117" s="26">
        <v>44106</v>
      </c>
      <c r="P117" s="14" t="s">
        <v>2523</v>
      </c>
      <c r="Q117" s="9">
        <v>7</v>
      </c>
      <c r="R117" s="9" t="s">
        <v>2109</v>
      </c>
      <c r="S117" s="9" t="s">
        <v>2630</v>
      </c>
      <c r="T117" s="15">
        <v>44106</v>
      </c>
      <c r="U117" s="9" t="s">
        <v>2129</v>
      </c>
      <c r="V117" s="9" t="s">
        <v>2117</v>
      </c>
      <c r="W117" s="9" t="s">
        <v>2110</v>
      </c>
      <c r="X117" s="9" t="s">
        <v>2110</v>
      </c>
    </row>
    <row r="118" spans="1:24" s="13" customFormat="1" ht="57" x14ac:dyDescent="0.25">
      <c r="A118" s="30" t="s">
        <v>2103</v>
      </c>
      <c r="B118" s="9" t="s">
        <v>2561</v>
      </c>
      <c r="C118" s="9" t="s">
        <v>2133</v>
      </c>
      <c r="D118" s="9" t="s">
        <v>2520</v>
      </c>
      <c r="E118" s="9" t="s">
        <v>2105</v>
      </c>
      <c r="F118" s="9" t="s">
        <v>2562</v>
      </c>
      <c r="G118" s="9" t="s">
        <v>132</v>
      </c>
      <c r="H118" s="9" t="s">
        <v>2334</v>
      </c>
      <c r="I118" s="9" t="s">
        <v>79</v>
      </c>
      <c r="J118" s="9" t="s">
        <v>2108</v>
      </c>
      <c r="K118" s="9" t="s">
        <v>2564</v>
      </c>
      <c r="L118" s="9">
        <v>30</v>
      </c>
      <c r="M118" s="9" t="s">
        <v>1479</v>
      </c>
      <c r="N118" s="26">
        <v>44097</v>
      </c>
      <c r="O118" s="26">
        <v>44109</v>
      </c>
      <c r="P118" s="14" t="s">
        <v>2521</v>
      </c>
      <c r="Q118" s="9">
        <v>8</v>
      </c>
      <c r="R118" s="9" t="s">
        <v>2109</v>
      </c>
      <c r="S118" s="9" t="s">
        <v>2519</v>
      </c>
      <c r="T118" s="15">
        <v>44106</v>
      </c>
      <c r="U118" s="9" t="s">
        <v>2129</v>
      </c>
      <c r="V118" s="9" t="s">
        <v>2117</v>
      </c>
      <c r="W118" s="9" t="s">
        <v>2110</v>
      </c>
      <c r="X118" s="9" t="s">
        <v>2110</v>
      </c>
    </row>
    <row r="119" spans="1:24" s="13" customFormat="1" ht="57" x14ac:dyDescent="0.25">
      <c r="A119" s="30" t="s">
        <v>2103</v>
      </c>
      <c r="B119" s="9" t="s">
        <v>2561</v>
      </c>
      <c r="C119" s="9" t="s">
        <v>2119</v>
      </c>
      <c r="D119" s="9" t="s">
        <v>2517</v>
      </c>
      <c r="E119" s="9" t="s">
        <v>2105</v>
      </c>
      <c r="F119" s="9" t="s">
        <v>2235</v>
      </c>
      <c r="G119" s="9" t="s">
        <v>1498</v>
      </c>
      <c r="H119" s="9" t="s">
        <v>1500</v>
      </c>
      <c r="I119" s="9" t="s">
        <v>2108</v>
      </c>
      <c r="J119" s="9" t="s">
        <v>2108</v>
      </c>
      <c r="K119" s="9" t="s">
        <v>2564</v>
      </c>
      <c r="L119" s="9">
        <v>30</v>
      </c>
      <c r="M119" s="9" t="s">
        <v>1496</v>
      </c>
      <c r="N119" s="26">
        <v>44098</v>
      </c>
      <c r="O119" s="26">
        <v>44144</v>
      </c>
      <c r="P119" s="14" t="s">
        <v>2518</v>
      </c>
      <c r="Q119" s="9">
        <v>30</v>
      </c>
      <c r="R119" s="9" t="s">
        <v>2109</v>
      </c>
      <c r="S119" s="9" t="s">
        <v>2516</v>
      </c>
      <c r="T119" s="9" t="s">
        <v>2110</v>
      </c>
      <c r="U119" s="9" t="s">
        <v>2571</v>
      </c>
      <c r="V119" s="9" t="s">
        <v>2110</v>
      </c>
      <c r="W119" s="9" t="s">
        <v>2110</v>
      </c>
      <c r="X119" s="9" t="s">
        <v>2591</v>
      </c>
    </row>
    <row r="120" spans="1:24" s="13" customFormat="1" ht="57" x14ac:dyDescent="0.25">
      <c r="A120" s="30" t="s">
        <v>2286</v>
      </c>
      <c r="B120" s="9" t="s">
        <v>2616</v>
      </c>
      <c r="C120" s="9" t="s">
        <v>2133</v>
      </c>
      <c r="D120" s="9" t="s">
        <v>2514</v>
      </c>
      <c r="E120" s="9" t="s">
        <v>2105</v>
      </c>
      <c r="F120" s="9" t="s">
        <v>2235</v>
      </c>
      <c r="G120" s="9" t="s">
        <v>1532</v>
      </c>
      <c r="H120" s="9" t="s">
        <v>1500</v>
      </c>
      <c r="I120" s="9" t="s">
        <v>2108</v>
      </c>
      <c r="J120" s="9" t="s">
        <v>2108</v>
      </c>
      <c r="K120" s="9" t="s">
        <v>2564</v>
      </c>
      <c r="L120" s="9">
        <v>30</v>
      </c>
      <c r="M120" s="9" t="s">
        <v>1530</v>
      </c>
      <c r="N120" s="26">
        <v>44098</v>
      </c>
      <c r="O120" s="26">
        <v>44106</v>
      </c>
      <c r="P120" s="14" t="s">
        <v>2515</v>
      </c>
      <c r="Q120" s="9">
        <v>6</v>
      </c>
      <c r="R120" s="9" t="s">
        <v>2109</v>
      </c>
      <c r="S120" s="9" t="s">
        <v>2513</v>
      </c>
      <c r="T120" s="9" t="s">
        <v>2110</v>
      </c>
      <c r="U120" s="9" t="s">
        <v>2571</v>
      </c>
      <c r="V120" s="9" t="s">
        <v>2110</v>
      </c>
      <c r="W120" s="9" t="s">
        <v>2110</v>
      </c>
      <c r="X120" s="9" t="s">
        <v>2591</v>
      </c>
    </row>
    <row r="121" spans="1:24" s="21" customFormat="1" ht="57" x14ac:dyDescent="0.25">
      <c r="A121" s="30" t="s">
        <v>2103</v>
      </c>
      <c r="B121" s="9" t="s">
        <v>2561</v>
      </c>
      <c r="C121" s="9" t="s">
        <v>2574</v>
      </c>
      <c r="D121" s="9" t="s">
        <v>2511</v>
      </c>
      <c r="E121" s="9" t="s">
        <v>2121</v>
      </c>
      <c r="F121" s="9" t="s">
        <v>2178</v>
      </c>
      <c r="G121" s="9" t="s">
        <v>1542</v>
      </c>
      <c r="H121" s="9" t="s">
        <v>1500</v>
      </c>
      <c r="I121" s="9" t="s">
        <v>2108</v>
      </c>
      <c r="J121" s="9" t="s">
        <v>2108</v>
      </c>
      <c r="K121" s="9" t="s">
        <v>2570</v>
      </c>
      <c r="L121" s="9">
        <v>30</v>
      </c>
      <c r="M121" s="9" t="s">
        <v>1540</v>
      </c>
      <c r="N121" s="26">
        <v>44098</v>
      </c>
      <c r="O121" s="26">
        <v>44138</v>
      </c>
      <c r="P121" s="14" t="s">
        <v>2512</v>
      </c>
      <c r="Q121" s="9">
        <v>26</v>
      </c>
      <c r="R121" s="9" t="s">
        <v>2109</v>
      </c>
      <c r="S121" s="9" t="s">
        <v>2510</v>
      </c>
      <c r="T121" s="15">
        <v>44154</v>
      </c>
      <c r="U121" s="9" t="s">
        <v>2129</v>
      </c>
      <c r="V121" s="9" t="s">
        <v>2117</v>
      </c>
      <c r="W121" s="9" t="s">
        <v>2110</v>
      </c>
      <c r="X121" s="9" t="s">
        <v>2110</v>
      </c>
    </row>
    <row r="122" spans="1:24" s="13" customFormat="1" ht="57" x14ac:dyDescent="0.25">
      <c r="A122" s="30" t="s">
        <v>2103</v>
      </c>
      <c r="B122" s="9" t="s">
        <v>2561</v>
      </c>
      <c r="C122" s="9" t="s">
        <v>2212</v>
      </c>
      <c r="D122" s="9" t="s">
        <v>2213</v>
      </c>
      <c r="E122" s="9" t="s">
        <v>2105</v>
      </c>
      <c r="F122" s="9" t="s">
        <v>2235</v>
      </c>
      <c r="G122" s="9" t="s">
        <v>1546</v>
      </c>
      <c r="H122" s="9" t="s">
        <v>78</v>
      </c>
      <c r="I122" s="9" t="s">
        <v>79</v>
      </c>
      <c r="J122" s="9" t="s">
        <v>2108</v>
      </c>
      <c r="K122" s="9" t="s">
        <v>2564</v>
      </c>
      <c r="L122" s="9">
        <v>30</v>
      </c>
      <c r="M122" s="9" t="s">
        <v>1544</v>
      </c>
      <c r="N122" s="26">
        <v>44098</v>
      </c>
      <c r="O122" s="26">
        <v>44140</v>
      </c>
      <c r="P122" s="14" t="s">
        <v>2509</v>
      </c>
      <c r="Q122" s="9">
        <v>28</v>
      </c>
      <c r="R122" s="9" t="s">
        <v>2109</v>
      </c>
      <c r="S122" s="9" t="s">
        <v>2508</v>
      </c>
      <c r="T122" s="9" t="s">
        <v>2110</v>
      </c>
      <c r="U122" s="9" t="s">
        <v>2571</v>
      </c>
      <c r="V122" s="9" t="s">
        <v>2110</v>
      </c>
      <c r="W122" s="9" t="s">
        <v>2110</v>
      </c>
      <c r="X122" s="9" t="s">
        <v>2591</v>
      </c>
    </row>
    <row r="123" spans="1:24" s="13" customFormat="1" ht="57" x14ac:dyDescent="0.25">
      <c r="A123" s="30" t="s">
        <v>2103</v>
      </c>
      <c r="B123" s="9" t="s">
        <v>2561</v>
      </c>
      <c r="C123" s="9" t="s">
        <v>2106</v>
      </c>
      <c r="D123" s="9" t="s">
        <v>2631</v>
      </c>
      <c r="E123" s="9" t="s">
        <v>2105</v>
      </c>
      <c r="F123" s="9" t="s">
        <v>2152</v>
      </c>
      <c r="G123" s="9" t="s">
        <v>1558</v>
      </c>
      <c r="H123" s="9" t="s">
        <v>2156</v>
      </c>
      <c r="I123" s="9" t="s">
        <v>79</v>
      </c>
      <c r="J123" s="9" t="s">
        <v>2108</v>
      </c>
      <c r="K123" s="9" t="s">
        <v>2564</v>
      </c>
      <c r="L123" s="9">
        <v>30</v>
      </c>
      <c r="M123" s="9" t="s">
        <v>1556</v>
      </c>
      <c r="N123" s="26">
        <v>44098</v>
      </c>
      <c r="O123" s="26">
        <v>44130</v>
      </c>
      <c r="P123" s="14" t="s">
        <v>2507</v>
      </c>
      <c r="Q123" s="9">
        <v>21</v>
      </c>
      <c r="R123" s="9" t="s">
        <v>2109</v>
      </c>
      <c r="S123" s="9" t="s">
        <v>2506</v>
      </c>
      <c r="T123" s="15">
        <v>44144</v>
      </c>
      <c r="U123" s="9" t="s">
        <v>2129</v>
      </c>
      <c r="V123" s="9" t="s">
        <v>2117</v>
      </c>
      <c r="W123" s="9" t="s">
        <v>2110</v>
      </c>
      <c r="X123" s="9" t="s">
        <v>2110</v>
      </c>
    </row>
    <row r="124" spans="1:24" s="13" customFormat="1" ht="57" x14ac:dyDescent="0.25">
      <c r="A124" s="30" t="s">
        <v>2103</v>
      </c>
      <c r="B124" s="9" t="s">
        <v>2278</v>
      </c>
      <c r="C124" s="9" t="s">
        <v>2133</v>
      </c>
      <c r="D124" s="9" t="s">
        <v>2502</v>
      </c>
      <c r="E124" s="9" t="s">
        <v>2105</v>
      </c>
      <c r="F124" s="9" t="s">
        <v>2562</v>
      </c>
      <c r="G124" s="9" t="s">
        <v>2632</v>
      </c>
      <c r="H124" s="9" t="s">
        <v>1567</v>
      </c>
      <c r="I124" s="9" t="s">
        <v>1568</v>
      </c>
      <c r="J124" s="9" t="s">
        <v>2108</v>
      </c>
      <c r="K124" s="9" t="s">
        <v>2564</v>
      </c>
      <c r="L124" s="9">
        <v>30</v>
      </c>
      <c r="M124" s="9" t="s">
        <v>1563</v>
      </c>
      <c r="N124" s="26">
        <v>44098</v>
      </c>
      <c r="O124" s="26">
        <v>44117</v>
      </c>
      <c r="P124" s="14" t="s">
        <v>2503</v>
      </c>
      <c r="Q124" s="9">
        <v>12</v>
      </c>
      <c r="R124" s="9" t="s">
        <v>2109</v>
      </c>
      <c r="S124" s="9" t="s">
        <v>2501</v>
      </c>
      <c r="T124" s="15">
        <v>44117</v>
      </c>
      <c r="U124" s="9" t="s">
        <v>2504</v>
      </c>
      <c r="V124" s="9" t="s">
        <v>2117</v>
      </c>
      <c r="W124" s="9" t="s">
        <v>2110</v>
      </c>
      <c r="X124" s="9" t="s">
        <v>2505</v>
      </c>
    </row>
    <row r="125" spans="1:24" s="13" customFormat="1" ht="57" x14ac:dyDescent="0.25">
      <c r="A125" s="30" t="s">
        <v>2103</v>
      </c>
      <c r="B125" s="9" t="s">
        <v>2278</v>
      </c>
      <c r="C125" s="9" t="s">
        <v>2147</v>
      </c>
      <c r="D125" s="9" t="s">
        <v>2499</v>
      </c>
      <c r="E125" s="9" t="s">
        <v>2121</v>
      </c>
      <c r="F125" s="9" t="s">
        <v>2152</v>
      </c>
      <c r="G125" s="9" t="s">
        <v>1577</v>
      </c>
      <c r="H125" s="9" t="s">
        <v>2156</v>
      </c>
      <c r="I125" s="9" t="s">
        <v>79</v>
      </c>
      <c r="J125" s="9" t="s">
        <v>2108</v>
      </c>
      <c r="K125" s="9" t="s">
        <v>76</v>
      </c>
      <c r="L125" s="9">
        <v>35</v>
      </c>
      <c r="M125" s="9" t="s">
        <v>1575</v>
      </c>
      <c r="N125" s="26">
        <v>44098</v>
      </c>
      <c r="O125" s="26">
        <v>44144</v>
      </c>
      <c r="P125" s="14" t="s">
        <v>2500</v>
      </c>
      <c r="Q125" s="9">
        <v>30</v>
      </c>
      <c r="R125" s="9" t="s">
        <v>2109</v>
      </c>
      <c r="S125" s="9" t="s">
        <v>2498</v>
      </c>
      <c r="T125" s="9" t="s">
        <v>2110</v>
      </c>
      <c r="U125" s="9" t="s">
        <v>2571</v>
      </c>
      <c r="V125" s="9" t="s">
        <v>2110</v>
      </c>
      <c r="W125" s="9" t="s">
        <v>2110</v>
      </c>
      <c r="X125" s="9" t="s">
        <v>2591</v>
      </c>
    </row>
    <row r="126" spans="1:24" s="13" customFormat="1" ht="71.25" x14ac:dyDescent="0.25">
      <c r="A126" s="30" t="s">
        <v>2103</v>
      </c>
      <c r="B126" s="9" t="s">
        <v>2278</v>
      </c>
      <c r="C126" s="9" t="s">
        <v>2147</v>
      </c>
      <c r="D126" s="9" t="s">
        <v>2496</v>
      </c>
      <c r="E126" s="9" t="s">
        <v>2121</v>
      </c>
      <c r="F126" s="9" t="s">
        <v>2562</v>
      </c>
      <c r="G126" s="9" t="s">
        <v>1583</v>
      </c>
      <c r="H126" s="9" t="s">
        <v>2141</v>
      </c>
      <c r="I126" s="9" t="s">
        <v>2585</v>
      </c>
      <c r="J126" s="9" t="s">
        <v>2108</v>
      </c>
      <c r="K126" s="9" t="s">
        <v>2570</v>
      </c>
      <c r="L126" s="9">
        <v>30</v>
      </c>
      <c r="M126" s="9" t="s">
        <v>1581</v>
      </c>
      <c r="N126" s="26">
        <v>44098</v>
      </c>
      <c r="O126" s="26">
        <v>44102</v>
      </c>
      <c r="P126" s="14" t="s">
        <v>2497</v>
      </c>
      <c r="Q126" s="9">
        <v>2</v>
      </c>
      <c r="R126" s="9" t="s">
        <v>2109</v>
      </c>
      <c r="S126" s="9" t="s">
        <v>2495</v>
      </c>
      <c r="T126" s="15">
        <v>44110</v>
      </c>
      <c r="U126" s="9" t="s">
        <v>2129</v>
      </c>
      <c r="V126" s="9" t="s">
        <v>2117</v>
      </c>
      <c r="W126" s="9" t="s">
        <v>2110</v>
      </c>
      <c r="X126" s="9" t="s">
        <v>2110</v>
      </c>
    </row>
    <row r="127" spans="1:24" s="13" customFormat="1" ht="57" x14ac:dyDescent="0.25">
      <c r="A127" s="30" t="s">
        <v>2103</v>
      </c>
      <c r="B127" s="9" t="s">
        <v>2561</v>
      </c>
      <c r="C127" s="9" t="s">
        <v>2200</v>
      </c>
      <c r="D127" s="9" t="s">
        <v>2493</v>
      </c>
      <c r="E127" s="9" t="s">
        <v>2105</v>
      </c>
      <c r="F127" s="9" t="s">
        <v>2562</v>
      </c>
      <c r="G127" s="9" t="s">
        <v>2633</v>
      </c>
      <c r="H127" s="9" t="s">
        <v>78</v>
      </c>
      <c r="I127" s="9" t="s">
        <v>79</v>
      </c>
      <c r="J127" s="9" t="s">
        <v>2108</v>
      </c>
      <c r="K127" s="9" t="s">
        <v>2564</v>
      </c>
      <c r="L127" s="9">
        <v>30</v>
      </c>
      <c r="M127" s="9" t="s">
        <v>1584</v>
      </c>
      <c r="N127" s="26">
        <v>44099</v>
      </c>
      <c r="O127" s="26">
        <v>44140</v>
      </c>
      <c r="P127" s="14" t="s">
        <v>2494</v>
      </c>
      <c r="Q127" s="9">
        <v>27</v>
      </c>
      <c r="R127" s="9" t="s">
        <v>2109</v>
      </c>
      <c r="S127" s="9" t="s">
        <v>2492</v>
      </c>
      <c r="T127" s="9" t="s">
        <v>2110</v>
      </c>
      <c r="U127" s="9" t="s">
        <v>2571</v>
      </c>
      <c r="V127" s="9" t="s">
        <v>2110</v>
      </c>
      <c r="W127" s="9" t="s">
        <v>2110</v>
      </c>
      <c r="X127" s="9" t="s">
        <v>2591</v>
      </c>
    </row>
    <row r="128" spans="1:24" s="21" customFormat="1" ht="71.25" x14ac:dyDescent="0.25">
      <c r="A128" s="30" t="s">
        <v>2103</v>
      </c>
      <c r="B128" s="9" t="s">
        <v>2561</v>
      </c>
      <c r="C128" s="9" t="s">
        <v>2142</v>
      </c>
      <c r="D128" s="9" t="s">
        <v>2490</v>
      </c>
      <c r="E128" s="9" t="s">
        <v>2174</v>
      </c>
      <c r="F128" s="9" t="s">
        <v>2152</v>
      </c>
      <c r="G128" s="9" t="s">
        <v>1597</v>
      </c>
      <c r="H128" s="9" t="s">
        <v>2156</v>
      </c>
      <c r="I128" s="9" t="s">
        <v>79</v>
      </c>
      <c r="J128" s="9" t="s">
        <v>2108</v>
      </c>
      <c r="K128" s="9" t="s">
        <v>2570</v>
      </c>
      <c r="L128" s="9">
        <v>30</v>
      </c>
      <c r="M128" s="9" t="s">
        <v>1595</v>
      </c>
      <c r="N128" s="26">
        <v>44099</v>
      </c>
      <c r="O128" s="26">
        <v>44106</v>
      </c>
      <c r="P128" s="14" t="s">
        <v>2491</v>
      </c>
      <c r="Q128" s="9">
        <v>5</v>
      </c>
      <c r="R128" s="9" t="s">
        <v>2109</v>
      </c>
      <c r="S128" s="9" t="s">
        <v>2489</v>
      </c>
      <c r="T128" s="15">
        <v>44106</v>
      </c>
      <c r="U128" s="9" t="s">
        <v>2129</v>
      </c>
      <c r="V128" s="9" t="s">
        <v>2110</v>
      </c>
      <c r="W128" s="9" t="s">
        <v>2110</v>
      </c>
      <c r="X128" s="9" t="s">
        <v>2110</v>
      </c>
    </row>
    <row r="129" spans="1:24" s="13" customFormat="1" ht="57" x14ac:dyDescent="0.25">
      <c r="A129" s="30" t="s">
        <v>2103</v>
      </c>
      <c r="B129" s="9" t="s">
        <v>2561</v>
      </c>
      <c r="C129" s="9" t="s">
        <v>2204</v>
      </c>
      <c r="D129" s="9" t="s">
        <v>2488</v>
      </c>
      <c r="E129" s="9" t="s">
        <v>2121</v>
      </c>
      <c r="F129" s="9" t="s">
        <v>2152</v>
      </c>
      <c r="G129" s="9" t="s">
        <v>1613</v>
      </c>
      <c r="H129" s="9" t="s">
        <v>892</v>
      </c>
      <c r="I129" s="9" t="s">
        <v>79</v>
      </c>
      <c r="J129" s="9" t="s">
        <v>2108</v>
      </c>
      <c r="K129" s="9" t="s">
        <v>76</v>
      </c>
      <c r="L129" s="9">
        <v>35</v>
      </c>
      <c r="M129" s="9" t="s">
        <v>1611</v>
      </c>
      <c r="N129" s="26">
        <v>44099</v>
      </c>
      <c r="O129" s="26">
        <v>44144</v>
      </c>
      <c r="P129" s="14" t="s">
        <v>2486</v>
      </c>
      <c r="Q129" s="9">
        <v>29</v>
      </c>
      <c r="R129" s="9" t="s">
        <v>2109</v>
      </c>
      <c r="S129" s="9" t="s">
        <v>2487</v>
      </c>
      <c r="T129" s="9" t="s">
        <v>2110</v>
      </c>
      <c r="U129" s="9" t="s">
        <v>2571</v>
      </c>
      <c r="V129" s="9" t="s">
        <v>2110</v>
      </c>
      <c r="W129" s="9" t="s">
        <v>2110</v>
      </c>
      <c r="X129" s="9" t="s">
        <v>2591</v>
      </c>
    </row>
    <row r="130" spans="1:24" s="21" customFormat="1" ht="57" x14ac:dyDescent="0.25">
      <c r="A130" s="30" t="s">
        <v>2103</v>
      </c>
      <c r="B130" s="9" t="s">
        <v>2561</v>
      </c>
      <c r="C130" s="9" t="s">
        <v>2324</v>
      </c>
      <c r="D130" s="9" t="s">
        <v>2484</v>
      </c>
      <c r="E130" s="9" t="s">
        <v>2174</v>
      </c>
      <c r="F130" s="9" t="s">
        <v>2346</v>
      </c>
      <c r="G130" s="9" t="s">
        <v>2634</v>
      </c>
      <c r="H130" s="9" t="s">
        <v>98</v>
      </c>
      <c r="I130" s="9" t="s">
        <v>99</v>
      </c>
      <c r="J130" s="9" t="s">
        <v>2108</v>
      </c>
      <c r="K130" s="9" t="s">
        <v>2570</v>
      </c>
      <c r="L130" s="9">
        <v>30</v>
      </c>
      <c r="M130" s="9" t="s">
        <v>1634</v>
      </c>
      <c r="N130" s="26">
        <v>44099</v>
      </c>
      <c r="O130" s="26">
        <v>44145</v>
      </c>
      <c r="P130" s="14" t="s">
        <v>2485</v>
      </c>
      <c r="Q130" s="9">
        <v>30</v>
      </c>
      <c r="R130" s="9" t="s">
        <v>2109</v>
      </c>
      <c r="S130" s="9" t="s">
        <v>2483</v>
      </c>
      <c r="T130" s="15">
        <v>44145</v>
      </c>
      <c r="U130" s="9" t="s">
        <v>2129</v>
      </c>
      <c r="V130" s="9" t="s">
        <v>2117</v>
      </c>
      <c r="W130" s="9" t="s">
        <v>2110</v>
      </c>
      <c r="X130" s="9" t="s">
        <v>2110</v>
      </c>
    </row>
    <row r="131" spans="1:24" s="13" customFormat="1" ht="57" x14ac:dyDescent="0.25">
      <c r="A131" s="30" t="s">
        <v>2103</v>
      </c>
      <c r="B131" s="9" t="s">
        <v>2561</v>
      </c>
      <c r="C131" s="9" t="s">
        <v>2199</v>
      </c>
      <c r="D131" s="9" t="s">
        <v>2482</v>
      </c>
      <c r="E131" s="9" t="s">
        <v>2121</v>
      </c>
      <c r="F131" s="9" t="s">
        <v>2178</v>
      </c>
      <c r="G131" s="9" t="s">
        <v>1659</v>
      </c>
      <c r="H131" s="9" t="s">
        <v>2180</v>
      </c>
      <c r="I131" s="9" t="s">
        <v>2126</v>
      </c>
      <c r="J131" s="9" t="s">
        <v>2108</v>
      </c>
      <c r="K131" s="9" t="s">
        <v>2570</v>
      </c>
      <c r="L131" s="9">
        <v>30</v>
      </c>
      <c r="M131" s="9" t="s">
        <v>1657</v>
      </c>
      <c r="N131" s="26">
        <v>44099</v>
      </c>
      <c r="O131" s="26">
        <v>44104</v>
      </c>
      <c r="P131" s="14" t="s">
        <v>2110</v>
      </c>
      <c r="Q131" s="9">
        <v>3</v>
      </c>
      <c r="R131" s="9" t="s">
        <v>2109</v>
      </c>
      <c r="S131" s="9" t="s">
        <v>2481</v>
      </c>
      <c r="T131" s="9" t="s">
        <v>2110</v>
      </c>
      <c r="U131" s="9" t="s">
        <v>2110</v>
      </c>
      <c r="V131" s="9" t="s">
        <v>2110</v>
      </c>
      <c r="W131" s="9" t="s">
        <v>2110</v>
      </c>
      <c r="X131" s="9" t="s">
        <v>2635</v>
      </c>
    </row>
    <row r="132" spans="1:24" s="13" customFormat="1" ht="57" x14ac:dyDescent="0.25">
      <c r="A132" s="30" t="s">
        <v>2103</v>
      </c>
      <c r="B132" s="9" t="s">
        <v>2561</v>
      </c>
      <c r="C132" s="9" t="s">
        <v>2106</v>
      </c>
      <c r="D132" s="9" t="s">
        <v>2479</v>
      </c>
      <c r="E132" s="9" t="s">
        <v>2121</v>
      </c>
      <c r="F132" s="9" t="s">
        <v>2562</v>
      </c>
      <c r="G132" s="9" t="s">
        <v>1671</v>
      </c>
      <c r="H132" s="9" t="s">
        <v>78</v>
      </c>
      <c r="I132" s="9" t="s">
        <v>79</v>
      </c>
      <c r="J132" s="9" t="s">
        <v>2108</v>
      </c>
      <c r="K132" s="9" t="s">
        <v>2570</v>
      </c>
      <c r="L132" s="9">
        <v>30</v>
      </c>
      <c r="M132" s="9" t="s">
        <v>1669</v>
      </c>
      <c r="N132" s="26">
        <v>44099</v>
      </c>
      <c r="O132" s="26">
        <v>44140</v>
      </c>
      <c r="P132" s="14" t="s">
        <v>2480</v>
      </c>
      <c r="Q132" s="9">
        <v>27</v>
      </c>
      <c r="R132" s="9" t="s">
        <v>2109</v>
      </c>
      <c r="S132" s="9" t="s">
        <v>2478</v>
      </c>
      <c r="T132" s="9" t="s">
        <v>2110</v>
      </c>
      <c r="U132" s="9" t="s">
        <v>2571</v>
      </c>
      <c r="V132" s="9" t="s">
        <v>2110</v>
      </c>
      <c r="W132" s="9" t="s">
        <v>2110</v>
      </c>
      <c r="X132" s="9" t="s">
        <v>2591</v>
      </c>
    </row>
    <row r="133" spans="1:24" s="13" customFormat="1" ht="42.75" x14ac:dyDescent="0.25">
      <c r="A133" s="30" t="s">
        <v>2103</v>
      </c>
      <c r="B133" s="9" t="s">
        <v>2561</v>
      </c>
      <c r="C133" s="9" t="s">
        <v>2133</v>
      </c>
      <c r="D133" s="9" t="s">
        <v>2477</v>
      </c>
      <c r="E133" s="9" t="s">
        <v>2135</v>
      </c>
      <c r="F133" s="9" t="s">
        <v>2149</v>
      </c>
      <c r="G133" s="9" t="s">
        <v>1675</v>
      </c>
      <c r="H133" s="9" t="s">
        <v>2130</v>
      </c>
      <c r="I133" s="9" t="s">
        <v>2131</v>
      </c>
      <c r="J133" s="9" t="s">
        <v>2132</v>
      </c>
      <c r="K133" s="9" t="s">
        <v>2595</v>
      </c>
      <c r="L133" s="9">
        <v>10</v>
      </c>
      <c r="M133" s="9" t="s">
        <v>1673</v>
      </c>
      <c r="N133" s="26">
        <v>44099</v>
      </c>
      <c r="O133" s="26">
        <v>44113</v>
      </c>
      <c r="P133" s="14" t="s">
        <v>2110</v>
      </c>
      <c r="Q133" s="9">
        <v>10</v>
      </c>
      <c r="R133" s="9" t="s">
        <v>2109</v>
      </c>
      <c r="S133" s="9" t="s">
        <v>2476</v>
      </c>
      <c r="T133" s="9" t="s">
        <v>2110</v>
      </c>
      <c r="U133" s="9" t="s">
        <v>2110</v>
      </c>
      <c r="V133" s="9" t="s">
        <v>2110</v>
      </c>
      <c r="W133" s="9" t="s">
        <v>2110</v>
      </c>
      <c r="X133" s="9" t="s">
        <v>2299</v>
      </c>
    </row>
    <row r="134" spans="1:24" s="13" customFormat="1" ht="57" x14ac:dyDescent="0.25">
      <c r="A134" s="30" t="s">
        <v>2103</v>
      </c>
      <c r="B134" s="9" t="s">
        <v>2561</v>
      </c>
      <c r="C134" s="9" t="s">
        <v>2204</v>
      </c>
      <c r="D134" s="9" t="s">
        <v>2474</v>
      </c>
      <c r="E134" s="9" t="s">
        <v>2105</v>
      </c>
      <c r="F134" s="9" t="s">
        <v>2152</v>
      </c>
      <c r="G134" s="9" t="s">
        <v>1678</v>
      </c>
      <c r="H134" s="9" t="s">
        <v>78</v>
      </c>
      <c r="I134" s="9" t="s">
        <v>79</v>
      </c>
      <c r="J134" s="9" t="s">
        <v>2108</v>
      </c>
      <c r="K134" s="9" t="s">
        <v>2564</v>
      </c>
      <c r="L134" s="9">
        <v>30</v>
      </c>
      <c r="M134" s="9" t="s">
        <v>1676</v>
      </c>
      <c r="N134" s="26">
        <v>44099</v>
      </c>
      <c r="O134" s="26">
        <v>44140</v>
      </c>
      <c r="P134" s="14" t="s">
        <v>2475</v>
      </c>
      <c r="Q134" s="9">
        <v>27</v>
      </c>
      <c r="R134" s="9" t="s">
        <v>2109</v>
      </c>
      <c r="S134" s="9" t="s">
        <v>2473</v>
      </c>
      <c r="T134" s="9" t="s">
        <v>2110</v>
      </c>
      <c r="U134" s="9" t="s">
        <v>2571</v>
      </c>
      <c r="V134" s="9" t="s">
        <v>2110</v>
      </c>
      <c r="W134" s="9" t="s">
        <v>2110</v>
      </c>
      <c r="X134" s="9" t="s">
        <v>2591</v>
      </c>
    </row>
    <row r="135" spans="1:24" s="13" customFormat="1" ht="57" x14ac:dyDescent="0.25">
      <c r="A135" s="30" t="s">
        <v>2103</v>
      </c>
      <c r="B135" s="9" t="s">
        <v>2561</v>
      </c>
      <c r="C135" s="9" t="s">
        <v>2133</v>
      </c>
      <c r="D135" s="9" t="s">
        <v>2471</v>
      </c>
      <c r="E135" s="9" t="s">
        <v>2105</v>
      </c>
      <c r="F135" s="9" t="s">
        <v>2152</v>
      </c>
      <c r="G135" s="9" t="s">
        <v>1685</v>
      </c>
      <c r="H135" s="9" t="s">
        <v>2156</v>
      </c>
      <c r="I135" s="9" t="s">
        <v>79</v>
      </c>
      <c r="J135" s="9" t="s">
        <v>2108</v>
      </c>
      <c r="K135" s="9" t="s">
        <v>2564</v>
      </c>
      <c r="L135" s="9">
        <v>30</v>
      </c>
      <c r="M135" s="9" t="s">
        <v>1683</v>
      </c>
      <c r="N135" s="26">
        <v>44099</v>
      </c>
      <c r="O135" s="26">
        <v>44144</v>
      </c>
      <c r="P135" s="14" t="s">
        <v>2472</v>
      </c>
      <c r="Q135" s="9">
        <v>29</v>
      </c>
      <c r="R135" s="9" t="s">
        <v>2109</v>
      </c>
      <c r="S135" s="9" t="s">
        <v>2470</v>
      </c>
      <c r="T135" s="9" t="s">
        <v>2110</v>
      </c>
      <c r="U135" s="9" t="s">
        <v>2571</v>
      </c>
      <c r="V135" s="9" t="s">
        <v>2110</v>
      </c>
      <c r="W135" s="9" t="s">
        <v>2110</v>
      </c>
      <c r="X135" s="9" t="s">
        <v>2591</v>
      </c>
    </row>
    <row r="136" spans="1:24" s="13" customFormat="1" ht="128.25" x14ac:dyDescent="0.25">
      <c r="A136" s="30" t="s">
        <v>2103</v>
      </c>
      <c r="B136" s="9" t="s">
        <v>2561</v>
      </c>
      <c r="C136" s="9" t="s">
        <v>2467</v>
      </c>
      <c r="D136" s="9" t="s">
        <v>2468</v>
      </c>
      <c r="E136" s="9" t="s">
        <v>2121</v>
      </c>
      <c r="F136" s="9" t="s">
        <v>2152</v>
      </c>
      <c r="G136" s="9" t="s">
        <v>1689</v>
      </c>
      <c r="H136" s="9" t="s">
        <v>78</v>
      </c>
      <c r="I136" s="9" t="s">
        <v>79</v>
      </c>
      <c r="J136" s="9" t="s">
        <v>2108</v>
      </c>
      <c r="K136" s="9" t="s">
        <v>2570</v>
      </c>
      <c r="L136" s="9">
        <v>30</v>
      </c>
      <c r="M136" s="9" t="s">
        <v>1687</v>
      </c>
      <c r="N136" s="26">
        <v>44099</v>
      </c>
      <c r="O136" s="26">
        <v>44140</v>
      </c>
      <c r="P136" s="14" t="s">
        <v>2469</v>
      </c>
      <c r="Q136" s="9">
        <v>27</v>
      </c>
      <c r="R136" s="9" t="s">
        <v>2109</v>
      </c>
      <c r="S136" s="9" t="s">
        <v>2466</v>
      </c>
      <c r="T136" s="9" t="s">
        <v>2110</v>
      </c>
      <c r="U136" s="9" t="s">
        <v>2571</v>
      </c>
      <c r="V136" s="9" t="s">
        <v>2110</v>
      </c>
      <c r="W136" s="9" t="s">
        <v>2110</v>
      </c>
      <c r="X136" s="9" t="s">
        <v>2591</v>
      </c>
    </row>
    <row r="137" spans="1:24" s="13" customFormat="1" ht="57" x14ac:dyDescent="0.25">
      <c r="A137" s="30" t="s">
        <v>2103</v>
      </c>
      <c r="B137" s="9" t="s">
        <v>2561</v>
      </c>
      <c r="C137" s="9" t="s">
        <v>2204</v>
      </c>
      <c r="D137" s="9" t="s">
        <v>2464</v>
      </c>
      <c r="E137" s="9" t="s">
        <v>2568</v>
      </c>
      <c r="F137" s="9" t="s">
        <v>2562</v>
      </c>
      <c r="G137" s="9" t="s">
        <v>1693</v>
      </c>
      <c r="H137" s="9" t="s">
        <v>78</v>
      </c>
      <c r="I137" s="9" t="s">
        <v>79</v>
      </c>
      <c r="J137" s="9" t="s">
        <v>2108</v>
      </c>
      <c r="K137" s="9" t="s">
        <v>2564</v>
      </c>
      <c r="L137" s="9">
        <v>30</v>
      </c>
      <c r="M137" s="9" t="s">
        <v>1691</v>
      </c>
      <c r="N137" s="26">
        <v>44102</v>
      </c>
      <c r="O137" s="26">
        <v>44140</v>
      </c>
      <c r="P137" s="14" t="s">
        <v>2465</v>
      </c>
      <c r="Q137" s="9">
        <v>26</v>
      </c>
      <c r="R137" s="9" t="s">
        <v>2109</v>
      </c>
      <c r="S137" s="9" t="s">
        <v>2463</v>
      </c>
      <c r="T137" s="9" t="s">
        <v>2110</v>
      </c>
      <c r="U137" s="9" t="s">
        <v>2571</v>
      </c>
      <c r="V137" s="9" t="s">
        <v>2110</v>
      </c>
      <c r="W137" s="9" t="s">
        <v>2110</v>
      </c>
      <c r="X137" s="9" t="s">
        <v>2591</v>
      </c>
    </row>
    <row r="138" spans="1:24" s="13" customFormat="1" ht="71.25" x14ac:dyDescent="0.25">
      <c r="A138" s="30" t="s">
        <v>2103</v>
      </c>
      <c r="B138" s="9" t="s">
        <v>2278</v>
      </c>
      <c r="C138" s="9" t="s">
        <v>2460</v>
      </c>
      <c r="D138" s="9" t="s">
        <v>2461</v>
      </c>
      <c r="E138" s="9" t="s">
        <v>2105</v>
      </c>
      <c r="F138" s="9" t="s">
        <v>2235</v>
      </c>
      <c r="G138" s="9" t="s">
        <v>1746</v>
      </c>
      <c r="H138" s="9" t="s">
        <v>2112</v>
      </c>
      <c r="I138" s="9" t="s">
        <v>2108</v>
      </c>
      <c r="J138" s="9" t="s">
        <v>2108</v>
      </c>
      <c r="K138" s="9" t="s">
        <v>2564</v>
      </c>
      <c r="L138" s="9">
        <v>30</v>
      </c>
      <c r="M138" s="9" t="s">
        <v>1744</v>
      </c>
      <c r="N138" s="26">
        <v>44102</v>
      </c>
      <c r="O138" s="26">
        <v>44145</v>
      </c>
      <c r="P138" s="14" t="s">
        <v>2462</v>
      </c>
      <c r="Q138" s="9">
        <v>29</v>
      </c>
      <c r="R138" s="9" t="s">
        <v>2109</v>
      </c>
      <c r="S138" s="9" t="s">
        <v>2459</v>
      </c>
      <c r="T138" s="15">
        <v>44126</v>
      </c>
      <c r="U138" s="9" t="s">
        <v>2129</v>
      </c>
      <c r="V138" s="9" t="s">
        <v>2117</v>
      </c>
      <c r="W138" s="9" t="s">
        <v>2110</v>
      </c>
      <c r="X138" s="9" t="s">
        <v>2110</v>
      </c>
    </row>
    <row r="139" spans="1:24" s="13" customFormat="1" ht="57" x14ac:dyDescent="0.25">
      <c r="A139" s="30" t="s">
        <v>2103</v>
      </c>
      <c r="B139" s="9" t="s">
        <v>2561</v>
      </c>
      <c r="C139" s="9" t="s">
        <v>2138</v>
      </c>
      <c r="D139" s="9" t="s">
        <v>2458</v>
      </c>
      <c r="E139" s="9" t="s">
        <v>2105</v>
      </c>
      <c r="F139" s="9" t="s">
        <v>2562</v>
      </c>
      <c r="G139" s="9" t="s">
        <v>1756</v>
      </c>
      <c r="H139" s="9" t="s">
        <v>2156</v>
      </c>
      <c r="I139" s="9" t="s">
        <v>79</v>
      </c>
      <c r="J139" s="9" t="s">
        <v>2108</v>
      </c>
      <c r="K139" s="9" t="s">
        <v>2564</v>
      </c>
      <c r="L139" s="9">
        <v>30</v>
      </c>
      <c r="M139" s="9" t="s">
        <v>1754</v>
      </c>
      <c r="N139" s="26">
        <v>44102</v>
      </c>
      <c r="O139" s="26">
        <v>44145</v>
      </c>
      <c r="P139" s="14" t="s">
        <v>2110</v>
      </c>
      <c r="Q139" s="9">
        <v>29</v>
      </c>
      <c r="R139" s="9" t="s">
        <v>2109</v>
      </c>
      <c r="S139" s="9" t="s">
        <v>2457</v>
      </c>
      <c r="T139" s="9" t="s">
        <v>2110</v>
      </c>
      <c r="U139" s="9" t="s">
        <v>2129</v>
      </c>
      <c r="V139" s="9" t="s">
        <v>2110</v>
      </c>
      <c r="W139" s="9" t="s">
        <v>2110</v>
      </c>
      <c r="X139" s="9" t="s">
        <v>2277</v>
      </c>
    </row>
    <row r="140" spans="1:24" s="21" customFormat="1" ht="57" x14ac:dyDescent="0.25">
      <c r="A140" s="30" t="s">
        <v>2103</v>
      </c>
      <c r="B140" s="9" t="s">
        <v>2561</v>
      </c>
      <c r="C140" s="9" t="s">
        <v>2142</v>
      </c>
      <c r="D140" s="9" t="s">
        <v>2636</v>
      </c>
      <c r="E140" s="9" t="s">
        <v>2105</v>
      </c>
      <c r="F140" s="9" t="s">
        <v>2562</v>
      </c>
      <c r="G140" s="9" t="s">
        <v>1763</v>
      </c>
      <c r="H140" s="9" t="s">
        <v>78</v>
      </c>
      <c r="I140" s="9" t="s">
        <v>79</v>
      </c>
      <c r="J140" s="9" t="s">
        <v>2108</v>
      </c>
      <c r="K140" s="9" t="s">
        <v>2564</v>
      </c>
      <c r="L140" s="9">
        <v>30</v>
      </c>
      <c r="M140" s="9" t="s">
        <v>1761</v>
      </c>
      <c r="N140" s="26">
        <v>44102</v>
      </c>
      <c r="O140" s="26">
        <v>44141</v>
      </c>
      <c r="P140" s="14" t="s">
        <v>2456</v>
      </c>
      <c r="Q140" s="9">
        <v>27</v>
      </c>
      <c r="R140" s="9" t="s">
        <v>2109</v>
      </c>
      <c r="S140" s="9" t="s">
        <v>2455</v>
      </c>
      <c r="T140" s="9" t="s">
        <v>2110</v>
      </c>
      <c r="U140" s="9" t="s">
        <v>2571</v>
      </c>
      <c r="V140" s="9" t="s">
        <v>2110</v>
      </c>
      <c r="W140" s="9" t="s">
        <v>2110</v>
      </c>
      <c r="X140" s="9" t="s">
        <v>2591</v>
      </c>
    </row>
    <row r="141" spans="1:24" s="19" customFormat="1" ht="57" hidden="1" x14ac:dyDescent="0.25">
      <c r="A141" s="30" t="s">
        <v>2103</v>
      </c>
      <c r="B141" s="10" t="s">
        <v>2561</v>
      </c>
      <c r="C141" s="10" t="s">
        <v>2212</v>
      </c>
      <c r="D141" s="10" t="s">
        <v>2453</v>
      </c>
      <c r="E141" s="10" t="s">
        <v>2121</v>
      </c>
      <c r="F141" s="10" t="s">
        <v>2562</v>
      </c>
      <c r="G141" s="10" t="s">
        <v>1771</v>
      </c>
      <c r="H141" s="10" t="s">
        <v>2183</v>
      </c>
      <c r="I141" s="10" t="s">
        <v>2126</v>
      </c>
      <c r="J141" s="10" t="s">
        <v>2108</v>
      </c>
      <c r="K141" s="10" t="s">
        <v>2570</v>
      </c>
      <c r="L141" s="10">
        <v>30</v>
      </c>
      <c r="M141" s="10" t="s">
        <v>1769</v>
      </c>
      <c r="N141" s="27">
        <v>44102</v>
      </c>
      <c r="O141" s="27">
        <v>44153</v>
      </c>
      <c r="P141" s="18" t="s">
        <v>2454</v>
      </c>
      <c r="Q141" s="10">
        <v>34</v>
      </c>
      <c r="R141" s="10" t="s">
        <v>2572</v>
      </c>
      <c r="S141" s="10" t="s">
        <v>2452</v>
      </c>
      <c r="T141" s="10" t="s">
        <v>2110</v>
      </c>
      <c r="U141" s="10" t="s">
        <v>2571</v>
      </c>
      <c r="V141" s="10" t="s">
        <v>2110</v>
      </c>
      <c r="W141" s="10" t="s">
        <v>2110</v>
      </c>
      <c r="X141" s="10" t="s">
        <v>2591</v>
      </c>
    </row>
    <row r="142" spans="1:24" s="13" customFormat="1" ht="57" x14ac:dyDescent="0.25">
      <c r="A142" s="30" t="s">
        <v>2103</v>
      </c>
      <c r="B142" s="9" t="s">
        <v>2561</v>
      </c>
      <c r="C142" s="9" t="s">
        <v>2588</v>
      </c>
      <c r="D142" s="9" t="s">
        <v>2449</v>
      </c>
      <c r="E142" s="9" t="s">
        <v>2105</v>
      </c>
      <c r="F142" s="9" t="s">
        <v>2235</v>
      </c>
      <c r="G142" s="9" t="s">
        <v>1678</v>
      </c>
      <c r="H142" s="9" t="s">
        <v>1500</v>
      </c>
      <c r="I142" s="9" t="s">
        <v>2108</v>
      </c>
      <c r="J142" s="9" t="s">
        <v>2108</v>
      </c>
      <c r="K142" s="9" t="s">
        <v>2564</v>
      </c>
      <c r="L142" s="9" t="s">
        <v>2450</v>
      </c>
      <c r="M142" s="9" t="s">
        <v>1781</v>
      </c>
      <c r="N142" s="26">
        <v>44102</v>
      </c>
      <c r="O142" s="26">
        <v>44144</v>
      </c>
      <c r="P142" s="14" t="s">
        <v>2451</v>
      </c>
      <c r="Q142" s="9">
        <v>28</v>
      </c>
      <c r="R142" s="9" t="s">
        <v>2109</v>
      </c>
      <c r="S142" s="9" t="s">
        <v>2448</v>
      </c>
      <c r="T142" s="9" t="s">
        <v>2110</v>
      </c>
      <c r="U142" s="9" t="s">
        <v>2571</v>
      </c>
      <c r="V142" s="9" t="s">
        <v>2110</v>
      </c>
      <c r="W142" s="9" t="s">
        <v>2110</v>
      </c>
      <c r="X142" s="9" t="s">
        <v>2591</v>
      </c>
    </row>
    <row r="143" spans="1:24" s="13" customFormat="1" ht="57" x14ac:dyDescent="0.25">
      <c r="A143" s="30" t="s">
        <v>2103</v>
      </c>
      <c r="B143" s="9" t="s">
        <v>2561</v>
      </c>
      <c r="C143" s="9" t="s">
        <v>2200</v>
      </c>
      <c r="D143" s="9" t="s">
        <v>2445</v>
      </c>
      <c r="E143" s="9" t="s">
        <v>2105</v>
      </c>
      <c r="F143" s="9" t="s">
        <v>2235</v>
      </c>
      <c r="G143" s="9" t="s">
        <v>1824</v>
      </c>
      <c r="H143" s="9" t="s">
        <v>1500</v>
      </c>
      <c r="I143" s="9" t="s">
        <v>2108</v>
      </c>
      <c r="J143" s="9" t="s">
        <v>2108</v>
      </c>
      <c r="K143" s="9" t="s">
        <v>2564</v>
      </c>
      <c r="L143" s="9">
        <v>30</v>
      </c>
      <c r="M143" s="9" t="s">
        <v>1822</v>
      </c>
      <c r="N143" s="26">
        <v>44102</v>
      </c>
      <c r="O143" s="26">
        <v>44138</v>
      </c>
      <c r="P143" s="14" t="s">
        <v>2447</v>
      </c>
      <c r="Q143" s="9">
        <v>24</v>
      </c>
      <c r="R143" s="9" t="s">
        <v>2109</v>
      </c>
      <c r="S143" s="9" t="s">
        <v>2446</v>
      </c>
      <c r="T143" s="15">
        <v>44154</v>
      </c>
      <c r="U143" s="9" t="s">
        <v>2129</v>
      </c>
      <c r="V143" s="9" t="s">
        <v>2117</v>
      </c>
      <c r="W143" s="9" t="s">
        <v>2110</v>
      </c>
      <c r="X143" s="9" t="s">
        <v>2110</v>
      </c>
    </row>
    <row r="144" spans="1:24" s="13" customFormat="1" ht="57" x14ac:dyDescent="0.25">
      <c r="A144" s="30" t="s">
        <v>2103</v>
      </c>
      <c r="B144" s="9" t="s">
        <v>2561</v>
      </c>
      <c r="C144" s="9" t="s">
        <v>2142</v>
      </c>
      <c r="D144" s="9" t="s">
        <v>2443</v>
      </c>
      <c r="E144" s="9" t="s">
        <v>2105</v>
      </c>
      <c r="F144" s="9" t="s">
        <v>2562</v>
      </c>
      <c r="G144" s="9" t="s">
        <v>608</v>
      </c>
      <c r="H144" s="9" t="s">
        <v>98</v>
      </c>
      <c r="I144" s="9" t="s">
        <v>99</v>
      </c>
      <c r="J144" s="9" t="s">
        <v>2108</v>
      </c>
      <c r="K144" s="9" t="s">
        <v>2564</v>
      </c>
      <c r="L144" s="9">
        <v>30</v>
      </c>
      <c r="M144" s="9" t="s">
        <v>1826</v>
      </c>
      <c r="N144" s="26">
        <v>44102</v>
      </c>
      <c r="O144" s="26">
        <v>44145</v>
      </c>
      <c r="P144" s="14" t="s">
        <v>2444</v>
      </c>
      <c r="Q144" s="9">
        <v>29</v>
      </c>
      <c r="R144" s="9" t="s">
        <v>2109</v>
      </c>
      <c r="S144" s="9" t="s">
        <v>2442</v>
      </c>
      <c r="T144" s="15">
        <v>44145</v>
      </c>
      <c r="U144" s="9" t="s">
        <v>2129</v>
      </c>
      <c r="V144" s="9" t="s">
        <v>2110</v>
      </c>
      <c r="W144" s="9" t="s">
        <v>2110</v>
      </c>
      <c r="X144" s="9" t="s">
        <v>2637</v>
      </c>
    </row>
    <row r="145" spans="1:24" s="13" customFormat="1" ht="71.25" x14ac:dyDescent="0.25">
      <c r="A145" s="30" t="s">
        <v>2103</v>
      </c>
      <c r="B145" s="9" t="s">
        <v>2561</v>
      </c>
      <c r="C145" s="9" t="s">
        <v>2133</v>
      </c>
      <c r="D145" s="9" t="s">
        <v>2440</v>
      </c>
      <c r="E145" s="9" t="s">
        <v>2105</v>
      </c>
      <c r="F145" s="9" t="s">
        <v>2152</v>
      </c>
      <c r="G145" s="9" t="s">
        <v>1831</v>
      </c>
      <c r="H145" s="9" t="s">
        <v>2156</v>
      </c>
      <c r="I145" s="9" t="s">
        <v>79</v>
      </c>
      <c r="J145" s="9" t="s">
        <v>2108</v>
      </c>
      <c r="K145" s="9" t="s">
        <v>76</v>
      </c>
      <c r="L145" s="9">
        <v>35</v>
      </c>
      <c r="M145" s="9" t="s">
        <v>1829</v>
      </c>
      <c r="N145" s="26">
        <v>44102</v>
      </c>
      <c r="O145" s="26">
        <v>44145</v>
      </c>
      <c r="P145" s="14" t="s">
        <v>2441</v>
      </c>
      <c r="Q145" s="9">
        <v>29</v>
      </c>
      <c r="R145" s="9" t="s">
        <v>2109</v>
      </c>
      <c r="S145" s="9" t="s">
        <v>2439</v>
      </c>
      <c r="T145" s="9" t="s">
        <v>2110</v>
      </c>
      <c r="U145" s="9" t="s">
        <v>2571</v>
      </c>
      <c r="V145" s="9" t="s">
        <v>2110</v>
      </c>
      <c r="W145" s="9" t="s">
        <v>2110</v>
      </c>
      <c r="X145" s="9" t="s">
        <v>2591</v>
      </c>
    </row>
    <row r="146" spans="1:24" s="13" customFormat="1" ht="57" x14ac:dyDescent="0.25">
      <c r="A146" s="30" t="s">
        <v>2103</v>
      </c>
      <c r="B146" s="9" t="s">
        <v>2561</v>
      </c>
      <c r="C146" s="9" t="s">
        <v>2157</v>
      </c>
      <c r="D146" s="9" t="s">
        <v>2437</v>
      </c>
      <c r="E146" s="9" t="s">
        <v>2105</v>
      </c>
      <c r="F146" s="9" t="s">
        <v>2235</v>
      </c>
      <c r="G146" s="9" t="s">
        <v>1847</v>
      </c>
      <c r="H146" s="9" t="s">
        <v>2112</v>
      </c>
      <c r="I146" s="9" t="s">
        <v>2108</v>
      </c>
      <c r="J146" s="9" t="s">
        <v>2108</v>
      </c>
      <c r="K146" s="9" t="s">
        <v>2564</v>
      </c>
      <c r="L146" s="9">
        <v>30</v>
      </c>
      <c r="M146" s="9" t="s">
        <v>1845</v>
      </c>
      <c r="N146" s="26">
        <v>44102</v>
      </c>
      <c r="O146" s="26">
        <v>44145</v>
      </c>
      <c r="P146" s="14" t="s">
        <v>2438</v>
      </c>
      <c r="Q146" s="9">
        <v>29</v>
      </c>
      <c r="R146" s="9" t="s">
        <v>2109</v>
      </c>
      <c r="S146" s="9" t="s">
        <v>2436</v>
      </c>
      <c r="T146" s="15">
        <v>44154</v>
      </c>
      <c r="U146" s="9" t="s">
        <v>2129</v>
      </c>
      <c r="V146" s="9" t="s">
        <v>2117</v>
      </c>
      <c r="W146" s="9" t="s">
        <v>2110</v>
      </c>
      <c r="X146" s="9" t="s">
        <v>2110</v>
      </c>
    </row>
    <row r="147" spans="1:24" s="13" customFormat="1" ht="71.25" x14ac:dyDescent="0.25">
      <c r="A147" s="30" t="s">
        <v>2103</v>
      </c>
      <c r="B147" s="9" t="s">
        <v>2561</v>
      </c>
      <c r="C147" s="9" t="s">
        <v>2133</v>
      </c>
      <c r="D147" s="9" t="s">
        <v>2434</v>
      </c>
      <c r="E147" s="9" t="s">
        <v>2135</v>
      </c>
      <c r="F147" s="9" t="s">
        <v>2562</v>
      </c>
      <c r="G147" s="9" t="s">
        <v>1853</v>
      </c>
      <c r="H147" s="9" t="s">
        <v>98</v>
      </c>
      <c r="I147" s="9" t="s">
        <v>99</v>
      </c>
      <c r="J147" s="9" t="s">
        <v>2108</v>
      </c>
      <c r="K147" s="9" t="s">
        <v>2570</v>
      </c>
      <c r="L147" s="9">
        <v>30</v>
      </c>
      <c r="M147" s="9" t="s">
        <v>1851</v>
      </c>
      <c r="N147" s="26">
        <v>44102</v>
      </c>
      <c r="O147" s="26">
        <v>44145</v>
      </c>
      <c r="P147" s="14" t="s">
        <v>2435</v>
      </c>
      <c r="Q147" s="9">
        <v>29</v>
      </c>
      <c r="R147" s="9" t="s">
        <v>2109</v>
      </c>
      <c r="S147" s="9" t="s">
        <v>2433</v>
      </c>
      <c r="T147" s="15">
        <v>44139</v>
      </c>
      <c r="U147" s="9" t="s">
        <v>2129</v>
      </c>
      <c r="V147" s="9" t="s">
        <v>2117</v>
      </c>
      <c r="W147" s="9" t="s">
        <v>2110</v>
      </c>
      <c r="X147" s="9" t="s">
        <v>2110</v>
      </c>
    </row>
    <row r="148" spans="1:24" s="24" customFormat="1" ht="71.25" hidden="1" x14ac:dyDescent="0.25">
      <c r="A148" s="10" t="s">
        <v>2103</v>
      </c>
      <c r="B148" s="10" t="s">
        <v>2561</v>
      </c>
      <c r="C148" s="10" t="s">
        <v>2106</v>
      </c>
      <c r="D148" s="10" t="s">
        <v>2432</v>
      </c>
      <c r="E148" s="10" t="s">
        <v>2121</v>
      </c>
      <c r="F148" s="10" t="s">
        <v>2346</v>
      </c>
      <c r="G148" s="10" t="s">
        <v>1870</v>
      </c>
      <c r="H148" s="10" t="s">
        <v>98</v>
      </c>
      <c r="I148" s="10" t="s">
        <v>99</v>
      </c>
      <c r="J148" s="10" t="s">
        <v>2108</v>
      </c>
      <c r="K148" s="10" t="s">
        <v>2570</v>
      </c>
      <c r="L148" s="10">
        <v>30</v>
      </c>
      <c r="M148" s="10" t="s">
        <v>1868</v>
      </c>
      <c r="N148" s="27">
        <v>44103</v>
      </c>
      <c r="O148" s="27"/>
      <c r="P148" s="18"/>
      <c r="Q148" s="10"/>
      <c r="R148" s="10" t="s">
        <v>2572</v>
      </c>
      <c r="S148" s="10" t="s">
        <v>2638</v>
      </c>
      <c r="T148" s="10"/>
      <c r="U148" s="10"/>
      <c r="V148" s="10"/>
      <c r="W148" s="10"/>
      <c r="X148" s="10"/>
    </row>
    <row r="149" spans="1:24" s="13" customFormat="1" ht="57" x14ac:dyDescent="0.25">
      <c r="A149" s="30" t="s">
        <v>2103</v>
      </c>
      <c r="B149" s="9" t="s">
        <v>2561</v>
      </c>
      <c r="C149" s="9" t="s">
        <v>2588</v>
      </c>
      <c r="D149" s="9" t="s">
        <v>2430</v>
      </c>
      <c r="E149" s="9" t="s">
        <v>2105</v>
      </c>
      <c r="F149" s="9" t="s">
        <v>2152</v>
      </c>
      <c r="G149" s="9" t="s">
        <v>1890</v>
      </c>
      <c r="H149" s="9" t="s">
        <v>78</v>
      </c>
      <c r="I149" s="9" t="s">
        <v>79</v>
      </c>
      <c r="J149" s="9" t="s">
        <v>2108</v>
      </c>
      <c r="K149" s="9" t="s">
        <v>2564</v>
      </c>
      <c r="L149" s="9">
        <v>30</v>
      </c>
      <c r="M149" s="9" t="s">
        <v>1888</v>
      </c>
      <c r="N149" s="26">
        <v>44103</v>
      </c>
      <c r="O149" s="26">
        <v>44141</v>
      </c>
      <c r="P149" s="14" t="s">
        <v>2431</v>
      </c>
      <c r="Q149" s="9">
        <v>26</v>
      </c>
      <c r="R149" s="9" t="s">
        <v>2109</v>
      </c>
      <c r="S149" s="9" t="s">
        <v>2429</v>
      </c>
      <c r="T149" s="9" t="s">
        <v>2110</v>
      </c>
      <c r="U149" s="9" t="s">
        <v>2571</v>
      </c>
      <c r="V149" s="9" t="s">
        <v>2110</v>
      </c>
      <c r="W149" s="9" t="s">
        <v>2110</v>
      </c>
      <c r="X149" s="9" t="s">
        <v>2591</v>
      </c>
    </row>
    <row r="150" spans="1:24" s="13" customFormat="1" ht="57" x14ac:dyDescent="0.25">
      <c r="A150" s="30" t="s">
        <v>2103</v>
      </c>
      <c r="B150" s="9" t="s">
        <v>2278</v>
      </c>
      <c r="C150" s="9" t="s">
        <v>2119</v>
      </c>
      <c r="D150" s="9" t="s">
        <v>2427</v>
      </c>
      <c r="E150" s="9" t="s">
        <v>2174</v>
      </c>
      <c r="F150" s="9" t="s">
        <v>2562</v>
      </c>
      <c r="G150" s="9" t="s">
        <v>1897</v>
      </c>
      <c r="H150" s="9" t="s">
        <v>2171</v>
      </c>
      <c r="I150" s="9" t="s">
        <v>79</v>
      </c>
      <c r="J150" s="9" t="s">
        <v>2108</v>
      </c>
      <c r="K150" s="9" t="s">
        <v>2570</v>
      </c>
      <c r="L150" s="9">
        <v>30</v>
      </c>
      <c r="M150" s="9" t="s">
        <v>1895</v>
      </c>
      <c r="N150" s="26">
        <v>44103</v>
      </c>
      <c r="O150" s="26">
        <v>44110</v>
      </c>
      <c r="P150" s="14" t="s">
        <v>2428</v>
      </c>
      <c r="Q150" s="9">
        <v>5</v>
      </c>
      <c r="R150" s="9" t="s">
        <v>2109</v>
      </c>
      <c r="S150" s="9" t="s">
        <v>2426</v>
      </c>
      <c r="T150" s="15">
        <v>44028</v>
      </c>
      <c r="U150" s="9" t="s">
        <v>2129</v>
      </c>
      <c r="V150" s="9" t="s">
        <v>2117</v>
      </c>
      <c r="W150" s="9" t="s">
        <v>2110</v>
      </c>
      <c r="X150" s="9" t="s">
        <v>2110</v>
      </c>
    </row>
    <row r="151" spans="1:24" s="24" customFormat="1" ht="57" hidden="1" x14ac:dyDescent="0.25">
      <c r="A151" s="10" t="s">
        <v>2103</v>
      </c>
      <c r="B151" s="10" t="s">
        <v>2561</v>
      </c>
      <c r="C151" s="10" t="s">
        <v>2588</v>
      </c>
      <c r="D151" s="10" t="s">
        <v>2425</v>
      </c>
      <c r="E151" s="10" t="s">
        <v>2121</v>
      </c>
      <c r="F151" s="10" t="s">
        <v>2562</v>
      </c>
      <c r="G151" s="10" t="s">
        <v>2639</v>
      </c>
      <c r="H151" s="10" t="s">
        <v>98</v>
      </c>
      <c r="I151" s="10" t="s">
        <v>99</v>
      </c>
      <c r="J151" s="10" t="s">
        <v>2108</v>
      </c>
      <c r="K151" s="10" t="s">
        <v>2570</v>
      </c>
      <c r="L151" s="10">
        <v>30</v>
      </c>
      <c r="M151" s="10" t="s">
        <v>1902</v>
      </c>
      <c r="N151" s="27">
        <v>44103</v>
      </c>
      <c r="O151" s="27"/>
      <c r="P151" s="18"/>
      <c r="Q151" s="10"/>
      <c r="R151" s="10" t="s">
        <v>2572</v>
      </c>
      <c r="S151" s="10" t="s">
        <v>2638</v>
      </c>
      <c r="T151" s="10"/>
      <c r="U151" s="10"/>
      <c r="V151" s="10"/>
      <c r="W151" s="10"/>
      <c r="X151" s="10"/>
    </row>
    <row r="152" spans="1:24" s="24" customFormat="1" ht="57" hidden="1" x14ac:dyDescent="0.25">
      <c r="A152" s="10" t="s">
        <v>2103</v>
      </c>
      <c r="B152" s="10" t="s">
        <v>2561</v>
      </c>
      <c r="C152" s="10" t="s">
        <v>2106</v>
      </c>
      <c r="D152" s="10" t="s">
        <v>2424</v>
      </c>
      <c r="E152" s="10" t="s">
        <v>2105</v>
      </c>
      <c r="F152" s="10" t="s">
        <v>2562</v>
      </c>
      <c r="G152" s="10" t="s">
        <v>2640</v>
      </c>
      <c r="H152" s="10" t="s">
        <v>98</v>
      </c>
      <c r="I152" s="10" t="s">
        <v>99</v>
      </c>
      <c r="J152" s="10" t="s">
        <v>2108</v>
      </c>
      <c r="K152" s="10" t="s">
        <v>2564</v>
      </c>
      <c r="L152" s="10">
        <v>30</v>
      </c>
      <c r="M152" s="10" t="s">
        <v>1905</v>
      </c>
      <c r="N152" s="27">
        <v>44103</v>
      </c>
      <c r="O152" s="27"/>
      <c r="P152" s="18"/>
      <c r="Q152" s="10"/>
      <c r="R152" s="10" t="s">
        <v>2572</v>
      </c>
      <c r="S152" s="10" t="s">
        <v>2638</v>
      </c>
      <c r="T152" s="10"/>
      <c r="U152" s="10"/>
      <c r="V152" s="10"/>
      <c r="W152" s="10"/>
      <c r="X152" s="10"/>
    </row>
    <row r="153" spans="1:24" s="13" customFormat="1" ht="57" hidden="1" x14ac:dyDescent="0.25">
      <c r="A153" s="30" t="s">
        <v>2103</v>
      </c>
      <c r="B153" s="10" t="s">
        <v>2561</v>
      </c>
      <c r="C153" s="10" t="s">
        <v>2106</v>
      </c>
      <c r="D153" s="10" t="s">
        <v>2422</v>
      </c>
      <c r="E153" s="10" t="s">
        <v>2568</v>
      </c>
      <c r="F153" s="10" t="s">
        <v>2152</v>
      </c>
      <c r="G153" s="10" t="s">
        <v>1911</v>
      </c>
      <c r="H153" s="10" t="s">
        <v>2156</v>
      </c>
      <c r="I153" s="10" t="s">
        <v>79</v>
      </c>
      <c r="J153" s="10" t="s">
        <v>2108</v>
      </c>
      <c r="K153" s="10" t="s">
        <v>2564</v>
      </c>
      <c r="L153" s="10">
        <v>30</v>
      </c>
      <c r="M153" s="10" t="s">
        <v>1909</v>
      </c>
      <c r="N153" s="27">
        <v>44103</v>
      </c>
      <c r="O153" s="27">
        <v>44152</v>
      </c>
      <c r="P153" s="18" t="s">
        <v>2423</v>
      </c>
      <c r="Q153" s="10">
        <v>32</v>
      </c>
      <c r="R153" s="10" t="s">
        <v>2572</v>
      </c>
      <c r="S153" s="10" t="s">
        <v>2421</v>
      </c>
      <c r="T153" s="10" t="s">
        <v>2110</v>
      </c>
      <c r="U153" s="10" t="s">
        <v>2571</v>
      </c>
      <c r="V153" s="10" t="s">
        <v>2110</v>
      </c>
      <c r="W153" s="10" t="s">
        <v>2110</v>
      </c>
      <c r="X153" s="10" t="s">
        <v>2591</v>
      </c>
    </row>
    <row r="154" spans="1:24" s="21" customFormat="1" ht="57" x14ac:dyDescent="0.25">
      <c r="A154" s="30" t="s">
        <v>2103</v>
      </c>
      <c r="B154" s="9" t="s">
        <v>2275</v>
      </c>
      <c r="C154" s="9" t="s">
        <v>2588</v>
      </c>
      <c r="D154" s="9" t="s">
        <v>2419</v>
      </c>
      <c r="E154" s="9" t="s">
        <v>2121</v>
      </c>
      <c r="F154" s="9" t="s">
        <v>2152</v>
      </c>
      <c r="G154" s="9" t="s">
        <v>2232</v>
      </c>
      <c r="H154" s="9" t="s">
        <v>2125</v>
      </c>
      <c r="I154" s="9" t="s">
        <v>2126</v>
      </c>
      <c r="J154" s="9" t="s">
        <v>2108</v>
      </c>
      <c r="K154" s="9" t="s">
        <v>2564</v>
      </c>
      <c r="L154" s="9">
        <v>30</v>
      </c>
      <c r="M154" s="9" t="s">
        <v>1917</v>
      </c>
      <c r="N154" s="26">
        <v>44103</v>
      </c>
      <c r="O154" s="26">
        <v>44104</v>
      </c>
      <c r="P154" s="14" t="s">
        <v>2420</v>
      </c>
      <c r="Q154" s="9">
        <v>1</v>
      </c>
      <c r="R154" s="9" t="s">
        <v>2109</v>
      </c>
      <c r="S154" s="9" t="s">
        <v>2641</v>
      </c>
      <c r="T154" s="15">
        <v>44098</v>
      </c>
      <c r="U154" s="9" t="s">
        <v>2129</v>
      </c>
      <c r="V154" s="9" t="s">
        <v>2117</v>
      </c>
      <c r="W154" s="9" t="s">
        <v>2110</v>
      </c>
      <c r="X154" s="9" t="s">
        <v>2642</v>
      </c>
    </row>
    <row r="155" spans="1:24" s="13" customFormat="1" ht="57" x14ac:dyDescent="0.25">
      <c r="A155" s="30" t="s">
        <v>2103</v>
      </c>
      <c r="B155" s="9" t="s">
        <v>2561</v>
      </c>
      <c r="C155" s="9" t="s">
        <v>2574</v>
      </c>
      <c r="D155" s="9" t="s">
        <v>2417</v>
      </c>
      <c r="E155" s="9" t="s">
        <v>2105</v>
      </c>
      <c r="F155" s="9" t="s">
        <v>2562</v>
      </c>
      <c r="G155" s="9" t="s">
        <v>1678</v>
      </c>
      <c r="H155" s="9" t="s">
        <v>78</v>
      </c>
      <c r="I155" s="9" t="s">
        <v>79</v>
      </c>
      <c r="J155" s="9" t="s">
        <v>2108</v>
      </c>
      <c r="K155" s="9" t="s">
        <v>2564</v>
      </c>
      <c r="L155" s="9">
        <v>30</v>
      </c>
      <c r="M155" s="9" t="s">
        <v>1924</v>
      </c>
      <c r="N155" s="26">
        <v>44104</v>
      </c>
      <c r="O155" s="26">
        <v>44141</v>
      </c>
      <c r="P155" s="14" t="s">
        <v>2418</v>
      </c>
      <c r="Q155" s="9">
        <v>25</v>
      </c>
      <c r="R155" s="9" t="s">
        <v>2109</v>
      </c>
      <c r="S155" s="9" t="s">
        <v>2416</v>
      </c>
      <c r="T155" s="9" t="s">
        <v>2110</v>
      </c>
      <c r="U155" s="9" t="s">
        <v>2571</v>
      </c>
      <c r="V155" s="9" t="s">
        <v>2110</v>
      </c>
      <c r="W155" s="9" t="s">
        <v>2110</v>
      </c>
      <c r="X155" s="9" t="s">
        <v>2591</v>
      </c>
    </row>
    <row r="156" spans="1:24" s="13" customFormat="1" ht="57" x14ac:dyDescent="0.25">
      <c r="A156" s="30" t="s">
        <v>2103</v>
      </c>
      <c r="B156" s="9" t="s">
        <v>2275</v>
      </c>
      <c r="C156" s="9" t="s">
        <v>2133</v>
      </c>
      <c r="D156" s="9" t="s">
        <v>2414</v>
      </c>
      <c r="E156" s="9" t="s">
        <v>2105</v>
      </c>
      <c r="F156" s="9" t="s">
        <v>2562</v>
      </c>
      <c r="G156" s="9" t="s">
        <v>2233</v>
      </c>
      <c r="H156" s="9" t="s">
        <v>98</v>
      </c>
      <c r="I156" s="9" t="s">
        <v>99</v>
      </c>
      <c r="J156" s="9" t="s">
        <v>2108</v>
      </c>
      <c r="K156" s="9" t="s">
        <v>2564</v>
      </c>
      <c r="L156" s="9">
        <v>30</v>
      </c>
      <c r="M156" s="9" t="s">
        <v>1950</v>
      </c>
      <c r="N156" s="26">
        <v>44104</v>
      </c>
      <c r="O156" s="26">
        <v>44145</v>
      </c>
      <c r="P156" s="14" t="s">
        <v>2415</v>
      </c>
      <c r="Q156" s="9">
        <v>22</v>
      </c>
      <c r="R156" s="9" t="s">
        <v>2109</v>
      </c>
      <c r="S156" s="9" t="s">
        <v>2413</v>
      </c>
      <c r="T156" s="15">
        <v>44145</v>
      </c>
      <c r="U156" s="9" t="s">
        <v>2129</v>
      </c>
      <c r="V156" s="9" t="s">
        <v>2117</v>
      </c>
      <c r="W156" s="9" t="s">
        <v>2110</v>
      </c>
      <c r="X156" s="9" t="s">
        <v>2110</v>
      </c>
    </row>
    <row r="157" spans="1:24" s="21" customFormat="1" ht="85.5" x14ac:dyDescent="0.25">
      <c r="A157" s="30" t="s">
        <v>2103</v>
      </c>
      <c r="B157" s="9" t="s">
        <v>2561</v>
      </c>
      <c r="C157" s="9" t="s">
        <v>2133</v>
      </c>
      <c r="D157" s="9" t="s">
        <v>2409</v>
      </c>
      <c r="E157" s="9" t="s">
        <v>2121</v>
      </c>
      <c r="F157" s="9" t="s">
        <v>2149</v>
      </c>
      <c r="G157" s="9" t="s">
        <v>1956</v>
      </c>
      <c r="H157" s="9" t="s">
        <v>2410</v>
      </c>
      <c r="I157" s="9" t="s">
        <v>79</v>
      </c>
      <c r="J157" s="9" t="s">
        <v>2108</v>
      </c>
      <c r="K157" s="9" t="s">
        <v>2570</v>
      </c>
      <c r="L157" s="9">
        <v>30</v>
      </c>
      <c r="M157" s="9" t="s">
        <v>1954</v>
      </c>
      <c r="N157" s="26">
        <v>44104</v>
      </c>
      <c r="O157" s="26">
        <v>44110</v>
      </c>
      <c r="P157" s="14" t="s">
        <v>2412</v>
      </c>
      <c r="Q157" s="9">
        <v>4</v>
      </c>
      <c r="R157" s="9" t="s">
        <v>2109</v>
      </c>
      <c r="S157" s="9" t="s">
        <v>2411</v>
      </c>
      <c r="T157" s="15">
        <v>44110</v>
      </c>
      <c r="U157" s="9" t="s">
        <v>2129</v>
      </c>
      <c r="V157" s="9" t="s">
        <v>2117</v>
      </c>
      <c r="W157" s="9" t="s">
        <v>2110</v>
      </c>
      <c r="X157" s="9" t="s">
        <v>2110</v>
      </c>
    </row>
    <row r="158" spans="1:24" s="21" customFormat="1" ht="71.25" x14ac:dyDescent="0.25">
      <c r="A158" s="30" t="s">
        <v>2103</v>
      </c>
      <c r="B158" s="9" t="s">
        <v>2561</v>
      </c>
      <c r="C158" s="9" t="s">
        <v>2204</v>
      </c>
      <c r="D158" s="9" t="s">
        <v>2407</v>
      </c>
      <c r="E158" s="9" t="s">
        <v>2174</v>
      </c>
      <c r="F158" s="9" t="s">
        <v>2562</v>
      </c>
      <c r="G158" s="9" t="s">
        <v>1963</v>
      </c>
      <c r="H158" s="9" t="s">
        <v>2183</v>
      </c>
      <c r="I158" s="9" t="s">
        <v>2126</v>
      </c>
      <c r="J158" s="9" t="s">
        <v>2108</v>
      </c>
      <c r="K158" s="9" t="s">
        <v>2570</v>
      </c>
      <c r="L158" s="9">
        <v>30</v>
      </c>
      <c r="M158" s="9" t="s">
        <v>1961</v>
      </c>
      <c r="N158" s="26">
        <v>44104</v>
      </c>
      <c r="O158" s="26">
        <v>44138</v>
      </c>
      <c r="P158" s="14" t="s">
        <v>2408</v>
      </c>
      <c r="Q158" s="9">
        <v>22</v>
      </c>
      <c r="R158" s="9" t="s">
        <v>2109</v>
      </c>
      <c r="S158" s="9" t="s">
        <v>2406</v>
      </c>
      <c r="T158" s="15">
        <v>44154</v>
      </c>
      <c r="U158" s="9" t="s">
        <v>2129</v>
      </c>
      <c r="V158" s="9" t="s">
        <v>2117</v>
      </c>
      <c r="W158" s="9" t="s">
        <v>2110</v>
      </c>
      <c r="X158" s="9" t="s">
        <v>2110</v>
      </c>
    </row>
    <row r="159" spans="1:24" s="13" customFormat="1" ht="57" x14ac:dyDescent="0.25">
      <c r="A159" s="30" t="s">
        <v>2286</v>
      </c>
      <c r="B159" s="9" t="s">
        <v>2643</v>
      </c>
      <c r="C159" s="9" t="s">
        <v>2119</v>
      </c>
      <c r="D159" s="9" t="s">
        <v>2404</v>
      </c>
      <c r="E159" s="9" t="s">
        <v>2105</v>
      </c>
      <c r="F159" s="9" t="s">
        <v>2235</v>
      </c>
      <c r="G159" s="9" t="s">
        <v>1967</v>
      </c>
      <c r="H159" s="9" t="s">
        <v>1500</v>
      </c>
      <c r="I159" s="9" t="s">
        <v>2108</v>
      </c>
      <c r="J159" s="9" t="s">
        <v>2108</v>
      </c>
      <c r="K159" s="9" t="s">
        <v>2564</v>
      </c>
      <c r="L159" s="9">
        <v>30</v>
      </c>
      <c r="M159" s="9" t="s">
        <v>1965</v>
      </c>
      <c r="N159" s="26">
        <v>44104</v>
      </c>
      <c r="O159" s="26">
        <v>44144</v>
      </c>
      <c r="P159" s="14" t="s">
        <v>2405</v>
      </c>
      <c r="Q159" s="9">
        <v>26</v>
      </c>
      <c r="R159" s="9" t="s">
        <v>2109</v>
      </c>
      <c r="S159" s="9" t="s">
        <v>2403</v>
      </c>
      <c r="T159" s="9" t="s">
        <v>2110</v>
      </c>
      <c r="U159" s="9" t="s">
        <v>2571</v>
      </c>
      <c r="V159" s="9" t="s">
        <v>2110</v>
      </c>
      <c r="W159" s="9" t="s">
        <v>2110</v>
      </c>
      <c r="X159" s="9" t="s">
        <v>2591</v>
      </c>
    </row>
    <row r="160" spans="1:24" hidden="1" x14ac:dyDescent="0.25">
      <c r="A160" s="31"/>
      <c r="B160" s="7"/>
      <c r="C160" s="7"/>
      <c r="D160" s="7"/>
      <c r="E160" s="7"/>
      <c r="F160" s="7"/>
      <c r="G160" s="7"/>
      <c r="H160" s="7"/>
      <c r="I160" s="7"/>
      <c r="J160" s="7"/>
      <c r="K160" s="7"/>
      <c r="L160" s="11"/>
      <c r="M160" s="7"/>
      <c r="N160" s="28"/>
      <c r="O160" s="28"/>
      <c r="P160" s="7"/>
      <c r="Q160" s="7"/>
      <c r="R160" s="7"/>
      <c r="S160" s="7"/>
      <c r="T160" s="11"/>
      <c r="U160" s="7"/>
      <c r="V160" s="7"/>
      <c r="W160" s="7"/>
      <c r="X160" s="7"/>
    </row>
    <row r="161" spans="1:24" hidden="1" x14ac:dyDescent="0.25">
      <c r="A161" s="31"/>
      <c r="B161" s="7"/>
      <c r="C161" s="7"/>
      <c r="D161" s="7"/>
      <c r="E161" s="7"/>
      <c r="F161" s="7"/>
      <c r="G161" s="7"/>
      <c r="H161" s="7"/>
      <c r="I161" s="7"/>
      <c r="J161" s="7"/>
      <c r="K161" s="7"/>
      <c r="L161" s="11"/>
      <c r="M161" s="7"/>
      <c r="N161" s="28"/>
      <c r="O161" s="28"/>
      <c r="P161" s="7"/>
      <c r="Q161" s="7"/>
      <c r="R161" s="7"/>
      <c r="S161" s="7"/>
      <c r="T161" s="11"/>
      <c r="U161" s="7"/>
      <c r="V161" s="7"/>
      <c r="W161" s="7"/>
      <c r="X161" s="7"/>
    </row>
    <row r="162" spans="1:24" hidden="1" x14ac:dyDescent="0.25">
      <c r="A162" s="31"/>
      <c r="B162" s="7"/>
      <c r="C162" s="7"/>
      <c r="D162" s="7"/>
      <c r="E162" s="7"/>
      <c r="F162" s="7"/>
      <c r="G162" s="7"/>
      <c r="H162" s="7"/>
      <c r="I162" s="7"/>
      <c r="J162" s="7"/>
      <c r="K162" s="7"/>
      <c r="L162" s="11"/>
      <c r="M162" s="7"/>
      <c r="N162" s="28"/>
      <c r="O162" s="28"/>
      <c r="P162" s="7"/>
      <c r="Q162" s="7"/>
      <c r="R162" s="7"/>
      <c r="S162" s="7"/>
      <c r="T162" s="11"/>
      <c r="U162" s="7"/>
      <c r="V162" s="7"/>
      <c r="W162" s="7"/>
      <c r="X162" s="7"/>
    </row>
    <row r="163" spans="1:24" hidden="1" x14ac:dyDescent="0.25">
      <c r="A163" s="31"/>
      <c r="B163" s="7"/>
      <c r="C163" s="7"/>
      <c r="D163" s="7"/>
      <c r="E163" s="7"/>
      <c r="F163" s="7"/>
      <c r="G163" s="7"/>
      <c r="H163" s="7"/>
      <c r="I163" s="7"/>
      <c r="J163" s="7"/>
      <c r="K163" s="7"/>
      <c r="L163" s="11"/>
      <c r="M163" s="7"/>
      <c r="N163" s="28"/>
      <c r="O163" s="28"/>
      <c r="P163" s="7"/>
      <c r="Q163" s="7"/>
      <c r="R163" s="7"/>
      <c r="S163" s="7"/>
      <c r="T163" s="11"/>
      <c r="U163" s="7"/>
      <c r="V163" s="7"/>
      <c r="W163" s="7"/>
      <c r="X163" s="7"/>
    </row>
    <row r="164" spans="1:24" hidden="1" x14ac:dyDescent="0.25">
      <c r="A164" s="31"/>
      <c r="B164" s="7"/>
      <c r="C164" s="7"/>
      <c r="D164" s="7"/>
      <c r="E164" s="7"/>
      <c r="F164" s="7"/>
      <c r="G164" s="7"/>
      <c r="H164" s="7"/>
      <c r="I164" s="7"/>
      <c r="J164" s="7"/>
      <c r="K164" s="7"/>
      <c r="L164" s="11"/>
      <c r="M164" s="7"/>
      <c r="N164" s="28"/>
      <c r="O164" s="28"/>
      <c r="P164" s="7"/>
      <c r="Q164" s="7"/>
      <c r="R164" s="7"/>
      <c r="S164" s="7"/>
      <c r="T164" s="11"/>
      <c r="U164" s="7"/>
      <c r="V164" s="7"/>
      <c r="W164" s="7"/>
      <c r="X164" s="7"/>
    </row>
    <row r="165" spans="1:24" hidden="1" x14ac:dyDescent="0.25">
      <c r="A165" s="31"/>
      <c r="B165" s="7"/>
      <c r="C165" s="7"/>
      <c r="D165" s="7"/>
      <c r="E165" s="7"/>
      <c r="F165" s="7"/>
      <c r="G165" s="7"/>
      <c r="H165" s="7"/>
      <c r="I165" s="7"/>
      <c r="J165" s="7"/>
      <c r="K165" s="7"/>
      <c r="L165" s="11"/>
      <c r="M165" s="7"/>
      <c r="N165" s="28"/>
      <c r="O165" s="28"/>
      <c r="P165" s="7"/>
      <c r="Q165" s="7"/>
      <c r="R165" s="7"/>
      <c r="S165" s="7"/>
      <c r="T165" s="11"/>
      <c r="U165" s="7"/>
      <c r="V165" s="7"/>
      <c r="W165" s="7"/>
      <c r="X165" s="7"/>
    </row>
    <row r="166" spans="1:24" hidden="1" x14ac:dyDescent="0.25">
      <c r="A166" s="31"/>
      <c r="B166" s="7"/>
      <c r="C166" s="7"/>
      <c r="D166" s="7"/>
      <c r="E166" s="7"/>
      <c r="F166" s="7"/>
      <c r="G166" s="7"/>
      <c r="H166" s="7"/>
      <c r="I166" s="7"/>
      <c r="J166" s="7"/>
      <c r="K166" s="7"/>
      <c r="L166" s="11"/>
      <c r="M166" s="7"/>
      <c r="N166" s="28"/>
      <c r="O166" s="28"/>
      <c r="P166" s="7"/>
      <c r="Q166" s="7"/>
      <c r="R166" s="7"/>
      <c r="S166" s="7"/>
      <c r="T166" s="11"/>
      <c r="U166" s="7"/>
      <c r="V166" s="7"/>
      <c r="W166" s="7"/>
      <c r="X166" s="7"/>
    </row>
    <row r="167" spans="1:24" hidden="1" x14ac:dyDescent="0.25">
      <c r="A167" s="31"/>
      <c r="B167" s="7"/>
      <c r="C167" s="7"/>
      <c r="D167" s="7"/>
      <c r="E167" s="7"/>
      <c r="F167" s="7"/>
      <c r="G167" s="7"/>
      <c r="H167" s="7"/>
      <c r="I167" s="7"/>
      <c r="J167" s="7"/>
      <c r="K167" s="7"/>
      <c r="L167" s="11"/>
      <c r="M167" s="7"/>
      <c r="N167" s="28"/>
      <c r="O167" s="28"/>
      <c r="P167" s="7"/>
      <c r="Q167" s="7"/>
      <c r="R167" s="7"/>
      <c r="S167" s="7"/>
      <c r="T167" s="11"/>
      <c r="U167" s="7"/>
      <c r="V167" s="7"/>
      <c r="W167" s="7"/>
      <c r="X167" s="7"/>
    </row>
    <row r="168" spans="1:24" hidden="1" x14ac:dyDescent="0.25">
      <c r="A168" s="31"/>
      <c r="B168" s="7"/>
      <c r="C168" s="7"/>
      <c r="D168" s="7"/>
      <c r="E168" s="7"/>
      <c r="F168" s="7"/>
      <c r="G168" s="7"/>
      <c r="H168" s="7"/>
      <c r="I168" s="7"/>
      <c r="J168" s="7"/>
      <c r="K168" s="7"/>
      <c r="L168" s="11"/>
      <c r="M168" s="7"/>
      <c r="N168" s="28"/>
      <c r="O168" s="28"/>
      <c r="P168" s="7"/>
      <c r="Q168" s="7"/>
      <c r="R168" s="7"/>
      <c r="S168" s="7"/>
      <c r="T168" s="11"/>
      <c r="U168" s="7"/>
      <c r="V168" s="7"/>
      <c r="W168" s="7"/>
      <c r="X168" s="7"/>
    </row>
    <row r="169" spans="1:24" hidden="1" x14ac:dyDescent="0.25">
      <c r="A169" s="31"/>
      <c r="B169" s="7"/>
      <c r="C169" s="7"/>
      <c r="D169" s="7"/>
      <c r="E169" s="7"/>
      <c r="F169" s="7"/>
      <c r="G169" s="7"/>
      <c r="H169" s="7"/>
      <c r="I169" s="7"/>
      <c r="J169" s="7"/>
      <c r="K169" s="7"/>
      <c r="L169" s="11"/>
      <c r="M169" s="7"/>
      <c r="N169" s="28"/>
      <c r="O169" s="28"/>
      <c r="P169" s="7"/>
      <c r="Q169" s="7"/>
      <c r="R169" s="7"/>
      <c r="S169" s="7"/>
      <c r="T169" s="11"/>
      <c r="U169" s="7"/>
      <c r="V169" s="7"/>
      <c r="W169" s="7"/>
      <c r="X169" s="7"/>
    </row>
    <row r="170" spans="1:24" hidden="1" x14ac:dyDescent="0.25">
      <c r="A170" s="31"/>
      <c r="B170" s="7"/>
      <c r="C170" s="7"/>
      <c r="D170" s="7"/>
      <c r="E170" s="7"/>
      <c r="F170" s="7"/>
      <c r="G170" s="7"/>
      <c r="H170" s="7"/>
      <c r="I170" s="7"/>
      <c r="J170" s="7"/>
      <c r="K170" s="7"/>
      <c r="L170" s="11"/>
      <c r="M170" s="7"/>
      <c r="N170" s="28"/>
      <c r="O170" s="28"/>
      <c r="P170" s="7"/>
      <c r="Q170" s="7"/>
      <c r="R170" s="7"/>
      <c r="S170" s="7"/>
      <c r="T170" s="11"/>
      <c r="U170" s="7"/>
      <c r="V170" s="7"/>
      <c r="W170" s="7"/>
      <c r="X170" s="7"/>
    </row>
    <row r="171" spans="1:24" hidden="1" x14ac:dyDescent="0.25">
      <c r="A171" s="31"/>
      <c r="B171" s="7"/>
      <c r="C171" s="7"/>
      <c r="D171" s="7"/>
      <c r="E171" s="7"/>
      <c r="F171" s="7"/>
      <c r="G171" s="7"/>
      <c r="H171" s="7"/>
      <c r="I171" s="7"/>
      <c r="J171" s="7"/>
      <c r="K171" s="7"/>
      <c r="L171" s="11"/>
      <c r="M171" s="7"/>
      <c r="N171" s="28"/>
      <c r="O171" s="28"/>
      <c r="P171" s="7"/>
      <c r="Q171" s="7"/>
      <c r="R171" s="7"/>
      <c r="S171" s="7"/>
      <c r="T171" s="11"/>
      <c r="U171" s="7"/>
      <c r="V171" s="7"/>
      <c r="W171" s="7"/>
      <c r="X171" s="7"/>
    </row>
    <row r="172" spans="1:24" hidden="1" x14ac:dyDescent="0.25">
      <c r="A172" s="31"/>
      <c r="B172" s="7"/>
      <c r="C172" s="7"/>
      <c r="D172" s="7"/>
      <c r="E172" s="7"/>
      <c r="F172" s="7"/>
      <c r="G172" s="7"/>
      <c r="H172" s="7"/>
      <c r="I172" s="7"/>
      <c r="J172" s="7"/>
      <c r="K172" s="7"/>
      <c r="L172" s="11"/>
      <c r="M172" s="7"/>
      <c r="N172" s="28"/>
      <c r="O172" s="28"/>
      <c r="P172" s="7"/>
      <c r="Q172" s="7"/>
      <c r="R172" s="7"/>
      <c r="S172" s="7"/>
      <c r="T172" s="11"/>
      <c r="U172" s="7"/>
      <c r="V172" s="7"/>
      <c r="W172" s="7"/>
      <c r="X172" s="7"/>
    </row>
    <row r="173" spans="1:24" hidden="1" x14ac:dyDescent="0.25">
      <c r="A173" s="31"/>
      <c r="B173" s="7"/>
      <c r="C173" s="7"/>
      <c r="D173" s="7"/>
      <c r="E173" s="7"/>
      <c r="F173" s="7"/>
      <c r="G173" s="7"/>
      <c r="H173" s="7"/>
      <c r="I173" s="7"/>
      <c r="J173" s="7"/>
      <c r="K173" s="7"/>
      <c r="L173" s="11"/>
      <c r="M173" s="7"/>
      <c r="N173" s="28"/>
      <c r="O173" s="28"/>
      <c r="P173" s="7"/>
      <c r="Q173" s="7"/>
      <c r="R173" s="7"/>
      <c r="S173" s="7"/>
      <c r="T173" s="11"/>
      <c r="U173" s="7"/>
      <c r="V173" s="7"/>
      <c r="W173" s="7"/>
      <c r="X173" s="7"/>
    </row>
    <row r="174" spans="1:24" hidden="1" x14ac:dyDescent="0.25">
      <c r="A174" s="31"/>
      <c r="B174" s="7"/>
      <c r="C174" s="7"/>
      <c r="D174" s="7"/>
      <c r="E174" s="7"/>
      <c r="F174" s="7"/>
      <c r="G174" s="7"/>
      <c r="H174" s="7"/>
      <c r="I174" s="7"/>
      <c r="J174" s="7"/>
      <c r="K174" s="7"/>
      <c r="L174" s="11"/>
      <c r="M174" s="7"/>
      <c r="N174" s="28"/>
      <c r="O174" s="28"/>
      <c r="P174" s="7"/>
      <c r="Q174" s="7"/>
      <c r="R174" s="7"/>
      <c r="S174" s="7"/>
      <c r="T174" s="11"/>
      <c r="U174" s="7"/>
      <c r="V174" s="7"/>
      <c r="W174" s="7"/>
      <c r="X174" s="7"/>
    </row>
    <row r="175" spans="1:24" hidden="1" x14ac:dyDescent="0.25">
      <c r="A175" s="31"/>
      <c r="B175" s="7"/>
      <c r="C175" s="7"/>
      <c r="D175" s="7"/>
      <c r="E175" s="7"/>
      <c r="F175" s="7"/>
      <c r="G175" s="7"/>
      <c r="H175" s="7"/>
      <c r="I175" s="7"/>
      <c r="J175" s="7"/>
      <c r="K175" s="7"/>
      <c r="L175" s="11"/>
      <c r="M175" s="7"/>
      <c r="N175" s="28"/>
      <c r="O175" s="28"/>
      <c r="P175" s="7"/>
      <c r="Q175" s="7"/>
      <c r="R175" s="7"/>
      <c r="S175" s="7"/>
      <c r="T175" s="11"/>
      <c r="U175" s="7"/>
      <c r="V175" s="7"/>
      <c r="W175" s="7"/>
      <c r="X175" s="7"/>
    </row>
    <row r="176" spans="1:24" hidden="1" x14ac:dyDescent="0.25">
      <c r="A176" s="31"/>
      <c r="B176" s="7"/>
      <c r="C176" s="7"/>
      <c r="D176" s="7"/>
      <c r="E176" s="7"/>
      <c r="F176" s="7"/>
      <c r="G176" s="7"/>
      <c r="H176" s="7"/>
      <c r="I176" s="7"/>
      <c r="J176" s="7"/>
      <c r="K176" s="7"/>
      <c r="L176" s="11"/>
      <c r="M176" s="7"/>
      <c r="N176" s="28"/>
      <c r="O176" s="28"/>
      <c r="P176" s="7"/>
      <c r="Q176" s="7"/>
      <c r="R176" s="7"/>
      <c r="S176" s="7"/>
      <c r="T176" s="11"/>
      <c r="U176" s="7"/>
      <c r="V176" s="7"/>
      <c r="W176" s="7"/>
      <c r="X176" s="7"/>
    </row>
    <row r="177" spans="1:24" hidden="1" x14ac:dyDescent="0.25">
      <c r="A177" s="31"/>
      <c r="B177" s="7"/>
      <c r="C177" s="7"/>
      <c r="D177" s="7"/>
      <c r="E177" s="7"/>
      <c r="F177" s="7"/>
      <c r="G177" s="7"/>
      <c r="H177" s="7"/>
      <c r="I177" s="7"/>
      <c r="J177" s="7"/>
      <c r="K177" s="7"/>
      <c r="L177" s="11"/>
      <c r="M177" s="7"/>
      <c r="N177" s="28"/>
      <c r="O177" s="28"/>
      <c r="P177" s="7"/>
      <c r="Q177" s="7"/>
      <c r="R177" s="7"/>
      <c r="S177" s="7"/>
      <c r="T177" s="11"/>
      <c r="U177" s="7"/>
      <c r="V177" s="7"/>
      <c r="W177" s="7"/>
      <c r="X177" s="7"/>
    </row>
    <row r="178" spans="1:24" hidden="1" x14ac:dyDescent="0.25">
      <c r="A178" s="31"/>
      <c r="B178" s="7"/>
      <c r="C178" s="7"/>
      <c r="D178" s="7"/>
      <c r="E178" s="7"/>
      <c r="F178" s="7"/>
      <c r="G178" s="7"/>
      <c r="H178" s="7"/>
      <c r="I178" s="7"/>
      <c r="J178" s="7"/>
      <c r="K178" s="7"/>
      <c r="L178" s="11"/>
      <c r="M178" s="7"/>
      <c r="N178" s="28"/>
      <c r="O178" s="28"/>
      <c r="P178" s="7"/>
      <c r="Q178" s="7"/>
      <c r="R178" s="7"/>
      <c r="S178" s="7"/>
      <c r="T178" s="11"/>
      <c r="U178" s="7"/>
      <c r="V178" s="7"/>
      <c r="W178" s="7"/>
      <c r="X178" s="7"/>
    </row>
    <row r="179" spans="1:24" hidden="1" x14ac:dyDescent="0.25">
      <c r="A179" s="31"/>
      <c r="B179" s="7"/>
      <c r="C179" s="7"/>
      <c r="D179" s="7"/>
      <c r="E179" s="7"/>
      <c r="F179" s="7"/>
      <c r="G179" s="7"/>
      <c r="H179" s="7"/>
      <c r="I179" s="7"/>
      <c r="J179" s="7"/>
      <c r="K179" s="7"/>
      <c r="L179" s="11"/>
      <c r="M179" s="7"/>
      <c r="N179" s="28"/>
      <c r="O179" s="28"/>
      <c r="P179" s="7"/>
      <c r="Q179" s="7"/>
      <c r="R179" s="7"/>
      <c r="S179" s="7"/>
      <c r="T179" s="11"/>
      <c r="U179" s="7"/>
      <c r="V179" s="7"/>
      <c r="W179" s="7"/>
      <c r="X179" s="7"/>
    </row>
    <row r="180" spans="1:24" hidden="1" x14ac:dyDescent="0.25">
      <c r="A180" s="31"/>
      <c r="B180" s="7"/>
      <c r="C180" s="7"/>
      <c r="D180" s="7"/>
      <c r="E180" s="7"/>
      <c r="F180" s="7"/>
      <c r="G180" s="7"/>
      <c r="H180" s="7"/>
      <c r="I180" s="7"/>
      <c r="J180" s="7"/>
      <c r="K180" s="7"/>
      <c r="L180" s="11"/>
      <c r="M180" s="7"/>
      <c r="N180" s="28"/>
      <c r="O180" s="28"/>
      <c r="P180" s="7"/>
      <c r="Q180" s="7"/>
      <c r="R180" s="7"/>
      <c r="S180" s="7"/>
      <c r="T180" s="11"/>
      <c r="U180" s="7"/>
      <c r="V180" s="7"/>
      <c r="W180" s="7"/>
      <c r="X180" s="7"/>
    </row>
    <row r="181" spans="1:24" hidden="1" x14ac:dyDescent="0.25">
      <c r="A181" s="31"/>
      <c r="B181" s="7"/>
      <c r="C181" s="7"/>
      <c r="D181" s="7"/>
      <c r="E181" s="7"/>
      <c r="F181" s="7"/>
      <c r="G181" s="7"/>
      <c r="H181" s="7"/>
      <c r="I181" s="7"/>
      <c r="J181" s="7"/>
      <c r="K181" s="7"/>
      <c r="L181" s="11"/>
      <c r="M181" s="7"/>
      <c r="N181" s="28"/>
      <c r="O181" s="28"/>
      <c r="P181" s="7"/>
      <c r="Q181" s="7"/>
      <c r="R181" s="7"/>
      <c r="S181" s="7"/>
      <c r="T181" s="11"/>
      <c r="U181" s="7"/>
      <c r="V181" s="7"/>
      <c r="W181" s="7"/>
      <c r="X181" s="7"/>
    </row>
    <row r="182" spans="1:24" hidden="1" x14ac:dyDescent="0.25">
      <c r="A182" s="31"/>
      <c r="B182" s="7"/>
      <c r="C182" s="7"/>
      <c r="D182" s="7"/>
      <c r="E182" s="7"/>
      <c r="F182" s="7"/>
      <c r="G182" s="7"/>
      <c r="H182" s="7"/>
      <c r="I182" s="7"/>
      <c r="J182" s="7"/>
      <c r="K182" s="7"/>
      <c r="L182" s="11"/>
      <c r="M182" s="7"/>
      <c r="N182" s="28"/>
      <c r="O182" s="28"/>
      <c r="P182" s="7"/>
      <c r="Q182" s="7"/>
      <c r="R182" s="7"/>
      <c r="S182" s="7"/>
      <c r="T182" s="11"/>
      <c r="U182" s="7"/>
      <c r="V182" s="7"/>
      <c r="W182" s="7"/>
      <c r="X182" s="7"/>
    </row>
    <row r="183" spans="1:24" hidden="1" x14ac:dyDescent="0.25">
      <c r="A183" s="31"/>
      <c r="B183" s="7"/>
      <c r="C183" s="7"/>
      <c r="D183" s="7"/>
      <c r="E183" s="7"/>
      <c r="F183" s="7"/>
      <c r="G183" s="7"/>
      <c r="H183" s="7"/>
      <c r="I183" s="7"/>
      <c r="J183" s="7"/>
      <c r="K183" s="7"/>
      <c r="L183" s="11"/>
      <c r="M183" s="7"/>
      <c r="N183" s="28"/>
      <c r="O183" s="28"/>
      <c r="P183" s="7"/>
      <c r="Q183" s="7"/>
      <c r="R183" s="7"/>
      <c r="S183" s="7"/>
      <c r="T183" s="11"/>
      <c r="U183" s="7"/>
      <c r="V183" s="7"/>
      <c r="W183" s="7"/>
      <c r="X183" s="7"/>
    </row>
    <row r="184" spans="1:24" hidden="1" x14ac:dyDescent="0.25">
      <c r="A184" s="31"/>
      <c r="B184" s="7"/>
      <c r="C184" s="7"/>
      <c r="D184" s="7"/>
      <c r="E184" s="7"/>
      <c r="F184" s="7"/>
      <c r="G184" s="7"/>
      <c r="H184" s="7"/>
      <c r="I184" s="7"/>
      <c r="J184" s="7"/>
      <c r="K184" s="7"/>
      <c r="L184" s="11"/>
      <c r="M184" s="7"/>
      <c r="N184" s="28"/>
      <c r="O184" s="28"/>
      <c r="P184" s="7"/>
      <c r="Q184" s="7"/>
      <c r="R184" s="7"/>
      <c r="S184" s="7"/>
      <c r="T184" s="11"/>
      <c r="U184" s="7"/>
      <c r="V184" s="7"/>
      <c r="W184" s="7"/>
      <c r="X184" s="7"/>
    </row>
    <row r="185" spans="1:24" hidden="1" x14ac:dyDescent="0.25">
      <c r="A185" s="31"/>
      <c r="B185" s="7"/>
      <c r="C185" s="7"/>
      <c r="D185" s="7"/>
      <c r="E185" s="7"/>
      <c r="F185" s="7"/>
      <c r="G185" s="7"/>
      <c r="H185" s="7"/>
      <c r="I185" s="7"/>
      <c r="J185" s="7"/>
      <c r="K185" s="7"/>
      <c r="L185" s="11"/>
      <c r="M185" s="7"/>
      <c r="N185" s="28"/>
      <c r="O185" s="28"/>
      <c r="P185" s="7"/>
      <c r="Q185" s="7"/>
      <c r="R185" s="7"/>
      <c r="S185" s="7"/>
      <c r="T185" s="11"/>
      <c r="U185" s="7"/>
      <c r="V185" s="7"/>
      <c r="W185" s="7"/>
      <c r="X185" s="7"/>
    </row>
    <row r="186" spans="1:24" hidden="1" x14ac:dyDescent="0.25">
      <c r="A186" s="31"/>
      <c r="B186" s="7"/>
      <c r="C186" s="7"/>
      <c r="D186" s="7"/>
      <c r="E186" s="7"/>
      <c r="F186" s="7"/>
      <c r="G186" s="7"/>
      <c r="H186" s="7"/>
      <c r="I186" s="7"/>
      <c r="J186" s="7"/>
      <c r="K186" s="7"/>
      <c r="L186" s="11"/>
      <c r="M186" s="7"/>
      <c r="N186" s="28"/>
      <c r="O186" s="28"/>
      <c r="P186" s="7"/>
      <c r="Q186" s="7"/>
      <c r="R186" s="7"/>
      <c r="S186" s="7"/>
      <c r="T186" s="11"/>
      <c r="U186" s="7"/>
      <c r="V186" s="7"/>
      <c r="W186" s="7"/>
      <c r="X186" s="7"/>
    </row>
    <row r="187" spans="1:24" hidden="1" x14ac:dyDescent="0.25">
      <c r="A187" s="31"/>
      <c r="B187" s="7"/>
      <c r="C187" s="7"/>
      <c r="D187" s="7"/>
      <c r="E187" s="7"/>
      <c r="F187" s="7"/>
      <c r="G187" s="7"/>
      <c r="H187" s="7"/>
      <c r="I187" s="7"/>
      <c r="J187" s="7"/>
      <c r="K187" s="7"/>
      <c r="L187" s="11"/>
      <c r="M187" s="7"/>
      <c r="N187" s="28"/>
      <c r="O187" s="28"/>
      <c r="P187" s="7"/>
      <c r="Q187" s="7"/>
      <c r="R187" s="7"/>
      <c r="S187" s="7"/>
      <c r="T187" s="11"/>
      <c r="U187" s="7"/>
      <c r="V187" s="7"/>
      <c r="W187" s="7"/>
      <c r="X187" s="7"/>
    </row>
    <row r="188" spans="1:24" hidden="1" x14ac:dyDescent="0.25">
      <c r="A188" s="31"/>
      <c r="B188" s="7"/>
      <c r="C188" s="7"/>
      <c r="D188" s="7"/>
      <c r="E188" s="7"/>
      <c r="F188" s="7"/>
      <c r="G188" s="7"/>
      <c r="H188" s="7"/>
      <c r="I188" s="7"/>
      <c r="J188" s="7"/>
      <c r="K188" s="7"/>
      <c r="L188" s="11"/>
      <c r="M188" s="7"/>
      <c r="N188" s="28"/>
      <c r="O188" s="28"/>
      <c r="P188" s="7"/>
      <c r="Q188" s="7"/>
      <c r="R188" s="7"/>
      <c r="S188" s="7"/>
      <c r="T188" s="11"/>
      <c r="U188" s="7"/>
      <c r="V188" s="7"/>
      <c r="W188" s="7"/>
      <c r="X188" s="7"/>
    </row>
    <row r="189" spans="1:24" hidden="1" x14ac:dyDescent="0.25">
      <c r="A189" s="31"/>
      <c r="B189" s="7"/>
      <c r="C189" s="7"/>
      <c r="D189" s="7"/>
      <c r="E189" s="7"/>
      <c r="F189" s="7"/>
      <c r="G189" s="7"/>
      <c r="H189" s="7"/>
      <c r="I189" s="7"/>
      <c r="J189" s="7"/>
      <c r="K189" s="7"/>
      <c r="L189" s="11"/>
      <c r="M189" s="7"/>
      <c r="N189" s="28"/>
      <c r="O189" s="28"/>
      <c r="P189" s="7"/>
      <c r="Q189" s="7"/>
      <c r="R189" s="7"/>
      <c r="S189" s="7"/>
      <c r="T189" s="11"/>
      <c r="U189" s="7"/>
      <c r="V189" s="7"/>
      <c r="W189" s="7"/>
      <c r="X189" s="7"/>
    </row>
    <row r="190" spans="1:24" hidden="1" x14ac:dyDescent="0.25">
      <c r="A190" s="31"/>
      <c r="B190" s="7"/>
      <c r="C190" s="7"/>
      <c r="D190" s="7"/>
      <c r="E190" s="7"/>
      <c r="F190" s="7"/>
      <c r="G190" s="7"/>
      <c r="H190" s="7"/>
      <c r="I190" s="7"/>
      <c r="J190" s="7"/>
      <c r="K190" s="7"/>
      <c r="L190" s="11"/>
      <c r="M190" s="7"/>
      <c r="N190" s="28"/>
      <c r="O190" s="28"/>
      <c r="P190" s="7"/>
      <c r="Q190" s="7"/>
      <c r="R190" s="7"/>
      <c r="S190" s="7"/>
      <c r="T190" s="11"/>
      <c r="U190" s="7"/>
      <c r="V190" s="7"/>
      <c r="W190" s="7"/>
      <c r="X190" s="7"/>
    </row>
    <row r="191" spans="1:24" hidden="1" x14ac:dyDescent="0.25">
      <c r="A191" s="31"/>
      <c r="B191" s="7"/>
      <c r="C191" s="7"/>
      <c r="D191" s="7"/>
      <c r="E191" s="7"/>
      <c r="F191" s="7"/>
      <c r="G191" s="7"/>
      <c r="H191" s="7"/>
      <c r="I191" s="7"/>
      <c r="J191" s="7"/>
      <c r="K191" s="7"/>
      <c r="L191" s="11"/>
      <c r="M191" s="7"/>
      <c r="N191" s="28"/>
      <c r="O191" s="28"/>
      <c r="P191" s="7"/>
      <c r="Q191" s="7"/>
      <c r="R191" s="7"/>
      <c r="S191" s="7"/>
      <c r="T191" s="11"/>
      <c r="U191" s="7"/>
      <c r="V191" s="7"/>
      <c r="W191" s="7"/>
      <c r="X191" s="7"/>
    </row>
    <row r="192" spans="1:24" hidden="1" x14ac:dyDescent="0.25">
      <c r="A192" s="31"/>
      <c r="B192" s="7"/>
      <c r="C192" s="7"/>
      <c r="D192" s="7"/>
      <c r="E192" s="7"/>
      <c r="F192" s="7"/>
      <c r="G192" s="7"/>
      <c r="H192" s="7"/>
      <c r="I192" s="7"/>
      <c r="J192" s="7"/>
      <c r="K192" s="7"/>
      <c r="L192" s="11"/>
      <c r="M192" s="7"/>
      <c r="N192" s="28"/>
      <c r="O192" s="28"/>
      <c r="P192" s="7"/>
      <c r="Q192" s="7"/>
      <c r="R192" s="7"/>
      <c r="S192" s="7"/>
      <c r="T192" s="11"/>
      <c r="U192" s="7"/>
      <c r="V192" s="7"/>
      <c r="W192" s="7"/>
      <c r="X192" s="7"/>
    </row>
    <row r="193" spans="1:24" hidden="1" x14ac:dyDescent="0.25">
      <c r="A193" s="31"/>
      <c r="B193" s="7"/>
      <c r="C193" s="7"/>
      <c r="D193" s="7"/>
      <c r="E193" s="7"/>
      <c r="F193" s="7"/>
      <c r="G193" s="7"/>
      <c r="H193" s="7"/>
      <c r="I193" s="7"/>
      <c r="J193" s="7"/>
      <c r="K193" s="7"/>
      <c r="L193" s="11"/>
      <c r="M193" s="7"/>
      <c r="N193" s="28"/>
      <c r="O193" s="28"/>
      <c r="P193" s="7"/>
      <c r="Q193" s="7"/>
      <c r="R193" s="7"/>
      <c r="S193" s="7"/>
      <c r="T193" s="11"/>
      <c r="U193" s="7"/>
      <c r="V193" s="7"/>
      <c r="W193" s="7"/>
      <c r="X193" s="7"/>
    </row>
    <row r="194" spans="1:24" hidden="1" x14ac:dyDescent="0.25">
      <c r="A194" s="31"/>
      <c r="B194" s="7"/>
      <c r="C194" s="7"/>
      <c r="D194" s="7"/>
      <c r="E194" s="7"/>
      <c r="F194" s="7"/>
      <c r="G194" s="7"/>
      <c r="H194" s="7"/>
      <c r="I194" s="7"/>
      <c r="J194" s="7"/>
      <c r="K194" s="7"/>
      <c r="L194" s="11"/>
      <c r="M194" s="7"/>
      <c r="N194" s="28"/>
      <c r="O194" s="28"/>
      <c r="P194" s="7"/>
      <c r="Q194" s="7"/>
      <c r="R194" s="7"/>
      <c r="S194" s="7"/>
      <c r="T194" s="11"/>
      <c r="U194" s="7"/>
      <c r="V194" s="7"/>
      <c r="W194" s="7"/>
      <c r="X194" s="7"/>
    </row>
    <row r="195" spans="1:24" hidden="1" x14ac:dyDescent="0.25">
      <c r="A195" s="31"/>
      <c r="B195" s="7"/>
      <c r="C195" s="7"/>
      <c r="D195" s="7"/>
      <c r="E195" s="7"/>
      <c r="F195" s="7"/>
      <c r="G195" s="7"/>
      <c r="H195" s="7"/>
      <c r="I195" s="7"/>
      <c r="J195" s="7"/>
      <c r="K195" s="7"/>
      <c r="L195" s="11"/>
      <c r="M195" s="7"/>
      <c r="N195" s="28"/>
      <c r="O195" s="28"/>
      <c r="P195" s="7"/>
      <c r="Q195" s="7"/>
      <c r="R195" s="7"/>
      <c r="S195" s="7"/>
      <c r="T195" s="11"/>
      <c r="U195" s="7"/>
      <c r="V195" s="7"/>
      <c r="W195" s="7"/>
      <c r="X195" s="7"/>
    </row>
    <row r="196" spans="1:24" hidden="1" x14ac:dyDescent="0.25">
      <c r="A196" s="31"/>
      <c r="B196" s="7"/>
      <c r="C196" s="7"/>
      <c r="D196" s="7"/>
      <c r="E196" s="7"/>
      <c r="F196" s="7"/>
      <c r="G196" s="7"/>
      <c r="H196" s="7"/>
      <c r="I196" s="7"/>
      <c r="J196" s="7"/>
      <c r="K196" s="7"/>
      <c r="L196" s="11"/>
      <c r="M196" s="7"/>
      <c r="N196" s="28"/>
      <c r="O196" s="28"/>
      <c r="P196" s="7"/>
      <c r="Q196" s="7"/>
      <c r="R196" s="7"/>
      <c r="S196" s="7"/>
      <c r="T196" s="11"/>
      <c r="U196" s="7"/>
      <c r="V196" s="7"/>
      <c r="W196" s="7"/>
      <c r="X196" s="7"/>
    </row>
    <row r="197" spans="1:24" hidden="1" x14ac:dyDescent="0.25">
      <c r="A197" s="31"/>
      <c r="B197" s="7"/>
      <c r="C197" s="7"/>
      <c r="D197" s="7"/>
      <c r="E197" s="7"/>
      <c r="F197" s="7"/>
      <c r="G197" s="7"/>
      <c r="H197" s="7"/>
      <c r="I197" s="7"/>
      <c r="J197" s="7"/>
      <c r="K197" s="7"/>
      <c r="L197" s="11"/>
      <c r="M197" s="7"/>
      <c r="N197" s="28"/>
      <c r="O197" s="28"/>
      <c r="P197" s="7"/>
      <c r="Q197" s="7"/>
      <c r="R197" s="7"/>
      <c r="S197" s="7"/>
      <c r="T197" s="11"/>
      <c r="U197" s="7"/>
      <c r="V197" s="7"/>
      <c r="W197" s="7"/>
      <c r="X197" s="7"/>
    </row>
    <row r="198" spans="1:24" hidden="1" x14ac:dyDescent="0.25">
      <c r="A198" s="31"/>
      <c r="B198" s="7"/>
      <c r="C198" s="7"/>
      <c r="D198" s="7"/>
      <c r="E198" s="7"/>
      <c r="F198" s="7"/>
      <c r="G198" s="7"/>
      <c r="H198" s="7"/>
      <c r="I198" s="7"/>
      <c r="J198" s="7"/>
      <c r="K198" s="7"/>
      <c r="L198" s="11"/>
      <c r="M198" s="7"/>
      <c r="N198" s="28"/>
      <c r="O198" s="28"/>
      <c r="P198" s="7"/>
      <c r="Q198" s="7"/>
      <c r="R198" s="7"/>
      <c r="S198" s="7"/>
      <c r="T198" s="11"/>
      <c r="U198" s="7"/>
      <c r="V198" s="7"/>
      <c r="W198" s="7"/>
      <c r="X198" s="7"/>
    </row>
    <row r="199" spans="1:24" hidden="1" x14ac:dyDescent="0.25">
      <c r="A199" s="31"/>
      <c r="B199" s="7"/>
      <c r="C199" s="7"/>
      <c r="D199" s="7"/>
      <c r="E199" s="7"/>
      <c r="F199" s="7"/>
      <c r="G199" s="7"/>
      <c r="H199" s="7"/>
      <c r="I199" s="7"/>
      <c r="J199" s="7"/>
      <c r="K199" s="7"/>
      <c r="L199" s="11"/>
      <c r="M199" s="7"/>
      <c r="N199" s="28"/>
      <c r="O199" s="28"/>
      <c r="P199" s="7"/>
      <c r="Q199" s="7"/>
      <c r="R199" s="7"/>
      <c r="S199" s="7"/>
      <c r="T199" s="11"/>
      <c r="U199" s="7"/>
      <c r="V199" s="7"/>
      <c r="W199" s="7"/>
      <c r="X199" s="7"/>
    </row>
    <row r="200" spans="1:24" hidden="1" x14ac:dyDescent="0.25">
      <c r="A200" s="31"/>
      <c r="B200" s="7"/>
      <c r="C200" s="7"/>
      <c r="D200" s="7"/>
      <c r="E200" s="7"/>
      <c r="F200" s="7"/>
      <c r="G200" s="7"/>
      <c r="H200" s="7"/>
      <c r="I200" s="7"/>
      <c r="J200" s="7"/>
      <c r="K200" s="7"/>
      <c r="L200" s="11"/>
      <c r="M200" s="7"/>
      <c r="N200" s="28"/>
      <c r="O200" s="28"/>
      <c r="P200" s="7"/>
      <c r="Q200" s="7"/>
      <c r="R200" s="7"/>
      <c r="S200" s="7"/>
      <c r="T200" s="11"/>
      <c r="U200" s="7"/>
      <c r="V200" s="7"/>
      <c r="W200" s="7"/>
      <c r="X200" s="7"/>
    </row>
    <row r="201" spans="1:24" hidden="1" x14ac:dyDescent="0.25">
      <c r="A201" s="31"/>
      <c r="B201" s="7"/>
      <c r="C201" s="7"/>
      <c r="D201" s="7"/>
      <c r="E201" s="7"/>
      <c r="F201" s="7"/>
      <c r="G201" s="7"/>
      <c r="H201" s="7"/>
      <c r="I201" s="7"/>
      <c r="J201" s="7"/>
      <c r="K201" s="7"/>
      <c r="L201" s="11"/>
      <c r="M201" s="7"/>
      <c r="N201" s="28"/>
      <c r="O201" s="28"/>
      <c r="P201" s="7"/>
      <c r="Q201" s="7"/>
      <c r="R201" s="7"/>
      <c r="S201" s="7"/>
      <c r="T201" s="11"/>
      <c r="U201" s="7"/>
      <c r="V201" s="7"/>
      <c r="W201" s="7"/>
      <c r="X201" s="7"/>
    </row>
    <row r="202" spans="1:24" hidden="1" x14ac:dyDescent="0.25">
      <c r="A202" s="31"/>
      <c r="B202" s="7"/>
      <c r="C202" s="7"/>
      <c r="D202" s="7"/>
      <c r="E202" s="7"/>
      <c r="F202" s="7"/>
      <c r="G202" s="7"/>
      <c r="H202" s="7"/>
      <c r="I202" s="7"/>
      <c r="J202" s="7"/>
      <c r="K202" s="7"/>
      <c r="L202" s="11"/>
      <c r="M202" s="7"/>
      <c r="N202" s="28"/>
      <c r="O202" s="28"/>
      <c r="P202" s="7"/>
      <c r="Q202" s="7"/>
      <c r="R202" s="7"/>
      <c r="S202" s="7"/>
      <c r="T202" s="11"/>
      <c r="U202" s="7"/>
      <c r="V202" s="7"/>
      <c r="W202" s="7"/>
      <c r="X202" s="7"/>
    </row>
    <row r="203" spans="1:24" hidden="1" x14ac:dyDescent="0.25">
      <c r="A203" s="31"/>
      <c r="B203" s="7"/>
      <c r="C203" s="7"/>
      <c r="D203" s="7"/>
      <c r="E203" s="7"/>
      <c r="F203" s="7"/>
      <c r="G203" s="7"/>
      <c r="H203" s="7"/>
      <c r="I203" s="7"/>
      <c r="J203" s="7"/>
      <c r="K203" s="7"/>
      <c r="L203" s="11"/>
      <c r="M203" s="7"/>
      <c r="N203" s="28"/>
      <c r="O203" s="28"/>
      <c r="P203" s="7"/>
      <c r="Q203" s="7"/>
      <c r="R203" s="7"/>
      <c r="S203" s="7"/>
      <c r="T203" s="11"/>
      <c r="U203" s="7"/>
      <c r="V203" s="7"/>
      <c r="W203" s="7"/>
      <c r="X203" s="7"/>
    </row>
    <row r="204" spans="1:24" hidden="1" x14ac:dyDescent="0.25">
      <c r="A204" s="31"/>
      <c r="B204" s="7"/>
      <c r="C204" s="7"/>
      <c r="D204" s="7"/>
      <c r="E204" s="7"/>
      <c r="F204" s="7"/>
      <c r="G204" s="7"/>
      <c r="H204" s="7"/>
      <c r="I204" s="7"/>
      <c r="J204" s="7"/>
      <c r="K204" s="7"/>
      <c r="L204" s="11"/>
      <c r="M204" s="7"/>
      <c r="N204" s="28"/>
      <c r="O204" s="28"/>
      <c r="P204" s="7"/>
      <c r="Q204" s="7"/>
      <c r="R204" s="7"/>
      <c r="S204" s="7"/>
      <c r="T204" s="11"/>
      <c r="U204" s="7"/>
      <c r="V204" s="7"/>
      <c r="W204" s="7"/>
      <c r="X204" s="7"/>
    </row>
    <row r="205" spans="1:24" hidden="1" x14ac:dyDescent="0.25">
      <c r="A205" s="31"/>
      <c r="B205" s="7"/>
      <c r="C205" s="7"/>
      <c r="D205" s="7"/>
      <c r="E205" s="7"/>
      <c r="F205" s="7"/>
      <c r="G205" s="7"/>
      <c r="H205" s="7"/>
      <c r="I205" s="7"/>
      <c r="J205" s="7"/>
      <c r="K205" s="7"/>
      <c r="L205" s="11"/>
      <c r="M205" s="7"/>
      <c r="N205" s="28"/>
      <c r="O205" s="28"/>
      <c r="P205" s="7"/>
      <c r="Q205" s="7"/>
      <c r="R205" s="7"/>
      <c r="S205" s="7"/>
      <c r="T205" s="11"/>
      <c r="U205" s="7"/>
      <c r="V205" s="7"/>
      <c r="W205" s="7"/>
      <c r="X205" s="7"/>
    </row>
    <row r="206" spans="1:24" hidden="1" x14ac:dyDescent="0.25">
      <c r="A206" s="31"/>
      <c r="B206" s="7"/>
      <c r="C206" s="7"/>
      <c r="D206" s="7"/>
      <c r="E206" s="7"/>
      <c r="F206" s="7"/>
      <c r="G206" s="7"/>
      <c r="H206" s="7"/>
      <c r="I206" s="7"/>
      <c r="J206" s="7"/>
      <c r="K206" s="7"/>
      <c r="L206" s="11"/>
      <c r="M206" s="7"/>
      <c r="N206" s="28"/>
      <c r="O206" s="28"/>
      <c r="P206" s="7"/>
      <c r="Q206" s="7"/>
      <c r="R206" s="7"/>
      <c r="S206" s="7"/>
      <c r="T206" s="11"/>
      <c r="U206" s="7"/>
      <c r="V206" s="7"/>
      <c r="W206" s="7"/>
      <c r="X206" s="7"/>
    </row>
    <row r="207" spans="1:24" hidden="1" x14ac:dyDescent="0.25">
      <c r="A207" s="31"/>
      <c r="B207" s="7"/>
      <c r="C207" s="7"/>
      <c r="D207" s="7"/>
      <c r="E207" s="7"/>
      <c r="F207" s="7"/>
      <c r="G207" s="7"/>
      <c r="H207" s="7"/>
      <c r="I207" s="7"/>
      <c r="J207" s="7"/>
      <c r="K207" s="7"/>
      <c r="L207" s="11"/>
      <c r="M207" s="7"/>
      <c r="N207" s="28"/>
      <c r="O207" s="28"/>
      <c r="P207" s="7"/>
      <c r="Q207" s="7"/>
      <c r="R207" s="7"/>
      <c r="S207" s="7"/>
      <c r="T207" s="11"/>
      <c r="U207" s="7"/>
      <c r="V207" s="7"/>
      <c r="W207" s="7"/>
      <c r="X207" s="7"/>
    </row>
    <row r="208" spans="1:24" hidden="1" x14ac:dyDescent="0.25">
      <c r="A208" s="31"/>
      <c r="B208" s="7"/>
      <c r="C208" s="7"/>
      <c r="D208" s="7"/>
      <c r="E208" s="7"/>
      <c r="F208" s="7"/>
      <c r="G208" s="7"/>
      <c r="H208" s="7"/>
      <c r="I208" s="7"/>
      <c r="J208" s="7"/>
      <c r="K208" s="7"/>
      <c r="L208" s="11"/>
      <c r="M208" s="7"/>
      <c r="N208" s="28"/>
      <c r="O208" s="28"/>
      <c r="P208" s="7"/>
      <c r="Q208" s="7"/>
      <c r="R208" s="7"/>
      <c r="S208" s="7"/>
      <c r="T208" s="11"/>
      <c r="U208" s="7"/>
      <c r="V208" s="7"/>
      <c r="W208" s="7"/>
      <c r="X208" s="7"/>
    </row>
    <row r="209" spans="1:24" hidden="1" x14ac:dyDescent="0.25">
      <c r="A209" s="31"/>
      <c r="B209" s="7"/>
      <c r="C209" s="7"/>
      <c r="D209" s="7"/>
      <c r="E209" s="7"/>
      <c r="F209" s="7"/>
      <c r="G209" s="7"/>
      <c r="H209" s="7"/>
      <c r="I209" s="7"/>
      <c r="J209" s="7"/>
      <c r="K209" s="7"/>
      <c r="L209" s="11"/>
      <c r="M209" s="7"/>
      <c r="N209" s="28"/>
      <c r="O209" s="28"/>
      <c r="P209" s="7"/>
      <c r="Q209" s="7"/>
      <c r="R209" s="7"/>
      <c r="S209" s="7"/>
      <c r="T209" s="11"/>
      <c r="U209" s="7"/>
      <c r="V209" s="7"/>
      <c r="W209" s="7"/>
      <c r="X209" s="7"/>
    </row>
    <row r="210" spans="1:24" hidden="1" x14ac:dyDescent="0.25">
      <c r="A210" s="31"/>
      <c r="B210" s="7"/>
      <c r="C210" s="7"/>
      <c r="D210" s="7"/>
      <c r="E210" s="7"/>
      <c r="F210" s="7"/>
      <c r="G210" s="7"/>
      <c r="H210" s="7"/>
      <c r="I210" s="7"/>
      <c r="J210" s="7"/>
      <c r="K210" s="7"/>
      <c r="L210" s="11"/>
      <c r="M210" s="7"/>
      <c r="N210" s="28"/>
      <c r="O210" s="28"/>
      <c r="P210" s="7"/>
      <c r="Q210" s="7"/>
      <c r="R210" s="7"/>
      <c r="S210" s="7"/>
      <c r="T210" s="11"/>
      <c r="U210" s="7"/>
      <c r="V210" s="7"/>
      <c r="W210" s="7"/>
      <c r="X210" s="7"/>
    </row>
    <row r="211" spans="1:24" hidden="1" x14ac:dyDescent="0.25">
      <c r="A211" s="31"/>
      <c r="B211" s="7"/>
      <c r="C211" s="7"/>
      <c r="D211" s="7"/>
      <c r="E211" s="7"/>
      <c r="F211" s="7"/>
      <c r="G211" s="7"/>
      <c r="H211" s="7"/>
      <c r="I211" s="7"/>
      <c r="J211" s="7"/>
      <c r="K211" s="7"/>
      <c r="L211" s="11"/>
      <c r="M211" s="7"/>
      <c r="N211" s="28"/>
      <c r="O211" s="28"/>
      <c r="P211" s="7"/>
      <c r="Q211" s="7"/>
      <c r="R211" s="7"/>
      <c r="S211" s="7"/>
      <c r="T211" s="11"/>
      <c r="U211" s="7"/>
      <c r="V211" s="7"/>
      <c r="W211" s="7"/>
      <c r="X211" s="7"/>
    </row>
    <row r="212" spans="1:24" hidden="1" x14ac:dyDescent="0.25">
      <c r="A212" s="31"/>
      <c r="B212" s="7"/>
      <c r="C212" s="7"/>
      <c r="D212" s="7"/>
      <c r="E212" s="7"/>
      <c r="F212" s="7"/>
      <c r="G212" s="7"/>
      <c r="H212" s="7"/>
      <c r="I212" s="7"/>
      <c r="J212" s="7"/>
      <c r="K212" s="7"/>
      <c r="L212" s="11"/>
      <c r="M212" s="7"/>
      <c r="N212" s="28"/>
      <c r="O212" s="28"/>
      <c r="P212" s="7"/>
      <c r="Q212" s="7"/>
      <c r="R212" s="7"/>
      <c r="S212" s="7"/>
      <c r="T212" s="11"/>
      <c r="U212" s="7"/>
      <c r="V212" s="7"/>
      <c r="W212" s="7"/>
      <c r="X212" s="7"/>
    </row>
    <row r="213" spans="1:24" hidden="1" x14ac:dyDescent="0.25">
      <c r="A213" s="31"/>
      <c r="B213" s="7"/>
      <c r="C213" s="7"/>
      <c r="D213" s="7"/>
      <c r="E213" s="7"/>
      <c r="F213" s="7"/>
      <c r="G213" s="7"/>
      <c r="H213" s="7"/>
      <c r="I213" s="7"/>
      <c r="J213" s="7"/>
      <c r="K213" s="7"/>
      <c r="L213" s="11"/>
      <c r="M213" s="7"/>
      <c r="N213" s="28"/>
      <c r="O213" s="28"/>
      <c r="P213" s="7"/>
      <c r="Q213" s="7"/>
      <c r="R213" s="7"/>
      <c r="S213" s="7"/>
      <c r="T213" s="11"/>
      <c r="U213" s="7"/>
      <c r="V213" s="7"/>
      <c r="W213" s="7"/>
      <c r="X213" s="7"/>
    </row>
    <row r="214" spans="1:24" hidden="1" x14ac:dyDescent="0.25">
      <c r="A214" s="31"/>
      <c r="B214" s="7"/>
      <c r="C214" s="7"/>
      <c r="D214" s="7"/>
      <c r="E214" s="7"/>
      <c r="F214" s="7"/>
      <c r="G214" s="7"/>
      <c r="H214" s="7"/>
      <c r="I214" s="7"/>
      <c r="J214" s="7"/>
      <c r="K214" s="7"/>
      <c r="L214" s="11"/>
      <c r="M214" s="7"/>
      <c r="N214" s="28"/>
      <c r="O214" s="28"/>
      <c r="P214" s="7"/>
      <c r="Q214" s="7"/>
      <c r="R214" s="7"/>
      <c r="S214" s="7"/>
      <c r="T214" s="11"/>
      <c r="U214" s="7"/>
      <c r="V214" s="7"/>
      <c r="W214" s="7"/>
      <c r="X214" s="7"/>
    </row>
    <row r="215" spans="1:24" hidden="1" x14ac:dyDescent="0.25">
      <c r="A215" s="31"/>
      <c r="B215" s="7"/>
      <c r="C215" s="7"/>
      <c r="D215" s="7"/>
      <c r="E215" s="7"/>
      <c r="F215" s="7"/>
      <c r="G215" s="7"/>
      <c r="H215" s="7"/>
      <c r="I215" s="7"/>
      <c r="J215" s="7"/>
      <c r="K215" s="7"/>
      <c r="L215" s="11"/>
      <c r="M215" s="7"/>
      <c r="N215" s="28"/>
      <c r="O215" s="28"/>
      <c r="P215" s="7"/>
      <c r="Q215" s="7"/>
      <c r="R215" s="7"/>
      <c r="S215" s="7"/>
      <c r="T215" s="11"/>
      <c r="U215" s="7"/>
      <c r="V215" s="7"/>
      <c r="W215" s="7"/>
      <c r="X215" s="7"/>
    </row>
    <row r="216" spans="1:24" hidden="1" x14ac:dyDescent="0.25">
      <c r="A216" s="31"/>
      <c r="B216" s="7"/>
      <c r="C216" s="7"/>
      <c r="D216" s="7"/>
      <c r="E216" s="7"/>
      <c r="F216" s="7"/>
      <c r="G216" s="7"/>
      <c r="H216" s="7"/>
      <c r="I216" s="7"/>
      <c r="J216" s="7"/>
      <c r="K216" s="7"/>
      <c r="L216" s="11"/>
      <c r="M216" s="7"/>
      <c r="N216" s="28"/>
      <c r="O216" s="28"/>
      <c r="P216" s="7"/>
      <c r="Q216" s="7"/>
      <c r="R216" s="7"/>
      <c r="S216" s="7"/>
      <c r="T216" s="11"/>
      <c r="U216" s="7"/>
      <c r="V216" s="7"/>
      <c r="W216" s="7"/>
      <c r="X216" s="7"/>
    </row>
    <row r="217" spans="1:24" hidden="1" x14ac:dyDescent="0.25">
      <c r="A217" s="31"/>
      <c r="B217" s="7"/>
      <c r="C217" s="7"/>
      <c r="D217" s="7"/>
      <c r="E217" s="7"/>
      <c r="F217" s="7"/>
      <c r="G217" s="7"/>
      <c r="H217" s="7"/>
      <c r="I217" s="7"/>
      <c r="J217" s="7"/>
      <c r="K217" s="7"/>
      <c r="L217" s="11"/>
      <c r="M217" s="7"/>
      <c r="N217" s="28"/>
      <c r="O217" s="28"/>
      <c r="P217" s="7"/>
      <c r="Q217" s="7"/>
      <c r="R217" s="7"/>
      <c r="S217" s="7"/>
      <c r="T217" s="11"/>
      <c r="U217" s="7"/>
      <c r="V217" s="7"/>
      <c r="W217" s="7"/>
      <c r="X217" s="7"/>
    </row>
    <row r="218" spans="1:24" hidden="1" x14ac:dyDescent="0.25">
      <c r="A218" s="31"/>
      <c r="B218" s="7"/>
      <c r="C218" s="7"/>
      <c r="D218" s="7"/>
      <c r="E218" s="7"/>
      <c r="F218" s="7"/>
      <c r="G218" s="7"/>
      <c r="H218" s="7"/>
      <c r="I218" s="7"/>
      <c r="J218" s="7"/>
      <c r="K218" s="7"/>
      <c r="L218" s="11"/>
      <c r="M218" s="7"/>
      <c r="N218" s="28"/>
      <c r="O218" s="28"/>
      <c r="P218" s="7"/>
      <c r="Q218" s="7"/>
      <c r="R218" s="7"/>
      <c r="S218" s="7"/>
      <c r="T218" s="11"/>
      <c r="U218" s="7"/>
      <c r="V218" s="7"/>
      <c r="W218" s="7"/>
      <c r="X218" s="7"/>
    </row>
    <row r="219" spans="1:24" hidden="1" x14ac:dyDescent="0.25">
      <c r="A219" s="31"/>
      <c r="B219" s="7"/>
      <c r="C219" s="7"/>
      <c r="D219" s="7"/>
      <c r="E219" s="7"/>
      <c r="F219" s="7"/>
      <c r="G219" s="7"/>
      <c r="H219" s="7"/>
      <c r="I219" s="7"/>
      <c r="J219" s="7"/>
      <c r="K219" s="7"/>
      <c r="L219" s="11"/>
      <c r="M219" s="7"/>
      <c r="N219" s="28"/>
      <c r="O219" s="28"/>
      <c r="P219" s="7"/>
      <c r="Q219" s="7"/>
      <c r="R219" s="7"/>
      <c r="S219" s="7"/>
      <c r="T219" s="11"/>
      <c r="U219" s="7"/>
      <c r="V219" s="7"/>
      <c r="W219" s="7"/>
      <c r="X219" s="7"/>
    </row>
    <row r="220" spans="1:24" hidden="1" x14ac:dyDescent="0.25">
      <c r="A220" s="31"/>
      <c r="B220" s="7"/>
      <c r="C220" s="7"/>
      <c r="D220" s="7"/>
      <c r="E220" s="7"/>
      <c r="F220" s="7"/>
      <c r="G220" s="7"/>
      <c r="H220" s="7"/>
      <c r="I220" s="7"/>
      <c r="J220" s="7"/>
      <c r="K220" s="7"/>
      <c r="L220" s="11"/>
      <c r="M220" s="7"/>
      <c r="N220" s="28"/>
      <c r="O220" s="28"/>
      <c r="P220" s="7"/>
      <c r="Q220" s="7"/>
      <c r="R220" s="7"/>
      <c r="S220" s="7"/>
      <c r="T220" s="11"/>
      <c r="U220" s="7"/>
      <c r="V220" s="7"/>
      <c r="W220" s="7"/>
      <c r="X220" s="7"/>
    </row>
    <row r="221" spans="1:24" hidden="1" x14ac:dyDescent="0.25">
      <c r="A221" s="31"/>
      <c r="B221" s="7"/>
      <c r="C221" s="7"/>
      <c r="D221" s="7"/>
      <c r="E221" s="7"/>
      <c r="F221" s="7"/>
      <c r="G221" s="7"/>
      <c r="H221" s="7"/>
      <c r="I221" s="7"/>
      <c r="J221" s="7"/>
      <c r="K221" s="7"/>
      <c r="L221" s="11"/>
      <c r="M221" s="7"/>
      <c r="N221" s="28"/>
      <c r="O221" s="28"/>
      <c r="P221" s="7"/>
      <c r="Q221" s="7"/>
      <c r="R221" s="7"/>
      <c r="S221" s="7"/>
      <c r="T221" s="11"/>
      <c r="U221" s="7"/>
      <c r="V221" s="7"/>
      <c r="W221" s="7"/>
      <c r="X221" s="7"/>
    </row>
    <row r="222" spans="1:24" hidden="1" x14ac:dyDescent="0.25">
      <c r="A222" s="31"/>
      <c r="B222" s="7"/>
      <c r="C222" s="7"/>
      <c r="D222" s="7"/>
      <c r="E222" s="7"/>
      <c r="F222" s="7"/>
      <c r="G222" s="7"/>
      <c r="H222" s="7"/>
      <c r="I222" s="7"/>
      <c r="J222" s="7"/>
      <c r="K222" s="7"/>
      <c r="L222" s="11"/>
      <c r="M222" s="7"/>
      <c r="N222" s="28"/>
      <c r="O222" s="28"/>
      <c r="P222" s="7"/>
      <c r="Q222" s="7"/>
      <c r="R222" s="7"/>
      <c r="S222" s="7"/>
      <c r="T222" s="11"/>
      <c r="U222" s="7"/>
      <c r="V222" s="7"/>
      <c r="W222" s="7"/>
      <c r="X222" s="7"/>
    </row>
    <row r="223" spans="1:24" hidden="1" x14ac:dyDescent="0.25">
      <c r="A223" s="31"/>
      <c r="B223" s="7"/>
      <c r="C223" s="7"/>
      <c r="D223" s="7"/>
      <c r="E223" s="7"/>
      <c r="F223" s="7"/>
      <c r="G223" s="7"/>
      <c r="H223" s="7"/>
      <c r="I223" s="7"/>
      <c r="J223" s="7"/>
      <c r="K223" s="7"/>
      <c r="L223" s="11"/>
      <c r="M223" s="7"/>
      <c r="N223" s="28"/>
      <c r="O223" s="28"/>
      <c r="P223" s="7"/>
      <c r="Q223" s="7"/>
      <c r="R223" s="7"/>
      <c r="S223" s="7"/>
      <c r="T223" s="11"/>
      <c r="U223" s="7"/>
      <c r="V223" s="7"/>
      <c r="W223" s="7"/>
      <c r="X223" s="7"/>
    </row>
    <row r="224" spans="1:24" hidden="1" x14ac:dyDescent="0.25">
      <c r="A224" s="31"/>
      <c r="B224" s="7"/>
      <c r="C224" s="7"/>
      <c r="D224" s="7"/>
      <c r="E224" s="7"/>
      <c r="F224" s="7"/>
      <c r="G224" s="7"/>
      <c r="H224" s="7"/>
      <c r="I224" s="7"/>
      <c r="J224" s="7"/>
      <c r="K224" s="7"/>
      <c r="L224" s="11"/>
      <c r="M224" s="7"/>
      <c r="N224" s="28"/>
      <c r="O224" s="28"/>
      <c r="P224" s="7"/>
      <c r="Q224" s="7"/>
      <c r="R224" s="7"/>
      <c r="S224" s="7"/>
      <c r="T224" s="11"/>
      <c r="U224" s="7"/>
      <c r="V224" s="7"/>
      <c r="W224" s="7"/>
      <c r="X224" s="7"/>
    </row>
    <row r="225" spans="1:24" hidden="1" x14ac:dyDescent="0.25">
      <c r="A225" s="31"/>
      <c r="B225" s="7"/>
      <c r="C225" s="7"/>
      <c r="D225" s="7"/>
      <c r="E225" s="7"/>
      <c r="F225" s="7"/>
      <c r="G225" s="7"/>
      <c r="H225" s="7"/>
      <c r="I225" s="7"/>
      <c r="J225" s="7"/>
      <c r="K225" s="7"/>
      <c r="L225" s="11"/>
      <c r="M225" s="7"/>
      <c r="N225" s="28"/>
      <c r="O225" s="28"/>
      <c r="P225" s="7"/>
      <c r="Q225" s="7"/>
      <c r="R225" s="7"/>
      <c r="S225" s="7"/>
      <c r="T225" s="11"/>
      <c r="U225" s="7"/>
      <c r="V225" s="7"/>
      <c r="W225" s="7"/>
      <c r="X225" s="7"/>
    </row>
    <row r="226" spans="1:24" hidden="1" x14ac:dyDescent="0.25">
      <c r="A226" s="31"/>
      <c r="B226" s="7"/>
      <c r="C226" s="7"/>
      <c r="D226" s="7"/>
      <c r="E226" s="7"/>
      <c r="F226" s="7"/>
      <c r="G226" s="7"/>
      <c r="H226" s="7"/>
      <c r="I226" s="7"/>
      <c r="J226" s="7"/>
      <c r="K226" s="7"/>
      <c r="L226" s="11"/>
      <c r="M226" s="7"/>
      <c r="N226" s="28"/>
      <c r="O226" s="28"/>
      <c r="P226" s="7"/>
      <c r="Q226" s="7"/>
      <c r="R226" s="7"/>
      <c r="S226" s="7"/>
      <c r="T226" s="11"/>
      <c r="U226" s="7"/>
      <c r="V226" s="7"/>
      <c r="W226" s="7"/>
      <c r="X226" s="7"/>
    </row>
    <row r="227" spans="1:24" hidden="1" x14ac:dyDescent="0.25">
      <c r="A227" s="31"/>
      <c r="B227" s="7"/>
      <c r="C227" s="7"/>
      <c r="D227" s="7"/>
      <c r="E227" s="7"/>
      <c r="F227" s="7"/>
      <c r="G227" s="7"/>
      <c r="H227" s="7"/>
      <c r="I227" s="7"/>
      <c r="J227" s="7"/>
      <c r="K227" s="7"/>
      <c r="L227" s="11"/>
      <c r="M227" s="7"/>
      <c r="N227" s="28"/>
      <c r="O227" s="28"/>
      <c r="P227" s="7"/>
      <c r="Q227" s="7"/>
      <c r="R227" s="7"/>
      <c r="S227" s="7"/>
      <c r="T227" s="11"/>
      <c r="U227" s="7"/>
      <c r="V227" s="7"/>
      <c r="W227" s="7"/>
      <c r="X227" s="7"/>
    </row>
    <row r="228" spans="1:24" hidden="1" x14ac:dyDescent="0.25">
      <c r="A228" s="31"/>
      <c r="B228" s="7"/>
      <c r="C228" s="7"/>
      <c r="D228" s="7"/>
      <c r="E228" s="7"/>
      <c r="F228" s="7"/>
      <c r="G228" s="7"/>
      <c r="H228" s="7"/>
      <c r="I228" s="7"/>
      <c r="J228" s="7"/>
      <c r="K228" s="7"/>
      <c r="L228" s="11"/>
      <c r="M228" s="7"/>
      <c r="N228" s="28"/>
      <c r="O228" s="28"/>
      <c r="P228" s="7"/>
      <c r="Q228" s="7"/>
      <c r="R228" s="7"/>
      <c r="S228" s="7"/>
      <c r="T228" s="11"/>
      <c r="U228" s="7"/>
      <c r="V228" s="7"/>
      <c r="W228" s="7"/>
      <c r="X228" s="7"/>
    </row>
    <row r="229" spans="1:24" hidden="1" x14ac:dyDescent="0.25">
      <c r="A229" s="31"/>
      <c r="B229" s="7"/>
      <c r="C229" s="7"/>
      <c r="D229" s="7"/>
      <c r="E229" s="7"/>
      <c r="F229" s="7"/>
      <c r="G229" s="7"/>
      <c r="H229" s="7"/>
      <c r="I229" s="7"/>
      <c r="J229" s="7"/>
      <c r="K229" s="7"/>
      <c r="L229" s="11"/>
      <c r="M229" s="7"/>
      <c r="N229" s="28"/>
      <c r="O229" s="28"/>
      <c r="P229" s="7"/>
      <c r="Q229" s="7"/>
      <c r="R229" s="7"/>
      <c r="S229" s="7"/>
      <c r="T229" s="11"/>
      <c r="U229" s="7"/>
      <c r="V229" s="7"/>
      <c r="W229" s="7"/>
      <c r="X229" s="7"/>
    </row>
    <row r="230" spans="1:24" hidden="1" x14ac:dyDescent="0.25">
      <c r="A230" s="31"/>
      <c r="B230" s="7"/>
      <c r="C230" s="7"/>
      <c r="D230" s="7"/>
      <c r="E230" s="7"/>
      <c r="F230" s="7"/>
      <c r="G230" s="7"/>
      <c r="H230" s="7"/>
      <c r="I230" s="7"/>
      <c r="J230" s="7"/>
      <c r="K230" s="7"/>
      <c r="L230" s="11"/>
      <c r="M230" s="7"/>
      <c r="N230" s="28"/>
      <c r="O230" s="28"/>
      <c r="P230" s="7"/>
      <c r="Q230" s="7"/>
      <c r="R230" s="7"/>
      <c r="S230" s="7"/>
      <c r="T230" s="11"/>
      <c r="U230" s="7"/>
      <c r="V230" s="7"/>
      <c r="W230" s="7"/>
      <c r="X230" s="7"/>
    </row>
    <row r="231" spans="1:24" hidden="1" x14ac:dyDescent="0.25">
      <c r="A231" s="31"/>
      <c r="B231" s="7"/>
      <c r="C231" s="7"/>
      <c r="D231" s="7"/>
      <c r="E231" s="7"/>
      <c r="F231" s="7"/>
      <c r="G231" s="7"/>
      <c r="H231" s="7"/>
      <c r="I231" s="7"/>
      <c r="J231" s="7"/>
      <c r="K231" s="7"/>
      <c r="L231" s="11"/>
      <c r="M231" s="7"/>
      <c r="N231" s="28"/>
      <c r="O231" s="28"/>
      <c r="P231" s="7"/>
      <c r="Q231" s="7"/>
      <c r="R231" s="7"/>
      <c r="S231" s="7"/>
      <c r="T231" s="11"/>
      <c r="U231" s="7"/>
      <c r="V231" s="7"/>
      <c r="W231" s="7"/>
      <c r="X231" s="7"/>
    </row>
    <row r="232" spans="1:24" hidden="1" x14ac:dyDescent="0.25">
      <c r="A232" s="31"/>
      <c r="B232" s="7"/>
      <c r="C232" s="7"/>
      <c r="D232" s="7"/>
      <c r="E232" s="7"/>
      <c r="F232" s="7"/>
      <c r="G232" s="7"/>
      <c r="H232" s="7"/>
      <c r="I232" s="7"/>
      <c r="J232" s="7"/>
      <c r="K232" s="7"/>
      <c r="L232" s="11"/>
      <c r="M232" s="7"/>
      <c r="N232" s="28"/>
      <c r="O232" s="28"/>
      <c r="P232" s="7"/>
      <c r="Q232" s="7"/>
      <c r="R232" s="7"/>
      <c r="S232" s="7"/>
      <c r="T232" s="11"/>
      <c r="U232" s="7"/>
      <c r="V232" s="7"/>
      <c r="W232" s="7"/>
      <c r="X232" s="7"/>
    </row>
    <row r="233" spans="1:24" hidden="1" x14ac:dyDescent="0.25">
      <c r="A233" s="31"/>
      <c r="B233" s="7"/>
      <c r="C233" s="7"/>
      <c r="D233" s="7"/>
      <c r="E233" s="7"/>
      <c r="F233" s="7"/>
      <c r="G233" s="7"/>
      <c r="H233" s="7"/>
      <c r="I233" s="7"/>
      <c r="J233" s="7"/>
      <c r="K233" s="7"/>
      <c r="L233" s="11"/>
      <c r="M233" s="7"/>
      <c r="N233" s="28"/>
      <c r="O233" s="28"/>
      <c r="P233" s="7"/>
      <c r="Q233" s="7"/>
      <c r="R233" s="7"/>
      <c r="S233" s="7"/>
      <c r="T233" s="11"/>
      <c r="U233" s="7"/>
      <c r="V233" s="7"/>
      <c r="W233" s="7"/>
      <c r="X233" s="7"/>
    </row>
    <row r="234" spans="1:24" hidden="1" x14ac:dyDescent="0.25">
      <c r="A234" s="31"/>
      <c r="B234" s="7"/>
      <c r="C234" s="7"/>
      <c r="D234" s="7"/>
      <c r="E234" s="7"/>
      <c r="F234" s="7"/>
      <c r="G234" s="7"/>
      <c r="H234" s="7"/>
      <c r="I234" s="7"/>
      <c r="J234" s="7"/>
      <c r="K234" s="7"/>
      <c r="L234" s="11"/>
      <c r="M234" s="7"/>
      <c r="N234" s="28"/>
      <c r="O234" s="28"/>
      <c r="P234" s="7"/>
      <c r="Q234" s="7"/>
      <c r="R234" s="7"/>
      <c r="S234" s="7"/>
      <c r="T234" s="11"/>
      <c r="U234" s="7"/>
      <c r="V234" s="7"/>
      <c r="W234" s="7"/>
      <c r="X234" s="7"/>
    </row>
    <row r="235" spans="1:24" hidden="1" x14ac:dyDescent="0.25">
      <c r="A235" s="31"/>
      <c r="B235" s="7"/>
      <c r="C235" s="7"/>
      <c r="D235" s="7"/>
      <c r="E235" s="7"/>
      <c r="F235" s="7"/>
      <c r="G235" s="7"/>
      <c r="H235" s="7"/>
      <c r="I235" s="7"/>
      <c r="J235" s="7"/>
      <c r="K235" s="7"/>
      <c r="L235" s="11"/>
      <c r="M235" s="7"/>
      <c r="N235" s="28"/>
      <c r="O235" s="28"/>
      <c r="P235" s="7"/>
      <c r="Q235" s="7"/>
      <c r="R235" s="7"/>
      <c r="S235" s="7"/>
      <c r="T235" s="11"/>
      <c r="U235" s="7"/>
      <c r="V235" s="7"/>
      <c r="W235" s="7"/>
      <c r="X235" s="7"/>
    </row>
    <row r="236" spans="1:24" hidden="1" x14ac:dyDescent="0.25">
      <c r="A236" s="31"/>
      <c r="B236" s="7"/>
      <c r="C236" s="7"/>
      <c r="D236" s="7"/>
      <c r="E236" s="7"/>
      <c r="F236" s="7"/>
      <c r="G236" s="7"/>
      <c r="H236" s="7"/>
      <c r="I236" s="7"/>
      <c r="J236" s="7"/>
      <c r="K236" s="7"/>
      <c r="L236" s="11"/>
      <c r="M236" s="7"/>
      <c r="N236" s="28"/>
      <c r="O236" s="28"/>
      <c r="P236" s="7"/>
      <c r="Q236" s="7"/>
      <c r="R236" s="7"/>
      <c r="S236" s="7"/>
      <c r="T236" s="11"/>
      <c r="U236" s="7"/>
      <c r="V236" s="7"/>
      <c r="W236" s="7"/>
      <c r="X236" s="7"/>
    </row>
    <row r="237" spans="1:24" hidden="1" x14ac:dyDescent="0.25">
      <c r="A237" s="31"/>
      <c r="B237" s="7"/>
      <c r="C237" s="7"/>
      <c r="D237" s="7"/>
      <c r="E237" s="7"/>
      <c r="F237" s="7"/>
      <c r="G237" s="7"/>
      <c r="H237" s="7"/>
      <c r="I237" s="7"/>
      <c r="J237" s="7"/>
      <c r="K237" s="7"/>
      <c r="L237" s="11"/>
      <c r="M237" s="7"/>
      <c r="N237" s="28"/>
      <c r="O237" s="28"/>
      <c r="P237" s="7"/>
      <c r="Q237" s="7"/>
      <c r="R237" s="7"/>
      <c r="S237" s="7"/>
      <c r="T237" s="11"/>
      <c r="U237" s="7"/>
      <c r="V237" s="7"/>
      <c r="W237" s="7"/>
      <c r="X237" s="7"/>
    </row>
    <row r="238" spans="1:24" hidden="1" x14ac:dyDescent="0.25">
      <c r="A238" s="31"/>
      <c r="B238" s="7"/>
      <c r="C238" s="7"/>
      <c r="D238" s="7"/>
      <c r="E238" s="7"/>
      <c r="F238" s="7"/>
      <c r="G238" s="7"/>
      <c r="H238" s="7"/>
      <c r="I238" s="7"/>
      <c r="J238" s="7"/>
      <c r="K238" s="7"/>
      <c r="L238" s="11"/>
      <c r="M238" s="7"/>
      <c r="N238" s="28"/>
      <c r="O238" s="28"/>
      <c r="P238" s="7"/>
      <c r="Q238" s="7"/>
      <c r="R238" s="7"/>
      <c r="S238" s="7"/>
      <c r="T238" s="11"/>
      <c r="U238" s="7"/>
      <c r="V238" s="7"/>
      <c r="W238" s="7"/>
      <c r="X238" s="7"/>
    </row>
    <row r="239" spans="1:24" hidden="1" x14ac:dyDescent="0.25">
      <c r="A239" s="31"/>
      <c r="B239" s="7"/>
      <c r="C239" s="7"/>
      <c r="D239" s="7"/>
      <c r="E239" s="7"/>
      <c r="F239" s="7"/>
      <c r="G239" s="7"/>
      <c r="H239" s="7"/>
      <c r="I239" s="7"/>
      <c r="J239" s="7"/>
      <c r="K239" s="7"/>
      <c r="L239" s="11"/>
      <c r="M239" s="7"/>
      <c r="N239" s="28"/>
      <c r="O239" s="28"/>
      <c r="P239" s="7"/>
      <c r="Q239" s="7"/>
      <c r="R239" s="7"/>
      <c r="S239" s="7"/>
      <c r="T239" s="11"/>
      <c r="U239" s="7"/>
      <c r="V239" s="7"/>
      <c r="W239" s="7"/>
      <c r="X239" s="7"/>
    </row>
    <row r="240" spans="1:24" hidden="1" x14ac:dyDescent="0.25">
      <c r="A240" s="31"/>
      <c r="B240" s="7"/>
      <c r="C240" s="7"/>
      <c r="D240" s="7"/>
      <c r="E240" s="7"/>
      <c r="F240" s="7"/>
      <c r="G240" s="7"/>
      <c r="H240" s="7"/>
      <c r="I240" s="7"/>
      <c r="J240" s="7"/>
      <c r="K240" s="7"/>
      <c r="L240" s="11"/>
      <c r="M240" s="7"/>
      <c r="N240" s="28"/>
      <c r="O240" s="28"/>
      <c r="P240" s="7"/>
      <c r="Q240" s="7"/>
      <c r="R240" s="7"/>
      <c r="S240" s="7"/>
      <c r="T240" s="11"/>
      <c r="U240" s="7"/>
      <c r="V240" s="7"/>
      <c r="W240" s="7"/>
      <c r="X240" s="7"/>
    </row>
    <row r="241" spans="1:24" hidden="1" x14ac:dyDescent="0.25">
      <c r="A241" s="31"/>
      <c r="B241" s="7"/>
      <c r="C241" s="7"/>
      <c r="D241" s="7"/>
      <c r="E241" s="7"/>
      <c r="F241" s="7"/>
      <c r="G241" s="7"/>
      <c r="H241" s="7"/>
      <c r="I241" s="7"/>
      <c r="J241" s="7"/>
      <c r="K241" s="7"/>
      <c r="L241" s="11"/>
      <c r="M241" s="7"/>
      <c r="N241" s="28"/>
      <c r="O241" s="28"/>
      <c r="P241" s="7"/>
      <c r="Q241" s="7"/>
      <c r="R241" s="7"/>
      <c r="S241" s="7"/>
      <c r="T241" s="11"/>
      <c r="U241" s="7"/>
      <c r="V241" s="7"/>
      <c r="W241" s="7"/>
      <c r="X241" s="7"/>
    </row>
    <row r="242" spans="1:24" hidden="1" x14ac:dyDescent="0.25">
      <c r="A242" s="31"/>
      <c r="B242" s="7"/>
      <c r="C242" s="7"/>
      <c r="D242" s="7"/>
      <c r="E242" s="7"/>
      <c r="F242" s="7"/>
      <c r="G242" s="7"/>
      <c r="H242" s="7"/>
      <c r="I242" s="7"/>
      <c r="J242" s="7"/>
      <c r="K242" s="7"/>
      <c r="L242" s="11"/>
      <c r="M242" s="7"/>
      <c r="N242" s="28"/>
      <c r="O242" s="28"/>
      <c r="P242" s="7"/>
      <c r="Q242" s="7"/>
      <c r="R242" s="7"/>
      <c r="S242" s="7"/>
      <c r="T242" s="11"/>
      <c r="U242" s="7"/>
      <c r="V242" s="7"/>
      <c r="W242" s="7"/>
      <c r="X242" s="7"/>
    </row>
    <row r="243" spans="1:24" hidden="1" x14ac:dyDescent="0.25">
      <c r="A243" s="31"/>
      <c r="B243" s="7"/>
      <c r="C243" s="7"/>
      <c r="D243" s="7"/>
      <c r="E243" s="7"/>
      <c r="F243" s="7"/>
      <c r="G243" s="7"/>
      <c r="H243" s="7"/>
      <c r="I243" s="7"/>
      <c r="J243" s="7"/>
      <c r="K243" s="7"/>
      <c r="L243" s="11"/>
      <c r="M243" s="7"/>
      <c r="N243" s="28"/>
      <c r="O243" s="28"/>
      <c r="P243" s="7"/>
      <c r="Q243" s="7"/>
      <c r="R243" s="7"/>
      <c r="S243" s="7"/>
      <c r="T243" s="11"/>
      <c r="U243" s="7"/>
      <c r="V243" s="7"/>
      <c r="W243" s="7"/>
      <c r="X243" s="7"/>
    </row>
    <row r="244" spans="1:24" hidden="1" x14ac:dyDescent="0.25">
      <c r="A244" s="31"/>
      <c r="B244" s="7"/>
      <c r="C244" s="7"/>
      <c r="D244" s="7"/>
      <c r="E244" s="7"/>
      <c r="F244" s="7"/>
      <c r="G244" s="7"/>
      <c r="H244" s="7"/>
      <c r="I244" s="7"/>
      <c r="J244" s="7"/>
      <c r="K244" s="7"/>
      <c r="L244" s="11"/>
      <c r="M244" s="7"/>
      <c r="N244" s="28"/>
      <c r="O244" s="28"/>
      <c r="P244" s="7"/>
      <c r="Q244" s="7"/>
      <c r="R244" s="7"/>
      <c r="S244" s="7"/>
      <c r="T244" s="11"/>
      <c r="U244" s="7"/>
      <c r="V244" s="7"/>
      <c r="W244" s="7"/>
      <c r="X244" s="7"/>
    </row>
    <row r="245" spans="1:24" hidden="1" x14ac:dyDescent="0.25">
      <c r="A245" s="31"/>
      <c r="B245" s="7"/>
      <c r="C245" s="7"/>
      <c r="D245" s="7"/>
      <c r="E245" s="7"/>
      <c r="F245" s="7"/>
      <c r="G245" s="7"/>
      <c r="H245" s="7"/>
      <c r="I245" s="7"/>
      <c r="J245" s="7"/>
      <c r="K245" s="7"/>
      <c r="L245" s="11"/>
      <c r="M245" s="7"/>
      <c r="N245" s="28"/>
      <c r="O245" s="28"/>
      <c r="P245" s="7"/>
      <c r="Q245" s="7"/>
      <c r="R245" s="7"/>
      <c r="S245" s="7"/>
      <c r="T245" s="11"/>
      <c r="U245" s="7"/>
      <c r="V245" s="7"/>
      <c r="W245" s="7"/>
      <c r="X245" s="7"/>
    </row>
    <row r="246" spans="1:24" hidden="1" x14ac:dyDescent="0.25">
      <c r="A246" s="31"/>
      <c r="B246" s="7"/>
      <c r="C246" s="7"/>
      <c r="D246" s="7"/>
      <c r="E246" s="7"/>
      <c r="F246" s="7"/>
      <c r="G246" s="7"/>
      <c r="H246" s="7"/>
      <c r="I246" s="7"/>
      <c r="J246" s="7"/>
      <c r="K246" s="7"/>
      <c r="L246" s="11"/>
      <c r="M246" s="7"/>
      <c r="N246" s="28"/>
      <c r="O246" s="28"/>
      <c r="P246" s="7"/>
      <c r="Q246" s="7"/>
      <c r="R246" s="7"/>
      <c r="S246" s="7"/>
      <c r="T246" s="11"/>
      <c r="U246" s="7"/>
      <c r="V246" s="7"/>
      <c r="W246" s="7"/>
      <c r="X246" s="7"/>
    </row>
    <row r="247" spans="1:24" hidden="1" x14ac:dyDescent="0.25">
      <c r="A247" s="31"/>
      <c r="B247" s="7"/>
      <c r="C247" s="7"/>
      <c r="D247" s="7"/>
      <c r="E247" s="7"/>
      <c r="F247" s="7"/>
      <c r="G247" s="7"/>
      <c r="H247" s="7"/>
      <c r="I247" s="7"/>
      <c r="J247" s="7"/>
      <c r="K247" s="7"/>
      <c r="L247" s="11"/>
      <c r="M247" s="7"/>
      <c r="N247" s="28"/>
      <c r="O247" s="28"/>
      <c r="P247" s="7"/>
      <c r="Q247" s="7"/>
      <c r="R247" s="7"/>
      <c r="S247" s="7"/>
      <c r="T247" s="11"/>
      <c r="U247" s="7"/>
      <c r="V247" s="7"/>
      <c r="W247" s="7"/>
      <c r="X247" s="7"/>
    </row>
    <row r="248" spans="1:24" hidden="1" x14ac:dyDescent="0.25">
      <c r="A248" s="31"/>
      <c r="B248" s="7"/>
      <c r="C248" s="7"/>
      <c r="D248" s="7"/>
      <c r="E248" s="7"/>
      <c r="F248" s="7"/>
      <c r="G248" s="7"/>
      <c r="H248" s="7"/>
      <c r="I248" s="7"/>
      <c r="J248" s="7"/>
      <c r="K248" s="7"/>
      <c r="L248" s="11"/>
      <c r="M248" s="7"/>
      <c r="N248" s="28"/>
      <c r="O248" s="28"/>
      <c r="P248" s="7"/>
      <c r="Q248" s="7"/>
      <c r="R248" s="7"/>
      <c r="S248" s="7"/>
      <c r="T248" s="11"/>
      <c r="U248" s="7"/>
      <c r="V248" s="7"/>
      <c r="W248" s="7"/>
      <c r="X248" s="7"/>
    </row>
    <row r="249" spans="1:24" hidden="1" x14ac:dyDescent="0.25">
      <c r="A249" s="31"/>
      <c r="B249" s="7"/>
      <c r="C249" s="7"/>
      <c r="D249" s="7"/>
      <c r="E249" s="7"/>
      <c r="F249" s="7"/>
      <c r="G249" s="7"/>
      <c r="H249" s="7"/>
      <c r="I249" s="7"/>
      <c r="J249" s="7"/>
      <c r="K249" s="7"/>
      <c r="L249" s="11"/>
      <c r="M249" s="7"/>
      <c r="N249" s="28"/>
      <c r="O249" s="28"/>
      <c r="P249" s="7"/>
      <c r="Q249" s="7"/>
      <c r="R249" s="7"/>
      <c r="S249" s="7"/>
      <c r="T249" s="11"/>
      <c r="U249" s="7"/>
      <c r="V249" s="7"/>
      <c r="W249" s="7"/>
      <c r="X249" s="7"/>
    </row>
    <row r="250" spans="1:24" hidden="1" x14ac:dyDescent="0.25">
      <c r="A250" s="31"/>
      <c r="B250" s="7"/>
      <c r="C250" s="7"/>
      <c r="D250" s="7"/>
      <c r="E250" s="7"/>
      <c r="F250" s="7"/>
      <c r="G250" s="7"/>
      <c r="H250" s="7"/>
      <c r="I250" s="7"/>
      <c r="J250" s="7"/>
      <c r="K250" s="7"/>
      <c r="L250" s="11"/>
      <c r="M250" s="7"/>
      <c r="N250" s="28"/>
      <c r="O250" s="28"/>
      <c r="P250" s="7"/>
      <c r="Q250" s="7"/>
      <c r="R250" s="7"/>
      <c r="S250" s="7"/>
      <c r="T250" s="11"/>
      <c r="U250" s="7"/>
      <c r="V250" s="7"/>
      <c r="W250" s="7"/>
      <c r="X250" s="7"/>
    </row>
    <row r="251" spans="1:24" hidden="1" x14ac:dyDescent="0.25">
      <c r="A251" s="31"/>
      <c r="B251" s="7"/>
      <c r="C251" s="7"/>
      <c r="D251" s="7"/>
      <c r="E251" s="7"/>
      <c r="F251" s="7"/>
      <c r="G251" s="7"/>
      <c r="H251" s="7"/>
      <c r="I251" s="7"/>
      <c r="J251" s="7"/>
      <c r="K251" s="7"/>
      <c r="L251" s="11"/>
      <c r="M251" s="7"/>
      <c r="N251" s="28"/>
      <c r="O251" s="28"/>
      <c r="P251" s="7"/>
      <c r="Q251" s="7"/>
      <c r="R251" s="7"/>
      <c r="S251" s="7"/>
      <c r="T251" s="11"/>
      <c r="U251" s="7"/>
      <c r="V251" s="7"/>
      <c r="W251" s="7"/>
      <c r="X251" s="7"/>
    </row>
    <row r="252" spans="1:24" hidden="1" x14ac:dyDescent="0.25">
      <c r="A252" s="31"/>
      <c r="B252" s="7"/>
      <c r="C252" s="7"/>
      <c r="D252" s="7"/>
      <c r="E252" s="7"/>
      <c r="F252" s="7"/>
      <c r="G252" s="7"/>
      <c r="H252" s="7"/>
      <c r="I252" s="7"/>
      <c r="J252" s="7"/>
      <c r="K252" s="7"/>
      <c r="L252" s="11"/>
      <c r="M252" s="7"/>
      <c r="N252" s="28"/>
      <c r="O252" s="28"/>
      <c r="P252" s="7"/>
      <c r="Q252" s="7"/>
      <c r="R252" s="7"/>
      <c r="S252" s="7"/>
      <c r="T252" s="11"/>
      <c r="U252" s="7"/>
      <c r="V252" s="7"/>
      <c r="W252" s="7"/>
      <c r="X252" s="7"/>
    </row>
    <row r="253" spans="1:24" hidden="1" x14ac:dyDescent="0.25">
      <c r="A253" s="31"/>
      <c r="B253" s="7"/>
      <c r="C253" s="7"/>
      <c r="D253" s="7"/>
      <c r="E253" s="7"/>
      <c r="F253" s="7"/>
      <c r="G253" s="7"/>
      <c r="H253" s="7"/>
      <c r="I253" s="7"/>
      <c r="J253" s="7"/>
      <c r="K253" s="7"/>
      <c r="L253" s="11"/>
      <c r="M253" s="7"/>
      <c r="N253" s="28"/>
      <c r="O253" s="28"/>
      <c r="P253" s="7"/>
      <c r="Q253" s="7"/>
      <c r="R253" s="7"/>
      <c r="S253" s="7"/>
      <c r="T253" s="11"/>
      <c r="U253" s="7"/>
      <c r="V253" s="7"/>
      <c r="W253" s="7"/>
      <c r="X253" s="7"/>
    </row>
    <row r="254" spans="1:24" hidden="1" x14ac:dyDescent="0.25">
      <c r="A254" s="31"/>
      <c r="B254" s="7"/>
      <c r="C254" s="7"/>
      <c r="D254" s="7"/>
      <c r="E254" s="7"/>
      <c r="F254" s="7"/>
      <c r="G254" s="7"/>
      <c r="H254" s="7"/>
      <c r="I254" s="7"/>
      <c r="J254" s="7"/>
      <c r="K254" s="7"/>
      <c r="L254" s="11"/>
      <c r="M254" s="7"/>
      <c r="N254" s="28"/>
      <c r="O254" s="28"/>
      <c r="P254" s="7"/>
      <c r="Q254" s="7"/>
      <c r="R254" s="7"/>
      <c r="S254" s="7"/>
      <c r="T254" s="11"/>
      <c r="U254" s="7"/>
      <c r="V254" s="7"/>
      <c r="W254" s="7"/>
      <c r="X254" s="7"/>
    </row>
    <row r="255" spans="1:24" hidden="1" x14ac:dyDescent="0.25">
      <c r="A255" s="31"/>
      <c r="B255" s="7"/>
      <c r="C255" s="7"/>
      <c r="D255" s="7"/>
      <c r="E255" s="7"/>
      <c r="F255" s="7"/>
      <c r="G255" s="7"/>
      <c r="H255" s="7"/>
      <c r="I255" s="7"/>
      <c r="J255" s="7"/>
      <c r="K255" s="7"/>
      <c r="L255" s="11"/>
      <c r="M255" s="7"/>
      <c r="N255" s="28"/>
      <c r="O255" s="28"/>
      <c r="P255" s="7"/>
      <c r="Q255" s="7"/>
      <c r="R255" s="7"/>
      <c r="S255" s="7"/>
      <c r="T255" s="11"/>
      <c r="U255" s="7"/>
      <c r="V255" s="7"/>
      <c r="W255" s="7"/>
      <c r="X255" s="7"/>
    </row>
    <row r="256" spans="1:24" hidden="1" x14ac:dyDescent="0.25">
      <c r="A256" s="31"/>
      <c r="B256" s="7"/>
      <c r="C256" s="7"/>
      <c r="D256" s="7"/>
      <c r="E256" s="7"/>
      <c r="F256" s="7"/>
      <c r="G256" s="7"/>
      <c r="H256" s="7"/>
      <c r="I256" s="7"/>
      <c r="J256" s="7"/>
      <c r="K256" s="7"/>
      <c r="L256" s="11"/>
      <c r="M256" s="7"/>
      <c r="N256" s="28"/>
      <c r="O256" s="28"/>
      <c r="P256" s="7"/>
      <c r="Q256" s="7"/>
      <c r="R256" s="7"/>
      <c r="S256" s="7"/>
      <c r="T256" s="11"/>
      <c r="U256" s="7"/>
      <c r="V256" s="7"/>
      <c r="W256" s="7"/>
      <c r="X256" s="7"/>
    </row>
    <row r="257" spans="1:24" hidden="1" x14ac:dyDescent="0.25">
      <c r="A257" s="31"/>
      <c r="B257" s="7"/>
      <c r="C257" s="7"/>
      <c r="D257" s="7"/>
      <c r="E257" s="7"/>
      <c r="F257" s="7"/>
      <c r="G257" s="7"/>
      <c r="H257" s="7"/>
      <c r="I257" s="7"/>
      <c r="J257" s="7"/>
      <c r="K257" s="7"/>
      <c r="L257" s="11"/>
      <c r="M257" s="7"/>
      <c r="N257" s="28"/>
      <c r="O257" s="28"/>
      <c r="P257" s="7"/>
      <c r="Q257" s="7"/>
      <c r="R257" s="7"/>
      <c r="S257" s="7"/>
      <c r="T257" s="11"/>
      <c r="U257" s="7"/>
      <c r="V257" s="7"/>
      <c r="W257" s="7"/>
      <c r="X257" s="7"/>
    </row>
    <row r="258" spans="1:24" hidden="1" x14ac:dyDescent="0.25">
      <c r="A258" s="31"/>
      <c r="B258" s="7"/>
      <c r="C258" s="7"/>
      <c r="D258" s="7"/>
      <c r="E258" s="7"/>
      <c r="F258" s="7"/>
      <c r="G258" s="7"/>
      <c r="H258" s="7"/>
      <c r="I258" s="7"/>
      <c r="J258" s="7"/>
      <c r="K258" s="7"/>
      <c r="L258" s="11"/>
      <c r="M258" s="7"/>
      <c r="N258" s="28"/>
      <c r="O258" s="28"/>
      <c r="P258" s="7"/>
      <c r="Q258" s="7"/>
      <c r="R258" s="7"/>
      <c r="S258" s="7"/>
      <c r="T258" s="11"/>
      <c r="U258" s="7"/>
      <c r="V258" s="7"/>
      <c r="W258" s="7"/>
      <c r="X258" s="7"/>
    </row>
    <row r="259" spans="1:24" hidden="1" x14ac:dyDescent="0.25">
      <c r="A259" s="31"/>
      <c r="B259" s="7"/>
      <c r="C259" s="7"/>
      <c r="D259" s="7"/>
      <c r="E259" s="7"/>
      <c r="F259" s="7"/>
      <c r="G259" s="7"/>
      <c r="H259" s="7"/>
      <c r="I259" s="7"/>
      <c r="J259" s="7"/>
      <c r="K259" s="7"/>
      <c r="L259" s="11"/>
      <c r="M259" s="7"/>
      <c r="N259" s="28"/>
      <c r="O259" s="28"/>
      <c r="P259" s="7"/>
      <c r="Q259" s="7"/>
      <c r="R259" s="7"/>
      <c r="S259" s="7"/>
      <c r="T259" s="11"/>
      <c r="U259" s="7"/>
      <c r="V259" s="7"/>
      <c r="W259" s="7"/>
      <c r="X259" s="7"/>
    </row>
    <row r="260" spans="1:24" hidden="1" x14ac:dyDescent="0.25">
      <c r="A260" s="31"/>
      <c r="B260" s="7"/>
      <c r="C260" s="7"/>
      <c r="D260" s="7"/>
      <c r="E260" s="7"/>
      <c r="F260" s="7"/>
      <c r="G260" s="7"/>
      <c r="H260" s="7"/>
      <c r="I260" s="7"/>
      <c r="J260" s="7"/>
      <c r="K260" s="7"/>
      <c r="L260" s="11"/>
      <c r="M260" s="7"/>
      <c r="N260" s="28"/>
      <c r="O260" s="28"/>
      <c r="P260" s="7"/>
      <c r="Q260" s="7"/>
      <c r="R260" s="7"/>
      <c r="S260" s="7"/>
      <c r="T260" s="11"/>
      <c r="U260" s="7"/>
      <c r="V260" s="7"/>
      <c r="W260" s="7"/>
      <c r="X260" s="7"/>
    </row>
    <row r="261" spans="1:24" hidden="1" x14ac:dyDescent="0.25">
      <c r="A261" s="31"/>
      <c r="B261" s="7"/>
      <c r="C261" s="7"/>
      <c r="D261" s="7"/>
      <c r="E261" s="7"/>
      <c r="F261" s="7"/>
      <c r="G261" s="7"/>
      <c r="H261" s="7"/>
      <c r="I261" s="7"/>
      <c r="J261" s="7"/>
      <c r="K261" s="7"/>
      <c r="L261" s="11"/>
      <c r="M261" s="7"/>
      <c r="N261" s="28"/>
      <c r="O261" s="28"/>
      <c r="P261" s="7"/>
      <c r="Q261" s="7"/>
      <c r="R261" s="7"/>
      <c r="S261" s="7"/>
      <c r="T261" s="11"/>
      <c r="U261" s="7"/>
      <c r="V261" s="7"/>
      <c r="W261" s="7"/>
      <c r="X261" s="7"/>
    </row>
    <row r="262" spans="1:24" hidden="1" x14ac:dyDescent="0.25">
      <c r="A262" s="31"/>
      <c r="B262" s="7"/>
      <c r="C262" s="7"/>
      <c r="D262" s="7"/>
      <c r="E262" s="7"/>
      <c r="F262" s="7"/>
      <c r="G262" s="7"/>
      <c r="H262" s="7"/>
      <c r="I262" s="7"/>
      <c r="J262" s="7"/>
      <c r="K262" s="7"/>
      <c r="L262" s="11"/>
      <c r="M262" s="7"/>
      <c r="N262" s="28"/>
      <c r="O262" s="28"/>
      <c r="P262" s="7"/>
      <c r="Q262" s="7"/>
      <c r="R262" s="7"/>
      <c r="S262" s="7"/>
      <c r="T262" s="11"/>
      <c r="U262" s="7"/>
      <c r="V262" s="7"/>
      <c r="W262" s="7"/>
      <c r="X262" s="7"/>
    </row>
    <row r="263" spans="1:24" hidden="1" x14ac:dyDescent="0.25">
      <c r="A263" s="31"/>
      <c r="B263" s="7"/>
      <c r="C263" s="7"/>
      <c r="D263" s="7"/>
      <c r="E263" s="7"/>
      <c r="F263" s="7"/>
      <c r="G263" s="7"/>
      <c r="H263" s="7"/>
      <c r="I263" s="7"/>
      <c r="J263" s="7"/>
      <c r="K263" s="7"/>
      <c r="L263" s="11"/>
      <c r="M263" s="7"/>
      <c r="N263" s="28"/>
      <c r="O263" s="28"/>
      <c r="P263" s="7"/>
      <c r="Q263" s="7"/>
      <c r="R263" s="7"/>
      <c r="S263" s="7"/>
      <c r="T263" s="11"/>
      <c r="U263" s="7"/>
      <c r="V263" s="7"/>
      <c r="W263" s="7"/>
      <c r="X263" s="7"/>
    </row>
    <row r="264" spans="1:24" hidden="1" x14ac:dyDescent="0.25">
      <c r="A264" s="31"/>
      <c r="B264" s="7"/>
      <c r="C264" s="7"/>
      <c r="D264" s="7"/>
      <c r="E264" s="7"/>
      <c r="F264" s="7"/>
      <c r="G264" s="7"/>
      <c r="H264" s="7"/>
      <c r="I264" s="7"/>
      <c r="J264" s="7"/>
      <c r="K264" s="7"/>
      <c r="L264" s="11"/>
      <c r="M264" s="7"/>
      <c r="N264" s="28"/>
      <c r="O264" s="28"/>
      <c r="P264" s="7"/>
      <c r="Q264" s="7"/>
      <c r="R264" s="7"/>
      <c r="S264" s="7"/>
      <c r="T264" s="11"/>
      <c r="U264" s="7"/>
      <c r="V264" s="7"/>
      <c r="W264" s="7"/>
      <c r="X264" s="7"/>
    </row>
    <row r="265" spans="1:24" hidden="1" x14ac:dyDescent="0.25">
      <c r="A265" s="31"/>
      <c r="B265" s="7"/>
      <c r="C265" s="7"/>
      <c r="D265" s="7"/>
      <c r="E265" s="7"/>
      <c r="F265" s="7"/>
      <c r="G265" s="7"/>
      <c r="H265" s="7"/>
      <c r="I265" s="7"/>
      <c r="J265" s="7"/>
      <c r="K265" s="7"/>
      <c r="L265" s="11"/>
      <c r="M265" s="7"/>
      <c r="N265" s="28"/>
      <c r="O265" s="28"/>
      <c r="P265" s="7"/>
      <c r="Q265" s="7"/>
      <c r="R265" s="7"/>
      <c r="S265" s="7"/>
      <c r="T265" s="11"/>
      <c r="U265" s="7"/>
      <c r="V265" s="7"/>
      <c r="W265" s="7"/>
      <c r="X265" s="7"/>
    </row>
    <row r="266" spans="1:24" hidden="1" x14ac:dyDescent="0.25">
      <c r="A266" s="31"/>
      <c r="B266" s="7"/>
      <c r="C266" s="7"/>
      <c r="D266" s="7"/>
      <c r="E266" s="7"/>
      <c r="F266" s="7"/>
      <c r="G266" s="7"/>
      <c r="H266" s="7"/>
      <c r="I266" s="7"/>
      <c r="J266" s="7"/>
      <c r="K266" s="7"/>
      <c r="L266" s="11"/>
      <c r="M266" s="7"/>
      <c r="N266" s="28"/>
      <c r="O266" s="28"/>
      <c r="P266" s="7"/>
      <c r="Q266" s="7"/>
      <c r="R266" s="7"/>
      <c r="S266" s="7"/>
      <c r="T266" s="11"/>
      <c r="U266" s="7"/>
      <c r="V266" s="7"/>
      <c r="W266" s="7"/>
      <c r="X266" s="7"/>
    </row>
    <row r="267" spans="1:24" hidden="1" x14ac:dyDescent="0.25">
      <c r="A267" s="31"/>
      <c r="B267" s="7"/>
      <c r="C267" s="7"/>
      <c r="D267" s="7"/>
      <c r="E267" s="7"/>
      <c r="F267" s="7"/>
      <c r="G267" s="7"/>
      <c r="H267" s="7"/>
      <c r="I267" s="7"/>
      <c r="J267" s="7"/>
      <c r="K267" s="7"/>
      <c r="L267" s="11"/>
      <c r="M267" s="7"/>
      <c r="N267" s="28"/>
      <c r="O267" s="28"/>
      <c r="P267" s="7"/>
      <c r="Q267" s="7"/>
      <c r="R267" s="7"/>
      <c r="S267" s="7"/>
      <c r="T267" s="11"/>
      <c r="U267" s="7"/>
      <c r="V267" s="7"/>
      <c r="W267" s="7"/>
      <c r="X267" s="7"/>
    </row>
    <row r="268" spans="1:24" hidden="1" x14ac:dyDescent="0.25">
      <c r="A268" s="31"/>
      <c r="B268" s="7"/>
      <c r="C268" s="7"/>
      <c r="D268" s="7"/>
      <c r="E268" s="7"/>
      <c r="F268" s="7"/>
      <c r="G268" s="7"/>
      <c r="H268" s="7"/>
      <c r="I268" s="7"/>
      <c r="J268" s="7"/>
      <c r="K268" s="7"/>
      <c r="L268" s="11"/>
      <c r="M268" s="7"/>
      <c r="N268" s="28"/>
      <c r="O268" s="28"/>
      <c r="P268" s="7"/>
      <c r="Q268" s="7"/>
      <c r="R268" s="7"/>
      <c r="S268" s="7"/>
      <c r="T268" s="11"/>
      <c r="U268" s="7"/>
      <c r="V268" s="7"/>
      <c r="W268" s="7"/>
      <c r="X268" s="7"/>
    </row>
    <row r="269" spans="1:24" hidden="1" x14ac:dyDescent="0.25">
      <c r="A269" s="31"/>
      <c r="B269" s="7"/>
      <c r="C269" s="7"/>
      <c r="D269" s="7"/>
      <c r="E269" s="7"/>
      <c r="F269" s="7"/>
      <c r="G269" s="7"/>
      <c r="H269" s="7"/>
      <c r="I269" s="7"/>
      <c r="J269" s="7"/>
      <c r="K269" s="7"/>
      <c r="L269" s="11"/>
      <c r="M269" s="7"/>
      <c r="N269" s="28"/>
      <c r="O269" s="28"/>
      <c r="P269" s="7"/>
      <c r="Q269" s="7"/>
      <c r="R269" s="7"/>
      <c r="S269" s="7"/>
      <c r="T269" s="11"/>
      <c r="U269" s="7"/>
      <c r="V269" s="7"/>
      <c r="W269" s="7"/>
      <c r="X269" s="7"/>
    </row>
    <row r="270" spans="1:24" hidden="1" x14ac:dyDescent="0.25">
      <c r="A270" s="31"/>
      <c r="B270" s="7"/>
      <c r="C270" s="7"/>
      <c r="D270" s="7"/>
      <c r="E270" s="7"/>
      <c r="F270" s="7"/>
      <c r="G270" s="7"/>
      <c r="H270" s="7"/>
      <c r="I270" s="7"/>
      <c r="J270" s="7"/>
      <c r="K270" s="7"/>
      <c r="L270" s="11"/>
      <c r="M270" s="7"/>
      <c r="N270" s="28"/>
      <c r="O270" s="28"/>
      <c r="P270" s="7"/>
      <c r="Q270" s="7"/>
      <c r="R270" s="7"/>
      <c r="S270" s="7"/>
      <c r="T270" s="11"/>
      <c r="U270" s="7"/>
      <c r="V270" s="7"/>
      <c r="W270" s="7"/>
      <c r="X270" s="7"/>
    </row>
    <row r="271" spans="1:24" hidden="1" x14ac:dyDescent="0.25">
      <c r="A271" s="31"/>
      <c r="B271" s="7"/>
      <c r="C271" s="7"/>
      <c r="D271" s="7"/>
      <c r="E271" s="7"/>
      <c r="F271" s="7"/>
      <c r="G271" s="7"/>
      <c r="H271" s="7"/>
      <c r="I271" s="7"/>
      <c r="J271" s="7"/>
      <c r="K271" s="7"/>
      <c r="L271" s="11"/>
      <c r="M271" s="7"/>
      <c r="N271" s="28"/>
      <c r="O271" s="28"/>
      <c r="P271" s="7"/>
      <c r="Q271" s="7"/>
      <c r="R271" s="7"/>
      <c r="S271" s="7"/>
      <c r="T271" s="11"/>
      <c r="U271" s="7"/>
      <c r="V271" s="7"/>
      <c r="W271" s="7"/>
      <c r="X271" s="7"/>
    </row>
    <row r="272" spans="1:24" hidden="1" x14ac:dyDescent="0.25">
      <c r="A272" s="31"/>
      <c r="B272" s="7"/>
      <c r="C272" s="7"/>
      <c r="D272" s="7"/>
      <c r="E272" s="7"/>
      <c r="F272" s="7"/>
      <c r="G272" s="7"/>
      <c r="H272" s="7"/>
      <c r="I272" s="7"/>
      <c r="J272" s="7"/>
      <c r="K272" s="7"/>
      <c r="L272" s="11"/>
      <c r="M272" s="7"/>
      <c r="N272" s="28"/>
      <c r="O272" s="28"/>
      <c r="P272" s="7"/>
      <c r="Q272" s="7"/>
      <c r="R272" s="7"/>
      <c r="S272" s="7"/>
      <c r="T272" s="11"/>
      <c r="U272" s="7"/>
      <c r="V272" s="7"/>
      <c r="W272" s="7"/>
      <c r="X272" s="7"/>
    </row>
    <row r="273" spans="1:24" hidden="1" x14ac:dyDescent="0.25">
      <c r="A273" s="31"/>
      <c r="B273" s="7"/>
      <c r="C273" s="7"/>
      <c r="D273" s="7"/>
      <c r="E273" s="7"/>
      <c r="F273" s="7"/>
      <c r="G273" s="7"/>
      <c r="H273" s="7"/>
      <c r="I273" s="7"/>
      <c r="J273" s="7"/>
      <c r="K273" s="7"/>
      <c r="L273" s="11"/>
      <c r="M273" s="7"/>
      <c r="N273" s="28"/>
      <c r="O273" s="28"/>
      <c r="P273" s="7"/>
      <c r="Q273" s="7"/>
      <c r="R273" s="7"/>
      <c r="S273" s="7"/>
      <c r="T273" s="11"/>
      <c r="U273" s="7"/>
      <c r="V273" s="7"/>
      <c r="W273" s="7"/>
      <c r="X273" s="7"/>
    </row>
    <row r="274" spans="1:24" hidden="1" x14ac:dyDescent="0.25">
      <c r="A274" s="31"/>
      <c r="B274" s="7"/>
      <c r="C274" s="7"/>
      <c r="D274" s="7"/>
      <c r="E274" s="7"/>
      <c r="F274" s="7"/>
      <c r="G274" s="7"/>
      <c r="H274" s="7"/>
      <c r="I274" s="7"/>
      <c r="J274" s="7"/>
      <c r="K274" s="7"/>
      <c r="L274" s="11"/>
      <c r="M274" s="7"/>
      <c r="N274" s="28"/>
      <c r="O274" s="28"/>
      <c r="P274" s="7"/>
      <c r="Q274" s="7"/>
      <c r="R274" s="7"/>
      <c r="S274" s="7"/>
      <c r="T274" s="11"/>
      <c r="U274" s="7"/>
      <c r="V274" s="7"/>
      <c r="W274" s="7"/>
      <c r="X274" s="7"/>
    </row>
    <row r="275" spans="1:24" hidden="1" x14ac:dyDescent="0.25">
      <c r="A275" s="31"/>
      <c r="B275" s="7"/>
      <c r="C275" s="7"/>
      <c r="D275" s="7"/>
      <c r="E275" s="7"/>
      <c r="F275" s="7"/>
      <c r="G275" s="7"/>
      <c r="H275" s="7"/>
      <c r="I275" s="7"/>
      <c r="J275" s="7"/>
      <c r="K275" s="7"/>
      <c r="L275" s="11"/>
      <c r="M275" s="7"/>
      <c r="N275" s="28"/>
      <c r="O275" s="28"/>
      <c r="P275" s="7"/>
      <c r="Q275" s="7"/>
      <c r="R275" s="7"/>
      <c r="S275" s="7"/>
      <c r="T275" s="11"/>
      <c r="U275" s="7"/>
      <c r="V275" s="7"/>
      <c r="W275" s="7"/>
      <c r="X275" s="7"/>
    </row>
    <row r="276" spans="1:24" hidden="1" x14ac:dyDescent="0.25">
      <c r="A276" s="31"/>
      <c r="B276" s="7"/>
      <c r="C276" s="7"/>
      <c r="D276" s="7"/>
      <c r="E276" s="7"/>
      <c r="F276" s="7"/>
      <c r="G276" s="7"/>
      <c r="H276" s="7"/>
      <c r="I276" s="7"/>
      <c r="J276" s="7"/>
      <c r="K276" s="7"/>
      <c r="L276" s="11"/>
      <c r="M276" s="7"/>
      <c r="N276" s="28"/>
      <c r="O276" s="28"/>
      <c r="P276" s="7"/>
      <c r="Q276" s="7"/>
      <c r="R276" s="7"/>
      <c r="S276" s="7"/>
      <c r="T276" s="11"/>
      <c r="U276" s="7"/>
      <c r="V276" s="7"/>
      <c r="W276" s="7"/>
      <c r="X276" s="7"/>
    </row>
    <row r="277" spans="1:24" hidden="1" x14ac:dyDescent="0.25">
      <c r="A277" s="31"/>
      <c r="B277" s="7"/>
      <c r="C277" s="7"/>
      <c r="D277" s="7"/>
      <c r="E277" s="7"/>
      <c r="F277" s="7"/>
      <c r="G277" s="7"/>
      <c r="H277" s="7"/>
      <c r="I277" s="7"/>
      <c r="J277" s="7"/>
      <c r="K277" s="7"/>
      <c r="L277" s="11"/>
      <c r="M277" s="7"/>
      <c r="N277" s="28"/>
      <c r="O277" s="28"/>
      <c r="P277" s="7"/>
      <c r="Q277" s="7"/>
      <c r="R277" s="7"/>
      <c r="S277" s="7"/>
      <c r="T277" s="11"/>
      <c r="U277" s="7"/>
      <c r="V277" s="7"/>
      <c r="W277" s="7"/>
      <c r="X277" s="7"/>
    </row>
    <row r="278" spans="1:24" hidden="1" x14ac:dyDescent="0.25">
      <c r="A278" s="31"/>
      <c r="B278" s="7"/>
      <c r="C278" s="7"/>
      <c r="D278" s="7"/>
      <c r="E278" s="7"/>
      <c r="F278" s="7"/>
      <c r="G278" s="7"/>
      <c r="H278" s="7"/>
      <c r="I278" s="7"/>
      <c r="J278" s="7"/>
      <c r="K278" s="7"/>
      <c r="L278" s="11"/>
      <c r="M278" s="7"/>
      <c r="N278" s="28"/>
      <c r="O278" s="28"/>
      <c r="P278" s="7"/>
      <c r="Q278" s="7"/>
      <c r="R278" s="7"/>
      <c r="S278" s="7"/>
      <c r="T278" s="11"/>
      <c r="U278" s="7"/>
      <c r="V278" s="7"/>
      <c r="W278" s="7"/>
      <c r="X278" s="7"/>
    </row>
    <row r="279" spans="1:24" hidden="1" x14ac:dyDescent="0.25">
      <c r="A279" s="31"/>
      <c r="B279" s="7"/>
      <c r="C279" s="7"/>
      <c r="D279" s="7"/>
      <c r="E279" s="7"/>
      <c r="F279" s="7"/>
      <c r="G279" s="7"/>
      <c r="H279" s="7"/>
      <c r="I279" s="7"/>
      <c r="J279" s="7"/>
      <c r="K279" s="7"/>
      <c r="L279" s="11"/>
      <c r="M279" s="7"/>
      <c r="N279" s="28"/>
      <c r="O279" s="28"/>
      <c r="P279" s="7"/>
      <c r="Q279" s="7"/>
      <c r="R279" s="7"/>
      <c r="S279" s="7"/>
      <c r="T279" s="11"/>
      <c r="U279" s="7"/>
      <c r="V279" s="7"/>
      <c r="W279" s="7"/>
      <c r="X279" s="7"/>
    </row>
    <row r="280" spans="1:24" hidden="1" x14ac:dyDescent="0.25">
      <c r="A280" s="31"/>
      <c r="B280" s="7"/>
      <c r="C280" s="7"/>
      <c r="D280" s="7"/>
      <c r="E280" s="7"/>
      <c r="F280" s="7"/>
      <c r="G280" s="7"/>
      <c r="H280" s="7"/>
      <c r="I280" s="7"/>
      <c r="J280" s="7"/>
      <c r="K280" s="7"/>
      <c r="L280" s="11"/>
      <c r="M280" s="7"/>
      <c r="N280" s="28"/>
      <c r="O280" s="28"/>
      <c r="P280" s="7"/>
      <c r="Q280" s="7"/>
      <c r="R280" s="7"/>
      <c r="S280" s="7"/>
      <c r="T280" s="11"/>
      <c r="U280" s="7"/>
      <c r="V280" s="7"/>
      <c r="W280" s="7"/>
      <c r="X280" s="7"/>
    </row>
    <row r="281" spans="1:24" hidden="1" x14ac:dyDescent="0.25">
      <c r="A281" s="31"/>
      <c r="B281" s="7"/>
      <c r="C281" s="7"/>
      <c r="D281" s="7"/>
      <c r="E281" s="7"/>
      <c r="F281" s="7"/>
      <c r="G281" s="7"/>
      <c r="H281" s="7"/>
      <c r="I281" s="7"/>
      <c r="J281" s="7"/>
      <c r="K281" s="7"/>
      <c r="L281" s="11"/>
      <c r="M281" s="7"/>
      <c r="N281" s="28"/>
      <c r="O281" s="28"/>
      <c r="P281" s="7"/>
      <c r="Q281" s="7"/>
      <c r="R281" s="7"/>
      <c r="S281" s="7"/>
      <c r="T281" s="11"/>
      <c r="U281" s="7"/>
      <c r="V281" s="7"/>
      <c r="W281" s="7"/>
      <c r="X281" s="7"/>
    </row>
    <row r="282" spans="1:24" hidden="1" x14ac:dyDescent="0.25">
      <c r="A282" s="31"/>
      <c r="B282" s="7"/>
      <c r="C282" s="7"/>
      <c r="D282" s="7"/>
      <c r="E282" s="7"/>
      <c r="F282" s="7"/>
      <c r="G282" s="7"/>
      <c r="H282" s="7"/>
      <c r="I282" s="7"/>
      <c r="J282" s="7"/>
      <c r="K282" s="7"/>
      <c r="L282" s="11"/>
      <c r="M282" s="7"/>
      <c r="N282" s="28"/>
      <c r="O282" s="28"/>
      <c r="P282" s="7"/>
      <c r="Q282" s="7"/>
      <c r="R282" s="7"/>
      <c r="S282" s="7"/>
      <c r="T282" s="11"/>
      <c r="U282" s="7"/>
      <c r="V282" s="7"/>
      <c r="W282" s="7"/>
      <c r="X282" s="7"/>
    </row>
    <row r="283" spans="1:24" hidden="1" x14ac:dyDescent="0.25">
      <c r="A283" s="31"/>
      <c r="B283" s="7"/>
      <c r="C283" s="7"/>
      <c r="D283" s="7"/>
      <c r="E283" s="7"/>
      <c r="F283" s="7"/>
      <c r="G283" s="7"/>
      <c r="H283" s="7"/>
      <c r="I283" s="7"/>
      <c r="J283" s="7"/>
      <c r="K283" s="7"/>
      <c r="L283" s="11"/>
      <c r="M283" s="7"/>
      <c r="N283" s="28"/>
      <c r="O283" s="28"/>
      <c r="P283" s="7"/>
      <c r="Q283" s="7"/>
      <c r="R283" s="7"/>
      <c r="S283" s="7"/>
      <c r="T283" s="11"/>
      <c r="U283" s="7"/>
      <c r="V283" s="7"/>
      <c r="W283" s="7"/>
      <c r="X283" s="7"/>
    </row>
    <row r="284" spans="1:24" hidden="1" x14ac:dyDescent="0.25">
      <c r="A284" s="31"/>
      <c r="B284" s="7"/>
      <c r="C284" s="7"/>
      <c r="D284" s="7"/>
      <c r="E284" s="7"/>
      <c r="F284" s="7"/>
      <c r="G284" s="7"/>
      <c r="H284" s="7"/>
      <c r="I284" s="7"/>
      <c r="J284" s="7"/>
      <c r="K284" s="7"/>
      <c r="L284" s="11"/>
      <c r="M284" s="7"/>
      <c r="N284" s="28"/>
      <c r="O284" s="28"/>
      <c r="P284" s="7"/>
      <c r="Q284" s="7"/>
      <c r="R284" s="7"/>
      <c r="S284" s="7"/>
      <c r="T284" s="11"/>
      <c r="U284" s="7"/>
      <c r="V284" s="7"/>
      <c r="W284" s="7"/>
      <c r="X284" s="7"/>
    </row>
    <row r="285" spans="1:24" hidden="1" x14ac:dyDescent="0.25">
      <c r="A285" s="31"/>
      <c r="B285" s="7"/>
      <c r="C285" s="7"/>
      <c r="D285" s="7"/>
      <c r="E285" s="7"/>
      <c r="F285" s="7"/>
      <c r="G285" s="7"/>
      <c r="H285" s="7"/>
      <c r="I285" s="7"/>
      <c r="J285" s="7"/>
      <c r="K285" s="7"/>
      <c r="L285" s="11"/>
      <c r="M285" s="7"/>
      <c r="N285" s="28"/>
      <c r="O285" s="28"/>
      <c r="P285" s="7"/>
      <c r="Q285" s="7"/>
      <c r="R285" s="7"/>
      <c r="S285" s="7"/>
      <c r="T285" s="11"/>
      <c r="U285" s="7"/>
      <c r="V285" s="7"/>
      <c r="W285" s="7"/>
      <c r="X285" s="7"/>
    </row>
    <row r="286" spans="1:24" hidden="1" x14ac:dyDescent="0.25">
      <c r="A286" s="31"/>
      <c r="B286" s="7"/>
      <c r="C286" s="7"/>
      <c r="D286" s="7"/>
      <c r="E286" s="7"/>
      <c r="F286" s="7"/>
      <c r="G286" s="7"/>
      <c r="H286" s="7"/>
      <c r="I286" s="7"/>
      <c r="J286" s="7"/>
      <c r="K286" s="7"/>
      <c r="L286" s="11"/>
      <c r="M286" s="7"/>
      <c r="N286" s="28"/>
      <c r="O286" s="28"/>
      <c r="P286" s="7"/>
      <c r="Q286" s="7"/>
      <c r="R286" s="7"/>
      <c r="S286" s="7"/>
      <c r="T286" s="11"/>
      <c r="U286" s="7"/>
      <c r="V286" s="7"/>
      <c r="W286" s="7"/>
      <c r="X286" s="7"/>
    </row>
    <row r="287" spans="1:24" hidden="1" x14ac:dyDescent="0.25">
      <c r="A287" s="31"/>
      <c r="B287" s="7"/>
      <c r="C287" s="7"/>
      <c r="D287" s="7"/>
      <c r="E287" s="7"/>
      <c r="F287" s="7"/>
      <c r="G287" s="7"/>
      <c r="H287" s="7"/>
      <c r="I287" s="7"/>
      <c r="J287" s="7"/>
      <c r="K287" s="7"/>
      <c r="L287" s="11"/>
      <c r="M287" s="7"/>
      <c r="N287" s="28"/>
      <c r="O287" s="28"/>
      <c r="P287" s="7"/>
      <c r="Q287" s="7"/>
      <c r="R287" s="7"/>
      <c r="S287" s="7"/>
      <c r="T287" s="11"/>
      <c r="U287" s="7"/>
      <c r="V287" s="7"/>
      <c r="W287" s="7"/>
      <c r="X287" s="7"/>
    </row>
    <row r="288" spans="1:24" hidden="1" x14ac:dyDescent="0.25">
      <c r="A288" s="31"/>
      <c r="B288" s="7"/>
      <c r="C288" s="7"/>
      <c r="D288" s="7"/>
      <c r="E288" s="7"/>
      <c r="F288" s="7"/>
      <c r="G288" s="7"/>
      <c r="H288" s="7"/>
      <c r="I288" s="7"/>
      <c r="J288" s="7"/>
      <c r="K288" s="7"/>
      <c r="L288" s="11"/>
      <c r="M288" s="7"/>
      <c r="N288" s="28"/>
      <c r="O288" s="28"/>
      <c r="P288" s="7"/>
      <c r="Q288" s="7"/>
      <c r="R288" s="7"/>
      <c r="S288" s="7"/>
      <c r="T288" s="11"/>
      <c r="U288" s="7"/>
      <c r="V288" s="7"/>
      <c r="W288" s="7"/>
      <c r="X288" s="7"/>
    </row>
    <row r="289" spans="1:24" hidden="1" x14ac:dyDescent="0.25">
      <c r="A289" s="31"/>
      <c r="B289" s="7"/>
      <c r="C289" s="7"/>
      <c r="D289" s="7"/>
      <c r="E289" s="7"/>
      <c r="F289" s="7"/>
      <c r="G289" s="7"/>
      <c r="H289" s="7"/>
      <c r="I289" s="7"/>
      <c r="J289" s="7"/>
      <c r="K289" s="7"/>
      <c r="L289" s="11"/>
      <c r="M289" s="7"/>
      <c r="N289" s="28"/>
      <c r="O289" s="28"/>
      <c r="P289" s="7"/>
      <c r="Q289" s="7"/>
      <c r="R289" s="7"/>
      <c r="S289" s="7"/>
      <c r="T289" s="11"/>
      <c r="U289" s="7"/>
      <c r="V289" s="7"/>
      <c r="W289" s="7"/>
      <c r="X289" s="7"/>
    </row>
    <row r="290" spans="1:24" hidden="1" x14ac:dyDescent="0.25">
      <c r="A290" s="31"/>
      <c r="B290" s="7"/>
      <c r="C290" s="7"/>
      <c r="D290" s="7"/>
      <c r="E290" s="7"/>
      <c r="F290" s="7"/>
      <c r="G290" s="7"/>
      <c r="H290" s="7"/>
      <c r="I290" s="7"/>
      <c r="J290" s="7"/>
      <c r="K290" s="7"/>
      <c r="L290" s="11"/>
      <c r="M290" s="7"/>
      <c r="N290" s="28"/>
      <c r="O290" s="28"/>
      <c r="P290" s="7"/>
      <c r="Q290" s="7"/>
      <c r="R290" s="7"/>
      <c r="S290" s="7"/>
      <c r="T290" s="11"/>
      <c r="U290" s="7"/>
      <c r="V290" s="7"/>
      <c r="W290" s="7"/>
      <c r="X290" s="7"/>
    </row>
    <row r="291" spans="1:24" hidden="1" x14ac:dyDescent="0.25">
      <c r="A291" s="31"/>
      <c r="B291" s="7"/>
      <c r="C291" s="7"/>
      <c r="D291" s="7"/>
      <c r="E291" s="7"/>
      <c r="F291" s="7"/>
      <c r="G291" s="7"/>
      <c r="H291" s="7"/>
      <c r="I291" s="7"/>
      <c r="J291" s="7"/>
      <c r="K291" s="7"/>
      <c r="L291" s="11"/>
      <c r="M291" s="7"/>
      <c r="N291" s="28"/>
      <c r="O291" s="28"/>
      <c r="P291" s="7"/>
      <c r="Q291" s="7"/>
      <c r="R291" s="7"/>
      <c r="S291" s="7"/>
      <c r="T291" s="11"/>
      <c r="U291" s="7"/>
      <c r="V291" s="7"/>
      <c r="W291" s="7"/>
      <c r="X291" s="7"/>
    </row>
    <row r="292" spans="1:24" hidden="1" x14ac:dyDescent="0.25">
      <c r="A292" s="31"/>
      <c r="B292" s="7"/>
      <c r="C292" s="7"/>
      <c r="D292" s="7"/>
      <c r="E292" s="7"/>
      <c r="F292" s="7"/>
      <c r="G292" s="7"/>
      <c r="H292" s="7"/>
      <c r="I292" s="7"/>
      <c r="J292" s="7"/>
      <c r="K292" s="7"/>
      <c r="L292" s="11"/>
      <c r="M292" s="7"/>
      <c r="N292" s="28"/>
      <c r="O292" s="28"/>
      <c r="P292" s="7"/>
      <c r="Q292" s="7"/>
      <c r="R292" s="7"/>
      <c r="S292" s="7"/>
      <c r="T292" s="11"/>
      <c r="U292" s="7"/>
      <c r="V292" s="7"/>
      <c r="W292" s="7"/>
      <c r="X292" s="7"/>
    </row>
    <row r="293" spans="1:24" hidden="1" x14ac:dyDescent="0.25">
      <c r="A293" s="31"/>
      <c r="B293" s="7"/>
      <c r="C293" s="7"/>
      <c r="D293" s="7"/>
      <c r="E293" s="7"/>
      <c r="F293" s="7"/>
      <c r="G293" s="7"/>
      <c r="H293" s="7"/>
      <c r="I293" s="7"/>
      <c r="J293" s="7"/>
      <c r="K293" s="7"/>
      <c r="L293" s="11"/>
      <c r="M293" s="7"/>
      <c r="N293" s="28"/>
      <c r="O293" s="28"/>
      <c r="P293" s="7"/>
      <c r="Q293" s="7"/>
      <c r="R293" s="7"/>
      <c r="S293" s="7"/>
      <c r="T293" s="11"/>
      <c r="U293" s="7"/>
      <c r="V293" s="7"/>
      <c r="W293" s="7"/>
      <c r="X293" s="7"/>
    </row>
    <row r="294" spans="1:24" hidden="1" x14ac:dyDescent="0.25">
      <c r="A294" s="31"/>
      <c r="B294" s="7"/>
      <c r="C294" s="7"/>
      <c r="D294" s="7"/>
      <c r="E294" s="7"/>
      <c r="F294" s="7"/>
      <c r="G294" s="7"/>
      <c r="H294" s="7"/>
      <c r="I294" s="7"/>
      <c r="J294" s="7"/>
      <c r="K294" s="7"/>
      <c r="L294" s="11"/>
      <c r="M294" s="7"/>
      <c r="N294" s="28"/>
      <c r="O294" s="28"/>
      <c r="P294" s="7"/>
      <c r="Q294" s="7"/>
      <c r="R294" s="7"/>
      <c r="S294" s="7"/>
      <c r="T294" s="11"/>
      <c r="U294" s="7"/>
      <c r="V294" s="7"/>
      <c r="W294" s="7"/>
      <c r="X294" s="7"/>
    </row>
    <row r="295" spans="1:24" hidden="1" x14ac:dyDescent="0.25">
      <c r="A295" s="31"/>
      <c r="B295" s="7"/>
      <c r="C295" s="7"/>
      <c r="D295" s="7"/>
      <c r="E295" s="7"/>
      <c r="F295" s="7"/>
      <c r="G295" s="7"/>
      <c r="H295" s="7"/>
      <c r="I295" s="7"/>
      <c r="J295" s="7"/>
      <c r="K295" s="7"/>
      <c r="L295" s="11"/>
      <c r="M295" s="7"/>
      <c r="N295" s="28"/>
      <c r="O295" s="28"/>
      <c r="P295" s="7"/>
      <c r="Q295" s="7"/>
      <c r="R295" s="7"/>
      <c r="S295" s="7"/>
      <c r="T295" s="11"/>
      <c r="U295" s="7"/>
      <c r="V295" s="7"/>
      <c r="W295" s="7"/>
      <c r="X295" s="7"/>
    </row>
    <row r="296" spans="1:24" hidden="1" x14ac:dyDescent="0.25">
      <c r="A296" s="31"/>
      <c r="B296" s="7"/>
      <c r="C296" s="7"/>
      <c r="D296" s="7"/>
      <c r="E296" s="7"/>
      <c r="F296" s="7"/>
      <c r="G296" s="7"/>
      <c r="H296" s="7"/>
      <c r="I296" s="7"/>
      <c r="J296" s="7"/>
      <c r="K296" s="7"/>
      <c r="L296" s="11"/>
      <c r="M296" s="7"/>
      <c r="N296" s="28"/>
      <c r="O296" s="28"/>
      <c r="P296" s="7"/>
      <c r="Q296" s="7"/>
      <c r="R296" s="7"/>
      <c r="S296" s="7"/>
      <c r="T296" s="11"/>
      <c r="U296" s="7"/>
      <c r="V296" s="7"/>
      <c r="W296" s="7"/>
      <c r="X296" s="7"/>
    </row>
    <row r="297" spans="1:24" hidden="1" x14ac:dyDescent="0.25">
      <c r="A297" s="31"/>
      <c r="B297" s="7"/>
      <c r="C297" s="7"/>
      <c r="D297" s="7"/>
      <c r="E297" s="7"/>
      <c r="F297" s="7"/>
      <c r="G297" s="7"/>
      <c r="H297" s="7"/>
      <c r="I297" s="7"/>
      <c r="J297" s="7"/>
      <c r="K297" s="7"/>
      <c r="L297" s="11"/>
      <c r="M297" s="7"/>
      <c r="N297" s="28"/>
      <c r="O297" s="28"/>
      <c r="P297" s="7"/>
      <c r="Q297" s="7"/>
      <c r="R297" s="7"/>
      <c r="S297" s="7"/>
      <c r="T297" s="11"/>
      <c r="U297" s="7"/>
      <c r="V297" s="7"/>
      <c r="W297" s="7"/>
      <c r="X297" s="7"/>
    </row>
    <row r="298" spans="1:24" hidden="1" x14ac:dyDescent="0.25">
      <c r="A298" s="31"/>
      <c r="B298" s="7"/>
      <c r="C298" s="7"/>
      <c r="D298" s="7"/>
      <c r="E298" s="7"/>
      <c r="F298" s="7"/>
      <c r="G298" s="7"/>
      <c r="H298" s="7"/>
      <c r="I298" s="7"/>
      <c r="J298" s="7"/>
      <c r="K298" s="7"/>
      <c r="L298" s="11"/>
      <c r="M298" s="7"/>
      <c r="N298" s="28"/>
      <c r="O298" s="28"/>
      <c r="P298" s="7"/>
      <c r="Q298" s="7"/>
      <c r="R298" s="7"/>
      <c r="S298" s="7"/>
      <c r="T298" s="11"/>
      <c r="U298" s="7"/>
      <c r="V298" s="7"/>
      <c r="W298" s="7"/>
      <c r="X298" s="7"/>
    </row>
    <row r="299" spans="1:24" hidden="1" x14ac:dyDescent="0.25">
      <c r="A299" s="31"/>
      <c r="B299" s="7"/>
      <c r="C299" s="7"/>
      <c r="D299" s="7"/>
      <c r="E299" s="7"/>
      <c r="F299" s="7"/>
      <c r="G299" s="7"/>
      <c r="H299" s="7"/>
      <c r="I299" s="7"/>
      <c r="J299" s="7"/>
      <c r="K299" s="7"/>
      <c r="L299" s="11"/>
      <c r="M299" s="7"/>
      <c r="N299" s="28"/>
      <c r="O299" s="28"/>
      <c r="P299" s="7"/>
      <c r="Q299" s="7"/>
      <c r="R299" s="7"/>
      <c r="S299" s="7"/>
      <c r="T299" s="11"/>
      <c r="U299" s="7"/>
      <c r="V299" s="7"/>
      <c r="W299" s="7"/>
      <c r="X299" s="7"/>
    </row>
    <row r="300" spans="1:24" hidden="1" x14ac:dyDescent="0.25">
      <c r="A300" s="31"/>
      <c r="B300" s="7"/>
      <c r="C300" s="7"/>
      <c r="D300" s="7"/>
      <c r="E300" s="7"/>
      <c r="F300" s="7"/>
      <c r="G300" s="7"/>
      <c r="H300" s="7"/>
      <c r="I300" s="7"/>
      <c r="J300" s="7"/>
      <c r="K300" s="7"/>
      <c r="L300" s="11"/>
      <c r="M300" s="7"/>
      <c r="N300" s="28"/>
      <c r="O300" s="28"/>
      <c r="P300" s="7"/>
      <c r="Q300" s="7"/>
      <c r="R300" s="7"/>
      <c r="S300" s="7"/>
      <c r="T300" s="11"/>
      <c r="U300" s="7"/>
      <c r="V300" s="7"/>
      <c r="W300" s="7"/>
      <c r="X300" s="7"/>
    </row>
    <row r="301" spans="1:24" hidden="1" x14ac:dyDescent="0.25">
      <c r="A301" s="31"/>
      <c r="B301" s="7"/>
      <c r="C301" s="7"/>
      <c r="D301" s="7"/>
      <c r="E301" s="7"/>
      <c r="F301" s="7"/>
      <c r="G301" s="7"/>
      <c r="H301" s="7"/>
      <c r="I301" s="7"/>
      <c r="J301" s="7"/>
      <c r="K301" s="7"/>
      <c r="L301" s="11"/>
      <c r="M301" s="7"/>
      <c r="N301" s="28"/>
      <c r="O301" s="28"/>
      <c r="P301" s="7"/>
      <c r="Q301" s="7"/>
      <c r="R301" s="7"/>
      <c r="S301" s="7"/>
      <c r="T301" s="11"/>
      <c r="U301" s="7"/>
      <c r="V301" s="7"/>
      <c r="W301" s="7"/>
      <c r="X301" s="7"/>
    </row>
    <row r="302" spans="1:24" hidden="1" x14ac:dyDescent="0.25">
      <c r="A302" s="31"/>
      <c r="B302" s="7"/>
      <c r="C302" s="7"/>
      <c r="D302" s="7"/>
      <c r="E302" s="7"/>
      <c r="F302" s="7"/>
      <c r="G302" s="7"/>
      <c r="H302" s="7"/>
      <c r="I302" s="7"/>
      <c r="J302" s="7"/>
      <c r="K302" s="7"/>
      <c r="L302" s="11"/>
      <c r="M302" s="7"/>
      <c r="N302" s="28"/>
      <c r="O302" s="28"/>
      <c r="P302" s="7"/>
      <c r="Q302" s="7"/>
      <c r="R302" s="7"/>
      <c r="S302" s="7"/>
      <c r="T302" s="11"/>
      <c r="U302" s="7"/>
      <c r="V302" s="7"/>
      <c r="W302" s="7"/>
      <c r="X302" s="7"/>
    </row>
    <row r="303" spans="1:24" hidden="1" x14ac:dyDescent="0.25">
      <c r="A303" s="31"/>
      <c r="B303" s="7"/>
      <c r="C303" s="7"/>
      <c r="D303" s="7"/>
      <c r="E303" s="7"/>
      <c r="F303" s="7"/>
      <c r="G303" s="7"/>
      <c r="H303" s="7"/>
      <c r="I303" s="7"/>
      <c r="J303" s="7"/>
      <c r="K303" s="7"/>
      <c r="L303" s="11"/>
      <c r="M303" s="7"/>
      <c r="N303" s="28"/>
      <c r="O303" s="28"/>
      <c r="P303" s="7"/>
      <c r="Q303" s="7"/>
      <c r="R303" s="7"/>
      <c r="S303" s="7"/>
      <c r="T303" s="11"/>
      <c r="U303" s="7"/>
      <c r="V303" s="7"/>
      <c r="W303" s="7"/>
      <c r="X303" s="7"/>
    </row>
    <row r="304" spans="1:24" hidden="1" x14ac:dyDescent="0.25">
      <c r="A304" s="31"/>
      <c r="B304" s="7"/>
      <c r="C304" s="7"/>
      <c r="D304" s="7"/>
      <c r="E304" s="7"/>
      <c r="F304" s="7"/>
      <c r="G304" s="7"/>
      <c r="H304" s="7"/>
      <c r="I304" s="7"/>
      <c r="J304" s="7"/>
      <c r="K304" s="7"/>
      <c r="L304" s="11"/>
      <c r="M304" s="7"/>
      <c r="N304" s="28"/>
      <c r="O304" s="28"/>
      <c r="P304" s="7"/>
      <c r="Q304" s="7"/>
      <c r="R304" s="7"/>
      <c r="S304" s="7"/>
      <c r="T304" s="11"/>
      <c r="U304" s="7"/>
      <c r="V304" s="7"/>
      <c r="W304" s="7"/>
      <c r="X304" s="7"/>
    </row>
    <row r="305" spans="1:24" hidden="1" x14ac:dyDescent="0.25">
      <c r="A305" s="31"/>
      <c r="B305" s="7"/>
      <c r="C305" s="7"/>
      <c r="D305" s="7"/>
      <c r="E305" s="7"/>
      <c r="F305" s="7"/>
      <c r="G305" s="7"/>
      <c r="H305" s="7"/>
      <c r="I305" s="7"/>
      <c r="J305" s="7"/>
      <c r="K305" s="7"/>
      <c r="L305" s="11"/>
      <c r="M305" s="7"/>
      <c r="N305" s="28"/>
      <c r="O305" s="28"/>
      <c r="P305" s="7"/>
      <c r="Q305" s="7"/>
      <c r="R305" s="7"/>
      <c r="S305" s="7"/>
      <c r="T305" s="11"/>
      <c r="U305" s="7"/>
      <c r="V305" s="7"/>
      <c r="W305" s="7"/>
      <c r="X305" s="7"/>
    </row>
    <row r="306" spans="1:24" hidden="1" x14ac:dyDescent="0.25">
      <c r="A306" s="31"/>
      <c r="B306" s="7"/>
      <c r="C306" s="7"/>
      <c r="D306" s="7"/>
      <c r="E306" s="7"/>
      <c r="F306" s="7"/>
      <c r="G306" s="7"/>
      <c r="H306" s="7"/>
      <c r="I306" s="7"/>
      <c r="J306" s="7"/>
      <c r="K306" s="7"/>
      <c r="L306" s="11"/>
      <c r="M306" s="7"/>
      <c r="N306" s="28"/>
      <c r="O306" s="28"/>
      <c r="P306" s="7"/>
      <c r="Q306" s="7"/>
      <c r="R306" s="7"/>
      <c r="S306" s="7"/>
      <c r="T306" s="11"/>
      <c r="U306" s="7"/>
      <c r="V306" s="7"/>
      <c r="W306" s="7"/>
      <c r="X306" s="7"/>
    </row>
    <row r="307" spans="1:24" hidden="1" x14ac:dyDescent="0.25">
      <c r="A307" s="31"/>
      <c r="B307" s="7"/>
      <c r="C307" s="7"/>
      <c r="D307" s="7"/>
      <c r="E307" s="7"/>
      <c r="F307" s="7"/>
      <c r="G307" s="7"/>
      <c r="H307" s="7"/>
      <c r="I307" s="7"/>
      <c r="J307" s="7"/>
      <c r="K307" s="7"/>
      <c r="L307" s="11"/>
      <c r="M307" s="7"/>
      <c r="N307" s="28"/>
      <c r="O307" s="28"/>
      <c r="P307" s="7"/>
      <c r="Q307" s="7"/>
      <c r="R307" s="7"/>
      <c r="S307" s="7"/>
      <c r="T307" s="11"/>
      <c r="U307" s="7"/>
      <c r="V307" s="7"/>
      <c r="W307" s="7"/>
      <c r="X307" s="7"/>
    </row>
    <row r="308" spans="1:24" hidden="1" x14ac:dyDescent="0.25">
      <c r="A308" s="31"/>
      <c r="B308" s="7"/>
      <c r="C308" s="7"/>
      <c r="D308" s="7"/>
      <c r="E308" s="7"/>
      <c r="F308" s="7"/>
      <c r="G308" s="7"/>
      <c r="H308" s="7"/>
      <c r="I308" s="7"/>
      <c r="J308" s="7"/>
      <c r="K308" s="7"/>
      <c r="L308" s="11"/>
      <c r="M308" s="7"/>
      <c r="N308" s="28"/>
      <c r="O308" s="28"/>
      <c r="P308" s="7"/>
      <c r="Q308" s="7"/>
      <c r="R308" s="7"/>
      <c r="S308" s="7"/>
      <c r="T308" s="11"/>
      <c r="U308" s="7"/>
      <c r="V308" s="7"/>
      <c r="W308" s="7"/>
      <c r="X308" s="7"/>
    </row>
    <row r="309" spans="1:24" hidden="1" x14ac:dyDescent="0.25">
      <c r="A309" s="31"/>
      <c r="B309" s="7"/>
      <c r="C309" s="7"/>
      <c r="D309" s="7"/>
      <c r="E309" s="7"/>
      <c r="F309" s="7"/>
      <c r="G309" s="7"/>
      <c r="H309" s="7"/>
      <c r="I309" s="7"/>
      <c r="J309" s="7"/>
      <c r="K309" s="7"/>
      <c r="L309" s="11"/>
      <c r="M309" s="7"/>
      <c r="N309" s="28"/>
      <c r="O309" s="28"/>
      <c r="P309" s="7"/>
      <c r="Q309" s="7"/>
      <c r="R309" s="7"/>
      <c r="S309" s="7"/>
      <c r="T309" s="11"/>
      <c r="U309" s="7"/>
      <c r="V309" s="7"/>
      <c r="W309" s="7"/>
      <c r="X309" s="7"/>
    </row>
    <row r="310" spans="1:24" hidden="1" x14ac:dyDescent="0.25">
      <c r="A310" s="31"/>
      <c r="B310" s="7"/>
      <c r="C310" s="7"/>
      <c r="D310" s="7"/>
      <c r="E310" s="7"/>
      <c r="F310" s="7"/>
      <c r="G310" s="7"/>
      <c r="H310" s="7"/>
      <c r="I310" s="7"/>
      <c r="J310" s="7"/>
      <c r="K310" s="7"/>
      <c r="L310" s="11"/>
      <c r="M310" s="7"/>
      <c r="N310" s="28"/>
      <c r="O310" s="28"/>
      <c r="P310" s="7"/>
      <c r="Q310" s="7"/>
      <c r="R310" s="7"/>
      <c r="S310" s="7"/>
      <c r="T310" s="11"/>
      <c r="U310" s="7"/>
      <c r="V310" s="7"/>
      <c r="W310" s="7"/>
      <c r="X310" s="7"/>
    </row>
    <row r="311" spans="1:24" hidden="1" x14ac:dyDescent="0.25">
      <c r="A311" s="31"/>
      <c r="B311" s="7"/>
      <c r="C311" s="7"/>
      <c r="D311" s="7"/>
      <c r="E311" s="7"/>
      <c r="F311" s="7"/>
      <c r="G311" s="7"/>
      <c r="H311" s="7"/>
      <c r="I311" s="7"/>
      <c r="J311" s="7"/>
      <c r="K311" s="7"/>
      <c r="L311" s="11"/>
      <c r="M311" s="7"/>
      <c r="N311" s="28"/>
      <c r="O311" s="28"/>
      <c r="P311" s="7"/>
      <c r="Q311" s="7"/>
      <c r="R311" s="7"/>
      <c r="S311" s="7"/>
      <c r="T311" s="11"/>
      <c r="U311" s="7"/>
      <c r="V311" s="7"/>
      <c r="W311" s="7"/>
      <c r="X311" s="7"/>
    </row>
    <row r="312" spans="1:24" hidden="1" x14ac:dyDescent="0.25">
      <c r="A312" s="31"/>
      <c r="B312" s="7"/>
      <c r="C312" s="7"/>
      <c r="D312" s="7"/>
      <c r="E312" s="7"/>
      <c r="F312" s="7"/>
      <c r="G312" s="7"/>
      <c r="H312" s="7"/>
      <c r="I312" s="7"/>
      <c r="J312" s="7"/>
      <c r="K312" s="7"/>
      <c r="L312" s="11"/>
      <c r="M312" s="7"/>
      <c r="N312" s="28"/>
      <c r="O312" s="28"/>
      <c r="P312" s="7"/>
      <c r="Q312" s="7"/>
      <c r="R312" s="7"/>
      <c r="S312" s="7"/>
      <c r="T312" s="11"/>
      <c r="U312" s="7"/>
      <c r="V312" s="7"/>
      <c r="W312" s="7"/>
      <c r="X312" s="7"/>
    </row>
    <row r="313" spans="1:24" hidden="1" x14ac:dyDescent="0.25">
      <c r="A313" s="31"/>
      <c r="B313" s="7"/>
      <c r="C313" s="7"/>
      <c r="D313" s="7"/>
      <c r="E313" s="7"/>
      <c r="F313" s="7"/>
      <c r="G313" s="7"/>
      <c r="H313" s="7"/>
      <c r="I313" s="7"/>
      <c r="J313" s="7"/>
      <c r="K313" s="7"/>
      <c r="L313" s="11"/>
      <c r="M313" s="7"/>
      <c r="N313" s="28"/>
      <c r="O313" s="28"/>
      <c r="P313" s="7"/>
      <c r="Q313" s="7"/>
      <c r="R313" s="7"/>
      <c r="S313" s="7"/>
      <c r="T313" s="11"/>
      <c r="U313" s="7"/>
      <c r="V313" s="7"/>
      <c r="W313" s="7"/>
      <c r="X313" s="7"/>
    </row>
    <row r="314" spans="1:24" hidden="1" x14ac:dyDescent="0.25">
      <c r="A314" s="31"/>
      <c r="B314" s="7"/>
      <c r="C314" s="7"/>
      <c r="D314" s="7"/>
      <c r="E314" s="7"/>
      <c r="F314" s="7"/>
      <c r="G314" s="7"/>
      <c r="H314" s="7"/>
      <c r="I314" s="7"/>
      <c r="J314" s="7"/>
      <c r="K314" s="7"/>
      <c r="L314" s="11"/>
      <c r="M314" s="7"/>
      <c r="N314" s="28"/>
      <c r="O314" s="28"/>
      <c r="P314" s="7"/>
      <c r="Q314" s="7"/>
      <c r="R314" s="7"/>
      <c r="S314" s="7"/>
      <c r="T314" s="11"/>
      <c r="U314" s="7"/>
      <c r="V314" s="7"/>
      <c r="W314" s="7"/>
      <c r="X314" s="7"/>
    </row>
    <row r="315" spans="1:24" hidden="1" x14ac:dyDescent="0.25">
      <c r="A315" s="31"/>
      <c r="B315" s="7"/>
      <c r="C315" s="7"/>
      <c r="D315" s="7"/>
      <c r="E315" s="7"/>
      <c r="F315" s="7"/>
      <c r="G315" s="7"/>
      <c r="H315" s="7"/>
      <c r="I315" s="7"/>
      <c r="J315" s="7"/>
      <c r="K315" s="7"/>
      <c r="L315" s="11"/>
      <c r="M315" s="7"/>
      <c r="N315" s="28"/>
      <c r="O315" s="28"/>
      <c r="P315" s="7"/>
      <c r="Q315" s="7"/>
      <c r="R315" s="7"/>
      <c r="S315" s="7"/>
      <c r="T315" s="11"/>
      <c r="U315" s="7"/>
      <c r="V315" s="7"/>
      <c r="W315" s="7"/>
      <c r="X315" s="7"/>
    </row>
    <row r="316" spans="1:24" hidden="1" x14ac:dyDescent="0.25">
      <c r="A316" s="31"/>
      <c r="B316" s="7"/>
      <c r="C316" s="7"/>
      <c r="D316" s="7"/>
      <c r="E316" s="7"/>
      <c r="F316" s="7"/>
      <c r="G316" s="7"/>
      <c r="H316" s="7"/>
      <c r="I316" s="7"/>
      <c r="J316" s="7"/>
      <c r="K316" s="7"/>
      <c r="L316" s="11"/>
      <c r="M316" s="7"/>
      <c r="N316" s="28"/>
      <c r="O316" s="28"/>
      <c r="P316" s="7"/>
      <c r="Q316" s="7"/>
      <c r="R316" s="7"/>
      <c r="S316" s="7"/>
      <c r="T316" s="11"/>
      <c r="U316" s="7"/>
      <c r="V316" s="7"/>
      <c r="W316" s="7"/>
      <c r="X316" s="7"/>
    </row>
    <row r="317" spans="1:24" hidden="1" x14ac:dyDescent="0.25">
      <c r="A317" s="31"/>
      <c r="B317" s="7"/>
      <c r="C317" s="7"/>
      <c r="D317" s="7"/>
      <c r="E317" s="7"/>
      <c r="F317" s="7"/>
      <c r="G317" s="7"/>
      <c r="H317" s="7"/>
      <c r="I317" s="7"/>
      <c r="J317" s="7"/>
      <c r="K317" s="7"/>
      <c r="L317" s="11"/>
      <c r="M317" s="7"/>
      <c r="N317" s="28"/>
      <c r="O317" s="28"/>
      <c r="P317" s="7"/>
      <c r="Q317" s="7"/>
      <c r="R317" s="7"/>
      <c r="S317" s="7"/>
      <c r="T317" s="11"/>
      <c r="U317" s="7"/>
      <c r="V317" s="7"/>
      <c r="W317" s="7"/>
      <c r="X317" s="7"/>
    </row>
    <row r="318" spans="1:24" hidden="1" x14ac:dyDescent="0.25">
      <c r="A318" s="31"/>
      <c r="B318" s="7"/>
      <c r="C318" s="7"/>
      <c r="D318" s="7"/>
      <c r="E318" s="7"/>
      <c r="F318" s="7"/>
      <c r="G318" s="7"/>
      <c r="H318" s="7"/>
      <c r="I318" s="7"/>
      <c r="J318" s="7"/>
      <c r="K318" s="7"/>
      <c r="L318" s="11"/>
      <c r="M318" s="7"/>
      <c r="N318" s="28"/>
      <c r="O318" s="28"/>
      <c r="P318" s="7"/>
      <c r="Q318" s="7"/>
      <c r="R318" s="7"/>
      <c r="S318" s="7"/>
      <c r="T318" s="11"/>
      <c r="U318" s="7"/>
      <c r="V318" s="7"/>
      <c r="W318" s="7"/>
      <c r="X318" s="7"/>
    </row>
    <row r="319" spans="1:24" hidden="1" x14ac:dyDescent="0.25">
      <c r="A319" s="31"/>
      <c r="B319" s="7"/>
      <c r="C319" s="7"/>
      <c r="D319" s="7"/>
      <c r="E319" s="7"/>
      <c r="F319" s="7"/>
      <c r="G319" s="7"/>
      <c r="H319" s="7"/>
      <c r="I319" s="7"/>
      <c r="J319" s="7"/>
      <c r="K319" s="7"/>
      <c r="L319" s="11"/>
      <c r="M319" s="7"/>
      <c r="N319" s="28"/>
      <c r="O319" s="28"/>
      <c r="P319" s="7"/>
      <c r="Q319" s="7"/>
      <c r="R319" s="7"/>
      <c r="S319" s="7"/>
      <c r="T319" s="11"/>
      <c r="U319" s="7"/>
      <c r="V319" s="7"/>
      <c r="W319" s="7"/>
      <c r="X319" s="7"/>
    </row>
    <row r="320" spans="1:24" hidden="1" x14ac:dyDescent="0.25">
      <c r="A320" s="31"/>
      <c r="B320" s="7"/>
      <c r="C320" s="7"/>
      <c r="D320" s="7"/>
      <c r="E320" s="7"/>
      <c r="F320" s="7"/>
      <c r="G320" s="7"/>
      <c r="H320" s="7"/>
      <c r="I320" s="7"/>
      <c r="J320" s="7"/>
      <c r="K320" s="7"/>
      <c r="L320" s="11"/>
      <c r="M320" s="7"/>
      <c r="N320" s="28"/>
      <c r="O320" s="28"/>
      <c r="P320" s="7"/>
      <c r="Q320" s="7"/>
      <c r="R320" s="7"/>
      <c r="S320" s="7"/>
      <c r="T320" s="11"/>
      <c r="U320" s="7"/>
      <c r="V320" s="7"/>
      <c r="W320" s="7"/>
      <c r="X320" s="7"/>
    </row>
    <row r="321" spans="1:24" hidden="1" x14ac:dyDescent="0.25">
      <c r="A321" s="31"/>
      <c r="B321" s="7"/>
      <c r="C321" s="7"/>
      <c r="D321" s="7"/>
      <c r="E321" s="7"/>
      <c r="F321" s="7"/>
      <c r="G321" s="7"/>
      <c r="H321" s="7"/>
      <c r="I321" s="7"/>
      <c r="J321" s="7"/>
      <c r="K321" s="7"/>
      <c r="L321" s="11"/>
      <c r="M321" s="7"/>
      <c r="N321" s="28"/>
      <c r="O321" s="28"/>
      <c r="P321" s="7"/>
      <c r="Q321" s="7"/>
      <c r="R321" s="7"/>
      <c r="S321" s="7"/>
      <c r="T321" s="11"/>
      <c r="U321" s="7"/>
      <c r="V321" s="7"/>
      <c r="W321" s="7"/>
      <c r="X321" s="7"/>
    </row>
    <row r="322" spans="1:24" hidden="1" x14ac:dyDescent="0.25">
      <c r="A322" s="31"/>
      <c r="B322" s="7"/>
      <c r="C322" s="7"/>
      <c r="D322" s="7"/>
      <c r="E322" s="7"/>
      <c r="F322" s="7"/>
      <c r="G322" s="7"/>
      <c r="H322" s="7"/>
      <c r="I322" s="7"/>
      <c r="J322" s="7"/>
      <c r="K322" s="7"/>
      <c r="L322" s="11"/>
      <c r="M322" s="7"/>
      <c r="N322" s="28"/>
      <c r="O322" s="28"/>
      <c r="P322" s="7"/>
      <c r="Q322" s="7"/>
      <c r="R322" s="7"/>
      <c r="S322" s="7"/>
      <c r="T322" s="11"/>
      <c r="U322" s="7"/>
      <c r="V322" s="7"/>
      <c r="W322" s="7"/>
      <c r="X322" s="7"/>
    </row>
    <row r="323" spans="1:24" hidden="1" x14ac:dyDescent="0.25">
      <c r="A323" s="31"/>
      <c r="B323" s="7"/>
      <c r="C323" s="7"/>
      <c r="D323" s="7"/>
      <c r="E323" s="7"/>
      <c r="F323" s="7"/>
      <c r="G323" s="7"/>
      <c r="H323" s="7"/>
      <c r="I323" s="7"/>
      <c r="J323" s="7"/>
      <c r="K323" s="7"/>
      <c r="L323" s="11"/>
      <c r="M323" s="7"/>
      <c r="N323" s="28"/>
      <c r="O323" s="28"/>
      <c r="P323" s="7"/>
      <c r="Q323" s="7"/>
      <c r="R323" s="7"/>
      <c r="S323" s="7"/>
      <c r="T323" s="11"/>
      <c r="U323" s="7"/>
      <c r="V323" s="7"/>
      <c r="W323" s="7"/>
      <c r="X323" s="7"/>
    </row>
    <row r="324" spans="1:24" hidden="1" x14ac:dyDescent="0.25">
      <c r="A324" s="31"/>
      <c r="B324" s="7"/>
      <c r="C324" s="7"/>
      <c r="D324" s="7"/>
      <c r="E324" s="7"/>
      <c r="F324" s="7"/>
      <c r="G324" s="7"/>
      <c r="H324" s="7"/>
      <c r="I324" s="7"/>
      <c r="J324" s="7"/>
      <c r="K324" s="7"/>
      <c r="L324" s="11"/>
      <c r="M324" s="7"/>
      <c r="N324" s="28"/>
      <c r="O324" s="28"/>
      <c r="P324" s="7"/>
      <c r="Q324" s="7"/>
      <c r="R324" s="7"/>
      <c r="S324" s="7"/>
      <c r="T324" s="11"/>
      <c r="U324" s="7"/>
      <c r="V324" s="7"/>
      <c r="W324" s="7"/>
      <c r="X324" s="7"/>
    </row>
    <row r="325" spans="1:24" hidden="1" x14ac:dyDescent="0.25">
      <c r="A325" s="31"/>
      <c r="B325" s="7"/>
      <c r="C325" s="7"/>
      <c r="D325" s="7"/>
      <c r="E325" s="7"/>
      <c r="F325" s="7"/>
      <c r="G325" s="7"/>
      <c r="H325" s="7"/>
      <c r="I325" s="7"/>
      <c r="J325" s="7"/>
      <c r="K325" s="7"/>
      <c r="L325" s="11"/>
      <c r="M325" s="7"/>
      <c r="N325" s="28"/>
      <c r="O325" s="28"/>
      <c r="P325" s="7"/>
      <c r="Q325" s="7"/>
      <c r="R325" s="7"/>
      <c r="S325" s="7"/>
      <c r="T325" s="11"/>
      <c r="U325" s="7"/>
      <c r="V325" s="7"/>
      <c r="W325" s="7"/>
      <c r="X325" s="7"/>
    </row>
    <row r="326" spans="1:24" hidden="1" x14ac:dyDescent="0.25">
      <c r="A326" s="31"/>
      <c r="B326" s="7"/>
      <c r="C326" s="7"/>
      <c r="D326" s="7"/>
      <c r="E326" s="7"/>
      <c r="F326" s="7"/>
      <c r="G326" s="7"/>
      <c r="H326" s="7"/>
      <c r="I326" s="7"/>
      <c r="J326" s="7"/>
      <c r="K326" s="7"/>
      <c r="L326" s="11"/>
      <c r="M326" s="7"/>
      <c r="N326" s="28"/>
      <c r="O326" s="28"/>
      <c r="P326" s="7"/>
      <c r="Q326" s="7"/>
      <c r="R326" s="7"/>
      <c r="S326" s="7"/>
      <c r="T326" s="11"/>
      <c r="U326" s="7"/>
      <c r="V326" s="7"/>
      <c r="W326" s="7"/>
      <c r="X326" s="7"/>
    </row>
    <row r="327" spans="1:24" hidden="1" x14ac:dyDescent="0.25">
      <c r="A327" s="31"/>
      <c r="B327" s="7"/>
      <c r="C327" s="7"/>
      <c r="D327" s="7"/>
      <c r="E327" s="7"/>
      <c r="F327" s="7"/>
      <c r="G327" s="7"/>
      <c r="H327" s="7"/>
      <c r="I327" s="7"/>
      <c r="J327" s="7"/>
      <c r="K327" s="7"/>
      <c r="L327" s="11"/>
      <c r="M327" s="7"/>
      <c r="N327" s="28"/>
      <c r="O327" s="28"/>
      <c r="P327" s="7"/>
      <c r="Q327" s="7"/>
      <c r="R327" s="7"/>
      <c r="S327" s="7"/>
      <c r="T327" s="11"/>
      <c r="U327" s="7"/>
      <c r="V327" s="7"/>
      <c r="W327" s="7"/>
      <c r="X327" s="7"/>
    </row>
    <row r="328" spans="1:24" hidden="1" x14ac:dyDescent="0.25">
      <c r="A328" s="31"/>
      <c r="B328" s="7"/>
      <c r="C328" s="7"/>
      <c r="D328" s="7"/>
      <c r="E328" s="7"/>
      <c r="F328" s="7"/>
      <c r="G328" s="7"/>
      <c r="H328" s="7"/>
      <c r="I328" s="7"/>
      <c r="J328" s="7"/>
      <c r="K328" s="7"/>
      <c r="L328" s="11"/>
      <c r="M328" s="7"/>
      <c r="N328" s="28"/>
      <c r="O328" s="28"/>
      <c r="P328" s="7"/>
      <c r="Q328" s="7"/>
      <c r="R328" s="7"/>
      <c r="S328" s="7"/>
      <c r="T328" s="11"/>
      <c r="U328" s="7"/>
      <c r="V328" s="7"/>
      <c r="W328" s="7"/>
      <c r="X328" s="7"/>
    </row>
    <row r="329" spans="1:24" hidden="1" x14ac:dyDescent="0.25">
      <c r="A329" s="31"/>
      <c r="B329" s="7"/>
      <c r="C329" s="7"/>
      <c r="D329" s="7"/>
      <c r="E329" s="7"/>
      <c r="F329" s="7"/>
      <c r="G329" s="7"/>
      <c r="H329" s="7"/>
      <c r="I329" s="7"/>
      <c r="J329" s="7"/>
      <c r="K329" s="7"/>
      <c r="L329" s="11"/>
      <c r="M329" s="7"/>
      <c r="N329" s="28"/>
      <c r="O329" s="28"/>
      <c r="P329" s="7"/>
      <c r="Q329" s="7"/>
      <c r="R329" s="7"/>
      <c r="S329" s="7"/>
      <c r="T329" s="11"/>
      <c r="U329" s="7"/>
      <c r="V329" s="7"/>
      <c r="W329" s="7"/>
      <c r="X329" s="7"/>
    </row>
    <row r="330" spans="1:24" hidden="1" x14ac:dyDescent="0.25">
      <c r="A330" s="31"/>
      <c r="B330" s="7"/>
      <c r="C330" s="7"/>
      <c r="D330" s="7"/>
      <c r="E330" s="7"/>
      <c r="F330" s="7"/>
      <c r="G330" s="7"/>
      <c r="H330" s="7"/>
      <c r="I330" s="7"/>
      <c r="J330" s="7"/>
      <c r="K330" s="7"/>
      <c r="L330" s="11"/>
      <c r="M330" s="7"/>
      <c r="N330" s="28"/>
      <c r="O330" s="28"/>
      <c r="P330" s="7"/>
      <c r="Q330" s="7"/>
      <c r="R330" s="7"/>
      <c r="S330" s="7"/>
      <c r="T330" s="11"/>
      <c r="U330" s="7"/>
      <c r="V330" s="7"/>
      <c r="W330" s="7"/>
      <c r="X330" s="7"/>
    </row>
    <row r="331" spans="1:24" hidden="1" x14ac:dyDescent="0.25">
      <c r="A331" s="31"/>
      <c r="B331" s="7"/>
      <c r="C331" s="7"/>
      <c r="D331" s="7"/>
      <c r="E331" s="7"/>
      <c r="F331" s="7"/>
      <c r="G331" s="7"/>
      <c r="H331" s="7"/>
      <c r="I331" s="7"/>
      <c r="J331" s="7"/>
      <c r="K331" s="7"/>
      <c r="L331" s="11"/>
      <c r="M331" s="7"/>
      <c r="N331" s="28"/>
      <c r="O331" s="28"/>
      <c r="P331" s="7"/>
      <c r="Q331" s="7"/>
      <c r="R331" s="7"/>
      <c r="S331" s="7"/>
      <c r="T331" s="11"/>
      <c r="U331" s="7"/>
      <c r="V331" s="7"/>
      <c r="W331" s="7"/>
      <c r="X331" s="7"/>
    </row>
    <row r="332" spans="1:24" hidden="1" x14ac:dyDescent="0.25">
      <c r="A332" s="31"/>
      <c r="B332" s="7"/>
      <c r="C332" s="7"/>
      <c r="D332" s="7"/>
      <c r="E332" s="7"/>
      <c r="F332" s="7"/>
      <c r="G332" s="7"/>
      <c r="H332" s="7"/>
      <c r="I332" s="7"/>
      <c r="J332" s="7"/>
      <c r="K332" s="7"/>
      <c r="L332" s="11"/>
      <c r="M332" s="7"/>
      <c r="N332" s="28"/>
      <c r="O332" s="28"/>
      <c r="P332" s="7"/>
      <c r="Q332" s="7"/>
      <c r="R332" s="7"/>
      <c r="S332" s="7"/>
      <c r="T332" s="11"/>
      <c r="U332" s="7"/>
      <c r="V332" s="7"/>
      <c r="W332" s="7"/>
      <c r="X332" s="7"/>
    </row>
    <row r="333" spans="1:24" hidden="1" x14ac:dyDescent="0.25">
      <c r="A333" s="31"/>
      <c r="B333" s="7"/>
      <c r="C333" s="7"/>
      <c r="D333" s="7"/>
      <c r="E333" s="7"/>
      <c r="F333" s="7"/>
      <c r="G333" s="7"/>
      <c r="H333" s="7"/>
      <c r="I333" s="7"/>
      <c r="J333" s="7"/>
      <c r="K333" s="7"/>
      <c r="L333" s="11"/>
      <c r="M333" s="7"/>
      <c r="N333" s="28"/>
      <c r="O333" s="28"/>
      <c r="P333" s="7"/>
      <c r="Q333" s="7"/>
      <c r="R333" s="7"/>
      <c r="S333" s="7"/>
      <c r="T333" s="11"/>
      <c r="U333" s="7"/>
      <c r="V333" s="7"/>
      <c r="W333" s="7"/>
      <c r="X333" s="7"/>
    </row>
    <row r="334" spans="1:24" hidden="1" x14ac:dyDescent="0.25">
      <c r="A334" s="31"/>
      <c r="B334" s="7"/>
      <c r="C334" s="7"/>
      <c r="D334" s="7"/>
      <c r="E334" s="7"/>
      <c r="F334" s="7"/>
      <c r="G334" s="7"/>
      <c r="H334" s="7"/>
      <c r="I334" s="7"/>
      <c r="J334" s="7"/>
      <c r="K334" s="7"/>
      <c r="L334" s="11"/>
      <c r="M334" s="7"/>
      <c r="N334" s="28"/>
      <c r="O334" s="28"/>
      <c r="P334" s="7"/>
      <c r="Q334" s="7"/>
      <c r="R334" s="7"/>
      <c r="S334" s="7"/>
      <c r="T334" s="11"/>
      <c r="U334" s="7"/>
      <c r="V334" s="7"/>
      <c r="W334" s="7"/>
      <c r="X334" s="7"/>
    </row>
    <row r="335" spans="1:24" hidden="1" x14ac:dyDescent="0.25">
      <c r="A335" s="31"/>
      <c r="B335" s="7"/>
      <c r="C335" s="7"/>
      <c r="D335" s="7"/>
      <c r="E335" s="7"/>
      <c r="F335" s="7"/>
      <c r="G335" s="7"/>
      <c r="H335" s="7"/>
      <c r="I335" s="7"/>
      <c r="J335" s="7"/>
      <c r="K335" s="7"/>
      <c r="L335" s="11"/>
      <c r="M335" s="7"/>
      <c r="N335" s="28"/>
      <c r="O335" s="28"/>
      <c r="P335" s="7"/>
      <c r="Q335" s="7"/>
      <c r="R335" s="7"/>
      <c r="S335" s="7"/>
      <c r="T335" s="11"/>
      <c r="U335" s="7"/>
      <c r="V335" s="7"/>
      <c r="W335" s="7"/>
      <c r="X335" s="7"/>
    </row>
    <row r="336" spans="1:24" hidden="1" x14ac:dyDescent="0.25">
      <c r="A336" s="31"/>
      <c r="B336" s="7"/>
      <c r="C336" s="7"/>
      <c r="D336" s="7"/>
      <c r="E336" s="7"/>
      <c r="F336" s="7"/>
      <c r="G336" s="7"/>
      <c r="H336" s="7"/>
      <c r="I336" s="7"/>
      <c r="J336" s="7"/>
      <c r="K336" s="7"/>
      <c r="L336" s="11"/>
      <c r="M336" s="7"/>
      <c r="N336" s="28"/>
      <c r="O336" s="28"/>
      <c r="P336" s="7"/>
      <c r="Q336" s="7"/>
      <c r="R336" s="7"/>
      <c r="S336" s="7"/>
      <c r="T336" s="11"/>
      <c r="U336" s="7"/>
      <c r="V336" s="7"/>
      <c r="W336" s="7"/>
      <c r="X336" s="7"/>
    </row>
    <row r="337" spans="1:24" hidden="1" x14ac:dyDescent="0.25">
      <c r="A337" s="31"/>
      <c r="B337" s="7"/>
      <c r="C337" s="7"/>
      <c r="D337" s="7"/>
      <c r="E337" s="7"/>
      <c r="F337" s="7"/>
      <c r="G337" s="7"/>
      <c r="H337" s="7"/>
      <c r="I337" s="7"/>
      <c r="J337" s="7"/>
      <c r="K337" s="7"/>
      <c r="L337" s="11"/>
      <c r="M337" s="7"/>
      <c r="N337" s="28"/>
      <c r="O337" s="28"/>
      <c r="P337" s="7"/>
      <c r="Q337" s="7"/>
      <c r="R337" s="7"/>
      <c r="S337" s="7"/>
      <c r="T337" s="11"/>
      <c r="U337" s="7"/>
      <c r="V337" s="7"/>
      <c r="W337" s="7"/>
      <c r="X337" s="7"/>
    </row>
    <row r="338" spans="1:24" hidden="1" x14ac:dyDescent="0.25">
      <c r="A338" s="31"/>
      <c r="B338" s="7"/>
      <c r="C338" s="7"/>
      <c r="D338" s="7"/>
      <c r="E338" s="7"/>
      <c r="F338" s="7"/>
      <c r="G338" s="7"/>
      <c r="H338" s="7"/>
      <c r="I338" s="7"/>
      <c r="J338" s="7"/>
      <c r="K338" s="7"/>
      <c r="L338" s="11"/>
      <c r="M338" s="7"/>
      <c r="N338" s="28"/>
      <c r="O338" s="28"/>
      <c r="P338" s="7"/>
      <c r="Q338" s="7"/>
      <c r="R338" s="7"/>
      <c r="S338" s="7"/>
      <c r="T338" s="11"/>
      <c r="U338" s="7"/>
      <c r="V338" s="7"/>
      <c r="W338" s="7"/>
      <c r="X338" s="7"/>
    </row>
    <row r="339" spans="1:24" hidden="1" x14ac:dyDescent="0.25">
      <c r="A339" s="31"/>
      <c r="B339" s="7"/>
      <c r="C339" s="7"/>
      <c r="D339" s="7"/>
      <c r="E339" s="7"/>
      <c r="F339" s="7"/>
      <c r="G339" s="7"/>
      <c r="H339" s="7"/>
      <c r="I339" s="7"/>
      <c r="J339" s="7"/>
      <c r="K339" s="7"/>
      <c r="L339" s="11"/>
      <c r="M339" s="7"/>
      <c r="N339" s="28"/>
      <c r="O339" s="28"/>
      <c r="P339" s="7"/>
      <c r="Q339" s="7"/>
      <c r="R339" s="7"/>
      <c r="S339" s="7"/>
      <c r="T339" s="11"/>
      <c r="U339" s="7"/>
      <c r="V339" s="7"/>
      <c r="W339" s="7"/>
      <c r="X339" s="7"/>
    </row>
    <row r="340" spans="1:24" hidden="1" x14ac:dyDescent="0.25">
      <c r="A340" s="31"/>
      <c r="B340" s="7"/>
      <c r="C340" s="7"/>
      <c r="D340" s="7"/>
      <c r="E340" s="7"/>
      <c r="F340" s="7"/>
      <c r="G340" s="7"/>
      <c r="H340" s="7"/>
      <c r="I340" s="7"/>
      <c r="J340" s="7"/>
      <c r="K340" s="7"/>
      <c r="L340" s="11"/>
      <c r="M340" s="7"/>
      <c r="N340" s="28"/>
      <c r="O340" s="28"/>
      <c r="P340" s="7"/>
      <c r="Q340" s="7"/>
      <c r="R340" s="7"/>
      <c r="S340" s="7"/>
      <c r="T340" s="11"/>
      <c r="U340" s="7"/>
      <c r="V340" s="7"/>
      <c r="W340" s="7"/>
      <c r="X340" s="7"/>
    </row>
    <row r="341" spans="1:24" hidden="1" x14ac:dyDescent="0.25">
      <c r="A341" s="31"/>
      <c r="B341" s="7"/>
      <c r="C341" s="7"/>
      <c r="D341" s="7"/>
      <c r="E341" s="7"/>
      <c r="F341" s="7"/>
      <c r="G341" s="7"/>
      <c r="H341" s="7"/>
      <c r="I341" s="7"/>
      <c r="J341" s="7"/>
      <c r="K341" s="7"/>
      <c r="L341" s="11"/>
      <c r="M341" s="7"/>
      <c r="N341" s="28"/>
      <c r="O341" s="28"/>
      <c r="P341" s="7"/>
      <c r="Q341" s="7"/>
      <c r="R341" s="7"/>
      <c r="S341" s="7"/>
      <c r="T341" s="11"/>
      <c r="U341" s="7"/>
      <c r="V341" s="7"/>
      <c r="W341" s="7"/>
      <c r="X341" s="7"/>
    </row>
    <row r="342" spans="1:24" hidden="1" x14ac:dyDescent="0.25">
      <c r="A342" s="31"/>
      <c r="B342" s="7"/>
      <c r="C342" s="7"/>
      <c r="D342" s="7"/>
      <c r="E342" s="7"/>
      <c r="F342" s="7"/>
      <c r="G342" s="7"/>
      <c r="H342" s="7"/>
      <c r="I342" s="7"/>
      <c r="J342" s="7"/>
      <c r="K342" s="7"/>
      <c r="L342" s="11"/>
      <c r="M342" s="7"/>
      <c r="N342" s="28"/>
      <c r="O342" s="28"/>
      <c r="P342" s="7"/>
      <c r="Q342" s="7"/>
      <c r="R342" s="7"/>
      <c r="S342" s="7"/>
      <c r="T342" s="11"/>
      <c r="U342" s="7"/>
      <c r="V342" s="7"/>
      <c r="W342" s="7"/>
      <c r="X342" s="7"/>
    </row>
    <row r="343" spans="1:24" hidden="1" x14ac:dyDescent="0.25">
      <c r="A343" s="31"/>
      <c r="B343" s="7"/>
      <c r="C343" s="7"/>
      <c r="D343" s="7"/>
      <c r="E343" s="7"/>
      <c r="F343" s="7"/>
      <c r="G343" s="7"/>
      <c r="H343" s="7"/>
      <c r="I343" s="7"/>
      <c r="J343" s="7"/>
      <c r="K343" s="7"/>
      <c r="L343" s="11"/>
      <c r="M343" s="7"/>
      <c r="N343" s="28"/>
      <c r="O343" s="28"/>
      <c r="P343" s="7"/>
      <c r="Q343" s="7"/>
      <c r="R343" s="7"/>
      <c r="S343" s="7"/>
      <c r="T343" s="11"/>
      <c r="U343" s="7"/>
      <c r="V343" s="7"/>
      <c r="W343" s="7"/>
      <c r="X343" s="7"/>
    </row>
    <row r="344" spans="1:24" hidden="1" x14ac:dyDescent="0.25">
      <c r="A344" s="31"/>
      <c r="B344" s="7"/>
      <c r="C344" s="7"/>
      <c r="D344" s="7"/>
      <c r="E344" s="7"/>
      <c r="F344" s="7"/>
      <c r="G344" s="7"/>
      <c r="H344" s="7"/>
      <c r="I344" s="7"/>
      <c r="J344" s="7"/>
      <c r="K344" s="7"/>
      <c r="L344" s="11"/>
      <c r="M344" s="7"/>
      <c r="N344" s="28"/>
      <c r="O344" s="28"/>
      <c r="P344" s="7"/>
      <c r="Q344" s="7"/>
      <c r="R344" s="7"/>
      <c r="S344" s="7"/>
      <c r="T344" s="11"/>
      <c r="U344" s="7"/>
      <c r="V344" s="7"/>
      <c r="W344" s="7"/>
      <c r="X344" s="7"/>
    </row>
    <row r="345" spans="1:24" hidden="1" x14ac:dyDescent="0.25">
      <c r="A345" s="31"/>
      <c r="B345" s="7"/>
      <c r="C345" s="7"/>
      <c r="D345" s="7"/>
      <c r="E345" s="7"/>
      <c r="F345" s="7"/>
      <c r="G345" s="7"/>
      <c r="H345" s="7"/>
      <c r="I345" s="7"/>
      <c r="J345" s="7"/>
      <c r="K345" s="7"/>
      <c r="L345" s="11"/>
      <c r="M345" s="7"/>
      <c r="N345" s="28"/>
      <c r="O345" s="28"/>
      <c r="P345" s="7"/>
      <c r="Q345" s="7"/>
      <c r="R345" s="7"/>
      <c r="S345" s="7"/>
      <c r="T345" s="11"/>
      <c r="U345" s="7"/>
      <c r="V345" s="7"/>
      <c r="W345" s="7"/>
      <c r="X345" s="7"/>
    </row>
    <row r="346" spans="1:24" hidden="1" x14ac:dyDescent="0.25">
      <c r="A346" s="31"/>
      <c r="B346" s="7"/>
      <c r="C346" s="7"/>
      <c r="D346" s="7"/>
      <c r="E346" s="7"/>
      <c r="F346" s="7"/>
      <c r="G346" s="7"/>
      <c r="H346" s="7"/>
      <c r="I346" s="7"/>
      <c r="J346" s="7"/>
      <c r="K346" s="7"/>
      <c r="L346" s="11"/>
      <c r="M346" s="7"/>
      <c r="N346" s="28"/>
      <c r="O346" s="28"/>
      <c r="P346" s="7"/>
      <c r="Q346" s="7"/>
      <c r="R346" s="7"/>
      <c r="S346" s="7"/>
      <c r="T346" s="11"/>
      <c r="U346" s="7"/>
      <c r="V346" s="7"/>
      <c r="W346" s="7"/>
      <c r="X346" s="7"/>
    </row>
    <row r="347" spans="1:24" hidden="1" x14ac:dyDescent="0.25">
      <c r="A347" s="31"/>
      <c r="B347" s="7"/>
      <c r="C347" s="7"/>
      <c r="D347" s="7"/>
      <c r="E347" s="7"/>
      <c r="F347" s="7"/>
      <c r="G347" s="7"/>
      <c r="H347" s="7"/>
      <c r="I347" s="7"/>
      <c r="J347" s="7"/>
      <c r="K347" s="7"/>
      <c r="L347" s="11"/>
      <c r="M347" s="7"/>
      <c r="N347" s="28"/>
      <c r="O347" s="28"/>
      <c r="P347" s="7"/>
      <c r="Q347" s="7"/>
      <c r="R347" s="7"/>
      <c r="S347" s="7"/>
      <c r="T347" s="11"/>
      <c r="U347" s="7"/>
      <c r="V347" s="7"/>
      <c r="W347" s="7"/>
      <c r="X347" s="7"/>
    </row>
    <row r="348" spans="1:24" hidden="1" x14ac:dyDescent="0.25">
      <c r="A348" s="31"/>
      <c r="B348" s="7"/>
      <c r="C348" s="7"/>
      <c r="D348" s="7"/>
      <c r="E348" s="7"/>
      <c r="F348" s="7"/>
      <c r="G348" s="7"/>
      <c r="H348" s="7"/>
      <c r="I348" s="7"/>
      <c r="J348" s="7"/>
      <c r="K348" s="7"/>
      <c r="L348" s="11"/>
      <c r="M348" s="7"/>
      <c r="N348" s="28"/>
      <c r="O348" s="28"/>
      <c r="P348" s="7"/>
      <c r="Q348" s="7"/>
      <c r="R348" s="7"/>
      <c r="S348" s="7"/>
      <c r="T348" s="11"/>
      <c r="U348" s="7"/>
      <c r="V348" s="7"/>
      <c r="W348" s="7"/>
      <c r="X348" s="7"/>
    </row>
    <row r="349" spans="1:24" hidden="1" x14ac:dyDescent="0.25">
      <c r="A349" s="31"/>
      <c r="B349" s="7"/>
      <c r="C349" s="7"/>
      <c r="D349" s="7"/>
      <c r="E349" s="7"/>
      <c r="F349" s="7"/>
      <c r="G349" s="7"/>
      <c r="H349" s="7"/>
      <c r="I349" s="7"/>
      <c r="J349" s="7"/>
      <c r="K349" s="7"/>
      <c r="L349" s="11"/>
      <c r="M349" s="7"/>
      <c r="N349" s="28"/>
      <c r="O349" s="28"/>
      <c r="P349" s="7"/>
      <c r="Q349" s="7"/>
      <c r="R349" s="7"/>
      <c r="S349" s="7"/>
      <c r="T349" s="11"/>
      <c r="U349" s="7"/>
      <c r="V349" s="7"/>
      <c r="W349" s="7"/>
      <c r="X349" s="7"/>
    </row>
    <row r="350" spans="1:24" hidden="1" x14ac:dyDescent="0.25">
      <c r="A350" s="31"/>
      <c r="B350" s="7"/>
      <c r="C350" s="7"/>
      <c r="D350" s="7"/>
      <c r="E350" s="7"/>
      <c r="F350" s="7"/>
      <c r="G350" s="7"/>
      <c r="H350" s="7"/>
      <c r="I350" s="7"/>
      <c r="J350" s="7"/>
      <c r="K350" s="7"/>
      <c r="L350" s="11"/>
      <c r="M350" s="7"/>
      <c r="N350" s="28"/>
      <c r="O350" s="28"/>
      <c r="P350" s="7"/>
      <c r="Q350" s="7"/>
      <c r="R350" s="7"/>
      <c r="S350" s="7"/>
      <c r="T350" s="11"/>
      <c r="U350" s="7"/>
      <c r="V350" s="7"/>
      <c r="W350" s="7"/>
      <c r="X350" s="7"/>
    </row>
    <row r="351" spans="1:24" hidden="1" x14ac:dyDescent="0.25">
      <c r="A351" s="31"/>
      <c r="B351" s="7"/>
      <c r="C351" s="7"/>
      <c r="D351" s="7"/>
      <c r="E351" s="7"/>
      <c r="F351" s="7"/>
      <c r="G351" s="7"/>
      <c r="H351" s="7"/>
      <c r="I351" s="7"/>
      <c r="J351" s="7"/>
      <c r="K351" s="7"/>
      <c r="L351" s="11"/>
      <c r="M351" s="7"/>
      <c r="N351" s="28"/>
      <c r="O351" s="28"/>
      <c r="P351" s="7"/>
      <c r="Q351" s="7"/>
      <c r="R351" s="7"/>
      <c r="S351" s="7"/>
      <c r="T351" s="11"/>
      <c r="U351" s="7"/>
      <c r="V351" s="7"/>
      <c r="W351" s="7"/>
      <c r="X351" s="7"/>
    </row>
    <row r="352" spans="1:24" hidden="1" x14ac:dyDescent="0.25">
      <c r="A352" s="31"/>
      <c r="B352" s="7"/>
      <c r="C352" s="7"/>
      <c r="D352" s="7"/>
      <c r="E352" s="7"/>
      <c r="F352" s="7"/>
      <c r="G352" s="7"/>
      <c r="H352" s="7"/>
      <c r="I352" s="7"/>
      <c r="J352" s="7"/>
      <c r="K352" s="7"/>
      <c r="L352" s="11"/>
      <c r="M352" s="7"/>
      <c r="N352" s="28"/>
      <c r="O352" s="28"/>
      <c r="P352" s="7"/>
      <c r="Q352" s="7"/>
      <c r="R352" s="7"/>
      <c r="S352" s="7"/>
      <c r="T352" s="11"/>
      <c r="U352" s="7"/>
      <c r="V352" s="7"/>
      <c r="W352" s="7"/>
      <c r="X352" s="7"/>
    </row>
    <row r="353" spans="1:24" hidden="1" x14ac:dyDescent="0.25">
      <c r="A353" s="31"/>
      <c r="B353" s="7"/>
      <c r="C353" s="7"/>
      <c r="D353" s="7"/>
      <c r="E353" s="7"/>
      <c r="F353" s="7"/>
      <c r="G353" s="7"/>
      <c r="H353" s="7"/>
      <c r="I353" s="7"/>
      <c r="J353" s="7"/>
      <c r="K353" s="7"/>
      <c r="L353" s="11"/>
      <c r="M353" s="7"/>
      <c r="N353" s="28"/>
      <c r="O353" s="28"/>
      <c r="P353" s="7"/>
      <c r="Q353" s="7"/>
      <c r="R353" s="7"/>
      <c r="S353" s="7"/>
      <c r="T353" s="11"/>
      <c r="U353" s="7"/>
      <c r="V353" s="7"/>
      <c r="W353" s="7"/>
      <c r="X353" s="7"/>
    </row>
    <row r="354" spans="1:24" hidden="1" x14ac:dyDescent="0.25">
      <c r="A354" s="31"/>
      <c r="B354" s="7"/>
      <c r="C354" s="7"/>
      <c r="D354" s="7"/>
      <c r="E354" s="7"/>
      <c r="F354" s="7"/>
      <c r="G354" s="7"/>
      <c r="H354" s="7"/>
      <c r="I354" s="7"/>
      <c r="J354" s="7"/>
      <c r="K354" s="7"/>
      <c r="L354" s="11"/>
      <c r="M354" s="7"/>
      <c r="N354" s="28"/>
      <c r="O354" s="28"/>
      <c r="P354" s="7"/>
      <c r="Q354" s="7"/>
      <c r="R354" s="7"/>
      <c r="S354" s="7"/>
      <c r="T354" s="11"/>
      <c r="U354" s="7"/>
      <c r="V354" s="7"/>
      <c r="W354" s="7"/>
      <c r="X354" s="7"/>
    </row>
    <row r="355" spans="1:24" hidden="1" x14ac:dyDescent="0.25">
      <c r="A355" s="31"/>
      <c r="B355" s="7"/>
      <c r="C355" s="7"/>
      <c r="D355" s="7"/>
      <c r="E355" s="7"/>
      <c r="F355" s="7"/>
      <c r="G355" s="7"/>
      <c r="H355" s="7"/>
      <c r="I355" s="7"/>
      <c r="J355" s="7"/>
      <c r="K355" s="7"/>
      <c r="L355" s="11"/>
      <c r="M355" s="7"/>
      <c r="N355" s="28"/>
      <c r="O355" s="28"/>
      <c r="P355" s="7"/>
      <c r="Q355" s="7"/>
      <c r="R355" s="7"/>
      <c r="S355" s="7"/>
      <c r="T355" s="11"/>
      <c r="U355" s="7"/>
      <c r="V355" s="7"/>
      <c r="W355" s="7"/>
      <c r="X355" s="7"/>
    </row>
    <row r="356" spans="1:24" hidden="1" x14ac:dyDescent="0.25">
      <c r="A356" s="31"/>
      <c r="B356" s="7"/>
      <c r="C356" s="7"/>
      <c r="D356" s="7"/>
      <c r="E356" s="7"/>
      <c r="F356" s="7"/>
      <c r="G356" s="7"/>
      <c r="H356" s="7"/>
      <c r="I356" s="7"/>
      <c r="J356" s="7"/>
      <c r="K356" s="7"/>
      <c r="L356" s="11"/>
      <c r="M356" s="7"/>
      <c r="N356" s="28"/>
      <c r="O356" s="28"/>
      <c r="P356" s="7"/>
      <c r="Q356" s="7"/>
      <c r="R356" s="7"/>
      <c r="S356" s="7"/>
      <c r="T356" s="11"/>
      <c r="U356" s="7"/>
      <c r="V356" s="7"/>
      <c r="W356" s="7"/>
      <c r="X356" s="7"/>
    </row>
    <row r="357" spans="1:24" hidden="1" x14ac:dyDescent="0.25">
      <c r="A357" s="31"/>
      <c r="B357" s="7"/>
      <c r="C357" s="7"/>
      <c r="D357" s="7"/>
      <c r="E357" s="7"/>
      <c r="F357" s="7"/>
      <c r="G357" s="7"/>
      <c r="H357" s="7"/>
      <c r="I357" s="7"/>
      <c r="J357" s="7"/>
      <c r="K357" s="7"/>
      <c r="L357" s="11"/>
      <c r="M357" s="7"/>
      <c r="N357" s="28"/>
      <c r="O357" s="28"/>
      <c r="P357" s="7"/>
      <c r="Q357" s="7"/>
      <c r="R357" s="7"/>
      <c r="S357" s="7"/>
      <c r="T357" s="11"/>
      <c r="U357" s="7"/>
      <c r="V357" s="7"/>
      <c r="W357" s="7"/>
      <c r="X357" s="7"/>
    </row>
    <row r="358" spans="1:24" hidden="1" x14ac:dyDescent="0.25">
      <c r="A358" s="31"/>
      <c r="B358" s="7"/>
      <c r="C358" s="7"/>
      <c r="D358" s="7"/>
      <c r="E358" s="7"/>
      <c r="F358" s="7"/>
      <c r="G358" s="7"/>
      <c r="H358" s="7"/>
      <c r="I358" s="7"/>
      <c r="J358" s="7"/>
      <c r="K358" s="7"/>
      <c r="L358" s="11"/>
      <c r="M358" s="7"/>
      <c r="N358" s="28"/>
      <c r="O358" s="28"/>
      <c r="P358" s="7"/>
      <c r="Q358" s="7"/>
      <c r="R358" s="7"/>
      <c r="S358" s="7"/>
      <c r="T358" s="11"/>
      <c r="U358" s="7"/>
      <c r="V358" s="7"/>
      <c r="W358" s="7"/>
      <c r="X358" s="7"/>
    </row>
    <row r="359" spans="1:24" hidden="1" x14ac:dyDescent="0.25">
      <c r="A359" s="31"/>
      <c r="B359" s="7"/>
      <c r="C359" s="7"/>
      <c r="D359" s="7"/>
      <c r="E359" s="7"/>
      <c r="F359" s="7"/>
      <c r="G359" s="7"/>
      <c r="H359" s="7"/>
      <c r="I359" s="7"/>
      <c r="J359" s="7"/>
      <c r="K359" s="7"/>
      <c r="L359" s="11"/>
      <c r="M359" s="7"/>
      <c r="N359" s="28"/>
      <c r="O359" s="28"/>
      <c r="P359" s="7"/>
      <c r="Q359" s="7"/>
      <c r="R359" s="7"/>
      <c r="S359" s="7"/>
      <c r="T359" s="11"/>
      <c r="U359" s="7"/>
      <c r="V359" s="7"/>
      <c r="W359" s="7"/>
      <c r="X359" s="7"/>
    </row>
    <row r="360" spans="1:24" hidden="1" x14ac:dyDescent="0.25">
      <c r="A360" s="31"/>
      <c r="B360" s="7"/>
      <c r="C360" s="7"/>
      <c r="D360" s="7"/>
      <c r="E360" s="7"/>
      <c r="F360" s="7"/>
      <c r="G360" s="7"/>
      <c r="H360" s="7"/>
      <c r="I360" s="7"/>
      <c r="J360" s="7"/>
      <c r="K360" s="7"/>
      <c r="L360" s="11"/>
      <c r="M360" s="7"/>
      <c r="N360" s="28"/>
      <c r="O360" s="28"/>
      <c r="P360" s="7"/>
      <c r="Q360" s="7"/>
      <c r="R360" s="7"/>
      <c r="S360" s="7"/>
      <c r="T360" s="11"/>
      <c r="U360" s="7"/>
      <c r="V360" s="7"/>
      <c r="W360" s="7"/>
      <c r="X360" s="7"/>
    </row>
    <row r="361" spans="1:24" hidden="1" x14ac:dyDescent="0.25">
      <c r="A361" s="31"/>
      <c r="B361" s="7"/>
      <c r="C361" s="7"/>
      <c r="D361" s="7"/>
      <c r="E361" s="7"/>
      <c r="F361" s="7"/>
      <c r="G361" s="7"/>
      <c r="H361" s="7"/>
      <c r="I361" s="7"/>
      <c r="J361" s="7"/>
      <c r="K361" s="7"/>
      <c r="L361" s="11"/>
      <c r="M361" s="7"/>
      <c r="N361" s="28"/>
      <c r="O361" s="28"/>
      <c r="P361" s="7"/>
      <c r="Q361" s="7"/>
      <c r="R361" s="7"/>
      <c r="S361" s="7"/>
      <c r="T361" s="11"/>
      <c r="U361" s="7"/>
      <c r="V361" s="7"/>
      <c r="W361" s="7"/>
      <c r="X361" s="7"/>
    </row>
    <row r="362" spans="1:24" hidden="1" x14ac:dyDescent="0.25">
      <c r="A362" s="31"/>
      <c r="B362" s="7"/>
      <c r="C362" s="7"/>
      <c r="D362" s="7"/>
      <c r="E362" s="7"/>
      <c r="F362" s="7"/>
      <c r="G362" s="7"/>
      <c r="H362" s="7"/>
      <c r="I362" s="7"/>
      <c r="J362" s="7"/>
      <c r="K362" s="7"/>
      <c r="L362" s="11"/>
      <c r="M362" s="7"/>
      <c r="N362" s="28"/>
      <c r="O362" s="28"/>
      <c r="P362" s="7"/>
      <c r="Q362" s="7"/>
      <c r="R362" s="7"/>
      <c r="S362" s="7"/>
      <c r="T362" s="11"/>
      <c r="U362" s="7"/>
      <c r="V362" s="7"/>
      <c r="W362" s="7"/>
      <c r="X362" s="7"/>
    </row>
    <row r="363" spans="1:24" hidden="1" x14ac:dyDescent="0.25">
      <c r="A363" s="31"/>
      <c r="B363" s="7"/>
      <c r="C363" s="7"/>
      <c r="D363" s="7"/>
      <c r="E363" s="7"/>
      <c r="F363" s="7"/>
      <c r="G363" s="7"/>
      <c r="H363" s="7"/>
      <c r="I363" s="7"/>
      <c r="J363" s="7"/>
      <c r="K363" s="7"/>
      <c r="L363" s="11"/>
      <c r="M363" s="7"/>
      <c r="N363" s="28"/>
      <c r="O363" s="28"/>
      <c r="P363" s="7"/>
      <c r="Q363" s="7"/>
      <c r="R363" s="7"/>
      <c r="S363" s="7"/>
      <c r="T363" s="11"/>
      <c r="U363" s="7"/>
      <c r="V363" s="7"/>
      <c r="W363" s="7"/>
      <c r="X363" s="7"/>
    </row>
    <row r="364" spans="1:24" hidden="1" x14ac:dyDescent="0.25">
      <c r="A364" s="31"/>
      <c r="B364" s="7"/>
      <c r="C364" s="7"/>
      <c r="D364" s="7"/>
      <c r="E364" s="7"/>
      <c r="F364" s="7"/>
      <c r="G364" s="7"/>
      <c r="H364" s="7"/>
      <c r="I364" s="7"/>
      <c r="J364" s="7"/>
      <c r="K364" s="7"/>
      <c r="L364" s="11"/>
      <c r="M364" s="7"/>
      <c r="N364" s="28"/>
      <c r="O364" s="28"/>
      <c r="P364" s="7"/>
      <c r="Q364" s="7"/>
      <c r="R364" s="7"/>
      <c r="S364" s="7"/>
      <c r="T364" s="11"/>
      <c r="U364" s="7"/>
      <c r="V364" s="7"/>
      <c r="W364" s="7"/>
      <c r="X364" s="7"/>
    </row>
    <row r="365" spans="1:24" hidden="1" x14ac:dyDescent="0.25">
      <c r="A365" s="31"/>
      <c r="B365" s="7"/>
      <c r="C365" s="7"/>
      <c r="D365" s="7"/>
      <c r="E365" s="7"/>
      <c r="F365" s="7"/>
      <c r="G365" s="7"/>
      <c r="H365" s="7"/>
      <c r="I365" s="7"/>
      <c r="J365" s="7"/>
      <c r="K365" s="7"/>
      <c r="L365" s="11"/>
      <c r="M365" s="7"/>
      <c r="N365" s="28"/>
      <c r="O365" s="28"/>
      <c r="P365" s="7"/>
      <c r="Q365" s="7"/>
      <c r="R365" s="7"/>
      <c r="S365" s="7"/>
      <c r="T365" s="11"/>
      <c r="U365" s="7"/>
      <c r="V365" s="7"/>
      <c r="W365" s="7"/>
      <c r="X365" s="7"/>
    </row>
    <row r="366" spans="1:24" hidden="1" x14ac:dyDescent="0.25">
      <c r="A366" s="31"/>
      <c r="B366" s="7"/>
      <c r="C366" s="7"/>
      <c r="D366" s="7"/>
      <c r="E366" s="7"/>
      <c r="F366" s="7"/>
      <c r="G366" s="7"/>
      <c r="H366" s="7"/>
      <c r="I366" s="7"/>
      <c r="J366" s="7"/>
      <c r="K366" s="7"/>
      <c r="L366" s="11"/>
      <c r="M366" s="7"/>
      <c r="N366" s="28"/>
      <c r="O366" s="28"/>
      <c r="P366" s="7"/>
      <c r="Q366" s="7"/>
      <c r="R366" s="7"/>
      <c r="S366" s="7"/>
      <c r="T366" s="11"/>
      <c r="U366" s="7"/>
      <c r="V366" s="7"/>
      <c r="W366" s="7"/>
      <c r="X366" s="7"/>
    </row>
    <row r="367" spans="1:24" hidden="1" x14ac:dyDescent="0.25">
      <c r="A367" s="31"/>
      <c r="B367" s="7"/>
      <c r="C367" s="7"/>
      <c r="D367" s="7"/>
      <c r="E367" s="7"/>
      <c r="F367" s="7"/>
      <c r="G367" s="7"/>
      <c r="H367" s="7"/>
      <c r="I367" s="7"/>
      <c r="J367" s="7"/>
      <c r="K367" s="7"/>
      <c r="L367" s="11"/>
      <c r="M367" s="7"/>
      <c r="N367" s="28"/>
      <c r="O367" s="28"/>
      <c r="P367" s="7"/>
      <c r="Q367" s="7"/>
      <c r="R367" s="7"/>
      <c r="S367" s="7"/>
      <c r="T367" s="11"/>
      <c r="U367" s="7"/>
      <c r="V367" s="7"/>
      <c r="W367" s="7"/>
      <c r="X367" s="7"/>
    </row>
    <row r="368" spans="1:24" hidden="1" x14ac:dyDescent="0.25">
      <c r="A368" s="31"/>
      <c r="B368" s="7"/>
      <c r="C368" s="7"/>
      <c r="D368" s="7"/>
      <c r="E368" s="7"/>
      <c r="F368" s="7"/>
      <c r="G368" s="7"/>
      <c r="H368" s="7"/>
      <c r="I368" s="7"/>
      <c r="J368" s="7"/>
      <c r="K368" s="7"/>
      <c r="L368" s="11"/>
      <c r="M368" s="7"/>
      <c r="N368" s="28"/>
      <c r="O368" s="28"/>
      <c r="P368" s="7"/>
      <c r="Q368" s="7"/>
      <c r="R368" s="7"/>
      <c r="S368" s="7"/>
      <c r="T368" s="11"/>
      <c r="U368" s="7"/>
      <c r="V368" s="7"/>
      <c r="W368" s="7"/>
      <c r="X368" s="7"/>
    </row>
    <row r="369" spans="1:24" hidden="1" x14ac:dyDescent="0.25">
      <c r="A369" s="31"/>
      <c r="B369" s="7"/>
      <c r="C369" s="7"/>
      <c r="D369" s="7"/>
      <c r="E369" s="7"/>
      <c r="F369" s="7"/>
      <c r="G369" s="7"/>
      <c r="H369" s="7"/>
      <c r="I369" s="7"/>
      <c r="J369" s="7"/>
      <c r="K369" s="7"/>
      <c r="L369" s="11"/>
      <c r="M369" s="7"/>
      <c r="N369" s="28"/>
      <c r="O369" s="28"/>
      <c r="P369" s="7"/>
      <c r="Q369" s="7"/>
      <c r="R369" s="7"/>
      <c r="S369" s="7"/>
      <c r="T369" s="11"/>
      <c r="U369" s="7"/>
      <c r="V369" s="7"/>
      <c r="W369" s="7"/>
      <c r="X369" s="7"/>
    </row>
    <row r="370" spans="1:24" hidden="1" x14ac:dyDescent="0.25">
      <c r="A370" s="31"/>
      <c r="B370" s="7"/>
      <c r="C370" s="7"/>
      <c r="D370" s="7"/>
      <c r="E370" s="7"/>
      <c r="F370" s="7"/>
      <c r="G370" s="7"/>
      <c r="H370" s="7"/>
      <c r="I370" s="7"/>
      <c r="J370" s="7"/>
      <c r="K370" s="7"/>
      <c r="L370" s="11"/>
      <c r="M370" s="7"/>
      <c r="N370" s="28"/>
      <c r="O370" s="28"/>
      <c r="P370" s="7"/>
      <c r="Q370" s="7"/>
      <c r="R370" s="7"/>
      <c r="S370" s="7"/>
      <c r="T370" s="11"/>
      <c r="U370" s="7"/>
      <c r="V370" s="7"/>
      <c r="W370" s="7"/>
      <c r="X370" s="7"/>
    </row>
    <row r="371" spans="1:24" hidden="1" x14ac:dyDescent="0.25">
      <c r="A371" s="31"/>
      <c r="B371" s="7"/>
      <c r="C371" s="7"/>
      <c r="D371" s="7"/>
      <c r="E371" s="7"/>
      <c r="F371" s="7"/>
      <c r="G371" s="7"/>
      <c r="H371" s="7"/>
      <c r="I371" s="7"/>
      <c r="J371" s="7"/>
      <c r="K371" s="7"/>
      <c r="L371" s="11"/>
      <c r="M371" s="7"/>
      <c r="N371" s="28"/>
      <c r="O371" s="28"/>
      <c r="P371" s="7"/>
      <c r="Q371" s="7"/>
      <c r="R371" s="7"/>
      <c r="S371" s="7"/>
      <c r="T371" s="11"/>
      <c r="U371" s="7"/>
      <c r="V371" s="7"/>
      <c r="W371" s="7"/>
      <c r="X371" s="7"/>
    </row>
    <row r="372" spans="1:24" hidden="1" x14ac:dyDescent="0.25">
      <c r="A372" s="31"/>
      <c r="B372" s="7"/>
      <c r="C372" s="7"/>
      <c r="D372" s="7"/>
      <c r="E372" s="7"/>
      <c r="F372" s="7"/>
      <c r="G372" s="7"/>
      <c r="H372" s="7"/>
      <c r="I372" s="7"/>
      <c r="J372" s="7"/>
      <c r="K372" s="7"/>
      <c r="L372" s="11"/>
      <c r="M372" s="7"/>
      <c r="N372" s="28"/>
      <c r="O372" s="28"/>
      <c r="P372" s="7"/>
      <c r="Q372" s="7"/>
      <c r="R372" s="7"/>
      <c r="S372" s="7"/>
      <c r="T372" s="11"/>
      <c r="U372" s="7"/>
      <c r="V372" s="7"/>
      <c r="W372" s="7"/>
      <c r="X372" s="7"/>
    </row>
    <row r="373" spans="1:24" hidden="1" x14ac:dyDescent="0.25">
      <c r="A373" s="31"/>
      <c r="B373" s="7"/>
      <c r="C373" s="7"/>
      <c r="D373" s="7"/>
      <c r="E373" s="7"/>
      <c r="F373" s="7"/>
      <c r="G373" s="7"/>
      <c r="H373" s="7"/>
      <c r="I373" s="7"/>
      <c r="J373" s="7"/>
      <c r="K373" s="7"/>
      <c r="L373" s="11"/>
      <c r="M373" s="7"/>
      <c r="N373" s="28"/>
      <c r="O373" s="28"/>
      <c r="P373" s="7"/>
      <c r="Q373" s="7"/>
      <c r="R373" s="7"/>
      <c r="S373" s="7"/>
      <c r="T373" s="11"/>
      <c r="U373" s="7"/>
      <c r="V373" s="7"/>
      <c r="W373" s="7"/>
      <c r="X373" s="7"/>
    </row>
    <row r="374" spans="1:24" hidden="1" x14ac:dyDescent="0.25">
      <c r="A374" s="31"/>
      <c r="B374" s="7"/>
      <c r="C374" s="7"/>
      <c r="D374" s="7"/>
      <c r="E374" s="7"/>
      <c r="F374" s="7"/>
      <c r="G374" s="7"/>
      <c r="H374" s="7"/>
      <c r="I374" s="7"/>
      <c r="J374" s="7"/>
      <c r="K374" s="7"/>
      <c r="L374" s="11"/>
      <c r="M374" s="7"/>
      <c r="N374" s="28"/>
      <c r="O374" s="28"/>
      <c r="P374" s="7"/>
      <c r="Q374" s="7"/>
      <c r="R374" s="7"/>
      <c r="S374" s="7"/>
      <c r="T374" s="11"/>
      <c r="U374" s="7"/>
      <c r="V374" s="7"/>
      <c r="W374" s="7"/>
      <c r="X374" s="7"/>
    </row>
    <row r="375" spans="1:24" hidden="1" x14ac:dyDescent="0.25">
      <c r="A375" s="31"/>
      <c r="B375" s="7"/>
      <c r="C375" s="7"/>
      <c r="D375" s="7"/>
      <c r="E375" s="7"/>
      <c r="F375" s="7"/>
      <c r="G375" s="7"/>
      <c r="H375" s="7"/>
      <c r="I375" s="7"/>
      <c r="J375" s="7"/>
      <c r="K375" s="7"/>
      <c r="L375" s="11"/>
      <c r="M375" s="7"/>
      <c r="N375" s="28"/>
      <c r="O375" s="28"/>
      <c r="P375" s="7"/>
      <c r="Q375" s="7"/>
      <c r="R375" s="7"/>
      <c r="S375" s="7"/>
      <c r="T375" s="11"/>
      <c r="U375" s="7"/>
      <c r="V375" s="7"/>
      <c r="W375" s="7"/>
      <c r="X375" s="7"/>
    </row>
    <row r="376" spans="1:24" hidden="1" x14ac:dyDescent="0.25">
      <c r="A376" s="31"/>
      <c r="B376" s="7"/>
      <c r="C376" s="7"/>
      <c r="D376" s="7"/>
      <c r="E376" s="7"/>
      <c r="F376" s="7"/>
      <c r="G376" s="7"/>
      <c r="H376" s="7"/>
      <c r="I376" s="7"/>
      <c r="J376" s="7"/>
      <c r="K376" s="7"/>
      <c r="L376" s="11"/>
      <c r="M376" s="7"/>
      <c r="N376" s="28"/>
      <c r="O376" s="28"/>
      <c r="P376" s="7"/>
      <c r="Q376" s="7"/>
      <c r="R376" s="7"/>
      <c r="S376" s="7"/>
      <c r="T376" s="11"/>
      <c r="U376" s="7"/>
      <c r="V376" s="7"/>
      <c r="W376" s="7"/>
      <c r="X376" s="7"/>
    </row>
    <row r="377" spans="1:24" hidden="1" x14ac:dyDescent="0.25">
      <c r="A377" s="31"/>
      <c r="B377" s="7"/>
      <c r="C377" s="7"/>
      <c r="D377" s="7"/>
      <c r="E377" s="7"/>
      <c r="F377" s="7"/>
      <c r="G377" s="7"/>
      <c r="H377" s="7"/>
      <c r="I377" s="7"/>
      <c r="J377" s="7"/>
      <c r="K377" s="7"/>
      <c r="L377" s="11"/>
      <c r="M377" s="7"/>
      <c r="N377" s="28"/>
      <c r="O377" s="28"/>
      <c r="P377" s="7"/>
      <c r="Q377" s="7"/>
      <c r="R377" s="7"/>
      <c r="S377" s="7"/>
      <c r="T377" s="11"/>
      <c r="U377" s="7"/>
      <c r="V377" s="7"/>
      <c r="W377" s="7"/>
      <c r="X377" s="7"/>
    </row>
    <row r="378" spans="1:24" hidden="1" x14ac:dyDescent="0.25">
      <c r="A378" s="31"/>
      <c r="B378" s="7"/>
      <c r="C378" s="7"/>
      <c r="D378" s="7"/>
      <c r="E378" s="7"/>
      <c r="F378" s="7"/>
      <c r="G378" s="7"/>
      <c r="H378" s="7"/>
      <c r="I378" s="7"/>
      <c r="J378" s="7"/>
      <c r="K378" s="7"/>
      <c r="L378" s="11"/>
      <c r="M378" s="7"/>
      <c r="N378" s="28"/>
      <c r="O378" s="28"/>
      <c r="P378" s="7"/>
      <c r="Q378" s="7"/>
      <c r="R378" s="7"/>
      <c r="S378" s="7"/>
      <c r="T378" s="11"/>
      <c r="U378" s="7"/>
      <c r="V378" s="7"/>
      <c r="W378" s="7"/>
      <c r="X378" s="7"/>
    </row>
    <row r="379" spans="1:24" hidden="1" x14ac:dyDescent="0.25">
      <c r="A379" s="31"/>
      <c r="B379" s="7"/>
      <c r="C379" s="7"/>
      <c r="D379" s="7"/>
      <c r="E379" s="7"/>
      <c r="F379" s="7"/>
      <c r="G379" s="7"/>
      <c r="H379" s="7"/>
      <c r="I379" s="7"/>
      <c r="J379" s="7"/>
      <c r="K379" s="7"/>
      <c r="L379" s="11"/>
      <c r="M379" s="7"/>
      <c r="N379" s="28"/>
      <c r="O379" s="28"/>
      <c r="P379" s="7"/>
      <c r="Q379" s="7"/>
      <c r="R379" s="7"/>
      <c r="S379" s="7"/>
      <c r="T379" s="11"/>
      <c r="U379" s="7"/>
      <c r="V379" s="7"/>
      <c r="W379" s="7"/>
      <c r="X379" s="7"/>
    </row>
    <row r="380" spans="1:24" hidden="1" x14ac:dyDescent="0.25">
      <c r="A380" s="31"/>
      <c r="B380" s="7"/>
      <c r="C380" s="7"/>
      <c r="D380" s="7"/>
      <c r="E380" s="7"/>
      <c r="F380" s="7"/>
      <c r="G380" s="7"/>
      <c r="H380" s="7"/>
      <c r="I380" s="7"/>
      <c r="J380" s="7"/>
      <c r="K380" s="7"/>
      <c r="L380" s="11"/>
      <c r="M380" s="7"/>
      <c r="N380" s="28"/>
      <c r="O380" s="28"/>
      <c r="P380" s="7"/>
      <c r="Q380" s="7"/>
      <c r="R380" s="7"/>
      <c r="S380" s="7"/>
      <c r="T380" s="11"/>
      <c r="U380" s="7"/>
      <c r="V380" s="7"/>
      <c r="W380" s="7"/>
      <c r="X380" s="7"/>
    </row>
    <row r="381" spans="1:24" hidden="1" x14ac:dyDescent="0.25">
      <c r="A381" s="31"/>
      <c r="B381" s="7"/>
      <c r="C381" s="7"/>
      <c r="D381" s="7"/>
      <c r="E381" s="7"/>
      <c r="F381" s="7"/>
      <c r="G381" s="7"/>
      <c r="H381" s="7"/>
      <c r="I381" s="7"/>
      <c r="J381" s="7"/>
      <c r="K381" s="7"/>
      <c r="L381" s="11"/>
      <c r="M381" s="7"/>
      <c r="N381" s="28"/>
      <c r="O381" s="28"/>
      <c r="P381" s="7"/>
      <c r="Q381" s="7"/>
      <c r="R381" s="7"/>
      <c r="S381" s="7"/>
      <c r="T381" s="11"/>
      <c r="U381" s="7"/>
      <c r="V381" s="7"/>
      <c r="W381" s="7"/>
      <c r="X381" s="7"/>
    </row>
    <row r="382" spans="1:24" hidden="1" x14ac:dyDescent="0.25">
      <c r="A382" s="31"/>
      <c r="B382" s="7"/>
      <c r="C382" s="7"/>
      <c r="D382" s="7"/>
      <c r="E382" s="7"/>
      <c r="F382" s="7"/>
      <c r="G382" s="7"/>
      <c r="H382" s="7"/>
      <c r="I382" s="7"/>
      <c r="J382" s="7"/>
      <c r="K382" s="7"/>
      <c r="L382" s="11"/>
      <c r="M382" s="7"/>
      <c r="N382" s="28"/>
      <c r="O382" s="28"/>
      <c r="P382" s="7"/>
      <c r="Q382" s="7"/>
      <c r="R382" s="7"/>
      <c r="S382" s="7"/>
      <c r="T382" s="11"/>
      <c r="U382" s="7"/>
      <c r="V382" s="7"/>
      <c r="W382" s="7"/>
      <c r="X382" s="7"/>
    </row>
    <row r="383" spans="1:24" hidden="1" x14ac:dyDescent="0.25">
      <c r="A383" s="31"/>
      <c r="B383" s="7"/>
      <c r="C383" s="7"/>
      <c r="D383" s="7"/>
      <c r="E383" s="7"/>
      <c r="F383" s="7"/>
      <c r="G383" s="7"/>
      <c r="H383" s="7"/>
      <c r="I383" s="7"/>
      <c r="J383" s="7"/>
      <c r="K383" s="7"/>
      <c r="L383" s="11"/>
      <c r="M383" s="7"/>
      <c r="N383" s="28"/>
      <c r="O383" s="28"/>
      <c r="P383" s="7"/>
      <c r="Q383" s="7"/>
      <c r="R383" s="7"/>
      <c r="S383" s="7"/>
      <c r="T383" s="11"/>
      <c r="U383" s="7"/>
      <c r="V383" s="7"/>
      <c r="W383" s="7"/>
      <c r="X383" s="7"/>
    </row>
    <row r="384" spans="1:24" hidden="1" x14ac:dyDescent="0.25">
      <c r="A384" s="31"/>
      <c r="B384" s="7"/>
      <c r="C384" s="7"/>
      <c r="D384" s="7"/>
      <c r="E384" s="7"/>
      <c r="F384" s="7"/>
      <c r="G384" s="7"/>
      <c r="H384" s="7"/>
      <c r="I384" s="7"/>
      <c r="J384" s="7"/>
      <c r="K384" s="7"/>
      <c r="L384" s="11"/>
      <c r="M384" s="7"/>
      <c r="N384" s="28"/>
      <c r="O384" s="28"/>
      <c r="P384" s="7"/>
      <c r="Q384" s="7"/>
      <c r="R384" s="7"/>
      <c r="S384" s="7"/>
      <c r="T384" s="11"/>
      <c r="U384" s="7"/>
      <c r="V384" s="7"/>
      <c r="W384" s="7"/>
      <c r="X384" s="7"/>
    </row>
    <row r="385" spans="1:24" hidden="1" x14ac:dyDescent="0.25">
      <c r="A385" s="31"/>
      <c r="B385" s="7"/>
      <c r="C385" s="7"/>
      <c r="D385" s="7"/>
      <c r="E385" s="7"/>
      <c r="F385" s="7"/>
      <c r="G385" s="7"/>
      <c r="H385" s="7"/>
      <c r="I385" s="7"/>
      <c r="J385" s="7"/>
      <c r="K385" s="7"/>
      <c r="L385" s="11"/>
      <c r="M385" s="7"/>
      <c r="N385" s="28"/>
      <c r="O385" s="28"/>
      <c r="P385" s="7"/>
      <c r="Q385" s="7"/>
      <c r="R385" s="7"/>
      <c r="S385" s="7"/>
      <c r="T385" s="11"/>
      <c r="U385" s="7"/>
      <c r="V385" s="7"/>
      <c r="W385" s="7"/>
      <c r="X385" s="7"/>
    </row>
    <row r="386" spans="1:24" hidden="1" x14ac:dyDescent="0.25">
      <c r="A386" s="31"/>
      <c r="B386" s="7"/>
      <c r="C386" s="7"/>
      <c r="D386" s="7"/>
      <c r="E386" s="7"/>
      <c r="F386" s="7"/>
      <c r="G386" s="7"/>
      <c r="H386" s="7"/>
      <c r="I386" s="7"/>
      <c r="J386" s="7"/>
      <c r="K386" s="7"/>
      <c r="L386" s="11"/>
      <c r="M386" s="7"/>
      <c r="N386" s="28"/>
      <c r="O386" s="28"/>
      <c r="P386" s="7"/>
      <c r="Q386" s="7"/>
      <c r="R386" s="7"/>
      <c r="S386" s="7"/>
      <c r="T386" s="11"/>
      <c r="U386" s="7"/>
      <c r="V386" s="7"/>
      <c r="W386" s="7"/>
      <c r="X386" s="7"/>
    </row>
    <row r="387" spans="1:24" hidden="1" x14ac:dyDescent="0.25">
      <c r="A387" s="31"/>
      <c r="B387" s="7"/>
      <c r="C387" s="7"/>
      <c r="D387" s="7"/>
      <c r="E387" s="7"/>
      <c r="F387" s="7"/>
      <c r="G387" s="7"/>
      <c r="H387" s="7"/>
      <c r="I387" s="7"/>
      <c r="J387" s="7"/>
      <c r="K387" s="7"/>
      <c r="L387" s="11"/>
      <c r="M387" s="7"/>
      <c r="N387" s="28"/>
      <c r="O387" s="28"/>
      <c r="P387" s="7"/>
      <c r="Q387" s="7"/>
      <c r="R387" s="7"/>
      <c r="S387" s="7"/>
      <c r="T387" s="11"/>
      <c r="U387" s="7"/>
      <c r="V387" s="7"/>
      <c r="W387" s="7"/>
      <c r="X387" s="7"/>
    </row>
    <row r="388" spans="1:24" hidden="1" x14ac:dyDescent="0.25">
      <c r="A388" s="31"/>
      <c r="B388" s="7"/>
      <c r="C388" s="7"/>
      <c r="D388" s="7"/>
      <c r="E388" s="7"/>
      <c r="F388" s="7"/>
      <c r="G388" s="7"/>
      <c r="H388" s="7"/>
      <c r="I388" s="7"/>
      <c r="J388" s="7"/>
      <c r="K388" s="7"/>
      <c r="L388" s="11"/>
      <c r="M388" s="7"/>
      <c r="N388" s="28"/>
      <c r="O388" s="28"/>
      <c r="P388" s="7"/>
      <c r="Q388" s="7"/>
      <c r="R388" s="7"/>
      <c r="S388" s="7"/>
      <c r="T388" s="11"/>
      <c r="U388" s="7"/>
      <c r="V388" s="7"/>
      <c r="W388" s="7"/>
      <c r="X388" s="7"/>
    </row>
    <row r="389" spans="1:24" ht="15" hidden="1" customHeight="1" x14ac:dyDescent="0.25"/>
    <row r="390" spans="1:24" ht="15" hidden="1" customHeight="1" x14ac:dyDescent="0.25"/>
    <row r="391" spans="1:24" ht="15" hidden="1" customHeight="1" x14ac:dyDescent="0.25"/>
    <row r="392" spans="1:24" ht="15" hidden="1" customHeight="1" x14ac:dyDescent="0.25"/>
    <row r="393" spans="1:24" ht="15" hidden="1" customHeight="1" x14ac:dyDescent="0.25"/>
    <row r="394" spans="1:24" ht="15" hidden="1" customHeight="1" x14ac:dyDescent="0.25"/>
    <row r="395" spans="1:24" ht="15" hidden="1" customHeight="1" x14ac:dyDescent="0.25"/>
    <row r="396" spans="1:24" ht="15" hidden="1" customHeight="1" x14ac:dyDescent="0.25"/>
    <row r="397" spans="1:24" ht="15" hidden="1" customHeight="1" x14ac:dyDescent="0.25"/>
    <row r="398" spans="1:24" ht="15" hidden="1" customHeight="1" x14ac:dyDescent="0.25"/>
    <row r="399" spans="1:24" ht="15" hidden="1" customHeight="1" x14ac:dyDescent="0.25"/>
    <row r="400" spans="1:24" ht="15" hidden="1" customHeight="1" x14ac:dyDescent="0.25"/>
    <row r="401" spans="12:20" ht="15" hidden="1" customHeight="1" x14ac:dyDescent="0.25"/>
    <row r="402" spans="12:20" ht="15" hidden="1" customHeight="1" x14ac:dyDescent="0.25"/>
    <row r="403" spans="12:20" ht="15" hidden="1" customHeight="1" x14ac:dyDescent="0.25"/>
    <row r="404" spans="12:20" ht="15" hidden="1" customHeight="1" x14ac:dyDescent="0.25">
      <c r="L404" s="8"/>
      <c r="O404" s="8"/>
      <c r="T404" s="8"/>
    </row>
    <row r="405" spans="12:20" ht="15" hidden="1" customHeight="1" x14ac:dyDescent="0.25">
      <c r="L405" s="8"/>
      <c r="O405" s="8"/>
      <c r="T405" s="8"/>
    </row>
    <row r="406" spans="12:20" ht="15" hidden="1" customHeight="1" x14ac:dyDescent="0.25">
      <c r="L406" s="8"/>
      <c r="O406" s="8"/>
      <c r="T406" s="8"/>
    </row>
    <row r="407" spans="12:20" ht="15" hidden="1" customHeight="1" x14ac:dyDescent="0.25">
      <c r="L407" s="8"/>
      <c r="O407" s="8"/>
      <c r="T407" s="8"/>
    </row>
    <row r="408" spans="12:20" ht="15" hidden="1" customHeight="1" x14ac:dyDescent="0.25">
      <c r="L408" s="8"/>
      <c r="O408" s="8"/>
      <c r="T408" s="8"/>
    </row>
    <row r="409" spans="12:20" ht="15" hidden="1" customHeight="1" x14ac:dyDescent="0.25">
      <c r="L409" s="8"/>
      <c r="O409" s="8"/>
      <c r="T409" s="8"/>
    </row>
    <row r="410" spans="12:20" ht="15" hidden="1" customHeight="1" x14ac:dyDescent="0.25">
      <c r="L410" s="8"/>
      <c r="O410" s="8"/>
      <c r="T410" s="8"/>
    </row>
    <row r="411" spans="12:20" ht="15" hidden="1" customHeight="1" x14ac:dyDescent="0.25">
      <c r="L411" s="8"/>
      <c r="O411" s="8"/>
      <c r="T411" s="8"/>
    </row>
    <row r="412" spans="12:20" ht="15" hidden="1" customHeight="1" x14ac:dyDescent="0.25">
      <c r="L412" s="8"/>
      <c r="O412" s="8"/>
      <c r="T412" s="8"/>
    </row>
    <row r="413" spans="12:20" ht="15" hidden="1" customHeight="1" x14ac:dyDescent="0.25">
      <c r="L413" s="8"/>
      <c r="O413" s="8"/>
      <c r="T413" s="8"/>
    </row>
    <row r="414" spans="12:20" ht="15" hidden="1" customHeight="1" x14ac:dyDescent="0.25">
      <c r="L414" s="8"/>
      <c r="O414" s="8"/>
      <c r="T414" s="8"/>
    </row>
    <row r="415" spans="12:20" ht="15" hidden="1" customHeight="1" x14ac:dyDescent="0.25">
      <c r="L415" s="8"/>
      <c r="O415" s="8"/>
      <c r="T415" s="8"/>
    </row>
    <row r="416" spans="12:20" ht="15" hidden="1" customHeight="1" x14ac:dyDescent="0.25">
      <c r="L416" s="8"/>
      <c r="O416" s="8"/>
      <c r="T416" s="8"/>
    </row>
    <row r="417" spans="12:20" ht="15" hidden="1" customHeight="1" x14ac:dyDescent="0.25">
      <c r="L417" s="8"/>
      <c r="O417" s="8"/>
      <c r="T417" s="8"/>
    </row>
    <row r="418" spans="12:20" ht="15" hidden="1" customHeight="1" x14ac:dyDescent="0.25">
      <c r="L418" s="8"/>
      <c r="O418" s="8"/>
      <c r="T418" s="8"/>
    </row>
    <row r="419" spans="12:20" ht="15" hidden="1" customHeight="1" x14ac:dyDescent="0.25">
      <c r="L419" s="8"/>
      <c r="O419" s="8"/>
      <c r="T419" s="8"/>
    </row>
    <row r="420" spans="12:20" ht="15" hidden="1" customHeight="1" x14ac:dyDescent="0.25">
      <c r="L420" s="8"/>
      <c r="O420" s="8"/>
      <c r="T420" s="8"/>
    </row>
    <row r="421" spans="12:20" ht="15" hidden="1" customHeight="1" x14ac:dyDescent="0.25">
      <c r="L421" s="8"/>
      <c r="O421" s="8"/>
      <c r="T421" s="8"/>
    </row>
    <row r="422" spans="12:20" ht="15" hidden="1" customHeight="1" x14ac:dyDescent="0.25">
      <c r="L422" s="8"/>
      <c r="O422" s="8"/>
      <c r="T422" s="8"/>
    </row>
    <row r="423" spans="12:20" ht="15" hidden="1" customHeight="1" x14ac:dyDescent="0.25">
      <c r="L423" s="8"/>
      <c r="O423" s="8"/>
      <c r="T423" s="8"/>
    </row>
    <row r="424" spans="12:20" ht="15" hidden="1" customHeight="1" x14ac:dyDescent="0.25">
      <c r="L424" s="8"/>
      <c r="O424" s="8"/>
      <c r="T424" s="8"/>
    </row>
    <row r="425" spans="12:20" ht="15" hidden="1" customHeight="1" x14ac:dyDescent="0.25">
      <c r="L425" s="8"/>
      <c r="O425" s="8"/>
      <c r="T425" s="8"/>
    </row>
    <row r="426" spans="12:20" ht="15" hidden="1" customHeight="1" x14ac:dyDescent="0.25">
      <c r="L426" s="8"/>
      <c r="O426" s="8"/>
      <c r="T426" s="8"/>
    </row>
    <row r="427" spans="12:20" ht="15" hidden="1" customHeight="1" x14ac:dyDescent="0.25">
      <c r="L427" s="8"/>
      <c r="O427" s="8"/>
      <c r="T427" s="8"/>
    </row>
    <row r="428" spans="12:20" ht="15" hidden="1" customHeight="1" x14ac:dyDescent="0.25">
      <c r="L428" s="8"/>
      <c r="O428" s="8"/>
      <c r="T428" s="8"/>
    </row>
    <row r="429" spans="12:20" ht="15" hidden="1" customHeight="1" x14ac:dyDescent="0.25">
      <c r="L429" s="8"/>
      <c r="O429" s="8"/>
      <c r="T429" s="8"/>
    </row>
    <row r="430" spans="12:20" ht="15" hidden="1" customHeight="1" x14ac:dyDescent="0.25">
      <c r="L430" s="8"/>
      <c r="O430" s="8"/>
      <c r="T430" s="8"/>
    </row>
    <row r="431" spans="12:20" ht="15" hidden="1" customHeight="1" x14ac:dyDescent="0.25">
      <c r="L431" s="8"/>
      <c r="O431" s="8"/>
      <c r="T431" s="8"/>
    </row>
    <row r="432" spans="12:20" ht="15" hidden="1" customHeight="1" x14ac:dyDescent="0.25">
      <c r="L432" s="8"/>
      <c r="O432" s="8"/>
      <c r="T432" s="8"/>
    </row>
    <row r="433" spans="12:20" ht="15" hidden="1" customHeight="1" x14ac:dyDescent="0.25">
      <c r="L433" s="8"/>
      <c r="O433" s="8"/>
      <c r="T433" s="8"/>
    </row>
    <row r="434" spans="12:20" ht="15" hidden="1" customHeight="1" x14ac:dyDescent="0.25">
      <c r="L434" s="8"/>
      <c r="O434" s="8"/>
      <c r="T434" s="8"/>
    </row>
    <row r="435" spans="12:20" ht="15" hidden="1" customHeight="1" x14ac:dyDescent="0.25">
      <c r="L435" s="8"/>
      <c r="O435" s="8"/>
      <c r="T435" s="8"/>
    </row>
    <row r="436" spans="12:20" ht="15" hidden="1" customHeight="1" x14ac:dyDescent="0.25">
      <c r="L436" s="8"/>
      <c r="O436" s="8"/>
      <c r="T436" s="8"/>
    </row>
    <row r="437" spans="12:20" ht="15" hidden="1" customHeight="1" x14ac:dyDescent="0.25">
      <c r="L437" s="8"/>
      <c r="O437" s="8"/>
      <c r="T437" s="8"/>
    </row>
    <row r="438" spans="12:20" ht="15" hidden="1" customHeight="1" x14ac:dyDescent="0.25">
      <c r="L438" s="8"/>
      <c r="O438" s="8"/>
      <c r="T438" s="8"/>
    </row>
    <row r="439" spans="12:20" ht="15" hidden="1" customHeight="1" x14ac:dyDescent="0.25">
      <c r="L439" s="8"/>
      <c r="O439" s="8"/>
      <c r="T439" s="8"/>
    </row>
    <row r="440" spans="12:20" ht="15" hidden="1" customHeight="1" x14ac:dyDescent="0.25">
      <c r="L440" s="8"/>
      <c r="O440" s="8"/>
      <c r="T440" s="8"/>
    </row>
    <row r="441" spans="12:20" ht="15" hidden="1" customHeight="1" x14ac:dyDescent="0.25">
      <c r="L441" s="8"/>
      <c r="O441" s="8"/>
      <c r="T441" s="8"/>
    </row>
    <row r="442" spans="12:20" ht="15" hidden="1" customHeight="1" x14ac:dyDescent="0.25">
      <c r="L442" s="8"/>
      <c r="O442" s="8"/>
      <c r="T442" s="8"/>
    </row>
    <row r="443" spans="12:20" ht="15" hidden="1" customHeight="1" x14ac:dyDescent="0.25">
      <c r="L443" s="8"/>
      <c r="O443" s="8"/>
      <c r="T443" s="8"/>
    </row>
    <row r="444" spans="12:20" ht="15" hidden="1" customHeight="1" x14ac:dyDescent="0.25">
      <c r="L444" s="8"/>
      <c r="O444" s="8"/>
      <c r="T444" s="8"/>
    </row>
    <row r="445" spans="12:20" ht="15" hidden="1" customHeight="1" x14ac:dyDescent="0.25">
      <c r="L445" s="8"/>
      <c r="O445" s="8"/>
      <c r="T445" s="8"/>
    </row>
    <row r="446" spans="12:20" ht="15" hidden="1" customHeight="1" x14ac:dyDescent="0.25">
      <c r="L446" s="8"/>
      <c r="O446" s="8"/>
      <c r="T446" s="8"/>
    </row>
    <row r="447" spans="12:20" ht="15" hidden="1" customHeight="1" x14ac:dyDescent="0.25">
      <c r="L447" s="8"/>
      <c r="O447" s="8"/>
      <c r="T447" s="8"/>
    </row>
    <row r="448" spans="12:20" ht="15" hidden="1" customHeight="1" x14ac:dyDescent="0.25">
      <c r="L448" s="8"/>
      <c r="O448" s="8"/>
      <c r="T448" s="8"/>
    </row>
    <row r="449" spans="12:20" ht="15" hidden="1" customHeight="1" x14ac:dyDescent="0.25">
      <c r="L449" s="8"/>
      <c r="O449" s="8"/>
      <c r="T449" s="8"/>
    </row>
    <row r="450" spans="12:20" ht="15" hidden="1" customHeight="1" x14ac:dyDescent="0.25">
      <c r="L450" s="8"/>
      <c r="O450" s="8"/>
      <c r="T450" s="8"/>
    </row>
    <row r="451" spans="12:20" ht="15" hidden="1" customHeight="1" x14ac:dyDescent="0.25">
      <c r="L451" s="8"/>
      <c r="O451" s="8"/>
      <c r="T451" s="8"/>
    </row>
    <row r="452" spans="12:20" ht="15" hidden="1" customHeight="1" x14ac:dyDescent="0.25">
      <c r="L452" s="8"/>
      <c r="O452" s="8"/>
      <c r="T452" s="8"/>
    </row>
    <row r="453" spans="12:20" ht="15" hidden="1" customHeight="1" x14ac:dyDescent="0.25">
      <c r="L453" s="8"/>
      <c r="O453" s="8"/>
      <c r="T453" s="8"/>
    </row>
    <row r="454" spans="12:20" ht="15" hidden="1" customHeight="1" x14ac:dyDescent="0.25">
      <c r="L454" s="8"/>
      <c r="O454" s="8"/>
      <c r="T454" s="8"/>
    </row>
    <row r="455" spans="12:20" ht="15" hidden="1" customHeight="1" x14ac:dyDescent="0.25">
      <c r="L455" s="8"/>
      <c r="O455" s="8"/>
      <c r="T455" s="8"/>
    </row>
    <row r="456" spans="12:20" ht="15" hidden="1" customHeight="1" x14ac:dyDescent="0.25">
      <c r="L456" s="8"/>
      <c r="O456" s="8"/>
      <c r="T456" s="8"/>
    </row>
    <row r="457" spans="12:20" ht="15" hidden="1" customHeight="1" x14ac:dyDescent="0.25">
      <c r="L457" s="8"/>
      <c r="O457" s="8"/>
      <c r="T457" s="8"/>
    </row>
    <row r="458" spans="12:20" ht="15" hidden="1" customHeight="1" x14ac:dyDescent="0.25">
      <c r="L458" s="8"/>
      <c r="O458" s="8"/>
      <c r="T458" s="8"/>
    </row>
    <row r="459" spans="12:20" ht="15" hidden="1" customHeight="1" x14ac:dyDescent="0.25">
      <c r="L459" s="8"/>
      <c r="O459" s="8"/>
      <c r="T459" s="8"/>
    </row>
    <row r="460" spans="12:20" ht="15" hidden="1" customHeight="1" x14ac:dyDescent="0.25">
      <c r="L460" s="8"/>
      <c r="O460" s="8"/>
      <c r="T460" s="8"/>
    </row>
    <row r="461" spans="12:20" ht="15" hidden="1" customHeight="1" x14ac:dyDescent="0.25">
      <c r="L461" s="8"/>
      <c r="O461" s="8"/>
      <c r="T461" s="8"/>
    </row>
    <row r="462" spans="12:20" ht="15" hidden="1" customHeight="1" x14ac:dyDescent="0.25">
      <c r="L462" s="8"/>
      <c r="O462" s="8"/>
      <c r="T462" s="8"/>
    </row>
    <row r="463" spans="12:20" ht="15" hidden="1" customHeight="1" x14ac:dyDescent="0.25">
      <c r="L463" s="8"/>
      <c r="O463" s="8"/>
      <c r="T463" s="8"/>
    </row>
    <row r="464" spans="12:20" ht="15" hidden="1" customHeight="1" x14ac:dyDescent="0.25">
      <c r="L464" s="8"/>
      <c r="O464" s="8"/>
      <c r="T464" s="8"/>
    </row>
    <row r="465" spans="12:20" ht="15" hidden="1" customHeight="1" x14ac:dyDescent="0.25">
      <c r="L465" s="8"/>
      <c r="O465" s="8"/>
      <c r="T465" s="8"/>
    </row>
    <row r="466" spans="12:20" ht="15" hidden="1" customHeight="1" x14ac:dyDescent="0.25">
      <c r="L466" s="8"/>
      <c r="O466" s="8"/>
      <c r="T466" s="8"/>
    </row>
    <row r="467" spans="12:20" ht="15" hidden="1" customHeight="1" x14ac:dyDescent="0.25">
      <c r="L467" s="8"/>
      <c r="O467" s="8"/>
      <c r="T467" s="8"/>
    </row>
    <row r="468" spans="12:20" ht="15" hidden="1" customHeight="1" x14ac:dyDescent="0.25">
      <c r="L468" s="8"/>
      <c r="O468" s="8"/>
      <c r="T468" s="8"/>
    </row>
    <row r="469" spans="12:20" ht="15" hidden="1" customHeight="1" x14ac:dyDescent="0.25">
      <c r="L469" s="8"/>
      <c r="O469" s="8"/>
      <c r="T469" s="8"/>
    </row>
    <row r="470" spans="12:20" ht="15" hidden="1" customHeight="1" x14ac:dyDescent="0.25">
      <c r="L470" s="8"/>
      <c r="O470" s="8"/>
      <c r="T470" s="8"/>
    </row>
    <row r="471" spans="12:20" ht="15" hidden="1" customHeight="1" x14ac:dyDescent="0.25">
      <c r="L471" s="8"/>
      <c r="O471" s="8"/>
      <c r="T471" s="8"/>
    </row>
    <row r="472" spans="12:20" ht="15" hidden="1" customHeight="1" x14ac:dyDescent="0.25">
      <c r="L472" s="8"/>
      <c r="O472" s="8"/>
      <c r="T472" s="8"/>
    </row>
    <row r="473" spans="12:20" ht="15" hidden="1" customHeight="1" x14ac:dyDescent="0.25">
      <c r="L473" s="8"/>
      <c r="O473" s="8"/>
      <c r="T473" s="8"/>
    </row>
    <row r="474" spans="12:20" ht="15" hidden="1" customHeight="1" x14ac:dyDescent="0.25">
      <c r="L474" s="8"/>
      <c r="O474" s="8"/>
      <c r="T474" s="8"/>
    </row>
    <row r="475" spans="12:20" ht="15" hidden="1" customHeight="1" x14ac:dyDescent="0.25">
      <c r="L475" s="8"/>
      <c r="O475" s="8"/>
      <c r="T475" s="8"/>
    </row>
    <row r="476" spans="12:20" ht="15" hidden="1" customHeight="1" x14ac:dyDescent="0.25">
      <c r="L476" s="8"/>
      <c r="O476" s="8"/>
      <c r="T476" s="8"/>
    </row>
    <row r="477" spans="12:20" ht="15" hidden="1" customHeight="1" x14ac:dyDescent="0.25">
      <c r="L477" s="8"/>
      <c r="O477" s="8"/>
      <c r="T477" s="8"/>
    </row>
    <row r="478" spans="12:20" ht="15" hidden="1" customHeight="1" x14ac:dyDescent="0.25">
      <c r="L478" s="8"/>
      <c r="O478" s="8"/>
      <c r="T478" s="8"/>
    </row>
    <row r="479" spans="12:20" ht="15" hidden="1" customHeight="1" x14ac:dyDescent="0.25">
      <c r="L479" s="8"/>
      <c r="O479" s="8"/>
      <c r="T479" s="8"/>
    </row>
    <row r="480" spans="12:20" ht="15" hidden="1" customHeight="1" x14ac:dyDescent="0.25">
      <c r="L480" s="8"/>
      <c r="O480" s="8"/>
      <c r="T480" s="8"/>
    </row>
    <row r="481" spans="12:20" ht="15" hidden="1" customHeight="1" x14ac:dyDescent="0.25">
      <c r="L481" s="8"/>
      <c r="O481" s="8"/>
      <c r="T481" s="8"/>
    </row>
    <row r="482" spans="12:20" ht="15" hidden="1" customHeight="1" x14ac:dyDescent="0.25">
      <c r="L482" s="8"/>
      <c r="O482" s="8"/>
      <c r="T482" s="8"/>
    </row>
    <row r="483" spans="12:20" ht="15" hidden="1" customHeight="1" x14ac:dyDescent="0.25">
      <c r="L483" s="8"/>
      <c r="O483" s="8"/>
      <c r="T483" s="8"/>
    </row>
    <row r="484" spans="12:20" ht="15" hidden="1" customHeight="1" x14ac:dyDescent="0.25">
      <c r="L484" s="8"/>
      <c r="O484" s="8"/>
      <c r="T484" s="8"/>
    </row>
    <row r="485" spans="12:20" ht="15" hidden="1" customHeight="1" x14ac:dyDescent="0.25">
      <c r="L485" s="8"/>
      <c r="O485" s="8"/>
      <c r="T485" s="8"/>
    </row>
    <row r="486" spans="12:20" ht="15" hidden="1" customHeight="1" x14ac:dyDescent="0.25">
      <c r="L486" s="8"/>
      <c r="O486" s="8"/>
      <c r="T486" s="8"/>
    </row>
    <row r="487" spans="12:20" ht="15" hidden="1" customHeight="1" x14ac:dyDescent="0.25">
      <c r="L487" s="8"/>
      <c r="O487" s="8"/>
      <c r="T487" s="8"/>
    </row>
    <row r="488" spans="12:20" ht="15" hidden="1" customHeight="1" x14ac:dyDescent="0.25">
      <c r="L488" s="8"/>
      <c r="O488" s="8"/>
      <c r="T488" s="8"/>
    </row>
    <row r="489" spans="12:20" ht="15" hidden="1" customHeight="1" x14ac:dyDescent="0.25">
      <c r="L489" s="8"/>
      <c r="O489" s="8"/>
      <c r="T489" s="8"/>
    </row>
    <row r="490" spans="12:20" ht="15" hidden="1" customHeight="1" x14ac:dyDescent="0.25">
      <c r="L490" s="8"/>
      <c r="O490" s="8"/>
      <c r="T490" s="8"/>
    </row>
    <row r="491" spans="12:20" ht="15" hidden="1" customHeight="1" x14ac:dyDescent="0.25">
      <c r="L491" s="8"/>
      <c r="O491" s="8"/>
      <c r="T491" s="8"/>
    </row>
    <row r="492" spans="12:20" ht="15" hidden="1" customHeight="1" x14ac:dyDescent="0.25">
      <c r="L492" s="8"/>
      <c r="O492" s="8"/>
      <c r="T492" s="8"/>
    </row>
    <row r="493" spans="12:20" ht="15" hidden="1" customHeight="1" x14ac:dyDescent="0.25">
      <c r="L493" s="8"/>
      <c r="O493" s="8"/>
      <c r="T493" s="8"/>
    </row>
    <row r="494" spans="12:20" ht="15" hidden="1" customHeight="1" x14ac:dyDescent="0.25">
      <c r="L494" s="8"/>
      <c r="O494" s="8"/>
      <c r="T494" s="8"/>
    </row>
    <row r="495" spans="12:20" ht="15" hidden="1" customHeight="1" x14ac:dyDescent="0.25">
      <c r="L495" s="8"/>
      <c r="O495" s="8"/>
      <c r="T495" s="8"/>
    </row>
    <row r="496" spans="12:20" ht="15" hidden="1" customHeight="1" x14ac:dyDescent="0.25">
      <c r="L496" s="8"/>
      <c r="O496" s="8"/>
      <c r="T496" s="8"/>
    </row>
    <row r="497" spans="12:20" ht="15" hidden="1" customHeight="1" x14ac:dyDescent="0.25">
      <c r="L497" s="8"/>
      <c r="O497" s="8"/>
      <c r="T497" s="8"/>
    </row>
    <row r="498" spans="12:20" ht="15" hidden="1" customHeight="1" x14ac:dyDescent="0.25">
      <c r="L498" s="8"/>
      <c r="O498" s="8"/>
      <c r="T498" s="8"/>
    </row>
    <row r="499" spans="12:20" ht="15" hidden="1" customHeight="1" x14ac:dyDescent="0.25">
      <c r="L499" s="8"/>
      <c r="O499" s="8"/>
      <c r="T499" s="8"/>
    </row>
    <row r="500" spans="12:20" ht="15" hidden="1" customHeight="1" x14ac:dyDescent="0.25">
      <c r="L500" s="8"/>
      <c r="O500" s="8"/>
      <c r="T500" s="8"/>
    </row>
    <row r="501" spans="12:20" ht="15" hidden="1" customHeight="1" x14ac:dyDescent="0.25">
      <c r="L501" s="8"/>
      <c r="O501" s="8"/>
      <c r="T501" s="8"/>
    </row>
    <row r="502" spans="12:20" ht="15" hidden="1" customHeight="1" x14ac:dyDescent="0.25">
      <c r="L502" s="8"/>
      <c r="O502" s="8"/>
      <c r="T502" s="8"/>
    </row>
    <row r="503" spans="12:20" ht="15" hidden="1" customHeight="1" x14ac:dyDescent="0.25">
      <c r="L503" s="8"/>
      <c r="O503" s="8"/>
      <c r="T503" s="8"/>
    </row>
    <row r="504" spans="12:20" ht="15" hidden="1" customHeight="1" x14ac:dyDescent="0.25">
      <c r="L504" s="8"/>
      <c r="O504" s="8"/>
      <c r="T504" s="8"/>
    </row>
    <row r="505" spans="12:20" ht="15" hidden="1" customHeight="1" x14ac:dyDescent="0.25">
      <c r="L505" s="8"/>
      <c r="O505" s="8"/>
      <c r="T505" s="8"/>
    </row>
    <row r="506" spans="12:20" ht="15" hidden="1" customHeight="1" x14ac:dyDescent="0.25">
      <c r="L506" s="8"/>
      <c r="O506" s="8"/>
      <c r="T506" s="8"/>
    </row>
    <row r="507" spans="12:20" ht="15" hidden="1" customHeight="1" x14ac:dyDescent="0.25">
      <c r="L507" s="8"/>
      <c r="O507" s="8"/>
      <c r="T507" s="8"/>
    </row>
    <row r="508" spans="12:20" ht="15" hidden="1" customHeight="1" x14ac:dyDescent="0.25">
      <c r="L508" s="8"/>
      <c r="O508" s="8"/>
      <c r="T508" s="8"/>
    </row>
    <row r="509" spans="12:20" ht="15" hidden="1" customHeight="1" x14ac:dyDescent="0.25">
      <c r="L509" s="8"/>
      <c r="O509" s="8"/>
      <c r="T509" s="8"/>
    </row>
    <row r="510" spans="12:20" ht="15" hidden="1" customHeight="1" x14ac:dyDescent="0.25">
      <c r="L510" s="8"/>
      <c r="O510" s="8"/>
      <c r="T510" s="8"/>
    </row>
    <row r="511" spans="12:20" ht="15" hidden="1" customHeight="1" x14ac:dyDescent="0.25">
      <c r="L511" s="8"/>
      <c r="O511" s="8"/>
      <c r="T511" s="8"/>
    </row>
    <row r="512" spans="12:20" ht="15" hidden="1" customHeight="1" x14ac:dyDescent="0.25">
      <c r="L512" s="8"/>
      <c r="O512" s="8"/>
      <c r="T512" s="8"/>
    </row>
    <row r="513" spans="12:20" ht="15" hidden="1" customHeight="1" x14ac:dyDescent="0.25">
      <c r="L513" s="8"/>
      <c r="O513" s="8"/>
      <c r="T513" s="8"/>
    </row>
    <row r="514" spans="12:20" ht="15" hidden="1" customHeight="1" x14ac:dyDescent="0.25">
      <c r="L514" s="8"/>
      <c r="O514" s="8"/>
      <c r="T514" s="8"/>
    </row>
    <row r="515" spans="12:20" ht="15" hidden="1" customHeight="1" x14ac:dyDescent="0.25">
      <c r="L515" s="8"/>
      <c r="O515" s="8"/>
      <c r="T515" s="8"/>
    </row>
    <row r="516" spans="12:20" ht="15" hidden="1" customHeight="1" x14ac:dyDescent="0.25">
      <c r="L516" s="8"/>
      <c r="O516" s="8"/>
      <c r="T516" s="8"/>
    </row>
    <row r="517" spans="12:20" ht="15" hidden="1" customHeight="1" x14ac:dyDescent="0.25">
      <c r="L517" s="8"/>
      <c r="O517" s="8"/>
      <c r="T517" s="8"/>
    </row>
    <row r="518" spans="12:20" ht="15" hidden="1" customHeight="1" x14ac:dyDescent="0.25">
      <c r="L518" s="8"/>
      <c r="O518" s="8"/>
      <c r="T518" s="8"/>
    </row>
    <row r="519" spans="12:20" ht="15" hidden="1" customHeight="1" x14ac:dyDescent="0.25">
      <c r="L519" s="8"/>
      <c r="O519" s="8"/>
      <c r="T519" s="8"/>
    </row>
    <row r="520" spans="12:20" ht="15" hidden="1" customHeight="1" x14ac:dyDescent="0.25">
      <c r="L520" s="8"/>
      <c r="O520" s="8"/>
      <c r="T520" s="8"/>
    </row>
    <row r="521" spans="12:20" ht="15" hidden="1" customHeight="1" x14ac:dyDescent="0.25">
      <c r="L521" s="8"/>
      <c r="O521" s="8"/>
      <c r="T521" s="8"/>
    </row>
    <row r="522" spans="12:20" ht="15" hidden="1" customHeight="1" x14ac:dyDescent="0.25">
      <c r="L522" s="8"/>
      <c r="O522" s="8"/>
      <c r="T522" s="8"/>
    </row>
    <row r="523" spans="12:20" ht="15" hidden="1" customHeight="1" x14ac:dyDescent="0.25">
      <c r="L523" s="8"/>
      <c r="O523" s="8"/>
      <c r="T523" s="8"/>
    </row>
    <row r="524" spans="12:20" ht="15" hidden="1" customHeight="1" x14ac:dyDescent="0.25">
      <c r="L524" s="8"/>
      <c r="O524" s="8"/>
      <c r="T524" s="8"/>
    </row>
    <row r="525" spans="12:20" ht="15" hidden="1" customHeight="1" x14ac:dyDescent="0.25">
      <c r="L525" s="8"/>
      <c r="O525" s="8"/>
      <c r="T525" s="8"/>
    </row>
    <row r="526" spans="12:20" ht="15" hidden="1" customHeight="1" x14ac:dyDescent="0.25">
      <c r="L526" s="8"/>
      <c r="O526" s="8"/>
      <c r="T526" s="8"/>
    </row>
    <row r="527" spans="12:20" ht="15" hidden="1" customHeight="1" x14ac:dyDescent="0.25">
      <c r="L527" s="8"/>
      <c r="O527" s="8"/>
      <c r="T527" s="8"/>
    </row>
    <row r="528" spans="12:20" ht="15" hidden="1" customHeight="1" x14ac:dyDescent="0.25">
      <c r="L528" s="8"/>
      <c r="O528" s="8"/>
      <c r="T528" s="8"/>
    </row>
    <row r="529" spans="12:20" ht="15" hidden="1" customHeight="1" x14ac:dyDescent="0.25">
      <c r="L529" s="8"/>
      <c r="O529" s="8"/>
      <c r="T529" s="8"/>
    </row>
    <row r="530" spans="12:20" ht="15" hidden="1" customHeight="1" x14ac:dyDescent="0.25">
      <c r="L530" s="8"/>
      <c r="O530" s="8"/>
      <c r="T530" s="8"/>
    </row>
    <row r="531" spans="12:20" ht="15" hidden="1" customHeight="1" x14ac:dyDescent="0.25">
      <c r="L531" s="8"/>
      <c r="O531" s="8"/>
      <c r="T531" s="8"/>
    </row>
    <row r="532" spans="12:20" ht="15" hidden="1" customHeight="1" x14ac:dyDescent="0.25">
      <c r="L532" s="8"/>
      <c r="O532" s="8"/>
      <c r="T532" s="8"/>
    </row>
    <row r="533" spans="12:20" ht="15" hidden="1" customHeight="1" x14ac:dyDescent="0.25">
      <c r="L533" s="8"/>
      <c r="O533" s="8"/>
      <c r="T533" s="8"/>
    </row>
    <row r="534" spans="12:20" ht="15" hidden="1" customHeight="1" x14ac:dyDescent="0.25">
      <c r="L534" s="8"/>
      <c r="O534" s="8"/>
      <c r="T534" s="8"/>
    </row>
    <row r="535" spans="12:20" ht="15" hidden="1" customHeight="1" x14ac:dyDescent="0.25">
      <c r="L535" s="8"/>
      <c r="O535" s="8"/>
      <c r="T535" s="8"/>
    </row>
    <row r="536" spans="12:20" ht="15" hidden="1" customHeight="1" x14ac:dyDescent="0.25">
      <c r="L536" s="8"/>
      <c r="O536" s="8"/>
      <c r="T536" s="8"/>
    </row>
    <row r="537" spans="12:20" ht="15" hidden="1" customHeight="1" x14ac:dyDescent="0.25">
      <c r="L537" s="8"/>
      <c r="O537" s="8"/>
      <c r="T537" s="8"/>
    </row>
    <row r="538" spans="12:20" ht="15" hidden="1" customHeight="1" x14ac:dyDescent="0.25">
      <c r="L538" s="8"/>
      <c r="O538" s="8"/>
      <c r="T538" s="8"/>
    </row>
    <row r="539" spans="12:20" ht="15" hidden="1" customHeight="1" x14ac:dyDescent="0.25">
      <c r="L539" s="8"/>
      <c r="O539" s="8"/>
      <c r="T539" s="8"/>
    </row>
    <row r="540" spans="12:20" ht="15" hidden="1" customHeight="1" x14ac:dyDescent="0.25">
      <c r="L540" s="8"/>
      <c r="O540" s="8"/>
      <c r="T540" s="8"/>
    </row>
    <row r="541" spans="12:20" ht="15" hidden="1" customHeight="1" x14ac:dyDescent="0.25">
      <c r="L541" s="8"/>
      <c r="O541" s="8"/>
      <c r="T541" s="8"/>
    </row>
    <row r="542" spans="12:20" ht="15" hidden="1" customHeight="1" x14ac:dyDescent="0.25">
      <c r="L542" s="8"/>
      <c r="O542" s="8"/>
      <c r="T542" s="8"/>
    </row>
    <row r="543" spans="12:20" ht="15" hidden="1" customHeight="1" x14ac:dyDescent="0.25">
      <c r="L543" s="8"/>
      <c r="O543" s="8"/>
      <c r="T543" s="8"/>
    </row>
    <row r="544" spans="12:20" ht="15" hidden="1" customHeight="1" x14ac:dyDescent="0.25">
      <c r="L544" s="8"/>
      <c r="O544" s="8"/>
      <c r="T544" s="8"/>
    </row>
    <row r="545" spans="12:20" ht="15" hidden="1" customHeight="1" x14ac:dyDescent="0.25">
      <c r="L545" s="8"/>
      <c r="O545" s="8"/>
      <c r="T545" s="8"/>
    </row>
    <row r="546" spans="12:20" ht="15" hidden="1" customHeight="1" x14ac:dyDescent="0.25">
      <c r="L546" s="8"/>
      <c r="O546" s="8"/>
      <c r="T546" s="8"/>
    </row>
    <row r="547" spans="12:20" hidden="1" x14ac:dyDescent="0.25"/>
    <row r="548" spans="12:20" hidden="1" x14ac:dyDescent="0.25"/>
    <row r="549" spans="12:20" hidden="1" x14ac:dyDescent="0.25"/>
    <row r="550" spans="12:20" hidden="1" x14ac:dyDescent="0.25"/>
    <row r="551" spans="12:20" hidden="1" x14ac:dyDescent="0.25"/>
    <row r="552" spans="12:20" hidden="1" x14ac:dyDescent="0.25"/>
    <row r="553" spans="12:20" hidden="1" x14ac:dyDescent="0.25"/>
    <row r="554" spans="12:20" hidden="1" x14ac:dyDescent="0.25"/>
    <row r="555" spans="12:20" hidden="1" x14ac:dyDescent="0.25"/>
    <row r="556" spans="12:20" hidden="1" x14ac:dyDescent="0.25"/>
    <row r="557" spans="12:20" hidden="1" x14ac:dyDescent="0.25"/>
    <row r="558" spans="12:20" hidden="1" x14ac:dyDescent="0.25"/>
    <row r="559" spans="12:20" hidden="1" x14ac:dyDescent="0.25"/>
    <row r="560" spans="12:2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sheetData>
  <autoFilter ref="A1:X159">
    <filterColumn colId="17">
      <filters>
        <filter val="Cumplida"/>
      </filters>
    </filterColumn>
  </autoFilter>
  <pageMargins left="0.7" right="0.7" top="0.75" bottom="0.75" header="0.3" footer="0.3"/>
  <pageSetup paperSize="9" orientation="portrait" horizontalDpi="4294967294" verticalDpi="4294967294"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2"/>
  <sheetViews>
    <sheetView tabSelected="1" topLeftCell="A8" workbookViewId="0">
      <selection activeCell="C20" sqref="C20"/>
    </sheetView>
  </sheetViews>
  <sheetFormatPr baseColWidth="10" defaultRowHeight="15" x14ac:dyDescent="0.25"/>
  <cols>
    <col min="1" max="1" width="28.5703125" style="33" customWidth="1"/>
    <col min="2" max="2" width="27.5703125" style="33" customWidth="1"/>
    <col min="3" max="3" width="11.42578125" style="40"/>
  </cols>
  <sheetData>
    <row r="1" spans="1:3" ht="30" x14ac:dyDescent="0.25">
      <c r="A1" s="34" t="s">
        <v>2554</v>
      </c>
      <c r="B1" s="3" t="s">
        <v>2644</v>
      </c>
      <c r="C1" s="39" t="s">
        <v>2648</v>
      </c>
    </row>
    <row r="2" spans="1:3" ht="30" x14ac:dyDescent="0.25">
      <c r="A2" s="35" t="s">
        <v>2132</v>
      </c>
      <c r="B2" s="37">
        <v>15</v>
      </c>
      <c r="C2" s="39">
        <f>15/158</f>
        <v>9.49367088607595E-2</v>
      </c>
    </row>
    <row r="3" spans="1:3" ht="45" x14ac:dyDescent="0.25">
      <c r="A3" s="35" t="s">
        <v>2162</v>
      </c>
      <c r="B3" s="37">
        <v>9</v>
      </c>
      <c r="C3" s="39">
        <f>9/158</f>
        <v>5.6962025316455694E-2</v>
      </c>
    </row>
    <row r="4" spans="1:3" ht="60" x14ac:dyDescent="0.25">
      <c r="A4" s="35" t="s">
        <v>2108</v>
      </c>
      <c r="B4" s="37">
        <v>134</v>
      </c>
      <c r="C4" s="39">
        <f>134/158</f>
        <v>0.84810126582278478</v>
      </c>
    </row>
    <row r="5" spans="1:3" x14ac:dyDescent="0.25">
      <c r="A5" s="35" t="s">
        <v>2555</v>
      </c>
      <c r="B5" s="37">
        <v>158</v>
      </c>
      <c r="C5" s="38">
        <f>SUM(C2:C4)</f>
        <v>1</v>
      </c>
    </row>
    <row r="16" spans="1:3" x14ac:dyDescent="0.25">
      <c r="A16" s="34" t="s">
        <v>2554</v>
      </c>
      <c r="B16" s="3" t="s">
        <v>2645</v>
      </c>
      <c r="C16" s="39" t="s">
        <v>2648</v>
      </c>
    </row>
    <row r="17" spans="1:3" x14ac:dyDescent="0.25">
      <c r="A17" s="35" t="s">
        <v>2109</v>
      </c>
      <c r="B17" s="37">
        <v>129</v>
      </c>
      <c r="C17" s="39">
        <f>129/158</f>
        <v>0.81645569620253167</v>
      </c>
    </row>
    <row r="18" spans="1:3" x14ac:dyDescent="0.25">
      <c r="A18" s="35" t="s">
        <v>2572</v>
      </c>
      <c r="B18" s="37">
        <v>29</v>
      </c>
      <c r="C18" s="39">
        <f>29/158</f>
        <v>0.18354430379746836</v>
      </c>
    </row>
    <row r="19" spans="1:3" x14ac:dyDescent="0.25">
      <c r="A19" s="35" t="s">
        <v>2555</v>
      </c>
      <c r="B19" s="37">
        <v>158</v>
      </c>
      <c r="C19" s="39">
        <f>SUM(C17:C18)</f>
        <v>1</v>
      </c>
    </row>
    <row r="20" spans="1:3" x14ac:dyDescent="0.25">
      <c r="A20"/>
      <c r="B20"/>
      <c r="C20" s="38"/>
    </row>
    <row r="34" spans="1:3" x14ac:dyDescent="0.25">
      <c r="A34" s="41" t="s">
        <v>2646</v>
      </c>
      <c r="B34" s="42" t="s">
        <v>2652</v>
      </c>
      <c r="C34" s="40" t="s">
        <v>2648</v>
      </c>
    </row>
    <row r="35" spans="1:3" x14ac:dyDescent="0.25">
      <c r="A35" s="3" t="s">
        <v>2651</v>
      </c>
      <c r="B35" s="3">
        <v>150</v>
      </c>
      <c r="C35" s="40">
        <f>150/451</f>
        <v>0.33259423503325941</v>
      </c>
    </row>
    <row r="36" spans="1:3" x14ac:dyDescent="0.25">
      <c r="A36" s="3" t="s">
        <v>2650</v>
      </c>
      <c r="B36" s="3">
        <v>143</v>
      </c>
      <c r="C36" s="40">
        <f>143/451</f>
        <v>0.31707317073170732</v>
      </c>
    </row>
    <row r="37" spans="1:3" x14ac:dyDescent="0.25">
      <c r="A37" s="3" t="s">
        <v>2649</v>
      </c>
      <c r="B37" s="3">
        <v>158</v>
      </c>
      <c r="C37" s="40">
        <f>158/451</f>
        <v>0.35033259423503327</v>
      </c>
    </row>
    <row r="38" spans="1:3" x14ac:dyDescent="0.25">
      <c r="A38" s="43" t="s">
        <v>2653</v>
      </c>
      <c r="B38" s="3">
        <f>SUM(B35:B37)</f>
        <v>451</v>
      </c>
      <c r="C38" s="40">
        <f>451/451</f>
        <v>1</v>
      </c>
    </row>
    <row r="50" spans="1:3" ht="45" x14ac:dyDescent="0.25">
      <c r="A50" s="34" t="s">
        <v>2554</v>
      </c>
      <c r="B50" s="3" t="s">
        <v>2557</v>
      </c>
      <c r="C50" s="39" t="s">
        <v>2648</v>
      </c>
    </row>
    <row r="51" spans="1:3" x14ac:dyDescent="0.25">
      <c r="A51" s="35" t="s">
        <v>76</v>
      </c>
      <c r="B51" s="37">
        <v>17</v>
      </c>
      <c r="C51" s="39">
        <f>17/158</f>
        <v>0.10759493670886076</v>
      </c>
    </row>
    <row r="52" spans="1:3" ht="30" x14ac:dyDescent="0.25">
      <c r="A52" s="35" t="s">
        <v>2283</v>
      </c>
      <c r="B52" s="37">
        <v>5</v>
      </c>
      <c r="C52" s="39">
        <f>5/158</f>
        <v>3.1645569620253167E-2</v>
      </c>
    </row>
    <row r="53" spans="1:3" ht="45" x14ac:dyDescent="0.25">
      <c r="A53" s="35" t="s">
        <v>24</v>
      </c>
      <c r="B53" s="37">
        <v>10</v>
      </c>
      <c r="C53" s="39">
        <f>10/158</f>
        <v>6.3291139240506333E-2</v>
      </c>
    </row>
    <row r="54" spans="1:3" ht="30" x14ac:dyDescent="0.25">
      <c r="A54" s="35" t="s">
        <v>2570</v>
      </c>
      <c r="B54" s="37">
        <v>54</v>
      </c>
      <c r="C54" s="39">
        <f>54/158</f>
        <v>0.34177215189873417</v>
      </c>
    </row>
    <row r="55" spans="1:3" ht="30" x14ac:dyDescent="0.25">
      <c r="A55" s="35" t="s">
        <v>2564</v>
      </c>
      <c r="B55" s="37">
        <v>67</v>
      </c>
      <c r="C55" s="39">
        <f>67/158</f>
        <v>0.42405063291139239</v>
      </c>
    </row>
    <row r="56" spans="1:3" ht="30" x14ac:dyDescent="0.25">
      <c r="A56" s="35" t="s">
        <v>2595</v>
      </c>
      <c r="B56" s="37">
        <v>4</v>
      </c>
      <c r="C56" s="39">
        <f>4/158</f>
        <v>2.5316455696202531E-2</v>
      </c>
    </row>
    <row r="57" spans="1:3" x14ac:dyDescent="0.25">
      <c r="A57" s="35" t="s">
        <v>120</v>
      </c>
      <c r="B57" s="37">
        <v>1</v>
      </c>
      <c r="C57" s="39">
        <f>1/158</f>
        <v>6.3291139240506328E-3</v>
      </c>
    </row>
    <row r="58" spans="1:3" x14ac:dyDescent="0.25">
      <c r="A58" s="35" t="s">
        <v>2555</v>
      </c>
      <c r="B58" s="37">
        <v>158</v>
      </c>
      <c r="C58" s="38">
        <f>SUM(C51:C57)</f>
        <v>1</v>
      </c>
    </row>
    <row r="73" spans="1:3" ht="30" x14ac:dyDescent="0.25">
      <c r="A73" s="34" t="s">
        <v>2554</v>
      </c>
      <c r="B73" s="3" t="s">
        <v>2560</v>
      </c>
      <c r="C73" s="39" t="s">
        <v>2648</v>
      </c>
    </row>
    <row r="74" spans="1:3" x14ac:dyDescent="0.25">
      <c r="A74" s="35" t="s">
        <v>2286</v>
      </c>
      <c r="B74" s="37">
        <v>8</v>
      </c>
      <c r="C74" s="39">
        <f>8/158</f>
        <v>5.0632911392405063E-2</v>
      </c>
    </row>
    <row r="75" spans="1:3" x14ac:dyDescent="0.25">
      <c r="A75" s="35" t="s">
        <v>2103</v>
      </c>
      <c r="B75" s="37">
        <v>150</v>
      </c>
      <c r="C75" s="39">
        <f>150/158</f>
        <v>0.94936708860759489</v>
      </c>
    </row>
    <row r="76" spans="1:3" x14ac:dyDescent="0.25">
      <c r="A76" s="35" t="s">
        <v>2555</v>
      </c>
      <c r="B76" s="37">
        <v>158</v>
      </c>
      <c r="C76" s="38">
        <f>SUM(C74:C75)</f>
        <v>1</v>
      </c>
    </row>
    <row r="96" spans="1:3" ht="60" x14ac:dyDescent="0.25">
      <c r="A96" s="34" t="s">
        <v>2554</v>
      </c>
      <c r="B96" s="3" t="s">
        <v>2558</v>
      </c>
      <c r="C96" s="39" t="s">
        <v>2648</v>
      </c>
    </row>
    <row r="97" spans="1:3" ht="30" x14ac:dyDescent="0.25">
      <c r="A97" s="35" t="s">
        <v>2121</v>
      </c>
      <c r="B97" s="37">
        <v>47</v>
      </c>
      <c r="C97" s="39">
        <f>47/158</f>
        <v>0.29746835443037972</v>
      </c>
    </row>
    <row r="98" spans="1:3" x14ac:dyDescent="0.25">
      <c r="A98" s="35" t="s">
        <v>2135</v>
      </c>
      <c r="B98" s="37">
        <v>17</v>
      </c>
      <c r="C98" s="39">
        <f>17/158</f>
        <v>0.10759493670886076</v>
      </c>
    </row>
    <row r="99" spans="1:3" x14ac:dyDescent="0.25">
      <c r="A99" s="35" t="s">
        <v>2174</v>
      </c>
      <c r="B99" s="37">
        <v>13</v>
      </c>
      <c r="C99" s="39">
        <f>13/158</f>
        <v>8.2278481012658222E-2</v>
      </c>
    </row>
    <row r="100" spans="1:3" x14ac:dyDescent="0.25">
      <c r="A100" s="35" t="s">
        <v>2568</v>
      </c>
      <c r="B100" s="37">
        <v>12</v>
      </c>
      <c r="C100" s="39">
        <f>12/158</f>
        <v>7.5949367088607597E-2</v>
      </c>
    </row>
    <row r="101" spans="1:3" x14ac:dyDescent="0.25">
      <c r="A101" s="35" t="s">
        <v>2105</v>
      </c>
      <c r="B101" s="37">
        <v>69</v>
      </c>
      <c r="C101" s="39">
        <f>69/158</f>
        <v>0.43670886075949367</v>
      </c>
    </row>
    <row r="102" spans="1:3" x14ac:dyDescent="0.25">
      <c r="A102" s="35" t="s">
        <v>2555</v>
      </c>
      <c r="B102" s="37">
        <v>158</v>
      </c>
      <c r="C102" s="38">
        <f>SUM(C97:C101)</f>
        <v>1</v>
      </c>
    </row>
    <row r="116" spans="1:3" ht="45" x14ac:dyDescent="0.25">
      <c r="A116" s="34" t="s">
        <v>2554</v>
      </c>
      <c r="B116" s="3" t="s">
        <v>2556</v>
      </c>
      <c r="C116" s="39" t="s">
        <v>2648</v>
      </c>
    </row>
    <row r="117" spans="1:3" x14ac:dyDescent="0.25">
      <c r="A117" s="35" t="s">
        <v>2590</v>
      </c>
      <c r="B117" s="37">
        <v>1</v>
      </c>
      <c r="C117" s="39">
        <f>1/158</f>
        <v>6.3291139240506328E-3</v>
      </c>
    </row>
    <row r="118" spans="1:3" x14ac:dyDescent="0.25">
      <c r="A118" s="35" t="s">
        <v>2460</v>
      </c>
      <c r="B118" s="37">
        <v>1</v>
      </c>
      <c r="C118" s="39">
        <f t="shared" ref="C118" si="0">1/158</f>
        <v>6.3291139240506328E-3</v>
      </c>
    </row>
    <row r="119" spans="1:3" x14ac:dyDescent="0.25">
      <c r="A119" s="35" t="s">
        <v>2142</v>
      </c>
      <c r="B119" s="37">
        <v>10</v>
      </c>
      <c r="C119" s="39">
        <f>10/158</f>
        <v>6.3291139240506333E-2</v>
      </c>
    </row>
    <row r="120" spans="1:3" x14ac:dyDescent="0.25">
      <c r="A120" s="35" t="s">
        <v>2212</v>
      </c>
      <c r="B120" s="37">
        <v>6</v>
      </c>
      <c r="C120" s="39">
        <f>6/158</f>
        <v>3.7974683544303799E-2</v>
      </c>
    </row>
    <row r="121" spans="1:3" x14ac:dyDescent="0.25">
      <c r="A121" s="35" t="s">
        <v>2133</v>
      </c>
      <c r="B121" s="37">
        <v>47</v>
      </c>
      <c r="C121" s="39">
        <f>47/158</f>
        <v>0.29746835443037972</v>
      </c>
    </row>
    <row r="122" spans="1:3" x14ac:dyDescent="0.25">
      <c r="A122" s="35" t="s">
        <v>2574</v>
      </c>
      <c r="B122" s="37">
        <v>5</v>
      </c>
      <c r="C122" s="39">
        <f>5/158</f>
        <v>3.1645569620253167E-2</v>
      </c>
    </row>
    <row r="123" spans="1:3" x14ac:dyDescent="0.25">
      <c r="A123" s="35" t="s">
        <v>2588</v>
      </c>
      <c r="B123" s="37">
        <v>8</v>
      </c>
      <c r="C123" s="39">
        <f>8/158</f>
        <v>5.0632911392405063E-2</v>
      </c>
    </row>
    <row r="124" spans="1:3" x14ac:dyDescent="0.25">
      <c r="A124" s="35" t="s">
        <v>2151</v>
      </c>
      <c r="B124" s="37">
        <v>1</v>
      </c>
      <c r="C124" s="39">
        <f>1/158</f>
        <v>6.3291139240506328E-3</v>
      </c>
    </row>
    <row r="125" spans="1:3" x14ac:dyDescent="0.25">
      <c r="A125" s="35" t="s">
        <v>2584</v>
      </c>
      <c r="B125" s="37">
        <v>2</v>
      </c>
      <c r="C125" s="39">
        <f>2/158</f>
        <v>1.2658227848101266E-2</v>
      </c>
    </row>
    <row r="126" spans="1:3" x14ac:dyDescent="0.25">
      <c r="A126" s="35" t="s">
        <v>2467</v>
      </c>
      <c r="B126" s="37">
        <v>3</v>
      </c>
      <c r="C126" s="39">
        <f>3/158</f>
        <v>1.8987341772151899E-2</v>
      </c>
    </row>
    <row r="127" spans="1:3" x14ac:dyDescent="0.25">
      <c r="A127" s="35" t="s">
        <v>2228</v>
      </c>
      <c r="B127" s="37">
        <v>4</v>
      </c>
      <c r="C127" s="39">
        <f>4/158</f>
        <v>2.5316455696202531E-2</v>
      </c>
    </row>
    <row r="128" spans="1:3" x14ac:dyDescent="0.25">
      <c r="A128" s="35" t="s">
        <v>2199</v>
      </c>
      <c r="B128" s="37">
        <v>3</v>
      </c>
      <c r="C128" s="39">
        <f>3/158</f>
        <v>1.8987341772151899E-2</v>
      </c>
    </row>
    <row r="129" spans="1:3" x14ac:dyDescent="0.25">
      <c r="A129" s="35" t="s">
        <v>2626</v>
      </c>
      <c r="B129" s="37">
        <v>1</v>
      </c>
      <c r="C129" s="39">
        <f>1/158</f>
        <v>6.3291139240506328E-3</v>
      </c>
    </row>
    <row r="130" spans="1:3" x14ac:dyDescent="0.25">
      <c r="A130" s="35" t="s">
        <v>2200</v>
      </c>
      <c r="B130" s="37">
        <v>6</v>
      </c>
      <c r="C130" s="39">
        <f>6/158</f>
        <v>3.7974683544303799E-2</v>
      </c>
    </row>
    <row r="131" spans="1:3" x14ac:dyDescent="0.25">
      <c r="A131" s="35" t="s">
        <v>2324</v>
      </c>
      <c r="B131" s="37">
        <v>3</v>
      </c>
      <c r="C131" s="39">
        <f>3/158</f>
        <v>1.8987341772151899E-2</v>
      </c>
    </row>
    <row r="132" spans="1:3" x14ac:dyDescent="0.25">
      <c r="A132" s="35" t="s">
        <v>2157</v>
      </c>
      <c r="B132" s="37">
        <v>7</v>
      </c>
      <c r="C132" s="39">
        <f>7/158</f>
        <v>4.4303797468354431E-2</v>
      </c>
    </row>
    <row r="133" spans="1:3" x14ac:dyDescent="0.25">
      <c r="A133" s="35" t="s">
        <v>2138</v>
      </c>
      <c r="B133" s="37">
        <v>4</v>
      </c>
      <c r="C133" s="39">
        <f>4/158</f>
        <v>2.5316455696202531E-2</v>
      </c>
    </row>
    <row r="134" spans="1:3" x14ac:dyDescent="0.25">
      <c r="A134" s="35" t="s">
        <v>2189</v>
      </c>
      <c r="B134" s="37">
        <v>6</v>
      </c>
      <c r="C134" s="39">
        <f>6/158</f>
        <v>3.7974683544303799E-2</v>
      </c>
    </row>
    <row r="135" spans="1:3" ht="30" x14ac:dyDescent="0.25">
      <c r="A135" s="35" t="s">
        <v>2127</v>
      </c>
      <c r="B135" s="37">
        <v>2</v>
      </c>
      <c r="C135" s="39">
        <f>2/158</f>
        <v>1.2658227848101266E-2</v>
      </c>
    </row>
    <row r="136" spans="1:3" x14ac:dyDescent="0.25">
      <c r="A136" s="35" t="s">
        <v>2147</v>
      </c>
      <c r="B136" s="37">
        <v>4</v>
      </c>
      <c r="C136" s="39">
        <f>4/158</f>
        <v>2.5316455696202531E-2</v>
      </c>
    </row>
    <row r="137" spans="1:3" x14ac:dyDescent="0.25">
      <c r="A137" s="35" t="s">
        <v>2567</v>
      </c>
      <c r="B137" s="37">
        <v>2</v>
      </c>
      <c r="C137" s="39">
        <f>2/158</f>
        <v>1.2658227848101266E-2</v>
      </c>
    </row>
    <row r="138" spans="1:3" x14ac:dyDescent="0.25">
      <c r="A138" s="35" t="s">
        <v>2258</v>
      </c>
      <c r="B138" s="37">
        <v>1</v>
      </c>
      <c r="C138" s="39">
        <f>1/158</f>
        <v>6.3291139240506328E-3</v>
      </c>
    </row>
    <row r="139" spans="1:3" x14ac:dyDescent="0.25">
      <c r="A139" s="35" t="s">
        <v>2204</v>
      </c>
      <c r="B139" s="37">
        <v>8</v>
      </c>
      <c r="C139" s="39">
        <f>8/158</f>
        <v>5.0632911392405063E-2</v>
      </c>
    </row>
    <row r="140" spans="1:3" x14ac:dyDescent="0.25">
      <c r="A140" s="35" t="s">
        <v>2344</v>
      </c>
      <c r="B140" s="37">
        <v>2</v>
      </c>
      <c r="C140" s="39">
        <f>2/158</f>
        <v>1.2658227848101266E-2</v>
      </c>
    </row>
    <row r="141" spans="1:3" x14ac:dyDescent="0.25">
      <c r="A141" s="35" t="s">
        <v>2119</v>
      </c>
      <c r="B141" s="37">
        <v>7</v>
      </c>
      <c r="C141" s="39">
        <f>7/158</f>
        <v>4.4303797468354431E-2</v>
      </c>
    </row>
    <row r="142" spans="1:3" x14ac:dyDescent="0.25">
      <c r="A142" s="35" t="s">
        <v>2106</v>
      </c>
      <c r="B142" s="37">
        <v>13</v>
      </c>
      <c r="C142" s="39">
        <f>13/158</f>
        <v>8.2278481012658222E-2</v>
      </c>
    </row>
    <row r="143" spans="1:3" x14ac:dyDescent="0.25">
      <c r="A143" s="35" t="s">
        <v>2573</v>
      </c>
      <c r="B143" s="37">
        <v>1</v>
      </c>
      <c r="C143" s="39">
        <f>1/158</f>
        <v>6.3291139240506328E-3</v>
      </c>
    </row>
    <row r="144" spans="1:3" x14ac:dyDescent="0.25">
      <c r="A144" s="35" t="s">
        <v>2555</v>
      </c>
      <c r="B144" s="37">
        <v>158</v>
      </c>
      <c r="C144" s="38">
        <f>SUM(C117:C143)</f>
        <v>1</v>
      </c>
    </row>
    <row r="157" spans="1:3" x14ac:dyDescent="0.25">
      <c r="A157" s="34" t="s">
        <v>2554</v>
      </c>
      <c r="B157" s="3" t="s">
        <v>2559</v>
      </c>
      <c r="C157" s="39" t="s">
        <v>2648</v>
      </c>
    </row>
    <row r="158" spans="1:3" x14ac:dyDescent="0.25">
      <c r="A158" s="35" t="s">
        <v>2178</v>
      </c>
      <c r="B158" s="37">
        <v>21</v>
      </c>
      <c r="C158" s="39">
        <f>21/158</f>
        <v>0.13291139240506328</v>
      </c>
    </row>
    <row r="159" spans="1:3" x14ac:dyDescent="0.25">
      <c r="A159" s="35" t="s">
        <v>2152</v>
      </c>
      <c r="B159" s="37">
        <v>31</v>
      </c>
      <c r="C159" s="39">
        <f>31/158</f>
        <v>0.19620253164556961</v>
      </c>
    </row>
    <row r="160" spans="1:3" x14ac:dyDescent="0.25">
      <c r="A160" s="35" t="s">
        <v>2149</v>
      </c>
      <c r="B160" s="37">
        <v>6</v>
      </c>
      <c r="C160" s="39">
        <f>6/158</f>
        <v>3.7974683544303799E-2</v>
      </c>
    </row>
    <row r="161" spans="1:3" x14ac:dyDescent="0.25">
      <c r="A161" s="35" t="s">
        <v>2235</v>
      </c>
      <c r="B161" s="37">
        <v>14</v>
      </c>
      <c r="C161" s="39">
        <f>14/158</f>
        <v>8.8607594936708861E-2</v>
      </c>
    </row>
    <row r="162" spans="1:3" x14ac:dyDescent="0.25">
      <c r="A162" s="35" t="s">
        <v>2562</v>
      </c>
      <c r="B162" s="37">
        <v>79</v>
      </c>
      <c r="C162" s="39">
        <f>79/158</f>
        <v>0.5</v>
      </c>
    </row>
    <row r="163" spans="1:3" x14ac:dyDescent="0.25">
      <c r="A163" s="35" t="s">
        <v>2346</v>
      </c>
      <c r="B163" s="37">
        <v>7</v>
      </c>
      <c r="C163" s="39">
        <f>7/158</f>
        <v>4.4303797468354431E-2</v>
      </c>
    </row>
    <row r="164" spans="1:3" x14ac:dyDescent="0.25">
      <c r="A164" s="35" t="s">
        <v>2555</v>
      </c>
      <c r="B164" s="37">
        <v>158</v>
      </c>
      <c r="C164" s="38">
        <f>SUM(C158:C163)</f>
        <v>1</v>
      </c>
    </row>
    <row r="184" spans="1:2" x14ac:dyDescent="0.25">
      <c r="A184" s="34" t="s">
        <v>2554</v>
      </c>
      <c r="B184" s="3" t="s">
        <v>2647</v>
      </c>
    </row>
    <row r="185" spans="1:2" x14ac:dyDescent="0.25">
      <c r="A185" s="35" t="s">
        <v>76</v>
      </c>
      <c r="B185" s="36">
        <v>27.647058823529413</v>
      </c>
    </row>
    <row r="186" spans="1:2" x14ac:dyDescent="0.25">
      <c r="A186" s="35" t="s">
        <v>2283</v>
      </c>
      <c r="B186" s="36">
        <v>7</v>
      </c>
    </row>
    <row r="187" spans="1:2" x14ac:dyDescent="0.25">
      <c r="A187" s="35" t="s">
        <v>24</v>
      </c>
      <c r="B187" s="36">
        <v>10.5</v>
      </c>
    </row>
    <row r="188" spans="1:2" x14ac:dyDescent="0.25">
      <c r="A188" s="35" t="s">
        <v>2570</v>
      </c>
      <c r="B188" s="36">
        <v>16.717391304347824</v>
      </c>
    </row>
    <row r="189" spans="1:2" x14ac:dyDescent="0.25">
      <c r="A189" s="35" t="s">
        <v>2564</v>
      </c>
      <c r="B189" s="36">
        <v>18.158730158730158</v>
      </c>
    </row>
    <row r="190" spans="1:2" x14ac:dyDescent="0.25">
      <c r="A190" s="35" t="s">
        <v>2595</v>
      </c>
      <c r="B190" s="36">
        <v>16</v>
      </c>
    </row>
    <row r="191" spans="1:2" x14ac:dyDescent="0.25">
      <c r="A191" s="35" t="s">
        <v>120</v>
      </c>
      <c r="B191" s="36">
        <v>3</v>
      </c>
    </row>
    <row r="192" spans="1:2" x14ac:dyDescent="0.25">
      <c r="A192" s="35" t="s">
        <v>2555</v>
      </c>
      <c r="B192" s="36">
        <v>17.840277777777779</v>
      </c>
    </row>
  </sheetData>
  <autoFilter ref="A34:B34"/>
  <pageMargins left="0.7" right="0.7" top="0.75" bottom="0.75" header="0.3" footer="0.3"/>
  <pageSetup orientation="portrait" horizontalDpi="300" verticalDpi="300" r:id="rId9"/>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0" sqref="C10"/>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Total Orfeos</vt:lpstr>
      <vt:lpstr>PQRSD Septiembre</vt:lpstr>
      <vt:lpstr>Dinamicas Septiembre</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Atención  Ciudadano</dc:creator>
  <cp:lastModifiedBy>admin</cp:lastModifiedBy>
  <dcterms:created xsi:type="dcterms:W3CDTF">2020-10-19T21:08:16Z</dcterms:created>
  <dcterms:modified xsi:type="dcterms:W3CDTF">2020-12-03T13:40:24Z</dcterms:modified>
</cp:coreProperties>
</file>