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3230" activeTab="1"/>
  </bookViews>
  <sheets>
    <sheet name="OrfeoSemestre1" sheetId="5" r:id="rId1"/>
    <sheet name="Registro PQRSDjunio" sheetId="2" r:id="rId2"/>
    <sheet name="Dinamicas" sheetId="3" r:id="rId3"/>
    <sheet name="Reporte" sheetId="4" r:id="rId4"/>
  </sheets>
  <definedNames>
    <definedName name="_xlnm._FilterDatabase" localSheetId="2" hidden="1">Dinamicas!#REF!</definedName>
    <definedName name="_xlnm._FilterDatabase" localSheetId="1" hidden="1">'Registro PQRSDjunio'!$A$1:$Y$602</definedName>
  </definedNames>
  <calcPr calcId="162913"/>
  <pivotCaches>
    <pivotCache cacheId="4"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2" i="3" l="1"/>
  <c r="C31" i="3"/>
  <c r="C274" i="3"/>
  <c r="C273" i="3"/>
  <c r="C272" i="3"/>
  <c r="C271" i="3"/>
  <c r="C270" i="3"/>
  <c r="C269" i="3"/>
  <c r="C245" i="3"/>
  <c r="C244" i="3"/>
  <c r="C243" i="3"/>
  <c r="C242" i="3"/>
  <c r="C241" i="3"/>
  <c r="C240" i="3"/>
  <c r="C239" i="3"/>
  <c r="C238" i="3"/>
  <c r="C237" i="3"/>
  <c r="C236" i="3"/>
  <c r="C234" i="3"/>
  <c r="C233" i="3"/>
  <c r="C232" i="3"/>
  <c r="C231" i="3"/>
  <c r="C230" i="3"/>
  <c r="C229" i="3"/>
  <c r="C228" i="3"/>
  <c r="C227" i="3"/>
  <c r="C226" i="3"/>
  <c r="C225" i="3"/>
  <c r="C224" i="3"/>
  <c r="C223" i="3"/>
  <c r="C222" i="3"/>
  <c r="C221" i="3"/>
  <c r="C220" i="3"/>
  <c r="C219" i="3"/>
  <c r="C218" i="3"/>
  <c r="C217" i="3"/>
  <c r="C216" i="3"/>
  <c r="C215" i="3"/>
  <c r="C214" i="3"/>
  <c r="C213" i="3"/>
  <c r="C235" i="3"/>
  <c r="C212" i="3"/>
  <c r="C192" i="3"/>
  <c r="C191" i="3"/>
  <c r="C190" i="3"/>
  <c r="C189" i="3"/>
  <c r="C188" i="3"/>
  <c r="C187" i="3"/>
  <c r="C163" i="3"/>
  <c r="C162" i="3"/>
  <c r="C161" i="3"/>
  <c r="C160" i="3"/>
  <c r="C159" i="3"/>
  <c r="C158" i="3"/>
  <c r="C157" i="3"/>
  <c r="C156" i="3"/>
  <c r="C133" i="3"/>
  <c r="C132" i="3"/>
  <c r="C131" i="3"/>
  <c r="C130" i="3"/>
  <c r="C99" i="3"/>
  <c r="C98" i="3"/>
  <c r="C97" i="3"/>
  <c r="C96" i="3"/>
  <c r="C95" i="3"/>
  <c r="C94" i="3"/>
  <c r="C93" i="3"/>
  <c r="C92" i="3"/>
  <c r="C54" i="3"/>
  <c r="C53" i="3"/>
  <c r="C52" i="3"/>
  <c r="C51" i="3"/>
  <c r="C50" i="3"/>
  <c r="C49" i="3"/>
  <c r="C48" i="3"/>
  <c r="C33" i="3"/>
  <c r="C30" i="3"/>
  <c r="C29" i="3"/>
  <c r="C5" i="3"/>
  <c r="C4" i="3"/>
  <c r="C3" i="3"/>
  <c r="C2" i="3"/>
  <c r="B54" i="3"/>
  <c r="R103" i="2" l="1"/>
  <c r="Q103" i="2" s="1"/>
  <c r="R104" i="2"/>
  <c r="Q104" i="2" s="1"/>
  <c r="R105" i="2"/>
  <c r="Q105" i="2" s="1"/>
  <c r="R106" i="2"/>
  <c r="Q106" i="2" s="1"/>
  <c r="R107" i="2"/>
  <c r="Q107" i="2" s="1"/>
  <c r="R108" i="2"/>
  <c r="Q108" i="2" s="1"/>
  <c r="R109" i="2"/>
  <c r="Q109" i="2" s="1"/>
  <c r="R110" i="2"/>
  <c r="Q110" i="2" s="1"/>
  <c r="R111" i="2"/>
  <c r="Q111" i="2" s="1"/>
  <c r="R112" i="2"/>
  <c r="Q112" i="2" s="1"/>
  <c r="R113" i="2"/>
  <c r="Q113" i="2" s="1"/>
  <c r="R114" i="2"/>
  <c r="Q114" i="2" s="1"/>
  <c r="R115" i="2"/>
  <c r="Q115" i="2" s="1"/>
  <c r="R116" i="2"/>
  <c r="Q116" i="2" s="1"/>
  <c r="R117" i="2"/>
  <c r="Q117" i="2" s="1"/>
  <c r="R118" i="2"/>
  <c r="Q118" i="2" s="1"/>
  <c r="R119" i="2"/>
  <c r="Q119" i="2" s="1"/>
  <c r="R120" i="2"/>
  <c r="Q120" i="2" s="1"/>
  <c r="R121" i="2"/>
  <c r="Q121" i="2" s="1"/>
  <c r="R122" i="2"/>
  <c r="Q122" i="2" s="1"/>
  <c r="R123" i="2"/>
  <c r="Q123" i="2" s="1"/>
  <c r="R124" i="2"/>
  <c r="Q124" i="2" s="1"/>
  <c r="R125" i="2"/>
  <c r="Q125" i="2" s="1"/>
  <c r="R126" i="2"/>
  <c r="Q126" i="2" s="1"/>
  <c r="R127" i="2"/>
  <c r="Q127" i="2" s="1"/>
  <c r="R128" i="2"/>
  <c r="Q128" i="2" s="1"/>
  <c r="R129" i="2"/>
  <c r="Q129" i="2" s="1"/>
  <c r="R130" i="2"/>
  <c r="Q130" i="2" s="1"/>
  <c r="R131" i="2"/>
  <c r="Q131" i="2" s="1"/>
  <c r="R132" i="2"/>
  <c r="Q132" i="2" s="1"/>
  <c r="R133" i="2"/>
  <c r="Q133" i="2" s="1"/>
  <c r="R134" i="2"/>
  <c r="Q134" i="2" s="1"/>
  <c r="R135" i="2"/>
  <c r="Q135" i="2" s="1"/>
  <c r="R136" i="2"/>
  <c r="Q136" i="2" s="1"/>
  <c r="R137" i="2"/>
  <c r="Q137" i="2" s="1"/>
  <c r="R138" i="2"/>
  <c r="Q138" i="2" s="1"/>
  <c r="R139" i="2"/>
  <c r="Q139" i="2" s="1"/>
  <c r="R140" i="2"/>
  <c r="Q140" i="2" s="1"/>
  <c r="R141" i="2"/>
  <c r="Q141" i="2" s="1"/>
  <c r="R142" i="2"/>
  <c r="Q142" i="2" s="1"/>
  <c r="R143" i="2"/>
  <c r="Q143" i="2" s="1"/>
  <c r="R144" i="2"/>
  <c r="Q144" i="2" s="1"/>
  <c r="R145" i="2"/>
  <c r="Q145" i="2" s="1"/>
  <c r="R146" i="2"/>
  <c r="Q146" i="2" s="1"/>
  <c r="R147" i="2"/>
  <c r="Q147" i="2" s="1"/>
  <c r="R148" i="2"/>
  <c r="Q148" i="2" s="1"/>
  <c r="R149" i="2"/>
  <c r="Q149" i="2" s="1"/>
  <c r="R150" i="2"/>
  <c r="Q150" i="2" s="1"/>
  <c r="R151" i="2"/>
  <c r="Q151" i="2" s="1"/>
  <c r="R152" i="2"/>
  <c r="Q152" i="2" s="1"/>
  <c r="R153" i="2"/>
  <c r="Q153" i="2" s="1"/>
  <c r="R154" i="2"/>
  <c r="Q154" i="2" s="1"/>
  <c r="R155" i="2"/>
  <c r="Q155" i="2" s="1"/>
  <c r="R156" i="2"/>
  <c r="Q156" i="2" s="1"/>
  <c r="R157" i="2"/>
  <c r="Q157" i="2" s="1"/>
  <c r="R158" i="2"/>
  <c r="Q158" i="2" s="1"/>
  <c r="R159" i="2"/>
  <c r="Q159" i="2" s="1"/>
  <c r="R160" i="2"/>
  <c r="Q160" i="2" s="1"/>
  <c r="R161" i="2"/>
  <c r="Q161" i="2" s="1"/>
  <c r="R162" i="2"/>
  <c r="Q162" i="2" s="1"/>
  <c r="R163" i="2"/>
  <c r="Q163" i="2" s="1"/>
  <c r="R164" i="2"/>
  <c r="Q164" i="2" s="1"/>
  <c r="R165" i="2"/>
  <c r="Q165" i="2" s="1"/>
  <c r="R166" i="2"/>
  <c r="Q166" i="2" s="1"/>
  <c r="R167" i="2"/>
  <c r="Q167" i="2" s="1"/>
  <c r="R168" i="2"/>
  <c r="Q168" i="2" s="1"/>
  <c r="R169" i="2"/>
  <c r="Q169" i="2" s="1"/>
  <c r="R170" i="2"/>
  <c r="Q170" i="2" s="1"/>
  <c r="R171" i="2"/>
  <c r="Q171" i="2" s="1"/>
  <c r="R172" i="2"/>
  <c r="Q172" i="2" s="1"/>
  <c r="R173" i="2"/>
  <c r="Q173" i="2" s="1"/>
  <c r="R174" i="2"/>
  <c r="Q174" i="2" s="1"/>
  <c r="R175" i="2"/>
  <c r="Q175" i="2" s="1"/>
  <c r="R176" i="2"/>
  <c r="Q176" i="2" s="1"/>
  <c r="R177" i="2"/>
  <c r="Q177" i="2" s="1"/>
  <c r="R178" i="2"/>
  <c r="Q178" i="2" s="1"/>
  <c r="R179" i="2"/>
  <c r="Q179" i="2" s="1"/>
  <c r="R180" i="2"/>
  <c r="Q180" i="2" s="1"/>
  <c r="R181" i="2"/>
  <c r="Q181" i="2" s="1"/>
  <c r="R182" i="2"/>
  <c r="Q182" i="2" s="1"/>
  <c r="R183" i="2"/>
  <c r="Q183" i="2" s="1"/>
  <c r="R184" i="2"/>
  <c r="Q184" i="2" s="1"/>
  <c r="R185" i="2"/>
  <c r="Q185" i="2" s="1"/>
  <c r="R186" i="2"/>
  <c r="Q186" i="2" s="1"/>
  <c r="R187" i="2"/>
  <c r="Q187" i="2" s="1"/>
  <c r="R188" i="2"/>
  <c r="Q188" i="2" s="1"/>
  <c r="R189" i="2"/>
  <c r="Q189" i="2" s="1"/>
  <c r="R190" i="2"/>
  <c r="Q190" i="2" s="1"/>
  <c r="R191" i="2"/>
  <c r="Q191" i="2" s="1"/>
  <c r="R192" i="2"/>
  <c r="Q192" i="2" s="1"/>
  <c r="R193" i="2"/>
  <c r="Q193" i="2" s="1"/>
  <c r="R194" i="2"/>
  <c r="Q194" i="2" s="1"/>
  <c r="R195" i="2"/>
  <c r="Q195" i="2" s="1"/>
  <c r="R196" i="2"/>
  <c r="Q196" i="2" s="1"/>
  <c r="R197" i="2"/>
  <c r="Q197" i="2" s="1"/>
  <c r="R198" i="2"/>
  <c r="Q198" i="2" s="1"/>
  <c r="R199" i="2"/>
  <c r="Q199" i="2" s="1"/>
  <c r="R200" i="2"/>
  <c r="Q200" i="2" s="1"/>
  <c r="R201" i="2"/>
  <c r="Q201" i="2" s="1"/>
  <c r="R202" i="2"/>
  <c r="Q202" i="2" s="1"/>
  <c r="R203" i="2"/>
  <c r="Q203" i="2" s="1"/>
  <c r="R204" i="2"/>
  <c r="Q204" i="2" s="1"/>
  <c r="R205" i="2"/>
  <c r="Q205" i="2" s="1"/>
  <c r="R206" i="2"/>
  <c r="Q206" i="2" s="1"/>
  <c r="R207" i="2"/>
  <c r="Q207" i="2" s="1"/>
  <c r="R208" i="2"/>
  <c r="Q208" i="2" s="1"/>
  <c r="R209" i="2"/>
  <c r="Q209" i="2" s="1"/>
  <c r="R210" i="2"/>
  <c r="Q210" i="2" s="1"/>
  <c r="R211" i="2"/>
  <c r="Q211" i="2" s="1"/>
  <c r="R212" i="2"/>
  <c r="Q212" i="2" s="1"/>
  <c r="R213" i="2"/>
  <c r="Q213" i="2" s="1"/>
  <c r="R214" i="2"/>
  <c r="Q214" i="2" s="1"/>
  <c r="R215" i="2"/>
  <c r="Q215" i="2" s="1"/>
  <c r="R216" i="2"/>
  <c r="Q216" i="2" s="1"/>
  <c r="R217" i="2"/>
  <c r="Q217" i="2" s="1"/>
  <c r="R218" i="2"/>
  <c r="Q218" i="2" s="1"/>
  <c r="R219" i="2"/>
  <c r="Q219" i="2" s="1"/>
  <c r="R220" i="2"/>
  <c r="Q220" i="2" s="1"/>
  <c r="R221" i="2"/>
  <c r="Q221" i="2" s="1"/>
  <c r="R222" i="2"/>
  <c r="Q222" i="2" s="1"/>
  <c r="R223" i="2"/>
  <c r="Q223" i="2" s="1"/>
  <c r="R224" i="2"/>
  <c r="Q224" i="2" s="1"/>
  <c r="R225" i="2"/>
  <c r="Q225" i="2" s="1"/>
  <c r="R226" i="2"/>
  <c r="Q226" i="2" s="1"/>
  <c r="R227" i="2"/>
  <c r="Q227" i="2" s="1"/>
  <c r="R228" i="2"/>
  <c r="Q228" i="2" s="1"/>
  <c r="R229" i="2"/>
  <c r="Q229" i="2" s="1"/>
  <c r="R230" i="2"/>
  <c r="Q230" i="2" s="1"/>
  <c r="R231" i="2"/>
  <c r="Q231" i="2" s="1"/>
  <c r="R232" i="2"/>
  <c r="Q232" i="2" s="1"/>
  <c r="R233" i="2"/>
  <c r="Q233" i="2" s="1"/>
  <c r="R234" i="2"/>
  <c r="Q234" i="2" s="1"/>
  <c r="R235" i="2"/>
  <c r="Q235" i="2" s="1"/>
  <c r="R236" i="2"/>
  <c r="Q236" i="2" s="1"/>
  <c r="R237" i="2"/>
  <c r="Q237" i="2" s="1"/>
  <c r="R238" i="2"/>
  <c r="Q238" i="2" s="1"/>
  <c r="R239" i="2"/>
  <c r="Q239" i="2" s="1"/>
  <c r="R240" i="2"/>
  <c r="Q240" i="2" s="1"/>
  <c r="R241" i="2"/>
  <c r="Q241" i="2" s="1"/>
  <c r="R242" i="2"/>
  <c r="Q242" i="2" s="1"/>
  <c r="R243" i="2"/>
  <c r="Q243" i="2" s="1"/>
  <c r="R244" i="2"/>
  <c r="Q244" i="2" s="1"/>
  <c r="R245" i="2"/>
  <c r="Q245" i="2" s="1"/>
  <c r="R246" i="2"/>
  <c r="Q246" i="2" s="1"/>
  <c r="R247" i="2"/>
  <c r="Q247" i="2" s="1"/>
  <c r="R248" i="2"/>
  <c r="Q248" i="2" s="1"/>
  <c r="R249" i="2"/>
  <c r="Q249" i="2" s="1"/>
  <c r="R250" i="2"/>
  <c r="Q250" i="2" s="1"/>
  <c r="R251" i="2"/>
  <c r="Q251" i="2" s="1"/>
  <c r="R252" i="2"/>
  <c r="Q252" i="2" s="1"/>
  <c r="R253" i="2"/>
  <c r="Q253" i="2" s="1"/>
  <c r="R254" i="2"/>
  <c r="Q254" i="2" s="1"/>
  <c r="R255" i="2"/>
  <c r="Q255" i="2" s="1"/>
  <c r="R256" i="2"/>
  <c r="Q256" i="2" s="1"/>
  <c r="R257" i="2"/>
  <c r="Q257" i="2" s="1"/>
  <c r="R258" i="2"/>
  <c r="Q258" i="2" s="1"/>
  <c r="R259" i="2"/>
  <c r="Q259" i="2" s="1"/>
  <c r="R260" i="2"/>
  <c r="Q260" i="2" s="1"/>
  <c r="R261" i="2"/>
  <c r="Q261" i="2" s="1"/>
  <c r="R262" i="2"/>
  <c r="Q262" i="2" s="1"/>
  <c r="R263" i="2"/>
  <c r="Q263" i="2" s="1"/>
  <c r="R264" i="2"/>
  <c r="Q264" i="2" s="1"/>
  <c r="R265" i="2"/>
  <c r="Q265" i="2" s="1"/>
  <c r="R266" i="2"/>
  <c r="Q266" i="2" s="1"/>
  <c r="R267" i="2"/>
  <c r="Q267" i="2" s="1"/>
  <c r="R268" i="2"/>
  <c r="Q268" i="2" s="1"/>
  <c r="R269" i="2"/>
  <c r="Q269" i="2" s="1"/>
  <c r="R270" i="2"/>
  <c r="Q270" i="2" s="1"/>
  <c r="R271" i="2"/>
  <c r="Q271" i="2" s="1"/>
  <c r="R272" i="2"/>
  <c r="Q272" i="2" s="1"/>
  <c r="R273" i="2"/>
  <c r="Q273" i="2" s="1"/>
  <c r="R274" i="2"/>
  <c r="Q274" i="2" s="1"/>
  <c r="R275" i="2"/>
  <c r="Q275" i="2" s="1"/>
  <c r="R276" i="2"/>
  <c r="Q276" i="2" s="1"/>
  <c r="R277" i="2"/>
  <c r="Q277" i="2" s="1"/>
  <c r="R278" i="2"/>
  <c r="Q278" i="2" s="1"/>
  <c r="R279" i="2"/>
  <c r="Q279" i="2" s="1"/>
  <c r="R280" i="2"/>
  <c r="Q280" i="2" s="1"/>
  <c r="R281" i="2"/>
  <c r="Q281" i="2" s="1"/>
  <c r="R282" i="2"/>
  <c r="Q282" i="2" s="1"/>
  <c r="R283" i="2"/>
  <c r="Q283" i="2" s="1"/>
  <c r="R284" i="2"/>
  <c r="Q284" i="2" s="1"/>
  <c r="R285" i="2"/>
  <c r="Q285" i="2" s="1"/>
  <c r="R286" i="2"/>
  <c r="Q286" i="2" s="1"/>
  <c r="R287" i="2"/>
  <c r="Q287" i="2" s="1"/>
  <c r="R288" i="2"/>
  <c r="Q288" i="2" s="1"/>
  <c r="R289" i="2"/>
  <c r="Q289" i="2" s="1"/>
  <c r="R290" i="2"/>
  <c r="Q290" i="2" s="1"/>
  <c r="R291" i="2"/>
  <c r="Q291" i="2" s="1"/>
  <c r="R292" i="2"/>
  <c r="Q292" i="2" s="1"/>
  <c r="R293" i="2"/>
  <c r="Q293" i="2" s="1"/>
  <c r="R294" i="2"/>
  <c r="Q294" i="2" s="1"/>
  <c r="R295" i="2"/>
  <c r="Q295" i="2" s="1"/>
  <c r="R296" i="2"/>
  <c r="Q296" i="2" s="1"/>
  <c r="R297" i="2"/>
  <c r="Q297" i="2" s="1"/>
  <c r="R298" i="2"/>
  <c r="Q298" i="2" s="1"/>
  <c r="R299" i="2"/>
  <c r="Q299" i="2" s="1"/>
  <c r="R300" i="2"/>
  <c r="Q300" i="2" s="1"/>
  <c r="R301" i="2"/>
  <c r="Q301" i="2" s="1"/>
  <c r="R302" i="2"/>
  <c r="Q302" i="2" s="1"/>
  <c r="R303" i="2"/>
  <c r="Q303" i="2" s="1"/>
  <c r="R304" i="2"/>
  <c r="Q304" i="2" s="1"/>
  <c r="R305" i="2"/>
  <c r="Q305" i="2" s="1"/>
  <c r="R306" i="2"/>
  <c r="Q306" i="2" s="1"/>
  <c r="R307" i="2"/>
  <c r="Q307" i="2" s="1"/>
  <c r="R308" i="2"/>
  <c r="Q308" i="2" s="1"/>
  <c r="R309" i="2"/>
  <c r="Q309" i="2" s="1"/>
  <c r="R310" i="2"/>
  <c r="Q310" i="2" s="1"/>
  <c r="R311" i="2"/>
  <c r="Q311" i="2" s="1"/>
  <c r="R312" i="2"/>
  <c r="Q312" i="2" s="1"/>
  <c r="R313" i="2"/>
  <c r="Q313" i="2" s="1"/>
  <c r="R314" i="2"/>
  <c r="Q314" i="2" s="1"/>
  <c r="R315" i="2"/>
  <c r="Q315" i="2" s="1"/>
  <c r="R316" i="2"/>
  <c r="Q316" i="2" s="1"/>
  <c r="R317" i="2"/>
  <c r="Q317" i="2" s="1"/>
  <c r="R318" i="2"/>
  <c r="Q318" i="2" s="1"/>
  <c r="R319" i="2"/>
  <c r="Q319" i="2" s="1"/>
  <c r="R320" i="2"/>
  <c r="Q320" i="2" s="1"/>
  <c r="R321" i="2"/>
  <c r="Q321" i="2" s="1"/>
  <c r="R322" i="2"/>
  <c r="Q322" i="2" s="1"/>
  <c r="R323" i="2"/>
  <c r="Q323" i="2" s="1"/>
  <c r="R324" i="2"/>
  <c r="Q324" i="2" s="1"/>
  <c r="R325" i="2"/>
  <c r="Q325" i="2" s="1"/>
  <c r="R326" i="2"/>
  <c r="Q326" i="2" s="1"/>
  <c r="R327" i="2"/>
  <c r="Q327" i="2" s="1"/>
  <c r="R328" i="2"/>
  <c r="Q328" i="2" s="1"/>
  <c r="R329" i="2"/>
  <c r="Q329" i="2" s="1"/>
  <c r="R330" i="2"/>
  <c r="Q330" i="2" s="1"/>
  <c r="R331" i="2"/>
  <c r="Q331" i="2" s="1"/>
  <c r="R332" i="2"/>
  <c r="Q332" i="2" s="1"/>
  <c r="R333" i="2"/>
  <c r="Q333" i="2" s="1"/>
  <c r="R334" i="2"/>
  <c r="Q334" i="2" s="1"/>
  <c r="R335" i="2"/>
  <c r="Q335" i="2" s="1"/>
  <c r="R336" i="2"/>
  <c r="Q336" i="2" s="1"/>
  <c r="R337" i="2"/>
  <c r="Q337" i="2" s="1"/>
  <c r="R338" i="2"/>
  <c r="Q338" i="2" s="1"/>
  <c r="R339" i="2"/>
  <c r="Q339" i="2" s="1"/>
  <c r="R340" i="2"/>
  <c r="Q340" i="2" s="1"/>
  <c r="R341" i="2"/>
  <c r="Q341" i="2" s="1"/>
  <c r="R342" i="2"/>
  <c r="Q342" i="2" s="1"/>
  <c r="R343" i="2"/>
  <c r="Q343" i="2" s="1"/>
  <c r="R344" i="2"/>
  <c r="Q344" i="2" s="1"/>
  <c r="R345" i="2"/>
  <c r="Q345" i="2" s="1"/>
  <c r="R346" i="2"/>
  <c r="Q346" i="2" s="1"/>
  <c r="R347" i="2"/>
  <c r="Q347" i="2" s="1"/>
  <c r="R348" i="2"/>
  <c r="Q348" i="2" s="1"/>
  <c r="R349" i="2"/>
  <c r="Q349" i="2" s="1"/>
  <c r="R350" i="2"/>
  <c r="Q350" i="2" s="1"/>
  <c r="R351" i="2"/>
  <c r="Q351" i="2" s="1"/>
  <c r="R352" i="2"/>
  <c r="Q352" i="2" s="1"/>
  <c r="R353" i="2"/>
  <c r="Q353" i="2" s="1"/>
  <c r="R354" i="2"/>
  <c r="Q354" i="2" s="1"/>
  <c r="R355" i="2"/>
  <c r="Q355" i="2" s="1"/>
  <c r="R356" i="2"/>
  <c r="Q356" i="2" s="1"/>
  <c r="R357" i="2"/>
  <c r="Q357" i="2" s="1"/>
  <c r="R358" i="2"/>
  <c r="Q358" i="2" s="1"/>
  <c r="R359" i="2"/>
  <c r="Q359" i="2" s="1"/>
  <c r="R360" i="2"/>
  <c r="Q360" i="2" s="1"/>
  <c r="R361" i="2"/>
  <c r="Q361" i="2" s="1"/>
  <c r="R362" i="2"/>
  <c r="Q362" i="2" s="1"/>
  <c r="R363" i="2"/>
  <c r="Q363" i="2" s="1"/>
  <c r="R364" i="2"/>
  <c r="Q364" i="2" s="1"/>
  <c r="R365" i="2"/>
  <c r="Q365" i="2" s="1"/>
  <c r="R366" i="2"/>
  <c r="Q366" i="2" s="1"/>
  <c r="R367" i="2"/>
  <c r="Q367" i="2" s="1"/>
  <c r="R368" i="2"/>
  <c r="Q368" i="2" s="1"/>
  <c r="R369" i="2"/>
  <c r="Q369" i="2" s="1"/>
  <c r="R370" i="2"/>
  <c r="Q370" i="2" s="1"/>
  <c r="R371" i="2"/>
  <c r="Q371" i="2" s="1"/>
  <c r="R372" i="2"/>
  <c r="Q372" i="2" s="1"/>
  <c r="R373" i="2"/>
  <c r="Q373" i="2" s="1"/>
  <c r="R374" i="2"/>
  <c r="Q374" i="2" s="1"/>
  <c r="R375" i="2"/>
  <c r="Q375" i="2" s="1"/>
  <c r="R376" i="2"/>
  <c r="Q376" i="2" s="1"/>
  <c r="R377" i="2"/>
  <c r="Q377" i="2" s="1"/>
  <c r="R378" i="2"/>
  <c r="Q378" i="2" s="1"/>
  <c r="R379" i="2"/>
  <c r="Q379" i="2" s="1"/>
  <c r="R380" i="2"/>
  <c r="Q380" i="2" s="1"/>
  <c r="R381" i="2"/>
  <c r="Q381" i="2" s="1"/>
  <c r="R382" i="2"/>
  <c r="Q382" i="2" s="1"/>
  <c r="R383" i="2"/>
  <c r="Q383" i="2" s="1"/>
  <c r="R384" i="2"/>
  <c r="Q384" i="2" s="1"/>
  <c r="R385" i="2"/>
  <c r="Q385" i="2" s="1"/>
  <c r="R386" i="2"/>
  <c r="Q386" i="2" s="1"/>
  <c r="R387" i="2"/>
  <c r="Q387" i="2" s="1"/>
  <c r="R388" i="2"/>
  <c r="Q388" i="2" s="1"/>
  <c r="R389" i="2"/>
  <c r="Q389" i="2" s="1"/>
  <c r="R390" i="2"/>
  <c r="Q390" i="2" s="1"/>
  <c r="R391" i="2"/>
  <c r="Q391" i="2" s="1"/>
  <c r="R392" i="2"/>
  <c r="Q392" i="2" s="1"/>
  <c r="R393" i="2"/>
  <c r="Q393" i="2" s="1"/>
  <c r="R394" i="2"/>
  <c r="Q394" i="2" s="1"/>
  <c r="R395" i="2"/>
  <c r="Q395" i="2" s="1"/>
  <c r="R396" i="2"/>
  <c r="Q396" i="2" s="1"/>
  <c r="R397" i="2"/>
  <c r="Q397" i="2" s="1"/>
  <c r="R398" i="2"/>
  <c r="Q398" i="2" s="1"/>
  <c r="R399" i="2"/>
  <c r="Q399" i="2" s="1"/>
  <c r="R400" i="2"/>
  <c r="Q400" i="2" s="1"/>
  <c r="R401" i="2"/>
  <c r="Q401" i="2" s="1"/>
  <c r="R402" i="2"/>
  <c r="Q402" i="2" s="1"/>
  <c r="R403" i="2"/>
  <c r="Q403" i="2" s="1"/>
  <c r="R404" i="2"/>
  <c r="Q404" i="2" s="1"/>
  <c r="R405" i="2"/>
  <c r="Q405" i="2" s="1"/>
  <c r="R406" i="2"/>
  <c r="Q406" i="2" s="1"/>
  <c r="R407" i="2"/>
  <c r="Q407" i="2" s="1"/>
  <c r="R408" i="2"/>
  <c r="Q408" i="2" s="1"/>
  <c r="R409" i="2"/>
  <c r="Q409" i="2" s="1"/>
  <c r="R410" i="2"/>
  <c r="Q410" i="2" s="1"/>
  <c r="R411" i="2"/>
  <c r="Q411" i="2" s="1"/>
  <c r="R412" i="2"/>
  <c r="Q412" i="2" s="1"/>
  <c r="R413" i="2"/>
  <c r="Q413" i="2" s="1"/>
  <c r="R414" i="2"/>
  <c r="Q414" i="2" s="1"/>
  <c r="R415" i="2"/>
  <c r="Q415" i="2" s="1"/>
  <c r="R416" i="2"/>
  <c r="Q416" i="2" s="1"/>
  <c r="R417" i="2"/>
  <c r="Q417" i="2" s="1"/>
  <c r="R418" i="2"/>
  <c r="Q418" i="2" s="1"/>
  <c r="R419" i="2"/>
  <c r="Q419" i="2" s="1"/>
  <c r="R420" i="2"/>
  <c r="Q420" i="2" s="1"/>
  <c r="R421" i="2"/>
  <c r="Q421" i="2" s="1"/>
  <c r="R422" i="2"/>
  <c r="Q422" i="2" s="1"/>
  <c r="R423" i="2"/>
  <c r="Q423" i="2" s="1"/>
  <c r="R424" i="2"/>
  <c r="Q424" i="2" s="1"/>
  <c r="R425" i="2"/>
  <c r="Q425" i="2" s="1"/>
  <c r="R426" i="2"/>
  <c r="Q426" i="2" s="1"/>
  <c r="R427" i="2"/>
  <c r="Q427" i="2" s="1"/>
  <c r="R428" i="2"/>
  <c r="Q428" i="2" s="1"/>
  <c r="R429" i="2"/>
  <c r="Q429" i="2" s="1"/>
  <c r="R430" i="2"/>
  <c r="Q430" i="2" s="1"/>
  <c r="R431" i="2"/>
  <c r="Q431" i="2" s="1"/>
  <c r="R432" i="2"/>
  <c r="Q432" i="2" s="1"/>
  <c r="R433" i="2"/>
  <c r="Q433" i="2" s="1"/>
  <c r="R434" i="2"/>
  <c r="Q434" i="2" s="1"/>
  <c r="R435" i="2"/>
  <c r="Q435" i="2" s="1"/>
  <c r="R436" i="2"/>
  <c r="Q436" i="2" s="1"/>
  <c r="R437" i="2"/>
  <c r="Q437" i="2" s="1"/>
  <c r="R438" i="2"/>
  <c r="Q438" i="2" s="1"/>
  <c r="R439" i="2"/>
  <c r="Q439" i="2" s="1"/>
  <c r="R440" i="2"/>
  <c r="Q440" i="2" s="1"/>
  <c r="R441" i="2"/>
  <c r="Q441" i="2" s="1"/>
  <c r="R442" i="2"/>
  <c r="Q442" i="2" s="1"/>
  <c r="R443" i="2"/>
  <c r="Q443" i="2" s="1"/>
  <c r="R444" i="2"/>
  <c r="Q444" i="2" s="1"/>
  <c r="R445" i="2"/>
  <c r="Q445" i="2" s="1"/>
  <c r="R446" i="2"/>
  <c r="Q446" i="2" s="1"/>
  <c r="R447" i="2"/>
  <c r="Q447" i="2" s="1"/>
  <c r="R448" i="2"/>
  <c r="Q448" i="2" s="1"/>
  <c r="R449" i="2"/>
  <c r="Q449" i="2" s="1"/>
  <c r="R450" i="2"/>
  <c r="Q450" i="2" s="1"/>
  <c r="R451" i="2"/>
  <c r="Q451" i="2" s="1"/>
  <c r="R452" i="2"/>
  <c r="Q452" i="2" s="1"/>
  <c r="R453" i="2"/>
  <c r="Q453" i="2" s="1"/>
  <c r="R454" i="2"/>
  <c r="Q454" i="2" s="1"/>
  <c r="R455" i="2"/>
  <c r="Q455" i="2" s="1"/>
  <c r="R456" i="2"/>
  <c r="Q456" i="2" s="1"/>
  <c r="R457" i="2"/>
  <c r="Q457" i="2" s="1"/>
  <c r="R458" i="2"/>
  <c r="Q458" i="2" s="1"/>
  <c r="R459" i="2"/>
  <c r="Q459" i="2" s="1"/>
  <c r="R460" i="2"/>
  <c r="Q460" i="2" s="1"/>
  <c r="R461" i="2"/>
  <c r="Q461" i="2" s="1"/>
  <c r="R462" i="2"/>
  <c r="Q462" i="2" s="1"/>
  <c r="R463" i="2"/>
  <c r="Q463" i="2" s="1"/>
  <c r="R464" i="2"/>
  <c r="Q464" i="2" s="1"/>
  <c r="R465" i="2"/>
  <c r="Q465" i="2" s="1"/>
  <c r="R466" i="2"/>
  <c r="Q466" i="2" s="1"/>
  <c r="R467" i="2"/>
  <c r="Q467" i="2" s="1"/>
  <c r="R468" i="2"/>
  <c r="Q468" i="2" s="1"/>
  <c r="R469" i="2"/>
  <c r="Q469" i="2" s="1"/>
  <c r="R470" i="2"/>
  <c r="Q470" i="2" s="1"/>
  <c r="R471" i="2"/>
  <c r="Q471" i="2" s="1"/>
  <c r="R472" i="2"/>
  <c r="Q472" i="2" s="1"/>
  <c r="R473" i="2"/>
  <c r="Q473" i="2" s="1"/>
  <c r="R474" i="2"/>
  <c r="Q474" i="2" s="1"/>
  <c r="R475" i="2"/>
  <c r="Q475" i="2" s="1"/>
  <c r="R476" i="2"/>
  <c r="Q476" i="2" s="1"/>
  <c r="R477" i="2"/>
  <c r="Q477" i="2" s="1"/>
  <c r="R478" i="2"/>
  <c r="Q478" i="2" s="1"/>
  <c r="R479" i="2"/>
  <c r="Q479" i="2" s="1"/>
  <c r="R480" i="2"/>
  <c r="Q480" i="2" s="1"/>
  <c r="R481" i="2"/>
  <c r="Q481" i="2" s="1"/>
  <c r="R482" i="2"/>
  <c r="Q482" i="2" s="1"/>
  <c r="R483" i="2"/>
  <c r="Q483" i="2" s="1"/>
  <c r="R484" i="2"/>
  <c r="Q484" i="2" s="1"/>
  <c r="R485" i="2"/>
  <c r="Q485" i="2" s="1"/>
  <c r="R486" i="2"/>
  <c r="Q486" i="2" s="1"/>
  <c r="R487" i="2"/>
  <c r="Q487" i="2" s="1"/>
  <c r="R488" i="2"/>
  <c r="Q488" i="2" s="1"/>
  <c r="R489" i="2"/>
  <c r="Q489" i="2" s="1"/>
  <c r="R490" i="2"/>
  <c r="Q490" i="2" s="1"/>
  <c r="R491" i="2"/>
  <c r="Q491" i="2" s="1"/>
  <c r="R492" i="2"/>
  <c r="Q492" i="2" s="1"/>
  <c r="R493" i="2"/>
  <c r="Q493" i="2" s="1"/>
  <c r="R494" i="2"/>
  <c r="Q494" i="2" s="1"/>
  <c r="R495" i="2"/>
  <c r="Q495" i="2" s="1"/>
  <c r="R496" i="2"/>
  <c r="Q496" i="2" s="1"/>
  <c r="R497" i="2"/>
  <c r="Q497" i="2" s="1"/>
  <c r="R498" i="2"/>
  <c r="Q498" i="2" s="1"/>
  <c r="R499" i="2"/>
  <c r="Q499" i="2" s="1"/>
  <c r="R500" i="2"/>
  <c r="Q500" i="2" s="1"/>
  <c r="R501" i="2"/>
  <c r="Q501" i="2" s="1"/>
  <c r="R502" i="2"/>
  <c r="Q502" i="2" s="1"/>
  <c r="R503" i="2"/>
  <c r="Q503" i="2" s="1"/>
  <c r="R504" i="2"/>
  <c r="Q504" i="2" s="1"/>
  <c r="R505" i="2"/>
  <c r="Q505" i="2" s="1"/>
  <c r="R506" i="2"/>
  <c r="Q506" i="2" s="1"/>
  <c r="R507" i="2"/>
  <c r="Q507" i="2" s="1"/>
  <c r="R508" i="2"/>
  <c r="Q508" i="2" s="1"/>
  <c r="R509" i="2"/>
  <c r="Q509" i="2" s="1"/>
  <c r="R510" i="2"/>
  <c r="Q510" i="2" s="1"/>
  <c r="R511" i="2"/>
  <c r="Q511" i="2" s="1"/>
  <c r="R512" i="2"/>
  <c r="Q512" i="2" s="1"/>
  <c r="R513" i="2"/>
  <c r="Q513" i="2" s="1"/>
  <c r="R514" i="2"/>
  <c r="Q514" i="2" s="1"/>
  <c r="R515" i="2"/>
  <c r="Q515" i="2" s="1"/>
  <c r="R516" i="2"/>
  <c r="Q516" i="2" s="1"/>
  <c r="R517" i="2"/>
  <c r="Q517" i="2" s="1"/>
  <c r="R518" i="2"/>
  <c r="Q518" i="2" s="1"/>
  <c r="R519" i="2"/>
  <c r="Q519" i="2" s="1"/>
  <c r="R520" i="2"/>
  <c r="Q520" i="2" s="1"/>
  <c r="R521" i="2"/>
  <c r="Q521" i="2" s="1"/>
  <c r="R522" i="2"/>
  <c r="Q522" i="2" s="1"/>
  <c r="R523" i="2"/>
  <c r="Q523" i="2" s="1"/>
  <c r="R524" i="2"/>
  <c r="Q524" i="2" s="1"/>
  <c r="R525" i="2"/>
  <c r="Q525" i="2" s="1"/>
  <c r="R526" i="2"/>
  <c r="Q526" i="2" s="1"/>
  <c r="R527" i="2"/>
  <c r="Q527" i="2" s="1"/>
  <c r="R528" i="2"/>
  <c r="Q528" i="2" s="1"/>
  <c r="R529" i="2"/>
  <c r="Q529" i="2" s="1"/>
  <c r="R530" i="2"/>
  <c r="Q530" i="2" s="1"/>
  <c r="R531" i="2"/>
  <c r="Q531" i="2" s="1"/>
  <c r="R532" i="2"/>
  <c r="Q532" i="2" s="1"/>
  <c r="R533" i="2"/>
  <c r="Q533" i="2" s="1"/>
  <c r="R534" i="2"/>
  <c r="Q534" i="2" s="1"/>
  <c r="R535" i="2"/>
  <c r="Q535" i="2" s="1"/>
  <c r="R536" i="2"/>
  <c r="Q536" i="2" s="1"/>
  <c r="R537" i="2"/>
  <c r="Q537" i="2" s="1"/>
  <c r="R538" i="2"/>
  <c r="Q538" i="2" s="1"/>
  <c r="R539" i="2"/>
  <c r="Q539" i="2" s="1"/>
  <c r="R540" i="2"/>
  <c r="Q540" i="2" s="1"/>
  <c r="R541" i="2"/>
  <c r="Q541" i="2" s="1"/>
  <c r="R542" i="2"/>
  <c r="Q542" i="2" s="1"/>
  <c r="R543" i="2"/>
  <c r="Q543" i="2" s="1"/>
  <c r="R544" i="2"/>
  <c r="Q544" i="2" s="1"/>
  <c r="R545" i="2"/>
  <c r="Q545" i="2" s="1"/>
  <c r="R546" i="2"/>
  <c r="Q546" i="2" s="1"/>
  <c r="R547" i="2"/>
  <c r="Q547" i="2" s="1"/>
  <c r="R548" i="2"/>
  <c r="Q548" i="2" s="1"/>
  <c r="R549" i="2"/>
  <c r="Q549" i="2" s="1"/>
  <c r="R550" i="2"/>
  <c r="Q550" i="2" s="1"/>
  <c r="R551" i="2"/>
  <c r="Q551" i="2" s="1"/>
  <c r="R552" i="2"/>
  <c r="Q552" i="2" s="1"/>
  <c r="R553" i="2"/>
  <c r="Q553" i="2" s="1"/>
  <c r="R554" i="2"/>
  <c r="Q554" i="2" s="1"/>
  <c r="R555" i="2"/>
  <c r="Q555" i="2" s="1"/>
  <c r="R556" i="2"/>
  <c r="Q556" i="2" s="1"/>
  <c r="R557" i="2"/>
  <c r="Q557" i="2" s="1"/>
  <c r="R558" i="2"/>
  <c r="Q558" i="2" s="1"/>
  <c r="R559" i="2"/>
  <c r="Q559" i="2" s="1"/>
  <c r="R560" i="2"/>
  <c r="Q560" i="2" s="1"/>
  <c r="R561" i="2"/>
  <c r="Q561" i="2" s="1"/>
  <c r="R562" i="2"/>
  <c r="Q562" i="2" s="1"/>
  <c r="R563" i="2"/>
  <c r="Q563" i="2" s="1"/>
  <c r="R564" i="2"/>
  <c r="Q564" i="2" s="1"/>
  <c r="R565" i="2"/>
  <c r="Q565" i="2" s="1"/>
  <c r="R566" i="2"/>
  <c r="Q566" i="2" s="1"/>
  <c r="R567" i="2"/>
  <c r="Q567" i="2" s="1"/>
  <c r="R568" i="2"/>
  <c r="Q568" i="2" s="1"/>
  <c r="R569" i="2"/>
  <c r="Q569" i="2" s="1"/>
  <c r="R570" i="2"/>
  <c r="Q570" i="2" s="1"/>
  <c r="R571" i="2"/>
  <c r="Q571" i="2" s="1"/>
  <c r="R572" i="2"/>
  <c r="Q572" i="2" s="1"/>
  <c r="R573" i="2"/>
  <c r="Q573" i="2" s="1"/>
  <c r="R574" i="2"/>
  <c r="Q574" i="2" s="1"/>
  <c r="R575" i="2"/>
  <c r="Q575" i="2" s="1"/>
  <c r="R576" i="2"/>
  <c r="Q576" i="2" s="1"/>
  <c r="R577" i="2"/>
  <c r="Q577" i="2" s="1"/>
  <c r="R578" i="2"/>
  <c r="Q578" i="2" s="1"/>
  <c r="R579" i="2"/>
  <c r="Q579" i="2" s="1"/>
  <c r="R580" i="2"/>
  <c r="Q580" i="2" s="1"/>
  <c r="R581" i="2"/>
  <c r="Q581" i="2" s="1"/>
  <c r="R582" i="2"/>
  <c r="Q582" i="2" s="1"/>
  <c r="R583" i="2"/>
  <c r="Q583" i="2" s="1"/>
  <c r="R584" i="2"/>
  <c r="Q584" i="2" s="1"/>
  <c r="R585" i="2"/>
  <c r="Q585" i="2" s="1"/>
  <c r="R586" i="2"/>
  <c r="Q586" i="2" s="1"/>
  <c r="R587" i="2"/>
  <c r="Q587" i="2" s="1"/>
  <c r="R588" i="2"/>
  <c r="Q588" i="2" s="1"/>
  <c r="R589" i="2"/>
  <c r="Q589" i="2" s="1"/>
  <c r="R590" i="2"/>
  <c r="Q590" i="2" s="1"/>
  <c r="R591" i="2"/>
  <c r="Q591" i="2" s="1"/>
  <c r="R592" i="2"/>
  <c r="Q592" i="2" s="1"/>
  <c r="R593" i="2"/>
  <c r="Q593" i="2" s="1"/>
  <c r="R594" i="2"/>
  <c r="Q594" i="2" s="1"/>
  <c r="R595" i="2"/>
  <c r="Q595" i="2" s="1"/>
  <c r="R596" i="2"/>
  <c r="Q596" i="2" s="1"/>
  <c r="R597" i="2"/>
  <c r="Q597" i="2" s="1"/>
  <c r="R598" i="2"/>
  <c r="Q598" i="2" s="1"/>
  <c r="R599" i="2"/>
  <c r="Q599" i="2" s="1"/>
  <c r="R600" i="2"/>
  <c r="Q600" i="2" s="1"/>
  <c r="R601" i="2"/>
  <c r="Q601" i="2" s="1"/>
  <c r="R602" i="2"/>
  <c r="Q602" i="2" s="1"/>
  <c r="R102" i="2"/>
  <c r="Q102" i="2" s="1"/>
  <c r="R101" i="2" l="1"/>
  <c r="Q101" i="2" s="1"/>
  <c r="R100" i="2"/>
  <c r="Q100" i="2" s="1"/>
  <c r="R99" i="2"/>
  <c r="Q99" i="2" s="1"/>
  <c r="R98" i="2"/>
  <c r="Q98" i="2" s="1"/>
  <c r="R97" i="2"/>
  <c r="Q97" i="2" s="1"/>
  <c r="R96" i="2"/>
  <c r="Q96" i="2" s="1"/>
  <c r="R95" i="2"/>
  <c r="Q95" i="2" s="1"/>
  <c r="R94" i="2"/>
  <c r="Q94" i="2" s="1"/>
  <c r="R93" i="2"/>
  <c r="Q93" i="2" s="1"/>
  <c r="R92" i="2"/>
  <c r="Q92" i="2" s="1"/>
  <c r="R91" i="2"/>
  <c r="Q91" i="2" s="1"/>
  <c r="R90" i="2"/>
  <c r="Q90" i="2" s="1"/>
  <c r="R89" i="2"/>
  <c r="Q89" i="2" s="1"/>
  <c r="R88" i="2"/>
  <c r="Q88" i="2" s="1"/>
  <c r="R87" i="2"/>
  <c r="Q87" i="2" s="1"/>
  <c r="R86" i="2"/>
  <c r="Q86" i="2" s="1"/>
  <c r="R85" i="2"/>
  <c r="Q85" i="2" s="1"/>
  <c r="R84" i="2"/>
  <c r="Q84" i="2" s="1"/>
  <c r="R83" i="2"/>
  <c r="Q83" i="2" s="1"/>
  <c r="R82" i="2"/>
  <c r="Q82" i="2" s="1"/>
  <c r="R81" i="2"/>
  <c r="Q81" i="2" s="1"/>
  <c r="R80" i="2"/>
  <c r="Q80" i="2" s="1"/>
  <c r="R79" i="2"/>
  <c r="Q79" i="2" s="1"/>
  <c r="R78" i="2"/>
  <c r="Q78" i="2" s="1"/>
  <c r="R77" i="2"/>
  <c r="Q77" i="2" s="1"/>
  <c r="R76" i="2"/>
  <c r="Q76" i="2" s="1"/>
  <c r="R75" i="2"/>
  <c r="Q75" i="2" s="1"/>
  <c r="R74" i="2"/>
  <c r="Q74" i="2" s="1"/>
  <c r="R73" i="2"/>
  <c r="Q73" i="2" s="1"/>
  <c r="R72" i="2"/>
  <c r="Q72" i="2" s="1"/>
  <c r="R71" i="2"/>
  <c r="Q71" i="2" s="1"/>
  <c r="R70" i="2"/>
  <c r="Q70" i="2" s="1"/>
  <c r="R69" i="2"/>
  <c r="Q69" i="2" s="1"/>
  <c r="R68" i="2"/>
  <c r="Q68" i="2" s="1"/>
  <c r="R67" i="2"/>
  <c r="Q67" i="2" s="1"/>
  <c r="R66" i="2"/>
  <c r="Q66" i="2" s="1"/>
  <c r="R65" i="2"/>
  <c r="Q65" i="2" s="1"/>
  <c r="R64" i="2"/>
  <c r="Q64" i="2" s="1"/>
  <c r="R63" i="2"/>
  <c r="Q63" i="2" s="1"/>
  <c r="R62" i="2"/>
  <c r="Q62" i="2" s="1"/>
  <c r="R61" i="2"/>
  <c r="Q61" i="2" s="1"/>
  <c r="R60" i="2"/>
  <c r="Q60" i="2" s="1"/>
  <c r="R59" i="2"/>
  <c r="Q59" i="2" s="1"/>
  <c r="R58" i="2"/>
  <c r="Q58" i="2" s="1"/>
  <c r="R57" i="2"/>
  <c r="Q57" i="2" s="1"/>
  <c r="R56" i="2"/>
  <c r="Q56" i="2" s="1"/>
  <c r="R55" i="2"/>
  <c r="Q55" i="2" s="1"/>
  <c r="R54" i="2"/>
  <c r="Q54" i="2" s="1"/>
  <c r="R53" i="2"/>
  <c r="Q53" i="2" s="1"/>
  <c r="R52" i="2"/>
  <c r="Q52" i="2" s="1"/>
  <c r="R51" i="2"/>
  <c r="Q51" i="2" s="1"/>
  <c r="R50" i="2"/>
  <c r="Q50" i="2" s="1"/>
  <c r="R49" i="2"/>
  <c r="Q49" i="2" s="1"/>
  <c r="R48" i="2"/>
  <c r="Q48" i="2" s="1"/>
  <c r="R47" i="2"/>
  <c r="Q47" i="2" s="1"/>
  <c r="R46" i="2"/>
  <c r="Q46" i="2" s="1"/>
  <c r="R45" i="2"/>
  <c r="Q45" i="2" s="1"/>
  <c r="R44" i="2"/>
  <c r="Q44" i="2" s="1"/>
  <c r="R43" i="2"/>
  <c r="Q43" i="2" s="1"/>
  <c r="R42" i="2"/>
  <c r="Q42" i="2" s="1"/>
  <c r="R41" i="2"/>
  <c r="Q41" i="2" s="1"/>
  <c r="R40" i="2"/>
  <c r="Q40" i="2" s="1"/>
  <c r="R39" i="2"/>
  <c r="Q39" i="2" s="1"/>
  <c r="R38" i="2"/>
  <c r="Q38" i="2" s="1"/>
  <c r="R37" i="2"/>
  <c r="Q37" i="2" s="1"/>
  <c r="R36" i="2"/>
  <c r="Q36" i="2" s="1"/>
  <c r="R35" i="2"/>
  <c r="Q35" i="2" s="1"/>
  <c r="R34" i="2"/>
  <c r="Q34" i="2" s="1"/>
  <c r="R33" i="2"/>
  <c r="Q33" i="2" s="1"/>
  <c r="R32" i="2"/>
  <c r="Q32" i="2" s="1"/>
  <c r="R31" i="2"/>
  <c r="Q31" i="2" s="1"/>
  <c r="R30" i="2"/>
  <c r="Q30" i="2" s="1"/>
  <c r="R29" i="2"/>
  <c r="Q29" i="2" s="1"/>
  <c r="R28" i="2"/>
  <c r="Q28" i="2" s="1"/>
  <c r="R27" i="2"/>
  <c r="Q27" i="2" s="1"/>
  <c r="R26" i="2"/>
  <c r="Q26" i="2" s="1"/>
  <c r="R25" i="2"/>
  <c r="Q25" i="2" s="1"/>
  <c r="R24" i="2"/>
  <c r="Q24" i="2" s="1"/>
  <c r="R23" i="2"/>
  <c r="Q23" i="2" s="1"/>
  <c r="R22" i="2"/>
  <c r="Q22" i="2" s="1"/>
  <c r="R21" i="2"/>
  <c r="Q21" i="2" s="1"/>
  <c r="R20" i="2"/>
  <c r="Q20" i="2" s="1"/>
  <c r="R19" i="2"/>
  <c r="Q19" i="2" s="1"/>
  <c r="R18" i="2"/>
  <c r="Q18" i="2" s="1"/>
  <c r="R17" i="2"/>
  <c r="Q17" i="2" s="1"/>
  <c r="R16" i="2"/>
  <c r="Q16" i="2" s="1"/>
  <c r="R15" i="2"/>
  <c r="Q15" i="2" s="1"/>
  <c r="R14" i="2"/>
  <c r="Q14" i="2" s="1"/>
  <c r="R13" i="2"/>
  <c r="Q13" i="2" s="1"/>
  <c r="R12" i="2"/>
  <c r="Q12" i="2" s="1"/>
  <c r="R11" i="2"/>
  <c r="Q11" i="2" s="1"/>
  <c r="R10" i="2"/>
  <c r="Q10" i="2" s="1"/>
  <c r="R9" i="2"/>
  <c r="Q9" i="2" s="1"/>
  <c r="R8" i="2"/>
  <c r="Q8" i="2" s="1"/>
  <c r="R7" i="2"/>
  <c r="Q7" i="2" s="1"/>
  <c r="R6" i="2"/>
  <c r="Q6" i="2" s="1"/>
  <c r="R5" i="2"/>
  <c r="Q5" i="2" s="1"/>
  <c r="R4" i="2"/>
  <c r="Q4" i="2" s="1"/>
  <c r="R3" i="2"/>
  <c r="Q3" i="2" s="1"/>
  <c r="R2" i="2"/>
  <c r="Q2" i="2" s="1"/>
</calcChain>
</file>

<file path=xl/sharedStrings.xml><?xml version="1.0" encoding="utf-8"?>
<sst xmlns="http://schemas.openxmlformats.org/spreadsheetml/2006/main" count="32030" uniqueCount="9892">
  <si>
    <t>Radicado</t>
  </si>
  <si>
    <t>Fecha Radicacion</t>
  </si>
  <si>
    <t>Asunto</t>
  </si>
  <si>
    <t>Tipo de Documento</t>
  </si>
  <si>
    <t>Tipo</t>
  </si>
  <si>
    <t>Telefono contacto</t>
  </si>
  <si>
    <t>Mail Contacto</t>
  </si>
  <si>
    <t>Nombre</t>
  </si>
  <si>
    <t>Usuario Actual</t>
  </si>
  <si>
    <t>Dependencia Actual</t>
  </si>
  <si>
    <t>Usuario Anterior</t>
  </si>
  <si>
    <t>20221140154292  </t>
  </si>
  <si>
    <t>2022-06-01 10:10:55 </t>
  </si>
  <si>
    <t>RD. Cuenta de cobro No. 05. </t>
  </si>
  <si>
    <t>SOLICITUD </t>
  </si>
  <si>
    <t>Ciudadano </t>
  </si>
  <si>
    <t>3104205864 </t>
  </si>
  <si>
    <t>robinsonpalacio@gmail.com  </t>
  </si>
  <si>
    <t>ROBINSON PALACIO MONA </t>
  </si>
  <si>
    <t>Miguel Ángel Franco Torres </t>
  </si>
  <si>
    <t>GESTIÓN FINANCIERA </t>
  </si>
  <si>
    <t>20221140154302  </t>
  </si>
  <si>
    <t>2022-06-01 13:05:37 </t>
  </si>
  <si>
    <t>CAC Solicitud carnetización Unidades Cuerpo de Bomberos Alcalá </t>
  </si>
  <si>
    <t>Calle 6 Bis # 8 - 80  </t>
  </si>
  <si>
    <t>2004612 - 3117490698 </t>
  </si>
  <si>
    <t>bomberosalcala@hotmail.com  </t>
  </si>
  <si>
    <t>CUERPO DE BOMBEROS VOLUNTARIOS DE ALCALA  </t>
  </si>
  <si>
    <t>usuario de salida </t>
  </si>
  <si>
    <t>DEPENDENCIA DE SALIDA </t>
  </si>
  <si>
    <t>ORLANDO.MURILLO </t>
  </si>
  <si>
    <t>20221140154312  </t>
  </si>
  <si>
    <t>2022-06-01 13:19:13 </t>
  </si>
  <si>
    <t>CAC Solicitud registro Curso Básico Sistema Comando de Incidentes CBSCI </t>
  </si>
  <si>
    <t>7215090 </t>
  </si>
  <si>
    <t>educacion@bomberospasto.org  </t>
  </si>
  <si>
    <t>BENEMERITO CUERPO DE BOMBEROS VOLUNTARIOS DE SAN JUAN DE PASTO  </t>
  </si>
  <si>
    <t>LINA.ROJAS </t>
  </si>
  <si>
    <t>20221140154322  </t>
  </si>
  <si>
    <t>2022-06-01 13:22:22 </t>
  </si>
  <si>
    <t>CAC SOLICITUD DE REGISTRO CURSO BOMBERO 1 - BOMBEROS CHINCHINA </t>
  </si>
  <si>
    <t>8400628 - 8506569 </t>
  </si>
  <si>
    <t>bomberosvchinchinaeduca@gmail.com  </t>
  </si>
  <si>
    <t>CUERPO DE BOMBEROS VOLUNTARIOS DE CHINCHINA  </t>
  </si>
  <si>
    <t>20221140154332  </t>
  </si>
  <si>
    <t>2022-06-01 14:39:52 </t>
  </si>
  <si>
    <t>RD. Legalización de comisión: San Andrés y Providencia. </t>
  </si>
  <si>
    <t>2973752 </t>
  </si>
  <si>
    <t>carlos.cartagena@dnbc.gov.co  </t>
  </si>
  <si>
    <t>CARLOS ANDRES CARTAGENA CANO </t>
  </si>
  <si>
    <t>20221140154342  </t>
  </si>
  <si>
    <t>2022-06-01 14:41:29 </t>
  </si>
  <si>
    <t>20221140154352  </t>
  </si>
  <si>
    <t>2022-06-01 14:46:20 </t>
  </si>
  <si>
    <t>CAC Traslado EXT_S22-00049559-PQRSD-042014-PQR </t>
  </si>
  <si>
    <t>PETICIóN INTERéS PARTICULAR  </t>
  </si>
  <si>
    <t>PBX: (57)1 2427400 Ext 1260 </t>
  </si>
  <si>
    <t>viceministerio.politicas@mininterior.gov.co  </t>
  </si>
  <si>
    <t>MINISTERIO DEL INTEROR VICEMINISTERIO DE RELACIONES POLÍTICAS  </t>
  </si>
  <si>
    <t>ANDREA.CASTAñEDA </t>
  </si>
  <si>
    <t>20221140154362  </t>
  </si>
  <si>
    <t>2022-06-01 16:04:32 </t>
  </si>
  <si>
    <t>CAC 2022-222 ACCIÓN DE CUMPLIMIENTO- FALLO- DRA. LOZZI </t>
  </si>
  <si>
    <t>INFORMES </t>
  </si>
  <si>
    <t>scs03sb02tadmincdm@notificacionesrj.gov.co  </t>
  </si>
  <si>
    <t>SECCION 03 SUBSECCION 02 TRIBUNAL ADMINISTRATIVO - CUNDINAMARCA - CUNDINAMARCA  </t>
  </si>
  <si>
    <t>RONNY.ROMERO </t>
  </si>
  <si>
    <t>20221140154372  </t>
  </si>
  <si>
    <t>2022-06-01 16:16:07 </t>
  </si>
  <si>
    <t>CAC DERECHO DE PETICION </t>
  </si>
  <si>
    <t>.  </t>
  </si>
  <si>
    <t>. </t>
  </si>
  <si>
    <t>jalejandroarias201@gmail.com  </t>
  </si>
  <si>
    <t>JOSE ALEJANDRO ARIAS . </t>
  </si>
  <si>
    <t>Carlos Cartagena Cano </t>
  </si>
  <si>
    <t>DIRECCION GENERAL </t>
  </si>
  <si>
    <t>FAUBRICIO.SANCHEZ </t>
  </si>
  <si>
    <t>20221140154382  </t>
  </si>
  <si>
    <t>2022-06-01 16:17:15 </t>
  </si>
  <si>
    <t>RD CUENTA DE COBRO 05 </t>
  </si>
  <si>
    <t>No definido </t>
  </si>
  <si>
    <t>3123690783 </t>
  </si>
  <si>
    <t>FABIANDELGADILLO2@HOTMAIL.COM  </t>
  </si>
  <si>
    <t>YERSON FABIAN DELGADILLO PAEZ </t>
  </si>
  <si>
    <t>20221140154392  </t>
  </si>
  <si>
    <t>2022-06-01 16:24:05 </t>
  </si>
  <si>
    <t>CAC registro de capacitación bombero II </t>
  </si>
  <si>
    <t>3103303491 </t>
  </si>
  <si>
    <t>bomberosb612018@gmail.com  </t>
  </si>
  <si>
    <t>CUERPO DE BOMBEROS VOLUNTARIOS DE SAN FRANCISCO - CUNDINAMARCA  </t>
  </si>
  <si>
    <t>20221140154402  </t>
  </si>
  <si>
    <t>2022-06-01 16:27:45 </t>
  </si>
  <si>
    <t>CAC Inquietud </t>
  </si>
  <si>
    <t>PETICIóN DE CONSULTA </t>
  </si>
  <si>
    <t>7265338 </t>
  </si>
  <si>
    <t>bomberoschiquinquira@hotmail.com  </t>
  </si>
  <si>
    <t>CUERPO DE BOMBEROS VOLUNTARIOS CHIQUINQUIRA  </t>
  </si>
  <si>
    <t>EDGAR.MAYA </t>
  </si>
  <si>
    <t>20221140154412  </t>
  </si>
  <si>
    <t>2022-06-01 16:32:44 </t>
  </si>
  <si>
    <t>CAC SOLICITUD INFORMACIÓN BOMBEROS SIBATÉ RAD. P-2021-2034970 </t>
  </si>
  <si>
    <t>PETICION ENTRE AUTORIDADES </t>
  </si>
  <si>
    <t>7250106 </t>
  </si>
  <si>
    <t>contactenos@sibate-cundinamarca.gov.co  </t>
  </si>
  <si>
    <t>ALCALDIA MUNICIPAL DE SIBATE  </t>
  </si>
  <si>
    <t>Melba Vidal </t>
  </si>
  <si>
    <t>INSPECCIÓN, VIGILANCIA Y CONTROL </t>
  </si>
  <si>
    <t>JAVIER.CORAL </t>
  </si>
  <si>
    <t>20221140154422  </t>
  </si>
  <si>
    <t>2022-06-01 16:44:19 </t>
  </si>
  <si>
    <t>RD. Cuenta de cobro No. 04. </t>
  </si>
  <si>
    <t>3136025712 </t>
  </si>
  <si>
    <t>borisrg07@gmail.com  </t>
  </si>
  <si>
    <t>BORIS FLORIAN RAMIREZ GARCIA  </t>
  </si>
  <si>
    <t>20221140154432  </t>
  </si>
  <si>
    <t>2022-06-01 16:48:50 </t>
  </si>
  <si>
    <t>3212411723 </t>
  </si>
  <si>
    <t>dvergara2541@gmail.com  </t>
  </si>
  <si>
    <t>DAGOBERTO VERGARA MAYORGA </t>
  </si>
  <si>
    <t>20221140154442  </t>
  </si>
  <si>
    <t>2022-06-02 07:19:23 </t>
  </si>
  <si>
    <t>CAC SOLICITUD DE REGISTRO </t>
  </si>
  <si>
    <t>3528058 - 3527364 - 3116095872 </t>
  </si>
  <si>
    <t>bomberosbelendeumbria@gmail.com  </t>
  </si>
  <si>
    <t>CUERPO DE BOMBEROS VOLUNTARIOS DE BELEN DE UMBRIA  </t>
  </si>
  <si>
    <t>20221140154452  </t>
  </si>
  <si>
    <t>2022-06-02 07:24:20 </t>
  </si>
  <si>
    <t>CAC Derecho de petición alcaldía El Copey </t>
  </si>
  <si>
    <t>PETICIóN INTERéS GENERAL  </t>
  </si>
  <si>
    <t>5255629 - 32169906365255629 </t>
  </si>
  <si>
    <t>contactenos@elcopey-cesar.gov.co  </t>
  </si>
  <si>
    <t>ALCALDIA EL COPEY CESAR </t>
  </si>
  <si>
    <t>20221140154462  </t>
  </si>
  <si>
    <t>2022-06-02 07:28:25 </t>
  </si>
  <si>
    <t>CAC Solicitud de revisión de información </t>
  </si>
  <si>
    <t>Andrea Bibiana Castañeda Durán  </t>
  </si>
  <si>
    <t>FORMULACIÓN, ACTUALIZACIÓN ,ACOMPAÑAMINETO NORMATIVO Y OPERATIVO </t>
  </si>
  <si>
    <t>20221140154472  </t>
  </si>
  <si>
    <t>2022-06-02 07:34:07 </t>
  </si>
  <si>
    <t>CAC RESPUESTA OFICIAL </t>
  </si>
  <si>
    <t>2427400 </t>
  </si>
  <si>
    <t>andres.tobon@mininterior.gov.co  </t>
  </si>
  <si>
    <t>MINISTERIO DEL INTERIOR  </t>
  </si>
  <si>
    <t>VIVIANA ANDRADE TOVAR </t>
  </si>
  <si>
    <t>PLANEACIÓN ESTRATEGICA </t>
  </si>
  <si>
    <t>20221140154482  </t>
  </si>
  <si>
    <t>2022-06-02 07:37:32 </t>
  </si>
  <si>
    <t>CAC SOLICITUD TRAMITES SEGURO DE VIDA </t>
  </si>
  <si>
    <t>JIUD.GAVIRIA </t>
  </si>
  <si>
    <t>20221140154492  </t>
  </si>
  <si>
    <t>2022-06-02 07:43:15 </t>
  </si>
  <si>
    <t>CAC Documentos para Firma Curso Gestion y Administración de Cuerpos de Bomberos - 219-2022 </t>
  </si>
  <si>
    <t>2242222 2242888 </t>
  </si>
  <si>
    <t>capacitacion@bomberostulua.com.co  </t>
  </si>
  <si>
    <t>BENEMERITO CUERPO DE BOMBEROS VOLUNTARIOS TULUA - DEPARTAMENTO DE EDUCACIÓN  </t>
  </si>
  <si>
    <t>MAICOL.VILLARREAL </t>
  </si>
  <si>
    <t>20221140154502  </t>
  </si>
  <si>
    <t>2022-06-02 07:55:10 </t>
  </si>
  <si>
    <t>CAC matriz de emergencias año 2022 y forestales 2022 </t>
  </si>
  <si>
    <t>5166939 </t>
  </si>
  <si>
    <t>capacitacionbomberosjamundi@gmail.com  </t>
  </si>
  <si>
    <t>CUERPO DE BOMBEROS VOLUNTARIOS DE JAMUNDI - VALLE DEL CAUCA  </t>
  </si>
  <si>
    <t>CARLOS.CARTAGENA </t>
  </si>
  <si>
    <t>20221140154512  </t>
  </si>
  <si>
    <t>2022-06-02 07:59:47 </t>
  </si>
  <si>
    <t>CAC Solicitud de Actualización de Aval de Instructor y Reconocimiento como instructores de Brigadas de Emergencia </t>
  </si>
  <si>
    <t>CARRERA 5 CALLE 5  </t>
  </si>
  <si>
    <t>8770000 - 8773030 </t>
  </si>
  <si>
    <t>bomberosvillamaria@gmail.com  </t>
  </si>
  <si>
    <t>CUERPO DE BOMBEROS VOLUNTARIOS DE VILLAMARIA CALDAS  </t>
  </si>
  <si>
    <t>JOSE.TEUTA </t>
  </si>
  <si>
    <t>20221140154522  </t>
  </si>
  <si>
    <t>2022-06-02 08:10:07 </t>
  </si>
  <si>
    <t>CAC Aplazamiento Curso PRIMAP </t>
  </si>
  <si>
    <t>(6) 3265200 </t>
  </si>
  <si>
    <t>bomberosvoluntariospereira@gmail.com  </t>
  </si>
  <si>
    <t>CUERPO DE BOMBEROS VOLUNTARIOS DE PEREIRA  </t>
  </si>
  <si>
    <t>20221140154532  </t>
  </si>
  <si>
    <t>2022-06-02 08:15:08 </t>
  </si>
  <si>
    <t>CAC Solicitud de numero de registro de BOMBERO II </t>
  </si>
  <si>
    <t>Av. Bucarica # 21 peatonal 16 Floridablanca, Santander  </t>
  </si>
  <si>
    <t>+(57) 6750665 </t>
  </si>
  <si>
    <t>sistemas@bomberosfloridablanca.com  </t>
  </si>
  <si>
    <t>CUERPO DE BOMBEROS VOLUNTARIOS FLORIDABLANCA  </t>
  </si>
  <si>
    <t>20221140154542  </t>
  </si>
  <si>
    <t>2022-06-02 08:19:26 </t>
  </si>
  <si>
    <t>CAC Desvinvulación </t>
  </si>
  <si>
    <t>3185055579 </t>
  </si>
  <si>
    <t>bomberosrestrepo@hotmail.es  </t>
  </si>
  <si>
    <t>CUERPO DE BOMBEROS VOLUNTARIOS DE RESTREPO - META  </t>
  </si>
  <si>
    <t>20221140154552  </t>
  </si>
  <si>
    <t>2022-06-02 08:27:36 </t>
  </si>
  <si>
    <t>CAC petición urgente y prioritario BOMBEROS TIMBIO a CT. Jairo Soto Gil </t>
  </si>
  <si>
    <t>8278362 </t>
  </si>
  <si>
    <t>bomberostimbio@hotmail.com  </t>
  </si>
  <si>
    <t>CUERPO DE BOMBEROS VOLUNTARIOS DE TIMBIO  </t>
  </si>
  <si>
    <t>JORGE.RODRIGUEZ </t>
  </si>
  <si>
    <t>20221140154562  </t>
  </si>
  <si>
    <t>2022-06-02 09:28:36 </t>
  </si>
  <si>
    <t>RD. Cuenta de cobro No. 03. </t>
  </si>
  <si>
    <t>3003391362 </t>
  </si>
  <si>
    <t>arturocujia@hotmail.com  </t>
  </si>
  <si>
    <t>ARTURO ENRIQUE CUJIA AMAYA </t>
  </si>
  <si>
    <t>20221140154572  </t>
  </si>
  <si>
    <t>2022-06-02 09:56:26 </t>
  </si>
  <si>
    <t>2571263 </t>
  </si>
  <si>
    <t>LUZ MARINA SERNA HERRERA  </t>
  </si>
  <si>
    <t>20221140154582  </t>
  </si>
  <si>
    <t>2022-06-02 13:00:01 </t>
  </si>
  <si>
    <t>CAC programa bombero 1 y bombero2.pdf </t>
  </si>
  <si>
    <t>3439119 - 3284050 </t>
  </si>
  <si>
    <t>bomberos@dosquebradas.gov.co  </t>
  </si>
  <si>
    <t>CUERPO DE BOMBEROS OFICIALES DE DOSQUEBRADAS  </t>
  </si>
  <si>
    <t>20221140154592  </t>
  </si>
  <si>
    <t>2022-06-02 13:06:27 </t>
  </si>
  <si>
    <t>CAC Oficio Cuerpo de Bomberos Voluntarios PZA </t>
  </si>
  <si>
    <t>6373771 - 3124372584 - 3123961997 </t>
  </si>
  <si>
    <t>bomberosvoluntariospazdeariporo@gmail.com  </t>
  </si>
  <si>
    <t>CUERPO DE BOMBEROS VOLUNTARIOS DE PAZ DE ARIPORO  </t>
  </si>
  <si>
    <t>20221140154602  </t>
  </si>
  <si>
    <t>2022-06-02 14:49:09 </t>
  </si>
  <si>
    <t>edgar.alarcon@dnbc.gov.co  </t>
  </si>
  <si>
    <t>EDGAR SANTIAGO ALARCON TALERO  </t>
  </si>
  <si>
    <t>20221140154612  </t>
  </si>
  <si>
    <t>2022-06-02 15:00:11 </t>
  </si>
  <si>
    <t>SM. Remisión de certificados para firma: registro 219-2022. </t>
  </si>
  <si>
    <t>20221140154622  </t>
  </si>
  <si>
    <t>2022-06-03 11:35:39 </t>
  </si>
  <si>
    <t>CAC Solicitud de número de registro </t>
  </si>
  <si>
    <t>2853220 - 3855555 </t>
  </si>
  <si>
    <t>Laura.duarte@medellin.gov.co  </t>
  </si>
  <si>
    <t>CUERPO BOMBEROS OFICIALES MEDELLIN  </t>
  </si>
  <si>
    <t>20221140154632  </t>
  </si>
  <si>
    <t>2022-06-03 12:02:16 </t>
  </si>
  <si>
    <t>RD. Pago servicio de aseo y cafetería incluido insumos para la DNBC. </t>
  </si>
  <si>
    <t>6332795 </t>
  </si>
  <si>
    <t>UNION TEMPORAL ECOLIMPIEZA  </t>
  </si>
  <si>
    <t>20221140154642  </t>
  </si>
  <si>
    <t>2022-06-03 12:07:15 </t>
  </si>
  <si>
    <t>RD. Arriendamiento Sede DNBC.  </t>
  </si>
  <si>
    <t>7032978 </t>
  </si>
  <si>
    <t>NINGUNO  </t>
  </si>
  <si>
    <t>MULTIPACK MS S.A.S  </t>
  </si>
  <si>
    <t>20221140154652  </t>
  </si>
  <si>
    <t>2022-06-03 12:25:10 </t>
  </si>
  <si>
    <t>CAC SOLICITUD INFORMACIÓN </t>
  </si>
  <si>
    <t>Polideportivo municipal - barrio divino niño  </t>
  </si>
  <si>
    <t>3002164235 - 3207313743 </t>
  </si>
  <si>
    <t>cbomberosvoluntarioscaldono@yahoo.com  </t>
  </si>
  <si>
    <t>CUERPO DE BOMBEROS VOLUNTARIOS DE CALDONO - CAUCA  </t>
  </si>
  <si>
    <t>20221140154662  </t>
  </si>
  <si>
    <t>2022-06-03 12:27:49 </t>
  </si>
  <si>
    <t>CAC Salidas de Emergencia Bloqueadas. </t>
  </si>
  <si>
    <t>- </t>
  </si>
  <si>
    <t>gerpuelloj@gmail.com  </t>
  </si>
  <si>
    <t>GERMAN PUELLO - </t>
  </si>
  <si>
    <t>20221140154672  </t>
  </si>
  <si>
    <t>2022-06-03 14:11:37 </t>
  </si>
  <si>
    <t>SM. Remisión diplomas para firma, registro No. 105-2022. </t>
  </si>
  <si>
    <t>3128323188 </t>
  </si>
  <si>
    <t>bomberoslacejaant@hotmail.com  </t>
  </si>
  <si>
    <t>CUERPO DE BOMBEROS VOLUNTARIOS DE LA CEJA  </t>
  </si>
  <si>
    <t>20221140154682  </t>
  </si>
  <si>
    <t>2022-06-03 14:42:05 </t>
  </si>
  <si>
    <t>CAC Comunicación Oficial N° 2-2022-16849 </t>
  </si>
  <si>
    <t>3169001 </t>
  </si>
  <si>
    <t>gestiondocumental@sdmujer.gov.co  </t>
  </si>
  <si>
    <t>ALCALDIA MAYOR DE BOGOTA SECRETARIA DISTRITAL DE LA MUJER  </t>
  </si>
  <si>
    <t>JORGE.RESTREPO </t>
  </si>
  <si>
    <t>20221140154692  </t>
  </si>
  <si>
    <t>2022-06-03 14:52:44 </t>
  </si>
  <si>
    <t>CAC Solicitud Información </t>
  </si>
  <si>
    <t>juanseb0221@gmail.com  </t>
  </si>
  <si>
    <t>SEBASTIAN CASTAÑEDA - </t>
  </si>
  <si>
    <t>ANDRES.MUNOZ </t>
  </si>
  <si>
    <t>20221140154702  </t>
  </si>
  <si>
    <t>2022-06-03 14:56:23 </t>
  </si>
  <si>
    <t>CAC Radicado DNBC No.20222150054661 </t>
  </si>
  <si>
    <t>3143231581 </t>
  </si>
  <si>
    <t>bomberosmorelia2021@gmail.com  </t>
  </si>
  <si>
    <t>CUERPO DE BOMBEROS VOLUNTARIOS DE MORELIA  </t>
  </si>
  <si>
    <t>JULIO.CHAMORRO </t>
  </si>
  <si>
    <t>20221140154712  </t>
  </si>
  <si>
    <t>2022-06-03 15:01:39 </t>
  </si>
  <si>
    <t>CAC Solicitud Aval Instructor CBV Supia Caldas </t>
  </si>
  <si>
    <t>20221140154722  </t>
  </si>
  <si>
    <t>2022-06-03 15:03:56 </t>
  </si>
  <si>
    <t>CAC Carta renuncia irrevocable </t>
  </si>
  <si>
    <t>(6) 8398114 </t>
  </si>
  <si>
    <t>Bomberospuertosalgar@yahoo.es  </t>
  </si>
  <si>
    <t>CUERPO DE BOMBEROS VOLUNTARIOS DE PUERTO SALGAR  </t>
  </si>
  <si>
    <t>20221140154732  </t>
  </si>
  <si>
    <t>2022-06-03 15:08:11 </t>
  </si>
  <si>
    <t>CAC Solicitud de numero de registro para curso Bombero II </t>
  </si>
  <si>
    <t>20221140154742  </t>
  </si>
  <si>
    <t>2022-06-03 15:12:09 </t>
  </si>
  <si>
    <t>CAC Superintendencia de Industria y Comercio. Radicacion </t>
  </si>
  <si>
    <t>5870000 </t>
  </si>
  <si>
    <t>contactenos@sic.gov.co  </t>
  </si>
  <si>
    <t>SUPERINTENDENCIA DE INDUSTRIA Y COMERCIO  </t>
  </si>
  <si>
    <t>20221140154752  </t>
  </si>
  <si>
    <t>2022-06-03 15:25:08 </t>
  </si>
  <si>
    <t>CAC REMISIÓN DE QUEJA E-2020-426109 POR COMPETENCIA </t>
  </si>
  <si>
    <t>7443019 </t>
  </si>
  <si>
    <t>lmejia@procuraduria.gov.co  </t>
  </si>
  <si>
    <t>PROCURADURIA GENERAL DE LA NACION ARMENIA - QUINDIO  </t>
  </si>
  <si>
    <t>20221140154762  </t>
  </si>
  <si>
    <t>2022-06-03 15:29:36 </t>
  </si>
  <si>
    <t>CAC Consulta alcance del artículo 30 del Decreto-Ley 256 de 2013  </t>
  </si>
  <si>
    <t>direcciongeneral@direcciongeneral.gov.co  </t>
  </si>
  <si>
    <t>CUERPOS DE BOMBEROS OFICIALES DE BUCARAMANGA  </t>
  </si>
  <si>
    <t>20229000154772  </t>
  </si>
  <si>
    <t>2022-06-03 15:30:32 </t>
  </si>
  <si>
    <t>normatividad o reglamentación vigente que exija la postura de “rociadores de agua para la red de control de incendios” en un local comercial  </t>
  </si>
  <si>
    <t>ipm.abogados@gmail.com </t>
  </si>
  <si>
    <t>David Aristizabal Velasquez </t>
  </si>
  <si>
    <t>Edgar Alexander Maya Lopez </t>
  </si>
  <si>
    <t>EDUCACIÓN NACIONAL PARA BOMBEROS  </t>
  </si>
  <si>
    <t>20221140154782  </t>
  </si>
  <si>
    <t>2022-06-03 15:42:15 </t>
  </si>
  <si>
    <t>CAC SOPORTES/REGISTRO Nº 137-2022/INSPECTOR DE SEGURIDAD BÁSICO </t>
  </si>
  <si>
    <t>2293121 - 2023569 </t>
  </si>
  <si>
    <t>secretario@bomberoslaunionvalle.org  </t>
  </si>
  <si>
    <t>CUERPO DE BOMBEROS VOLUNTARIOS DE LA UNION ESCUELA BOMBEROS LA UNION  </t>
  </si>
  <si>
    <t>20221140154792  </t>
  </si>
  <si>
    <t>2022-06-03 16:07:36 </t>
  </si>
  <si>
    <t>CAC Respuesta Comunicado Oficial Cuerpo de Bomberos Voluntarios La Gloria . </t>
  </si>
  <si>
    <t>(095) 5683026 </t>
  </si>
  <si>
    <t>alcaldia@lagloria-cesar.gov.co  </t>
  </si>
  <si>
    <t>ALCALDIA LA GLORIA CESAR </t>
  </si>
  <si>
    <t>Jorge Restrepo Sanguino </t>
  </si>
  <si>
    <t>20221140154802  </t>
  </si>
  <si>
    <t>2022-06-06 10:15:08 </t>
  </si>
  <si>
    <t>RD. Cuenta de cobro No. 04, </t>
  </si>
  <si>
    <t>3114762980 </t>
  </si>
  <si>
    <t>NO DESIGNA  </t>
  </si>
  <si>
    <t>DIEGO ALEJANDRO ESPITIA VILLALOBOS </t>
  </si>
  <si>
    <t>20221140154812  </t>
  </si>
  <si>
    <t>2022-06-06 11:13:34 </t>
  </si>
  <si>
    <t>CAC Soportes / Registro N° 110-2022/ Taller para la Formación de Instructores Curso Uso Efectivo del Agua en la Extinción de Incendios Forestales TCUEAEI </t>
  </si>
  <si>
    <t>3822500 </t>
  </si>
  <si>
    <t>gneira@bomberosbogota.gov.co  </t>
  </si>
  <si>
    <t>CUERPO DE BOMBEROS OFICIALES BOGOTá UAECOB COOPERACIÓN INTERNACIONAL Y ALIANZAS ESTRATÉGICAS </t>
  </si>
  <si>
    <t>Maicol Villarreal Ospina </t>
  </si>
  <si>
    <t>MAURICIO.DELGADO </t>
  </si>
  <si>
    <t>20221140154822  </t>
  </si>
  <si>
    <t>2022-06-06 12:11:42 </t>
  </si>
  <si>
    <t>RD. Documentos Escuela de Formación de Cundinamarca. </t>
  </si>
  <si>
    <t>3213498087 </t>
  </si>
  <si>
    <t>bomberostabio@hotmail.es  </t>
  </si>
  <si>
    <t>CUERPO DE BOMBEROS VOLUNTARIOS DE TABIO  </t>
  </si>
  <si>
    <t>20221140154832  </t>
  </si>
  <si>
    <t>2022-06-06 14:16:58 </t>
  </si>
  <si>
    <t>CAC / Registro N° 110-2022/ Taller para la Formación de Instructores Curso Uso Efectivo del Agua en la Extinción de Incendios Forestales TCUEAEIF </t>
  </si>
  <si>
    <t>20221140154842  </t>
  </si>
  <si>
    <t>2022-06-06 14:20:13 </t>
  </si>
  <si>
    <t>CAC Solicitud información concepto de prevención </t>
  </si>
  <si>
    <t>MSalasd@bomberos.go.cr  </t>
  </si>
  <si>
    <t>MARICELA SALAS - </t>
  </si>
  <si>
    <t>Cristian Fernando Salcedo Rueda </t>
  </si>
  <si>
    <t>SUBDIRECCIÓN ESTRATÉGICA Y DE COORDINACIÓN BOMBERIL </t>
  </si>
  <si>
    <t>20221140154852  </t>
  </si>
  <si>
    <t>2022-06-06 14:32:14 </t>
  </si>
  <si>
    <t>CAC Aclaratoria de que unidades pueden hacer parte del consejo de dignatarios </t>
  </si>
  <si>
    <t>3012812069 - 3006292380 </t>
  </si>
  <si>
    <t>bomberosovejas@gmail.com  </t>
  </si>
  <si>
    <t>CUERPO DE BOMBEROS DE OVEJAS  </t>
  </si>
  <si>
    <t>20221140154862  </t>
  </si>
  <si>
    <t>2022-06-06 14:39:05 </t>
  </si>
  <si>
    <t>SM. Diligenciamiento de Carnés. CBVC 030. </t>
  </si>
  <si>
    <t>7421299 - 3137889558 </t>
  </si>
  <si>
    <t>broscalarca@gmail.com  </t>
  </si>
  <si>
    <t>CUERPO DE BOMBEROS VOLUTARIOS CALARCA QUINDIO  </t>
  </si>
  <si>
    <t>20221140154872  </t>
  </si>
  <si>
    <t>2022-06-06 14:44:26 </t>
  </si>
  <si>
    <t>SM. Solicitud de acompañamiento con el fin de estructurar y poner en marcha a la Escuela de Formación para Bomberos del Departamento. </t>
  </si>
  <si>
    <t>20221140154882  </t>
  </si>
  <si>
    <t>2022-06-06 14:49:14 </t>
  </si>
  <si>
    <t>SM. Diplomas para firma: registro No. 511-2021. </t>
  </si>
  <si>
    <t>AV 6 No. 1 - 46  </t>
  </si>
  <si>
    <t>5712255 </t>
  </si>
  <si>
    <t>secretaria@bomberoscucuta.org  </t>
  </si>
  <si>
    <t>CUERPO DE BOMBEROS VOLUNTARIOS DE CUCUTA  </t>
  </si>
  <si>
    <t>20221140154892  </t>
  </si>
  <si>
    <t>2022-06-06 15:20:57 </t>
  </si>
  <si>
    <t>3013372537 </t>
  </si>
  <si>
    <t>josedmartinezabogado@gmail.com  </t>
  </si>
  <si>
    <t>JOSE DARIO MARTINEZ ZAPATA </t>
  </si>
  <si>
    <t>20221140154902  </t>
  </si>
  <si>
    <t>2022-06-06 15:52:17 </t>
  </si>
  <si>
    <t>CAC Proyecto KIT de Incendio Forestal Cuerpo de Bomberos Voluntarios Villamaria </t>
  </si>
  <si>
    <t>Andrés Fernando Muñoz Cabrera </t>
  </si>
  <si>
    <t>FORTALECIMIENTO BOMBERIL PARA LA RESPUESTA </t>
  </si>
  <si>
    <t>20221140154912  </t>
  </si>
  <si>
    <t>2022-06-06 15:56:40 </t>
  </si>
  <si>
    <t>CAC DEPURACION DE ESTADO DE CARTERA A CORTE DE 31 DE MAYO 2022 CUERPO DE BOMBEROSVOLUNTARIOS DEL MUNICIPIO DE ENTRERRIOS NIT 900031904 </t>
  </si>
  <si>
    <t>8670411 ext 115 </t>
  </si>
  <si>
    <t>bomberrios@yahoo.com  </t>
  </si>
  <si>
    <t>BOMBEROS VOLUNTARIOS MUNICIPIO ENTRERRIOS  </t>
  </si>
  <si>
    <t>20221140154922  </t>
  </si>
  <si>
    <t>2022-06-06 16:02:59 </t>
  </si>
  <si>
    <t>CAC SEGUN RADICADO Nº 20222150048981 SE LE DA RESPUESTA PARCIAL  </t>
  </si>
  <si>
    <t>CALLE 8 - BARRIO LAS AMERICAS  </t>
  </si>
  <si>
    <t>3202929291 </t>
  </si>
  <si>
    <t>Bomberoslahormiga@gmail.com  </t>
  </si>
  <si>
    <t>CUERPO DE BOMBEROS VOLUNTARIOS DE LA HORMIGA  </t>
  </si>
  <si>
    <t>20221140154932  </t>
  </si>
  <si>
    <t>2022-06-06 16:34:48 </t>
  </si>
  <si>
    <t>RD. Legalización de comisión: Tunja.  </t>
  </si>
  <si>
    <t>3223632009 </t>
  </si>
  <si>
    <t>OMAR ENRIQUE MORENO BALLESTEROS </t>
  </si>
  <si>
    <t>20221140154942  </t>
  </si>
  <si>
    <t>2022-06-06 16:37:55 </t>
  </si>
  <si>
    <t>RD. Legalización de comisión: Tunja. </t>
  </si>
  <si>
    <t>3174334809 </t>
  </si>
  <si>
    <t>jairosoto@bomberoscali.org  </t>
  </si>
  <si>
    <t>JAIRO SOTO GIL </t>
  </si>
  <si>
    <t>20221140154952  </t>
  </si>
  <si>
    <t>2022-06-06 16:41:08 </t>
  </si>
  <si>
    <t>edwingoma@gmail.com  </t>
  </si>
  <si>
    <t>EDWIN GONZALEZ MALAGON </t>
  </si>
  <si>
    <t>20221140154962  </t>
  </si>
  <si>
    <t>2022-06-06 16:46:14 </t>
  </si>
  <si>
    <t>RD. Legalización de comisión: Valle del Cauca. </t>
  </si>
  <si>
    <t>3102683455 </t>
  </si>
  <si>
    <t>JULIO.CHAMORRO@DNBC.GOV.CO  </t>
  </si>
  <si>
    <t>JULIO ALEJANDRO CHAMORRO CABRERA </t>
  </si>
  <si>
    <t>20221140154972  </t>
  </si>
  <si>
    <t>2022-06-06 16:50:28 </t>
  </si>
  <si>
    <t>5557926 </t>
  </si>
  <si>
    <t>director@dnbc.gov.co  </t>
  </si>
  <si>
    <t>CHARLES WILBER BENAVIDES CASTILLO  </t>
  </si>
  <si>
    <t>20221140154982  </t>
  </si>
  <si>
    <t>2022-06-06 16:55:43 </t>
  </si>
  <si>
    <t>3103004079 </t>
  </si>
  <si>
    <t>tatiana.herrera@dnbc.gov.co  </t>
  </si>
  <si>
    <t>TATIANA HERRERA BUSTOS </t>
  </si>
  <si>
    <t>20221140154992  </t>
  </si>
  <si>
    <t>2022-06-06 21:39:23 </t>
  </si>
  <si>
    <t>CAC Homologación de títulos </t>
  </si>
  <si>
    <t>2314569 </t>
  </si>
  <si>
    <t>cgonzalez@bomberosbogota.gov.co  </t>
  </si>
  <si>
    <t>BOMBEROS BOGOTA  </t>
  </si>
  <si>
    <t>20221140155002  </t>
  </si>
  <si>
    <t>2022-06-06 21:43:35 </t>
  </si>
  <si>
    <t>CAC RESPUESTA OFICIAL 2028899221232123008 </t>
  </si>
  <si>
    <t>20221140155012  </t>
  </si>
  <si>
    <t>2022-06-06 21:48:38 </t>
  </si>
  <si>
    <t>CAC Respuesta Oficial EXT_S21-00067320 </t>
  </si>
  <si>
    <t>carlos.baena@mininterior.gov.co  </t>
  </si>
  <si>
    <t>MINISTERIO DEL INTERIOR CARLOS ALBERTO BAENA LóPEZ CARLOS ALBERTO BAENA LóPEZ </t>
  </si>
  <si>
    <t>20221140155022  </t>
  </si>
  <si>
    <t>2022-06-06 21:53:41 </t>
  </si>
  <si>
    <t>CAC SOLICITUD DE CERTIFICACIÓN </t>
  </si>
  <si>
    <t>626-7595 </t>
  </si>
  <si>
    <t>alcaldia@villanueva-bolivar.gov.co  </t>
  </si>
  <si>
    <t>ALCALDIA VILLANUEVA BOLIVAR </t>
  </si>
  <si>
    <t>Luis Alberto Valencia Pulido </t>
  </si>
  <si>
    <t>COORDINACIÓN OPERATIVA </t>
  </si>
  <si>
    <t>20221140155032  </t>
  </si>
  <si>
    <t>2022-06-06 21:59:38 </t>
  </si>
  <si>
    <t>CAC Respuesta Oficial EXT_S21-00068529 </t>
  </si>
  <si>
    <t>20221140155042  </t>
  </si>
  <si>
    <t>2022-06-06 22:03:42 </t>
  </si>
  <si>
    <t>CAC Respuesta Oficial EXT_S21-00067531 </t>
  </si>
  <si>
    <t>20221140155052  </t>
  </si>
  <si>
    <t>2022-06-06 22:08:36 </t>
  </si>
  <si>
    <t>CAC RESPUESTA OFICIAL EXT_S21-00067655 </t>
  </si>
  <si>
    <t>20221140155062  </t>
  </si>
  <si>
    <t>2022-06-06 22:15:03 </t>
  </si>
  <si>
    <t>CAC RESPUESTA OFICIAL PQRSD-065695-PQR </t>
  </si>
  <si>
    <t>OSCAR.PABON </t>
  </si>
  <si>
    <t>20221140155072  </t>
  </si>
  <si>
    <t>2022-06-06 22:18:53 </t>
  </si>
  <si>
    <t>CAC Respuesta Oficial EXT_S21-00067403 </t>
  </si>
  <si>
    <t>20221140155082  </t>
  </si>
  <si>
    <t>2022-06-06 22:22:29 </t>
  </si>
  <si>
    <t>CAC RESPUESTA OFICIAL PQRSD-065491-PQR </t>
  </si>
  <si>
    <t>20221140155092  </t>
  </si>
  <si>
    <t>2022-06-06 22:26:35 </t>
  </si>
  <si>
    <t>CAC Solicitud homologación de Títulos </t>
  </si>
  <si>
    <t>Mauricio Delgado Perdomo </t>
  </si>
  <si>
    <t>20221140155102  </t>
  </si>
  <si>
    <t>2022-06-06 22:31:28 </t>
  </si>
  <si>
    <t>CAC SOLICITUD DE UNIFORMES A UNIDADES FALTANTES </t>
  </si>
  <si>
    <t>PENDIENTE  </t>
  </si>
  <si>
    <t>PENDIENTE </t>
  </si>
  <si>
    <t>bomberosanluis@gmail.com  </t>
  </si>
  <si>
    <t>CUERPO DE BOMBEROS DE SAN LUIS - ANTIOQUIA  </t>
  </si>
  <si>
    <t>20221140155112  </t>
  </si>
  <si>
    <t>2022-06-06 22:35:42 </t>
  </si>
  <si>
    <t>CAC RESPUESTA OFICIAL EXT_S21-00066998 </t>
  </si>
  <si>
    <t>20221140155122  </t>
  </si>
  <si>
    <t>2022-06-06 22:45:13 </t>
  </si>
  <si>
    <t>CAC RESPUESTA OFICIAL EXT_S21-00065065 </t>
  </si>
  <si>
    <t>20221140155132  </t>
  </si>
  <si>
    <t>2022-06-06 22:50:33 </t>
  </si>
  <si>
    <t>CAC RESPUESTA OFICIAL EXT_S21-00067514 </t>
  </si>
  <si>
    <t>20221140155142  </t>
  </si>
  <si>
    <t>2022-06-06 22:57:41 </t>
  </si>
  <si>
    <t>CAC ENVIO VARIOS DOCUMENTOS RELACIAONADOS CON EL PLAN DE MEJORAMIENTO </t>
  </si>
  <si>
    <t>5295622 </t>
  </si>
  <si>
    <t>germanbarrerotorres@yahoo.es  </t>
  </si>
  <si>
    <t>CUERPO DE BOMBEROS VOLUNTARIOS DE SIBATE CONSEJO DE OFICIALES  </t>
  </si>
  <si>
    <t>20221140155152  </t>
  </si>
  <si>
    <t>2022-06-07 06:19:42 </t>
  </si>
  <si>
    <t>CAC SOLICITUD DE INCLUSION EQUIPO BOMBEROS VENTAQUEMADA </t>
  </si>
  <si>
    <t>CALLE 22 # 6 - 22  </t>
  </si>
  <si>
    <t>7426076 </t>
  </si>
  <si>
    <t>bomberostunja@yahoo.com  </t>
  </si>
  <si>
    <t>CUERPO DE BOMBEROS VOLUNTARIOS DE TUNJA  </t>
  </si>
  <si>
    <t>20221140155162  </t>
  </si>
  <si>
    <t>2022-06-07 06:29:48 </t>
  </si>
  <si>
    <t>CAC Cumplimiento Ley 1575 de 2012 – Contratación para la prestación del servicio público esencial con el Cuerpo de Bomberos Voluntarios para la vigencia 2022. </t>
  </si>
  <si>
    <t>317 515 1005 - 3208501095 </t>
  </si>
  <si>
    <t>contactenos@suesca-cundinamarca.gov.co  </t>
  </si>
  <si>
    <t>ALCALDÍA SUESCA CUNDINAMARCA </t>
  </si>
  <si>
    <t>JOSE.MARTINEZ </t>
  </si>
  <si>
    <t>20221140155172  </t>
  </si>
  <si>
    <t>2022-06-07 06:38:41 </t>
  </si>
  <si>
    <t>CAC INFORME C.B.V. CIRCASIA </t>
  </si>
  <si>
    <t>CARRERA 10 CALLE 7 # 6-42  </t>
  </si>
  <si>
    <t>7584222 </t>
  </si>
  <si>
    <t>bomberoscircasia70@gmail.com  </t>
  </si>
  <si>
    <t>CUERPO DE BOMBEROS VOLUNTARIOS DE CIRCASIA  </t>
  </si>
  <si>
    <t>20221140155182  </t>
  </si>
  <si>
    <t>2022-06-07 06:44:51 </t>
  </si>
  <si>
    <t>CAC Solicitud de aval de instructor para unidades de Restrepo-Meta </t>
  </si>
  <si>
    <t>3123061176 </t>
  </si>
  <si>
    <t>contactenos@restrepo-meta.gov.co  </t>
  </si>
  <si>
    <t>ALCALDIA MUNICIPAL RESTREPO META </t>
  </si>
  <si>
    <t>20221140155192  </t>
  </si>
  <si>
    <t>2022-06-07 06:47:02 </t>
  </si>
  <si>
    <t>CAC RESPUESTA DE ACUERDOS EN REUNION </t>
  </si>
  <si>
    <t>NO REGISTRA  </t>
  </si>
  <si>
    <t>3117368814 </t>
  </si>
  <si>
    <t>CUERPO DE BOMBEROS VOLUNTARIOS DE CARMEN DE ATRATO  </t>
  </si>
  <si>
    <t>20221140155202  </t>
  </si>
  <si>
    <t>2022-06-07 06:57:26 </t>
  </si>
  <si>
    <t>CAC SOLICITUD DE CONCEPTO </t>
  </si>
  <si>
    <t>bomberosdeleguizamo@gmail.com  </t>
  </si>
  <si>
    <t>CUERPO DE BOMBEROS PUERTO LEGUIZAMO PUTUMAYO </t>
  </si>
  <si>
    <t>20221140155212  </t>
  </si>
  <si>
    <t>2022-06-07 07:02:40 </t>
  </si>
  <si>
    <t>CAC Radicado **20222150042841** </t>
  </si>
  <si>
    <t>3125862089 </t>
  </si>
  <si>
    <t>bomberosvolacacias@yahoo.com  </t>
  </si>
  <si>
    <t>CUERPO DE BOMBEROS VOLUNTARIOS DE ACACIAS  </t>
  </si>
  <si>
    <t>20221140155222  </t>
  </si>
  <si>
    <t>2022-06-07 07:07:58 </t>
  </si>
  <si>
    <t>CAC Solicitud Registro Curso de Bombero II </t>
  </si>
  <si>
    <t>(1) 8561216- 8561090 </t>
  </si>
  <si>
    <t>bomberoschoconta.2016@hotmail.com  </t>
  </si>
  <si>
    <t>CUERPO DE BOMBEROS DE CHOCONTA  </t>
  </si>
  <si>
    <t>20221140155232  </t>
  </si>
  <si>
    <t>2022-06-07 07:11:09 </t>
  </si>
  <si>
    <t>CAC Respuesta Radicado DNBC No.20222140056631  </t>
  </si>
  <si>
    <t>20221140155242  </t>
  </si>
  <si>
    <t>2022-06-07 07:15:44 </t>
  </si>
  <si>
    <t>CAC CONSULTA ANTE LA DNBC PORTE DEL UNIFORME </t>
  </si>
  <si>
    <t>Jiud Magnoly Gaviria Narvaez </t>
  </si>
  <si>
    <t>20221140155252  </t>
  </si>
  <si>
    <t>2022-06-07 07:19:06 </t>
  </si>
  <si>
    <t>CAC ALCALDIA MUNICIPAL - Reiteración suscripción contrato Gestión de Riesgo Contra Incendio </t>
  </si>
  <si>
    <t>Calle 4 # 27a - 47  </t>
  </si>
  <si>
    <t>3005538031 - 3182315338 </t>
  </si>
  <si>
    <t>bomberogalapa2014@outlook.com  </t>
  </si>
  <si>
    <t>CUERPO DE BOMBEROS VOLUNTARIOS DE GALAPA - ATLANTICO  </t>
  </si>
  <si>
    <t>20221140155262  </t>
  </si>
  <si>
    <t>2022-06-07 07:23:24 </t>
  </si>
  <si>
    <t>CAC INTERVENCION URGENTE Y PRIORITARIA SEGÚN RADICADO NO.20221140154552 </t>
  </si>
  <si>
    <t>20221140155272  </t>
  </si>
  <si>
    <t>2022-06-07 09:17:13 </t>
  </si>
  <si>
    <t>RD. Radicación Factura Pago 3 / 11. </t>
  </si>
  <si>
    <t>8727100 </t>
  </si>
  <si>
    <t>SOCIEDAD DE TELEVISIÓN DE CALDAS, RISARALDA Y QUINDÍO LTDA - TELECAFÉ  </t>
  </si>
  <si>
    <t>20221140155282  </t>
  </si>
  <si>
    <t>2022-06-07 10:16:06 </t>
  </si>
  <si>
    <t>RD. Legalización de comisión: Santiago de Tolú. </t>
  </si>
  <si>
    <t>3003231521 </t>
  </si>
  <si>
    <t>jonathanprietob@gmail.com  </t>
  </si>
  <si>
    <t>JONATHAN PRIETO BARAJAS </t>
  </si>
  <si>
    <t>20221140155292  </t>
  </si>
  <si>
    <t>2022-06-07 10:24:08 </t>
  </si>
  <si>
    <t>RD. Derecho de petición.  </t>
  </si>
  <si>
    <t>PETICIóN DOCUMENTOS O INFORMACIóN </t>
  </si>
  <si>
    <t>sinbocolombia@gmail.com  </t>
  </si>
  <si>
    <t>3006511617 3004112598 </t>
  </si>
  <si>
    <t>SINDICATO NACIONAL DE BOMBEROS OFICIALES DE COLOMBIA  </t>
  </si>
  <si>
    <t>ALVARO.PEREZ </t>
  </si>
  <si>
    <t>20221140155302  </t>
  </si>
  <si>
    <t>2022-06-07 10:26:29 </t>
  </si>
  <si>
    <t>RD. Solicitud urgente. </t>
  </si>
  <si>
    <t>20221140155312  </t>
  </si>
  <si>
    <t>2022-06-07 10:29:06 </t>
  </si>
  <si>
    <t>RD. Amenazas a SINBOCOLOMBIA. </t>
  </si>
  <si>
    <t>20221140155322  </t>
  </si>
  <si>
    <t>2022-06-07 10:31:45 </t>
  </si>
  <si>
    <t>RD. Derecho de petición. </t>
  </si>
  <si>
    <t>MARGARITA.ARIAS </t>
  </si>
  <si>
    <t>20221140155332  </t>
  </si>
  <si>
    <t>2022-06-07 10:41:15 </t>
  </si>
  <si>
    <t>3155246967 </t>
  </si>
  <si>
    <t>MANUEL RICARDO GONZALEZ GONZALEZ </t>
  </si>
  <si>
    <t>20221140155342  </t>
  </si>
  <si>
    <t>2022-06-07 10:45:27 </t>
  </si>
  <si>
    <t>3165328474 </t>
  </si>
  <si>
    <t>DANIEL ALEJANDRO CAMARGO RODRIGUEZ </t>
  </si>
  <si>
    <t>20221140155352  </t>
  </si>
  <si>
    <t>2022-06-07 10:57:25 </t>
  </si>
  <si>
    <t>RD. Legalización de comisión:  </t>
  </si>
  <si>
    <t>mvidal@valledelcauca.gov.co  </t>
  </si>
  <si>
    <t>3103581700 </t>
  </si>
  <si>
    <t>MELBA LEYNER VIDAL </t>
  </si>
  <si>
    <t>20221140155362  </t>
  </si>
  <si>
    <t>2022-06-07 11:00:55 </t>
  </si>
  <si>
    <t>ORLANDO.MURILLO@DNBC.GOV.CO  </t>
  </si>
  <si>
    <t>ORLANDO MURILLO LOPEZ </t>
  </si>
  <si>
    <t>20221140155372  </t>
  </si>
  <si>
    <t>2022-06-07 13:32:21 </t>
  </si>
  <si>
    <t>RD. Legalización de comisión: Envigado. </t>
  </si>
  <si>
    <t>20221140155382  </t>
  </si>
  <si>
    <t>2022-06-07 13:39:56 </t>
  </si>
  <si>
    <t>RD. Legalización de comisión: Zona Bananera y Fundación Magdalena. </t>
  </si>
  <si>
    <t>3177505171 </t>
  </si>
  <si>
    <t>andrea.penuela@dnbc.gov.co  </t>
  </si>
  <si>
    <t>ANDREA MERCEDES PEÑUELA RINCON </t>
  </si>
  <si>
    <t>20221140155392  </t>
  </si>
  <si>
    <t>2022-06-07 13:44:45 </t>
  </si>
  <si>
    <t>RD. Legalización de comisión: Boyacá. </t>
  </si>
  <si>
    <t>3042211169 </t>
  </si>
  <si>
    <t>altevez_2000@hotmail.com  </t>
  </si>
  <si>
    <t>ALVARO JOSE RESTREPO PLAZA </t>
  </si>
  <si>
    <t>20221140155402  </t>
  </si>
  <si>
    <t>2022-06-07 15:00:21 </t>
  </si>
  <si>
    <t>RD. Firma de diplomas registro No. 137-2022. </t>
  </si>
  <si>
    <t>3202872469 </t>
  </si>
  <si>
    <t>escuela@bomberoslaunionvalle.org  </t>
  </si>
  <si>
    <t>CUERPO DE BOMBEROS VOLUNTARIOS DE LA UNION  </t>
  </si>
  <si>
    <t>20221140155412  </t>
  </si>
  <si>
    <t>2022-06-07 15:40:26 </t>
  </si>
  <si>
    <t>CAC informe kit forestal y EPP </t>
  </si>
  <si>
    <t>7276565 - 7276997 </t>
  </si>
  <si>
    <t>bomberossocorro@hotmail.com  </t>
  </si>
  <si>
    <t>CUERPO DE BOMBEROS VOLUNTARIOS DEL SOCORRO  </t>
  </si>
  <si>
    <t>20221140155422  </t>
  </si>
  <si>
    <t>2022-06-07 15:48:32 </t>
  </si>
  <si>
    <t>CAC Respuesta Radicado DNBC 20221140147542 Solicitud Curso SCI- CAQUEZA CUNDINAMARCA </t>
  </si>
  <si>
    <t>3213901757 </t>
  </si>
  <si>
    <t>bomberosdecolombiacaqueza@hotmail.com  </t>
  </si>
  <si>
    <t>CUERPO DE BOMBEROS VOLUNTARIOS CAQUEZA  </t>
  </si>
  <si>
    <t>20221140155432  </t>
  </si>
  <si>
    <t>2022-06-07 15:56:14 </t>
  </si>
  <si>
    <t>CAC Consulta grados de afinidad </t>
  </si>
  <si>
    <t>6241209 - 6236241 </t>
  </si>
  <si>
    <t>departamentodecapacitacioncbvc@gmail.com  </t>
  </si>
  <si>
    <t>CUERPO DE BOMBEROS VOLUNTARIOS DE VILLANUEVA - CASANARE  </t>
  </si>
  <si>
    <t>20221140155442  </t>
  </si>
  <si>
    <t>2022-06-07 16:00:12 </t>
  </si>
  <si>
    <t>CAC Comunicación CGR Resultados Proceso Atención Denuncia 2021-212026-82111-D </t>
  </si>
  <si>
    <t>PETICIóN ENTRE AUTORIDADES  </t>
  </si>
  <si>
    <t>estadisticasfiscales@contraloria.gov.co  </t>
  </si>
  <si>
    <t>CONTRALORIA DIRECTORA DE CUENTAS Y ESTADíSTICAS FISCALES  </t>
  </si>
  <si>
    <t>Carlos Armando López Barrera </t>
  </si>
  <si>
    <t>GESTIÓN JURÍDICA </t>
  </si>
  <si>
    <t>20221140155452  </t>
  </si>
  <si>
    <t>2022-06-07 16:02:32 </t>
  </si>
  <si>
    <t>CAC subcomando@bomberosyopal.com </t>
  </si>
  <si>
    <t>CALLE 24 # 17 - 30  </t>
  </si>
  <si>
    <t>6347735 </t>
  </si>
  <si>
    <t>subcomando@bomberosyopal.com  </t>
  </si>
  <si>
    <t>CUERPO DE BOMBEROS VOLUNTARIOS DE YOPAL  </t>
  </si>
  <si>
    <t>20221140155462  </t>
  </si>
  <si>
    <t>2022-06-07 16:06:41 </t>
  </si>
  <si>
    <t>CAC ACTAS DE ENTREGA </t>
  </si>
  <si>
    <t>bomberostad2008@hotmail.com  </t>
  </si>
  <si>
    <t>CUERPO DE BOMBEROS VOLUNTARIOS DE SIPI CHOCO </t>
  </si>
  <si>
    <t>20221140155472  </t>
  </si>
  <si>
    <t>2022-06-07 16:09:58 </t>
  </si>
  <si>
    <t>CAC Solicitud curso en línea SCI </t>
  </si>
  <si>
    <t>20221140155482  </t>
  </si>
  <si>
    <t>2022-06-07 16:15:57 </t>
  </si>
  <si>
    <t>CAC TRAMITE DE SU PETICION 20226110176702 </t>
  </si>
  <si>
    <t>CALLE 25 Norte No. 6A - 11 - CUARTO PISO  </t>
  </si>
  <si>
    <t>CONMUTADOR 3989980. EXT.23250 </t>
  </si>
  <si>
    <t>ingrid.murillo@fiscalia.gov.co  </t>
  </si>
  <si>
    <t>FISCALIA GENERAL DE LA NACION INGRID KATHERINE MURILLO A.  </t>
  </si>
  <si>
    <t>20221140155492  </t>
  </si>
  <si>
    <t>2022-06-07 16:21:49 </t>
  </si>
  <si>
    <t>CAC Respuesta oficio 2022-SG-0762 18 DE MARZO 2022 </t>
  </si>
  <si>
    <t>8710141 </t>
  </si>
  <si>
    <t>bomberosb24@gmail.com  </t>
  </si>
  <si>
    <t>CUERPO DE BOMBEROS VOLUNTARIOS DE SOPO  </t>
  </si>
  <si>
    <t>20221140155502  </t>
  </si>
  <si>
    <t>2022-06-07 16:25:01 </t>
  </si>
  <si>
    <t>CAC SOLICITUD RUE - CUERPO DE BOMBEROS VOLUNTARIOS DE SAN JUAN GIRÓN </t>
  </si>
  <si>
    <t>6532113 - 3184287146 </t>
  </si>
  <si>
    <t>bomberosgiron@gmail.com  </t>
  </si>
  <si>
    <t>CUERPO DE BOMBEROS VOLUNTARIOS DE SAN JUAN DE GIRÓN  </t>
  </si>
  <si>
    <t>20221140155512  </t>
  </si>
  <si>
    <t>2022-06-08 09:17:52 </t>
  </si>
  <si>
    <t>RD. Convenio Cuerpo de Bomberos Voluntarios de Yopal. </t>
  </si>
  <si>
    <t>Comando@bomberosyopal.com  </t>
  </si>
  <si>
    <t>20221140155522  </t>
  </si>
  <si>
    <t>2022-06-08 09:32:39 </t>
  </si>
  <si>
    <t>RD. Pago convenio Cuerpo de Bomberos Voluntarios de Envigado. </t>
  </si>
  <si>
    <t>3113410836 - 4447315 </t>
  </si>
  <si>
    <t>comandante@bomberosenvigado.org  </t>
  </si>
  <si>
    <t>CUERPO DE BOMBEROS VOLUNTARIOS DE ENVIGADO  </t>
  </si>
  <si>
    <t>20221140155532  </t>
  </si>
  <si>
    <t>2022-06-08 09:58:23 </t>
  </si>
  <si>
    <t>SM. Remisión de diplomas para firma, registros: 109-2022 y 110-2022. </t>
  </si>
  <si>
    <t>academiauaecob@bomberosbogota.gov.co  </t>
  </si>
  <si>
    <t>CUERPO OFICIAL DE BOMBEROS DE BOGOTA BOGOTA  </t>
  </si>
  <si>
    <t>20221140155542  </t>
  </si>
  <si>
    <t>2022-06-08 10:33:54 </t>
  </si>
  <si>
    <t>RD. Licencia de importación. </t>
  </si>
  <si>
    <t>6067676 </t>
  </si>
  <si>
    <t>www.mincit.gov.com  </t>
  </si>
  <si>
    <t>MINISTERIO DE COMERCIO  </t>
  </si>
  <si>
    <t>20221140155552  </t>
  </si>
  <si>
    <t>2022-06-08 12:12:26 </t>
  </si>
  <si>
    <t>RD LEGALIZACION VIATICOS </t>
  </si>
  <si>
    <t>2571275 - 63 </t>
  </si>
  <si>
    <t>carlos.lopez@DNBC.gov.co  </t>
  </si>
  <si>
    <t>CARLOS LOPEZ BARRERA </t>
  </si>
  <si>
    <t>20221140155562  </t>
  </si>
  <si>
    <t>2022-06-08 14:27:57 </t>
  </si>
  <si>
    <t>RD. Pago parcial No. 04. </t>
  </si>
  <si>
    <t>NO DESIGNA </t>
  </si>
  <si>
    <t>UNION TEMPORAL CISTERNAS  </t>
  </si>
  <si>
    <t>20221140155572  </t>
  </si>
  <si>
    <t>2022-06-08 14:40:38 </t>
  </si>
  <si>
    <t>3125592672 </t>
  </si>
  <si>
    <t>paonoriega@hotmail.com  </t>
  </si>
  <si>
    <t>PAOLA ANDREA NORIEGA JAIMES </t>
  </si>
  <si>
    <t>20221140155582  </t>
  </si>
  <si>
    <t>2022-06-08 14:43:57 </t>
  </si>
  <si>
    <t>RD. Legalización de comisión: Barranquilla. </t>
  </si>
  <si>
    <t>2 57 12 63 </t>
  </si>
  <si>
    <t>jairo.soto@dnbc.gov.co  </t>
  </si>
  <si>
    <t>JAIRO SOTO GIL SUBDIRECTOR ESTRATéGICO Y DE COORDINACIóN BOMBERIL </t>
  </si>
  <si>
    <t>20221140155592  </t>
  </si>
  <si>
    <t>2022-06-08 14:56:22 </t>
  </si>
  <si>
    <t>RD. Legalización de comisión: Palmira - Valle del Cauca.  </t>
  </si>
  <si>
    <t>3136849140 </t>
  </si>
  <si>
    <t>lina.rojas@dnbc.gov.co  </t>
  </si>
  <si>
    <t>LINA MARIA ROJAS GALLEGO </t>
  </si>
  <si>
    <t>20221140155602  </t>
  </si>
  <si>
    <t>2022-06-08 15:01:29 </t>
  </si>
  <si>
    <t>RD. Legalización de comisión: Barranquilla.  </t>
  </si>
  <si>
    <t>andres.munoz@dnbc.gov.co  </t>
  </si>
  <si>
    <t>ANDRES FERNANDO MUÑOZ CABRERA </t>
  </si>
  <si>
    <t>20221140155612  </t>
  </si>
  <si>
    <t>2022-06-08 15:04:11 </t>
  </si>
  <si>
    <t>RD. Informe de inspección - CBV de Cota Cundinamarca.  </t>
  </si>
  <si>
    <t>8640038-8640268 </t>
  </si>
  <si>
    <t>contactenos@cota-cundinamarca.gov.co  </t>
  </si>
  <si>
    <t>ALCALDIA MUNICIPAL DE COTA CUNDINAMARCA </t>
  </si>
  <si>
    <t>JULIO.GARCIA </t>
  </si>
  <si>
    <t>20221140155622  </t>
  </si>
  <si>
    <t>2022-06-08 15:08:59 </t>
  </si>
  <si>
    <t>RD. Legalización de comisión: Zona Bananera y Fundación. </t>
  </si>
  <si>
    <t>3112327164 </t>
  </si>
  <si>
    <t>jaimeherrera@jaiherqui.com.co  </t>
  </si>
  <si>
    <t>JAIME AUGUSTO HERRERA QUINONES  </t>
  </si>
  <si>
    <t>20221140155632  </t>
  </si>
  <si>
    <t>2022-06-08 15:21:16 </t>
  </si>
  <si>
    <t>CAC solicitud de registros y aval para cursos </t>
  </si>
  <si>
    <t>bomberosmurillo12@gmail.com  </t>
  </si>
  <si>
    <t>3138760303 </t>
  </si>
  <si>
    <t>CUERPO DE BOMBEROS VOLUNTARIOS DE MURILLO  </t>
  </si>
  <si>
    <t>20221140155642  </t>
  </si>
  <si>
    <t>2022-06-08 15:22:59 </t>
  </si>
  <si>
    <t>RD. Envio de documentación sobre finalización y certificación del cuso Bombero Nivel 1 adelantado en le Departamento de la Guajira. </t>
  </si>
  <si>
    <t>3003639 - 3183058737 </t>
  </si>
  <si>
    <t>oviermen.bomberosfonseca@hotmail.com  </t>
  </si>
  <si>
    <t>CUERPO DE BOMBEROS VOLUNTARIOS DE FONSECA  </t>
  </si>
  <si>
    <t>20221140155652  </t>
  </si>
  <si>
    <t>2022-06-08 15:25:45 </t>
  </si>
  <si>
    <t>CAC Respuesta rad..20222150054661 </t>
  </si>
  <si>
    <t>(8) 435 2882 3118102783 </t>
  </si>
  <si>
    <t>Bomberosflorenciacomando@gmail.com  </t>
  </si>
  <si>
    <t>CUERPO DE BOMBEROS VOLUNTARIOS DE FLORENCIA  </t>
  </si>
  <si>
    <t>20221140155662  </t>
  </si>
  <si>
    <t>2022-06-08 15:37:52 </t>
  </si>
  <si>
    <t>CAC ajustes registro de curso radicado 20221140148132 </t>
  </si>
  <si>
    <t>20221140155672  </t>
  </si>
  <si>
    <t>2022-06-08 15:41:09 </t>
  </si>
  <si>
    <t>CAC Oficio apoyo sede Modulo presencial complementario SCI </t>
  </si>
  <si>
    <t>20221140155682  </t>
  </si>
  <si>
    <t>2022-06-08 15:43:14 </t>
  </si>
  <si>
    <t>CAC SOLICITUD </t>
  </si>
  <si>
    <t>3116305290 </t>
  </si>
  <si>
    <t>bomberoscumbitara@hotmail.com  </t>
  </si>
  <si>
    <t>CUERPO DE BOMBEROS CUMBITARA  </t>
  </si>
  <si>
    <t>20221140155692  </t>
  </si>
  <si>
    <t>2022-06-08 16:10:17 </t>
  </si>
  <si>
    <t>RD. Remisión de diplomas para firma, registros: 423-2021 y 422-2021. </t>
  </si>
  <si>
    <t>8256500 - 3137343477 </t>
  </si>
  <si>
    <t>Bomberos_Chigorodo@hotmail.com </t>
  </si>
  <si>
    <t>CUERPO DE BOMBEROS VOLUNTARIOS DE CHIGORODO  </t>
  </si>
  <si>
    <t>20221140155702  </t>
  </si>
  <si>
    <t>2022-06-08 20:37:00 </t>
  </si>
  <si>
    <t>CAC ENVIO INFORMACION REQUERIMIENTO No. 20222000046611 DE MARZO 15 DE 2022 BOMBEROS VOLUNTARIOS ORITO PUTUMAYO </t>
  </si>
  <si>
    <t>4292300 </t>
  </si>
  <si>
    <t>jaquisec119@hotmail.com  </t>
  </si>
  <si>
    <t>CUERPO DE BOMBEROS VOLUNTARIOS DE ORITO PUTUMAYO  </t>
  </si>
  <si>
    <t>20221140155712  </t>
  </si>
  <si>
    <t>2022-06-08 22:12:16 </t>
  </si>
  <si>
    <t>CAC Solicitud de interés particular con referencia ascenso bombero de un Cuerpo de Bomberos Oficiales. </t>
  </si>
  <si>
    <t>, </t>
  </si>
  <si>
    <t>velasquezjaime29@gmail.com  </t>
  </si>
  <si>
    <t>JAIME MAURICIO VELASQUEZ  </t>
  </si>
  <si>
    <t>20221140155722  </t>
  </si>
  <si>
    <t>2022-06-08 22:17:03 </t>
  </si>
  <si>
    <t>CAC SOLICITUD CONCEPTO - PL 128-21S </t>
  </si>
  <si>
    <t>20221140155732  </t>
  </si>
  <si>
    <t>2022-06-08 22:26:07 </t>
  </si>
  <si>
    <t>CAC INASISTENCIA A TALLER DE FORMACION DE INSTRUCTORES CURSO PON </t>
  </si>
  <si>
    <t>20221140155742  </t>
  </si>
  <si>
    <t>2022-06-09 09:59:35 </t>
  </si>
  <si>
    <t>RD. Diplomas para firma registro 158-2022. </t>
  </si>
  <si>
    <t>9272727 </t>
  </si>
  <si>
    <t>edinsondussan@gmail.com  </t>
  </si>
  <si>
    <t>CUERPO DE BOMBEROS VOLUNTARIOS DE BOGOTA  </t>
  </si>
  <si>
    <t>20221140155752  </t>
  </si>
  <si>
    <t>2022-06-09 10:25:33 </t>
  </si>
  <si>
    <t>CAC Documentos auditoria Bomberos Rozo </t>
  </si>
  <si>
    <t>2685124 - </t>
  </si>
  <si>
    <t>bomberos_rozo@hotmail.com  </t>
  </si>
  <si>
    <t>CUERPO DE BOMBEROS VOLUNTARIOS ROZO - VALLE  </t>
  </si>
  <si>
    <t>20221140155762  </t>
  </si>
  <si>
    <t>2022-06-09 11:08:53 </t>
  </si>
  <si>
    <t>SM. Diplomas para firma: 112-2022. </t>
  </si>
  <si>
    <t>8325008 - 3144627579 </t>
  </si>
  <si>
    <t>bomberosgigante@hotmail.com  </t>
  </si>
  <si>
    <t>CUERPO DE BOMBEROS VOLUNTARIOS DE GIGANTE  </t>
  </si>
  <si>
    <t>20221140155772  </t>
  </si>
  <si>
    <t>2022-06-09 11:19:10 </t>
  </si>
  <si>
    <t>CAC ajustes registro de curso </t>
  </si>
  <si>
    <t>3134188202 </t>
  </si>
  <si>
    <t>bomberosvoluntariosvenadillo@yahoo.es  </t>
  </si>
  <si>
    <t>CUERPO DE BOMBEROS VOLUNTARIOS DE VENADILLO  </t>
  </si>
  <si>
    <t>20221140155782  </t>
  </si>
  <si>
    <t>2022-06-09 13:07:54 </t>
  </si>
  <si>
    <t>CAC Documento de Bomberos </t>
  </si>
  <si>
    <t>unguiabomberos4@gmail.com  </t>
  </si>
  <si>
    <t>CUERPO DE BOMBEROS DE UNGUIA UNGUIA  </t>
  </si>
  <si>
    <t>20221140155792  </t>
  </si>
  <si>
    <t>2022-06-09 13:21:38 </t>
  </si>
  <si>
    <t>CAC derecho de petición señor director nacional de bomberos </t>
  </si>
  <si>
    <t>diegofernandoguti2@gmail.com  </t>
  </si>
  <si>
    <t>DIEGO GUETIERREZ - - </t>
  </si>
  <si>
    <t>20221140155802  </t>
  </si>
  <si>
    <t>2022-06-09 13:37:28 </t>
  </si>
  <si>
    <t>CAC SOLICITUD REGISTROS CURSOS DE BOMBEROS  </t>
  </si>
  <si>
    <t>(5) 3421530 3282044 3282000 </t>
  </si>
  <si>
    <t>bomberossoledad@yahoo.es  </t>
  </si>
  <si>
    <t>CUERPO DE BOMBEROS VOLUNTARIOS SOLEDAD ATLANTICO  </t>
  </si>
  <si>
    <t>20221140155812  </t>
  </si>
  <si>
    <t>2022-06-09 13:51:55 </t>
  </si>
  <si>
    <t>CAC Solicitud de Donación </t>
  </si>
  <si>
    <t>3006070741 </t>
  </si>
  <si>
    <t>hugonieto34@hotmail.com  </t>
  </si>
  <si>
    <t>COORDINACION DEPARTAMENTAL DE BOMBEROS DEL ATLANTICO  </t>
  </si>
  <si>
    <t>20221140155822  </t>
  </si>
  <si>
    <t>2022-06-09 14:02:25 </t>
  </si>
  <si>
    <t>CAC Solicitud acreditación instructores y corrección de nombre de aval </t>
  </si>
  <si>
    <t>capacitacioncomunitaria@bomberosbogota.gov.co  </t>
  </si>
  <si>
    <t>UNIDAD ADMINISTRATIVA ESPECIAL CUERPO OFICIAL DE BOMBEROS DE BOGOTA UAECOB  </t>
  </si>
  <si>
    <t>20221140155832  </t>
  </si>
  <si>
    <t>2022-06-09 14:06:38 </t>
  </si>
  <si>
    <t>CAC asesoría para el cuerpo de bomberos planeta rica </t>
  </si>
  <si>
    <t>3015211167 </t>
  </si>
  <si>
    <t>bomberosvoluntariosplanetarica@gmail.com  </t>
  </si>
  <si>
    <t>CUERPO DE BOMBEROS VOLUNTARIOS DE PLANETA RICA - CORDOBA  </t>
  </si>
  <si>
    <t>20221140155842  </t>
  </si>
  <si>
    <t>2022-06-09 14:12:02 </t>
  </si>
  <si>
    <t>CAC queja de cursos </t>
  </si>
  <si>
    <t>QUEJA </t>
  </si>
  <si>
    <t>cm4546697@gmail.com  </t>
  </si>
  <si>
    <t>CARLOS MARTINEZ - </t>
  </si>
  <si>
    <t>20221140155852  </t>
  </si>
  <si>
    <t>2022-06-09 14:13:51 </t>
  </si>
  <si>
    <t>CAC Solicitud de información </t>
  </si>
  <si>
    <t>HUGO ENRIQUE NIETO MOLINA </t>
  </si>
  <si>
    <t>20221140155862  </t>
  </si>
  <si>
    <t>2022-06-09 14:16:48 </t>
  </si>
  <si>
    <t>CAC SOLICITUD DE INFORMACION </t>
  </si>
  <si>
    <t>3114849342 </t>
  </si>
  <si>
    <t>personeriacachipay@hotmail.com  </t>
  </si>
  <si>
    <t>PERSONERÍA MUNICIPAL DE CACHIPAY - CUNDINAMARCA  </t>
  </si>
  <si>
    <t>20221140155872  </t>
  </si>
  <si>
    <t>2022-06-09 14:19:45 </t>
  </si>
  <si>
    <t>CAC CERTIFICADO KIT DE BIOSEGURIDAD </t>
  </si>
  <si>
    <t>jairocaller@hotmail.com  </t>
  </si>
  <si>
    <t>CUERPO DE BOMBEROS VOLUNTARIOS DE ITUANGO  </t>
  </si>
  <si>
    <t>20221140155882  </t>
  </si>
  <si>
    <t>2022-06-09 14:22:37 </t>
  </si>
  <si>
    <t>CAC XT_S22-00009941-PQRSD-008427-PQR </t>
  </si>
  <si>
    <t>maria.uruena@mininterior.gov.co  </t>
  </si>
  <si>
    <t>20221140155892  </t>
  </si>
  <si>
    <t>2022-06-09 14:27:40 </t>
  </si>
  <si>
    <t>CAC Oficio Solicitud Curso SCI </t>
  </si>
  <si>
    <t>3203457094 </t>
  </si>
  <si>
    <t>bomberosmariquita443@hotmail.com  </t>
  </si>
  <si>
    <t>CUERPO DE BOMBEROS VOLUNTARIOS DE SAN SEBASTIÁN DE MARIQUITA  </t>
  </si>
  <si>
    <t>20221140155902  </t>
  </si>
  <si>
    <t>2022-06-09 14:33:13 </t>
  </si>
  <si>
    <t>CAC Solicitud de información BOHORQUEZVILLAMIL KATHERIN LIZETH CC No.1070964188 – Actuación Preventiva del Ministerio Publico </t>
  </si>
  <si>
    <t>8478394 </t>
  </si>
  <si>
    <t>PERSONERIA MUNICIPAL DE SAN FRANCISCO CUND  </t>
  </si>
  <si>
    <t>20221140155912  </t>
  </si>
  <si>
    <t>2022-06-09 14:36:51 </t>
  </si>
  <si>
    <t>CAC Solicitud Curso PRIMAP Cuerpo de Bomberos Voluntarios Villamaria </t>
  </si>
  <si>
    <t>20221140155922  </t>
  </si>
  <si>
    <t>2022-06-09 14:39:15 </t>
  </si>
  <si>
    <t>CAC Solicitud de verificación de Vigencia de Avales del Curso de Apicultura en las Operaciones de Bomberos </t>
  </si>
  <si>
    <t>20221140155932  </t>
  </si>
  <si>
    <t>2022-06-09 14:41:35 </t>
  </si>
  <si>
    <t>CAC RESPUESTA A RADICADO No. 20222140055171 </t>
  </si>
  <si>
    <t>3102932629 - 3142249985 - 3214644387 </t>
  </si>
  <si>
    <t>bomberoscombita@gmail.com  </t>
  </si>
  <si>
    <t>CUERPO DE BOMBEROS VOLUNTARIOS COMBITA  </t>
  </si>
  <si>
    <t>20221140155942  </t>
  </si>
  <si>
    <t>2022-06-09 15:50:28 </t>
  </si>
  <si>
    <t>RD. Legalización de comiisón: Fundación - Magdalena. </t>
  </si>
  <si>
    <t>3142744010 </t>
  </si>
  <si>
    <t>yerky.garavito@dnbc.gov.co  </t>
  </si>
  <si>
    <t>YERKY SNEIDER GARAVITO CANCELADO  </t>
  </si>
  <si>
    <t>20221140155952  </t>
  </si>
  <si>
    <t>2022-06-09 16:35:39 </t>
  </si>
  <si>
    <t>20221140155962  </t>
  </si>
  <si>
    <t>2022-06-09 16:38:41 </t>
  </si>
  <si>
    <t>RD. Legalización de comisión: Cúcuta. </t>
  </si>
  <si>
    <t>3107285158 </t>
  </si>
  <si>
    <t>alejandram.h231@gmail.com  </t>
  </si>
  <si>
    <t>ALEJANDRA MOSQUERA HURTADO </t>
  </si>
  <si>
    <t>20221140155972  </t>
  </si>
  <si>
    <t>2022-06-09 16:41:52 </t>
  </si>
  <si>
    <t>RD. Legalización de comisión: Cúcuta.  </t>
  </si>
  <si>
    <t>20221140155982  </t>
  </si>
  <si>
    <t>2022-06-09 16:46:09 </t>
  </si>
  <si>
    <t>RD. Legalización de comisión: Villa de Leyva. </t>
  </si>
  <si>
    <t>20221140155992  </t>
  </si>
  <si>
    <t>2022-06-10 09:16:51 </t>
  </si>
  <si>
    <t>CAC NOTIFICACION TUTELA </t>
  </si>
  <si>
    <t>j02prmpalcirca@cendoj.ramajudicial.gov.co  </t>
  </si>
  <si>
    <t>JUZGADO PROMISCUO CIRCASIA QUINDIO </t>
  </si>
  <si>
    <t>20221140156002  </t>
  </si>
  <si>
    <t>2022-06-10 09:35:05 </t>
  </si>
  <si>
    <t>CAC Solicitud Curso de Bomberos Nivel I y II </t>
  </si>
  <si>
    <t>(6) 851 300 14 </t>
  </si>
  <si>
    <t>bomberosaguadas@yahoo.es  </t>
  </si>
  <si>
    <t>CUERPO DE BOMBEROS AGUADAS CALDAS  </t>
  </si>
  <si>
    <t>20221140156012  </t>
  </si>
  <si>
    <t>2022-06-10 09:40:12 </t>
  </si>
  <si>
    <t>CAC Remisión derecho de petición </t>
  </si>
  <si>
    <t>comandantetulua@gmail.com@gmail.com  </t>
  </si>
  <si>
    <t>BENEMERITO CUERPO DE BOMBEROS VOLUNTARIOS TULUA - VALLE  </t>
  </si>
  <si>
    <t>20221140156022  </t>
  </si>
  <si>
    <t>2022-06-10 09:48:59 </t>
  </si>
  <si>
    <t>CAC Solicitud registro para curso Bombero NIVEL II </t>
  </si>
  <si>
    <t>20221140156032  </t>
  </si>
  <si>
    <t>2022-06-10 10:10:19 </t>
  </si>
  <si>
    <t>RD. Legalización de comisión: Envigado.  </t>
  </si>
  <si>
    <t>20221140156042  </t>
  </si>
  <si>
    <t>2022-06-10 10:26:08 </t>
  </si>
  <si>
    <t>RD. Suministro de combustible para el parque automotor de la DNBC. </t>
  </si>
  <si>
    <t>3175438 - 3175353 </t>
  </si>
  <si>
    <t>terpel@certifactura.com  </t>
  </si>
  <si>
    <t>ORGANIZACIÓN TERPEL S.A.  </t>
  </si>
  <si>
    <t>20221140156052  </t>
  </si>
  <si>
    <t>2022-06-10 10:33:35 </t>
  </si>
  <si>
    <t>RD. Servicio de vigilancia privada en la DNBC. </t>
  </si>
  <si>
    <t>7452049 </t>
  </si>
  <si>
    <t>gerencia@vipcol.com  </t>
  </si>
  <si>
    <t>VIPCOL LTDA  </t>
  </si>
  <si>
    <t>20221140156062  </t>
  </si>
  <si>
    <t>2022-06-10 11:19:46 </t>
  </si>
  <si>
    <t>RD. Informe de actividades.  </t>
  </si>
  <si>
    <t>7602794 </t>
  </si>
  <si>
    <t>bomberosduitama@gmail.com  </t>
  </si>
  <si>
    <t>CUERPO DE BOMBEROS VOLUNTARIOS DE DUITAMA  </t>
  </si>
  <si>
    <t>20221140156072  </t>
  </si>
  <si>
    <t>2022-06-10 11:58:04 </t>
  </si>
  <si>
    <t>CAC “ajustes registro de curso radicado 20221140142252” </t>
  </si>
  <si>
    <t>3234762457 </t>
  </si>
  <si>
    <t>bomberoscalamarbolivar@hotmail.com  </t>
  </si>
  <si>
    <t>CUERPO DE BOMBEROS VOLUNTARIOS DE CALAMAR BOLIVAR  </t>
  </si>
  <si>
    <t>20221140156082  </t>
  </si>
  <si>
    <t>2022-06-10 12:01:34 </t>
  </si>
  <si>
    <t>SM. Diplomas para firma, registro: 217-2022. </t>
  </si>
  <si>
    <t>2756677 </t>
  </si>
  <si>
    <t>prevencionbrospalmira@yahoo.es  </t>
  </si>
  <si>
    <t>CUERPO DE BOMBEROS VOLUNTARIOS DE PALMIRA  </t>
  </si>
  <si>
    <t>20221140156092  </t>
  </si>
  <si>
    <t>2022-06-10 13:34:24 </t>
  </si>
  <si>
    <t>CAC solicitud aval para curso de formacion para instructores </t>
  </si>
  <si>
    <t>20221140156102  </t>
  </si>
  <si>
    <t>2022-06-10 13:47:20 </t>
  </si>
  <si>
    <t>CAC Solicitud Registro para Actualización Curso Bombero NIVEL I </t>
  </si>
  <si>
    <t>3264613 </t>
  </si>
  <si>
    <t>bomberos@pereira.gov.co  </t>
  </si>
  <si>
    <t>BOMBEROS OFICIALES PEREIRA  </t>
  </si>
  <si>
    <t>20221140156112  </t>
  </si>
  <si>
    <t>2022-06-10 14:16:04 </t>
  </si>
  <si>
    <t>CAC SOLICITUD DE REGISTRO DE BOMBEROS DOS </t>
  </si>
  <si>
    <t>3726560 </t>
  </si>
  <si>
    <t>capacitacionbomberositagui@gmail.com  </t>
  </si>
  <si>
    <t>CUERPO DE BOMBEROS VOLUNTARIOS DE ITAGUI  </t>
  </si>
  <si>
    <t>20221140156122  </t>
  </si>
  <si>
    <t>2022-06-10 14:21:11 </t>
  </si>
  <si>
    <t>CAC Traslado </t>
  </si>
  <si>
    <t>562 9300 </t>
  </si>
  <si>
    <t>www.presidencia.gov.co  </t>
  </si>
  <si>
    <t>PRESIDENCIA DE LA REPUBLICA  </t>
  </si>
  <si>
    <t>JAIRO.SOTO </t>
  </si>
  <si>
    <t>20221140156132  </t>
  </si>
  <si>
    <t>2022-06-10 14:36:07 </t>
  </si>
  <si>
    <t>CAC ajustes registro de curso radicado 20221140145812 </t>
  </si>
  <si>
    <t>20221140156142  </t>
  </si>
  <si>
    <t>2022-06-10 14:41:14 </t>
  </si>
  <si>
    <t>jeimyr70@gmail.com  </t>
  </si>
  <si>
    <t>JEIMMY LISETH BALEESTEROS RINCON </t>
  </si>
  <si>
    <t>20221140156152  </t>
  </si>
  <si>
    <t>2022-06-10 14:45:18 </t>
  </si>
  <si>
    <t>CAC Petición de Homologación </t>
  </si>
  <si>
    <t>2459228-3147068901 </t>
  </si>
  <si>
    <t>bomberoslacumbre1958@hotmail.com  </t>
  </si>
  <si>
    <t>CUERPO DE BOMBEROS VOLUNTARIOS DE LA CUMBRE VALLE DEL CAUCA  </t>
  </si>
  <si>
    <t>20221140156162  </t>
  </si>
  <si>
    <t>2022-06-10 14:45:22 </t>
  </si>
  <si>
    <t>20221140156172  </t>
  </si>
  <si>
    <t>2022-06-13 09:15:54 </t>
  </si>
  <si>
    <t>SM. Remisión de diplomar para firma registro No. 243-2022. </t>
  </si>
  <si>
    <t>20221140156182  </t>
  </si>
  <si>
    <t>2022-06-13 11:28:13 </t>
  </si>
  <si>
    <t>RD. Legalización de comisión: Villa de Leiva. </t>
  </si>
  <si>
    <t>FACTURAS </t>
  </si>
  <si>
    <t>ANGELICA.ROSADO </t>
  </si>
  <si>
    <t>20221140156192  </t>
  </si>
  <si>
    <t>2022-06-13 11:33:52 </t>
  </si>
  <si>
    <t>RD. Legalización de comisión: Mitú. </t>
  </si>
  <si>
    <t>pmanosalva@bomberosbogota.gov.co  </t>
  </si>
  <si>
    <t>PEDRO ANDRÈS MANOSALVA RINCÓN </t>
  </si>
  <si>
    <t>20221140156202  </t>
  </si>
  <si>
    <t>2022-06-13 11:56:09 </t>
  </si>
  <si>
    <t>RD. Legalización de comisión: Villa de Leiva - Boyacá. </t>
  </si>
  <si>
    <t>2571166 </t>
  </si>
  <si>
    <t>LUIS ALBERTO VALENCIA PULIDO </t>
  </si>
  <si>
    <t>20221140156212  </t>
  </si>
  <si>
    <t>2022-06-13 12:35:48 </t>
  </si>
  <si>
    <t>CAC Información del curso de fotografia </t>
  </si>
  <si>
    <t>alejandroskax@hotmail.com  </t>
  </si>
  <si>
    <t>ALEJANDRO BENAVIDES - </t>
  </si>
  <si>
    <t>Pedro Andrés Manosalva Rincón </t>
  </si>
  <si>
    <t>20221140156222  </t>
  </si>
  <si>
    <t>2022-06-13 12:37:57 </t>
  </si>
  <si>
    <t>CAC INFORME DE NOVEDAD </t>
  </si>
  <si>
    <t>bomberoselbordo@yahoo.es  </t>
  </si>
  <si>
    <t>CUERPO DE BOMBEROS VOLUNTARIOS EL BORDO CAUCA  </t>
  </si>
  <si>
    <t>20221140156232  </t>
  </si>
  <si>
    <t>2022-06-13 13:10:07 </t>
  </si>
  <si>
    <t>CAC SOLICITUD DE REGISTRO PARA CURSOS BOMBEROS PUERTO COLOMBIA </t>
  </si>
  <si>
    <t>3183117493 -3096476 </t>
  </si>
  <si>
    <t>estacionbomberospuertocolombia@gmail.com  </t>
  </si>
  <si>
    <t>CUERPO DE BOMBEROS VOLUNTARIOS DE PUERTO COLOMBIA  </t>
  </si>
  <si>
    <t>20221140156242  </t>
  </si>
  <si>
    <t>2022-06-13 13:51:32 </t>
  </si>
  <si>
    <t>CAC SOLICITUD DE REGISTRO PARA CURSOS </t>
  </si>
  <si>
    <t>3134965259 </t>
  </si>
  <si>
    <t>cbvsvc@gmail.com  </t>
  </si>
  <si>
    <t>CUERPO DE BOMBEROS VOLUNTARIOS DE SAN VICENTE DEL CAGUAN - CAQUETA  </t>
  </si>
  <si>
    <t>20221140156252  </t>
  </si>
  <si>
    <t>2022-06-13 13:53:47 </t>
  </si>
  <si>
    <t>SM. Solicitud documental. </t>
  </si>
  <si>
    <t>8982330 - 8846138 </t>
  </si>
  <si>
    <t>PROCURADURIA PROVINCIAL DE MANIZALES  </t>
  </si>
  <si>
    <t>20221140156262  </t>
  </si>
  <si>
    <t>2022-06-13 14:03:12 </t>
  </si>
  <si>
    <t>CAC OFI22-00056217 / IDM - 10 junio 2022 convocatoria mesas técnicas para la actualización de la Ruta de Atención Integral a Víctimas por MAP – MUSE. RespuestaSinRa.. </t>
  </si>
  <si>
    <t>INVITACIONES </t>
  </si>
  <si>
    <t>no_responder@presidencia.gov.co  </t>
  </si>
  <si>
    <t>COMUNICACIóN PRESIDENCIA DE LA REPúBLICA  </t>
  </si>
  <si>
    <t>20221140156272  </t>
  </si>
  <si>
    <t>2022-06-13 14:07:58 </t>
  </si>
  <si>
    <t>CAC Alcaldía de Santa Bárbara - Correspondencia Enviada - E-2022-461 </t>
  </si>
  <si>
    <t>contactenos@santabarbara-santander.gov.co  </t>
  </si>
  <si>
    <t>ALCADIA SANTA BARBARA SANTANDER </t>
  </si>
  <si>
    <t>20221140156282  </t>
  </si>
  <si>
    <t>2022-06-13 14:19:08 </t>
  </si>
  <si>
    <t>SM. Remisión de certificados para firma registros: 140-2022, 141-2022, 159-2022, 170-2022, 006-2022, 005/2022 y 044-2022, 153-2022, 143-2022, 142-2022. </t>
  </si>
  <si>
    <t>(2)8821252 </t>
  </si>
  <si>
    <t>academia@bomberoscali.org </t>
  </si>
  <si>
    <t>BENEMERITO CUERPO DE BOMBEROS VOLUNTARIOS DE CALI ACADEMIA  </t>
  </si>
  <si>
    <t>20221140156292  </t>
  </si>
  <si>
    <t>2022-06-13 14:34:09 </t>
  </si>
  <si>
    <t>CAC URGENTE NOTIFICACION AUTO ADMITE TUTELA RADICADO 004-2022-00109 </t>
  </si>
  <si>
    <t>nt04ofejecmcali@cendoj.ramajudicial.gov.co  </t>
  </si>
  <si>
    <t>APOYO OFICINA JUDICIAL CALI - </t>
  </si>
  <si>
    <t>20221140156302  </t>
  </si>
  <si>
    <t>2022-06-13 14:37:29 </t>
  </si>
  <si>
    <t>CAC ENVIO RESPUESTA REQUERIMIENTO VISITA BOMBEROS PLANADAS </t>
  </si>
  <si>
    <t>SIN TELEFONO </t>
  </si>
  <si>
    <t>bomberosplanadas@gmail.com  </t>
  </si>
  <si>
    <t>CUERPO DE BOMBEROS VOLUNTARIOS DE PLANADAS - TOLIMA  </t>
  </si>
  <si>
    <t>20221140156312  </t>
  </si>
  <si>
    <t>2022-06-13 14:48:20 </t>
  </si>
  <si>
    <t>RD. Pago 2 contrato 200 </t>
  </si>
  <si>
    <t>3024638334 </t>
  </si>
  <si>
    <t>info@makeisoluciones.com  </t>
  </si>
  <si>
    <t>MAKEI SOLUCIONES Y ASESORIAS SAS  </t>
  </si>
  <si>
    <t>20221140156322  </t>
  </si>
  <si>
    <t>2022-06-13 14:50:38 </t>
  </si>
  <si>
    <t>CAC vigilancia y control dr. melva </t>
  </si>
  <si>
    <t>andresi71@hotmail.com  </t>
  </si>
  <si>
    <t>ANDREA CUMBAL  </t>
  </si>
  <si>
    <t>20221140156332  </t>
  </si>
  <si>
    <t>2022-06-13 15:03:41 </t>
  </si>
  <si>
    <t>CAC NUEVAMENTE REQUERIMIENTO RADICADO 20222150042841 </t>
  </si>
  <si>
    <t>20221140156342  </t>
  </si>
  <si>
    <t>2022-06-13 15:10:35 </t>
  </si>
  <si>
    <t>RD. Comisión al exterior: Oslo - Noriega.  </t>
  </si>
  <si>
    <t>VIVIAN.RAMIREZ </t>
  </si>
  <si>
    <t>20221140156352  </t>
  </si>
  <si>
    <t>2022-06-13 15:11:19 </t>
  </si>
  <si>
    <t>CAC NOTIFICACIÓN ESTADO ELECTRÓNICO 073 DEL 13/06/2022 - RAD. 2017-206 </t>
  </si>
  <si>
    <t>pcto05ma@cendoj.ramajudicial.gov.co  </t>
  </si>
  <si>
    <t>JUZGADO 05 PENAL CIRCUITO - CALDAS - MANIZALES  </t>
  </si>
  <si>
    <t>20221140156362  </t>
  </si>
  <si>
    <t>2022-06-13 16:35:38 </t>
  </si>
  <si>
    <t>CAC PLANTILLA SCI </t>
  </si>
  <si>
    <t>3202147220 </t>
  </si>
  <si>
    <t>coor.ejecutivacasanare@gmail.com  </t>
  </si>
  <si>
    <t>COORDINACION EJECUTIVA BOMBEROS CASANARE  </t>
  </si>
  <si>
    <t>20221140156372  </t>
  </si>
  <si>
    <t>2022-06-13 16:42:13 </t>
  </si>
  <si>
    <t>CAC Respuesta Registro de curso Bomberos Guamo Radicado DNBC 20221140153882 - solicitud incompleta </t>
  </si>
  <si>
    <t>CLL 6 CARRERA 8 ESQUINA  </t>
  </si>
  <si>
    <t>2272445 - 3124262234 </t>
  </si>
  <si>
    <t>bomberos_voluntarios_guamo@hotmail.com  </t>
  </si>
  <si>
    <t>CUERPO DE BOMBEROS VOLUNTARIOS DE GUAMO  </t>
  </si>
  <si>
    <t>20221140156382  </t>
  </si>
  <si>
    <t>2022-06-13 16:47:22 </t>
  </si>
  <si>
    <t>CAC II SEGUNDO TRIMESTRE 2022 </t>
  </si>
  <si>
    <t>8387140 </t>
  </si>
  <si>
    <t>bomberosrivera@hotmail.es  </t>
  </si>
  <si>
    <t>CUERPO DE BOMBEROS VOLUNTARIOS DE RIVERA  </t>
  </si>
  <si>
    <t>20221140156392  </t>
  </si>
  <si>
    <t>2022-06-13 16:49:53 </t>
  </si>
  <si>
    <t>EDGAR ALEXANDER MAYA LOPEZ </t>
  </si>
  <si>
    <t>20221140156402  </t>
  </si>
  <si>
    <t>2022-06-13 17:09:32 </t>
  </si>
  <si>
    <t>CAC TRASLADO BOMBERO RUE </t>
  </si>
  <si>
    <t>444819 </t>
  </si>
  <si>
    <t>comandante@bomberoselretiro.org  </t>
  </si>
  <si>
    <t>CUERPO DE BOMBEROS VOLUNTARIOS DE EL RETIRO - ANTIOQUIA  </t>
  </si>
  <si>
    <t>20221140156412  </t>
  </si>
  <si>
    <t>2022-06-13 17:16:00 </t>
  </si>
  <si>
    <t>CAC RECLAMO </t>
  </si>
  <si>
    <t>20221140156422  </t>
  </si>
  <si>
    <t>2022-06-13 17:18:41 </t>
  </si>
  <si>
    <t>CAC Documentos Curso Bombero Nivel I </t>
  </si>
  <si>
    <t>20221140156432  </t>
  </si>
  <si>
    <t>2022-06-13 17:30:11 </t>
  </si>
  <si>
    <t>CAC solicitud de apoyo </t>
  </si>
  <si>
    <t>3132045754 </t>
  </si>
  <si>
    <t>cuerpobomberosleticia@hotmail.com  </t>
  </si>
  <si>
    <t>BENEMERITO CUERPO DE BOMBEROS VOLUNTARIOS DE LETICIA  </t>
  </si>
  <si>
    <t>20221140156442  </t>
  </si>
  <si>
    <t>2022-06-14 07:45:24 </t>
  </si>
  <si>
    <t>CAC SOLICITUD DE VERIFICACION CURSO DE BOMBEROS </t>
  </si>
  <si>
    <t>(5) 3086 358 </t>
  </si>
  <si>
    <t>contacto@galapa-atlantico.gov.co  </t>
  </si>
  <si>
    <t>ALCALDIA GALAPA ATLANTICO </t>
  </si>
  <si>
    <t>20221140156452  </t>
  </si>
  <si>
    <t>2022-06-14 07:50:43 </t>
  </si>
  <si>
    <t>CAC Documentación contrato Nro. 123.U.M. -2022 Urgencia manifiesta </t>
  </si>
  <si>
    <t>(4)8205502 </t>
  </si>
  <si>
    <t>planeacion@sanpedrodeuraba-antioquia.gov.co  </t>
  </si>
  <si>
    <t>PLANEACION SAN PEDRO DE URABA ANTIOQUIA </t>
  </si>
  <si>
    <t>20221140156462  </t>
  </si>
  <si>
    <t>2022-06-14 08:06:49 </t>
  </si>
  <si>
    <t>CAC Solicitud Registro Curso Cartografía y Sistemas de Georeferenciación. </t>
  </si>
  <si>
    <t>(6) 859 1555 </t>
  </si>
  <si>
    <t>Bomberosriosucio119@yahoo.es  </t>
  </si>
  <si>
    <t>CUERPO DE BOMBEROS VOLUNTARIOS DE RIOSUCIO - CALDAS  </t>
  </si>
  <si>
    <t>20221140156472  </t>
  </si>
  <si>
    <t>2022-06-14 08:09:56 </t>
  </si>
  <si>
    <t>CAC Nuevo proceso de carnetización y duplicado por pérdida - CBV Tauramena </t>
  </si>
  <si>
    <t>3125397394 </t>
  </si>
  <si>
    <t>bomberostauramena928@gmail.com  </t>
  </si>
  <si>
    <t>CUERPO DE BOMBEROS DE TAURAMENA  </t>
  </si>
  <si>
    <t>20221140156482  </t>
  </si>
  <si>
    <t>2022-06-14 08:23:43 </t>
  </si>
  <si>
    <t>CAC solicitud de aval para bombero uno y bombero dos </t>
  </si>
  <si>
    <t>Bomberos_Chigorodo@hotmail.com  </t>
  </si>
  <si>
    <t>20221140156492  </t>
  </si>
  <si>
    <t>2022-06-14 08:32:04 </t>
  </si>
  <si>
    <t>CAC Soportes Capacitación Actualización Bombero 2 - Escuela Villavicencio </t>
  </si>
  <si>
    <t>30085550516 </t>
  </si>
  <si>
    <t>academiagfc@gmail.com  </t>
  </si>
  <si>
    <t>ESCUELA VILLAVICENCIO META  </t>
  </si>
  <si>
    <t>20221140156502  </t>
  </si>
  <si>
    <t>2022-06-14 08:39:35 </t>
  </si>
  <si>
    <t>CAC Registro documentos soporte </t>
  </si>
  <si>
    <t>joseguillermochaves@gmail.com  </t>
  </si>
  <si>
    <t>ESCUELA DE BOMBEROS CUNDINAMARCA - </t>
  </si>
  <si>
    <t>20221140156512  </t>
  </si>
  <si>
    <t>2022-06-14 08:41:30 </t>
  </si>
  <si>
    <t>tecnicoermtoribio@hotmail.com&gt;  </t>
  </si>
  <si>
    <t>CUERPO DE BOMBEROS VOLUNTARIOS DE JAMBALO  </t>
  </si>
  <si>
    <t>20221140156522  </t>
  </si>
  <si>
    <t>2022-06-14 08:46:16 </t>
  </si>
  <si>
    <t>CAC SOLICITUD ACOMPAÑAMIENTO TECNICO </t>
  </si>
  <si>
    <t>20221140156532  </t>
  </si>
  <si>
    <t>2022-06-14 08:46:18 </t>
  </si>
  <si>
    <t>20221140156542  </t>
  </si>
  <si>
    <t>2022-06-14 09:21:25 </t>
  </si>
  <si>
    <t>SM. Remisión formato de designación de beneficiariios. </t>
  </si>
  <si>
    <t>3219994917 3053701831 </t>
  </si>
  <si>
    <t>bomberosvoluntariosalvarado@gmail.com  </t>
  </si>
  <si>
    <t>CUERPO DE BOMBEROS VOLUNTARIOS DE ALVARADO  </t>
  </si>
  <si>
    <t>LUIS.VALENCIA </t>
  </si>
  <si>
    <t>20221140156552  </t>
  </si>
  <si>
    <t>2022-06-14 09:22:46 </t>
  </si>
  <si>
    <t>CAC URGENTE TUTELA - Envió oficio No 0740 </t>
  </si>
  <si>
    <t>j03prmpalmoniquira@cendoj.ramajudicial.gov.co  </t>
  </si>
  <si>
    <t>JUZGADO 03 PROMISCUO MUNICIPAL - BOYACA - MONIQUIRA  </t>
  </si>
  <si>
    <t>20221140156562  </t>
  </si>
  <si>
    <t>2022-06-14 10:12:43 </t>
  </si>
  <si>
    <t>RD. Legalización de comisión Villa de Leiva. </t>
  </si>
  <si>
    <t>3152357645 </t>
  </si>
  <si>
    <t>JOSE ALEXANDER TEUTA GOMEZ </t>
  </si>
  <si>
    <t>20221140156572  </t>
  </si>
  <si>
    <t>2022-06-14 11:28:20 </t>
  </si>
  <si>
    <t>RD. Cuenta de cobro No. 06. </t>
  </si>
  <si>
    <t>3144132855 </t>
  </si>
  <si>
    <t>arley1983@gmail.com  </t>
  </si>
  <si>
    <t>ARLEY ALFONSO COY GONZALEZ </t>
  </si>
  <si>
    <t>20221140156582  </t>
  </si>
  <si>
    <t>2022-06-14 12:38:25 </t>
  </si>
  <si>
    <t>RD. Suministro de tiquetes. </t>
  </si>
  <si>
    <t>6803999 of 204 - 207 </t>
  </si>
  <si>
    <t>subatours@subatours.com.co  </t>
  </si>
  <si>
    <t>SUBATOURS  </t>
  </si>
  <si>
    <t>20221140156592  </t>
  </si>
  <si>
    <t>2022-06-14 15:25:29 </t>
  </si>
  <si>
    <t>SM. Copia de Oficio remitido a la Oficina operativa de Gestión del Riesgo de Desastres: tarisfas estandarizadas paa el cobro de los planes de contigencia... </t>
  </si>
  <si>
    <t>20221140156602  </t>
  </si>
  <si>
    <t>2022-06-14 15:31:46 </t>
  </si>
  <si>
    <t>SM. Certificados para firma, registro No. 146-2022. </t>
  </si>
  <si>
    <t>6827475 - 6838572 </t>
  </si>
  <si>
    <t>bomberosvillavicencio@yahoo.es  </t>
  </si>
  <si>
    <t>CUERPO DE BOMBEROS VOLUNTARIOS DE VILLAVICENCIO  </t>
  </si>
  <si>
    <t>20221140156612  </t>
  </si>
  <si>
    <t>2022-06-14 16:06:07 </t>
  </si>
  <si>
    <t>CAC Solicitud registro curso Bombero dos </t>
  </si>
  <si>
    <t>8871123 </t>
  </si>
  <si>
    <t>contacto@bomberosyarumal.com  </t>
  </si>
  <si>
    <t>CUERPO DE BOMBEROS VOLUNTARIOS DE YARUMAL  </t>
  </si>
  <si>
    <t>20221140156622  </t>
  </si>
  <si>
    <t>2022-06-14 16:13:41 </t>
  </si>
  <si>
    <t>CAC Documento - 202230256474 </t>
  </si>
  <si>
    <t>4444144 </t>
  </si>
  <si>
    <t>comunicaciones.oficiales@medellin.gov.co  </t>
  </si>
  <si>
    <t>CAM ALCALDIA MEDELLIN ANTIOQUIA </t>
  </si>
  <si>
    <t>20221140156632  </t>
  </si>
  <si>
    <t>2022-06-14 16:20:59 </t>
  </si>
  <si>
    <t>CAC Respuesta requisitos procedimiento reconocimiento de escuela de formación para bomberos DNBC </t>
  </si>
  <si>
    <t>4212815 </t>
  </si>
  <si>
    <t>bomberosdesantamartasst@gmail.com  </t>
  </si>
  <si>
    <t>CUERPO DE BOMBEROS VOLUNTARIOS DE SANTA MARTA  </t>
  </si>
  <si>
    <t>20221140156642  </t>
  </si>
  <si>
    <t>2022-06-14 16:23:58 </t>
  </si>
  <si>
    <t>CAC LLAMADO DE URGENCIA - REITERACION </t>
  </si>
  <si>
    <t>3116142119 2199545 </t>
  </si>
  <si>
    <t>secrebomb@hotmail.com  </t>
  </si>
  <si>
    <t>CUERPO DE BOMBEROS VOLUNTARIOS DE SEVILLA  </t>
  </si>
  <si>
    <t>20221140156652  </t>
  </si>
  <si>
    <t>2022-06-14 16:27:58 </t>
  </si>
  <si>
    <t>CAC Homologación de titulo </t>
  </si>
  <si>
    <t>3822500 ext. 3190 </t>
  </si>
  <si>
    <t>CUERPO DE BOMBEROS OFICIALES DE BOGOTA ESCUELA FORMACION BOMERIL  </t>
  </si>
  <si>
    <t>20221140156662  </t>
  </si>
  <si>
    <t>2022-06-14 16:28:09 </t>
  </si>
  <si>
    <t>20221140156672  </t>
  </si>
  <si>
    <t>2022-06-14 16:28:28 </t>
  </si>
  <si>
    <t>20221140156682  </t>
  </si>
  <si>
    <t>2022-06-14 16:31:11 </t>
  </si>
  <si>
    <t>CAC Registro unidades nuevas en la plataforma RUE </t>
  </si>
  <si>
    <t>(6) 73897667 </t>
  </si>
  <si>
    <t>bomberosvolarmenia@hotmail.com </t>
  </si>
  <si>
    <t>CUERPO DE BOMBEROS VOLUNTARIOS DE ARMENIA QUINDIO  </t>
  </si>
  <si>
    <t>20221140156692  </t>
  </si>
  <si>
    <t>2022-06-14 16:35:14 </t>
  </si>
  <si>
    <t>CAC SOLICITUD EXPEDIENTE IUC-D-2022-2396446 </t>
  </si>
  <si>
    <t>vanessa.varon@contraloria.gov.co  </t>
  </si>
  <si>
    <t>PROCURADURIA  </t>
  </si>
  <si>
    <t>20221140156702  </t>
  </si>
  <si>
    <t>2022-06-14 16:37:58 </t>
  </si>
  <si>
    <t>CAC Solicitud de información cuerpos de bomberos con aval para dictar capacitación en brigada de emergencias </t>
  </si>
  <si>
    <t>Julieth.Rodriguez.ext@terpel.com  </t>
  </si>
  <si>
    <t>JULIETH RODRIGUEZ - </t>
  </si>
  <si>
    <t>20221140156712  </t>
  </si>
  <si>
    <t>2022-06-14 16:41:55 </t>
  </si>
  <si>
    <t>CAC solicitud de informacion </t>
  </si>
  <si>
    <t>maria.murcia@rutaalsur.co  </t>
  </si>
  <si>
    <t>MARIA MURCIA - </t>
  </si>
  <si>
    <t>20221140156722  </t>
  </si>
  <si>
    <t>2022-06-14 16:44:22 </t>
  </si>
  <si>
    <t>CAC Estudios </t>
  </si>
  <si>
    <t>ayahuascarombo@gmail.com&gt;  </t>
  </si>
  <si>
    <t>DIEGO FERNANDO LADINO PACHON </t>
  </si>
  <si>
    <t>20221140156732  </t>
  </si>
  <si>
    <t>2022-06-14 16:45:59 </t>
  </si>
  <si>
    <t>CAC Cotización Copa America Femenina - Producción de eventos 911 </t>
  </si>
  <si>
    <t>yvanessamb@gmail.com  </t>
  </si>
  <si>
    <t>VANESA MORENO - </t>
  </si>
  <si>
    <t>20221140156742  </t>
  </si>
  <si>
    <t>2022-06-14 16:53:18 </t>
  </si>
  <si>
    <t>CAC TENER EN CUENTA A LOS CUERPOS DE BOMBEROS VILLANUEVA Y SANTA ROSA DE LINA </t>
  </si>
  <si>
    <t>3228236027 </t>
  </si>
  <si>
    <t>bomberosvillanuevabol@gmail.com  </t>
  </si>
  <si>
    <t>CUERPO DE BOMBEROS VOLUNTARIOS DE VILLANUEVA - BOLIVAR  </t>
  </si>
  <si>
    <t>20221140156752  </t>
  </si>
  <si>
    <t>2022-06-14 16:57:16 </t>
  </si>
  <si>
    <t>CAC Informe Actividades Mayo CBV de Entrerríos </t>
  </si>
  <si>
    <t>20221140156762  </t>
  </si>
  <si>
    <t>2022-06-14 17:03:28 </t>
  </si>
  <si>
    <t>CAC SOLICITUD DE COPIAS CONVENIOS O COMODATOS </t>
  </si>
  <si>
    <t>4312500 </t>
  </si>
  <si>
    <t>cbvpuertorico@hotmail.com  </t>
  </si>
  <si>
    <t>CUERPO DE BOMBEROS VOLUNTARIOS DE PUERTO RICO - CAQUETA  </t>
  </si>
  <si>
    <t>Alvaro Perez </t>
  </si>
  <si>
    <t>GESTIÓN CONTRACTUAL </t>
  </si>
  <si>
    <t>20221140156772  </t>
  </si>
  <si>
    <t>2022-06-14 17:06:31 </t>
  </si>
  <si>
    <t>bomberossabanalarga@hotmail.com  </t>
  </si>
  <si>
    <t>BOMBEROS DE SABANALARGA  </t>
  </si>
  <si>
    <t>20221140156782  </t>
  </si>
  <si>
    <t>2022-06-14 17:09:05 </t>
  </si>
  <si>
    <t>CAC Solicitud participación mesa técnica de inspecciones  </t>
  </si>
  <si>
    <t>bomberostame@hotmail.com  </t>
  </si>
  <si>
    <t>20221140156792  </t>
  </si>
  <si>
    <t>2022-06-15 09:08:35 </t>
  </si>
  <si>
    <t>CAC solicitud avalinstructores </t>
  </si>
  <si>
    <t>26111419 - 2611418 </t>
  </si>
  <si>
    <t>bomberos@ibague.gov.co  </t>
  </si>
  <si>
    <t>CUERPO OFICIAL DE BOMBEROS DE IBAGUE - TOLIMA  </t>
  </si>
  <si>
    <t>20221140156802  </t>
  </si>
  <si>
    <t>2022-06-15 09:10:26 </t>
  </si>
  <si>
    <t>CAC REQUERIMIENTO RADICADO No. 20221140150012 </t>
  </si>
  <si>
    <t>veduriaciudadanavigiasdelcafe@gmail.com  </t>
  </si>
  <si>
    <t>VEEDURIA CIUDADANA VIGIAS DEL CAFE  </t>
  </si>
  <si>
    <t>20221140156812  </t>
  </si>
  <si>
    <t>2022-06-15 09:11:42 </t>
  </si>
  <si>
    <t>CAC Solicitud de certificados </t>
  </si>
  <si>
    <t>20221140156822  </t>
  </si>
  <si>
    <t>2022-06-15 09:13:09 </t>
  </si>
  <si>
    <t>CAC SOLICITUD DOCUMENTOS </t>
  </si>
  <si>
    <t>8663707 </t>
  </si>
  <si>
    <t>bomberosdonmatias19@gmail.com  </t>
  </si>
  <si>
    <t>CUERPO DE BOMBEROS VOLUNTARIOS DE DONMATIAS  </t>
  </si>
  <si>
    <t>20221140156832  </t>
  </si>
  <si>
    <t>2022-06-15 09:14:22 </t>
  </si>
  <si>
    <t>CAC INFORME CURSO DE INSPECTOR DE SEGURIDAD BASICO REALIZADO EN VENADILLO TOLIMA </t>
  </si>
  <si>
    <t>20221140156842  </t>
  </si>
  <si>
    <t>2022-06-15 09:20:39 </t>
  </si>
  <si>
    <t>CAC DOCUMENTOS </t>
  </si>
  <si>
    <t>Calle 20 # 13 - 22  </t>
  </si>
  <si>
    <t>7417700 </t>
  </si>
  <si>
    <t>contactenos@gobernacionquindio.gov.co  </t>
  </si>
  <si>
    <t>GOBERNACION DEL QUINDIO GESTION DEL RIESGO  </t>
  </si>
  <si>
    <t>20221140156852  </t>
  </si>
  <si>
    <t>2022-06-15 09:24:23 </t>
  </si>
  <si>
    <t>CAC OFICIO DIRECCIÓN NACIONAL BOMBEROS NACIONAL - SOLICITUD DE INFORMACIÓN </t>
  </si>
  <si>
    <t>notificacionesjudiciales@dolmen.co  </t>
  </si>
  <si>
    <t>NOTIFICACIONES JUDICIALES DOLMEN SA - </t>
  </si>
  <si>
    <t>20221140156862  </t>
  </si>
  <si>
    <t>2022-06-15 09:24:24 </t>
  </si>
  <si>
    <t>20221140156872  </t>
  </si>
  <si>
    <t>2022-06-15 09:25:41 </t>
  </si>
  <si>
    <t>CAC SOLICITUD REGISTRO CURSO BOMBERO I y II </t>
  </si>
  <si>
    <t>4310563 - 3214033360-3103117012 </t>
  </si>
  <si>
    <t>bomberosdoncello@gmail.com  </t>
  </si>
  <si>
    <t>CUERPO DE BOMBEROS VOLUNTARIOS EL DONCELLO - CAQUETÁ  </t>
  </si>
  <si>
    <t>20221140156882  </t>
  </si>
  <si>
    <t>2022-06-15 09:27:00 </t>
  </si>
  <si>
    <t>CAC Oficio Bomberos Cimitarra santander </t>
  </si>
  <si>
    <t>6260111 </t>
  </si>
  <si>
    <t>Bomberoscimitarra2016@gmail.com  </t>
  </si>
  <si>
    <t>BOMBEROS VOLUNTARIOS CIMITARRA S.S.  </t>
  </si>
  <si>
    <t>20221140156892  </t>
  </si>
  <si>
    <t>2022-06-15 09:28:23 </t>
  </si>
  <si>
    <t>CAC SOLICITUD REGISTRO ESCUELA DE VILLAVICENCIO </t>
  </si>
  <si>
    <t>20221140156902  </t>
  </si>
  <si>
    <t>2022-06-15 09:29:46 </t>
  </si>
  <si>
    <t>CAC Consulta Jurídica </t>
  </si>
  <si>
    <t>2672699 </t>
  </si>
  <si>
    <t>bomberospradera@hotmail.com  </t>
  </si>
  <si>
    <t>CUERPO DE BOMBEROS VOLUNTARIOS PRADERA  </t>
  </si>
  <si>
    <t>Lina Maria Rojas Gallego </t>
  </si>
  <si>
    <t>20221140156912  </t>
  </si>
  <si>
    <t>2022-06-15 09:31:13 </t>
  </si>
  <si>
    <t>CAC Respuesta Oficial </t>
  </si>
  <si>
    <t>20221140156922  </t>
  </si>
  <si>
    <t>2022-06-15 09:32:30 </t>
  </si>
  <si>
    <t>CAC ACREDITACIÓN DE UNIDADES BOMBERILES Y SOLICTUD DE CARNET </t>
  </si>
  <si>
    <t>3113291466 </t>
  </si>
  <si>
    <t>bomberoslibano@yahoo.es  </t>
  </si>
  <si>
    <t>CUERPO DE BOMBEROS VOLUNTARIOS DE MONTELIBANO DEPARTAMENTO DE CAPACITACION  </t>
  </si>
  <si>
    <t>20221140156932  </t>
  </si>
  <si>
    <t>2022-06-15 09:33:49 </t>
  </si>
  <si>
    <t>CAC URGENTE </t>
  </si>
  <si>
    <t>7535232 </t>
  </si>
  <si>
    <t>cvbfundmon@gmail.com  </t>
  </si>
  <si>
    <t>CUERPO DE BOMBEROS LOS FUNDADORES  </t>
  </si>
  <si>
    <t>20221140156942  </t>
  </si>
  <si>
    <t>2022-06-15 09:35:02 </t>
  </si>
  <si>
    <t>CAC Capitan charleS </t>
  </si>
  <si>
    <t>20221140156952  </t>
  </si>
  <si>
    <t>2022-06-15 09:37:20 </t>
  </si>
  <si>
    <t>CAC Información apoyo a la creación de los CBV </t>
  </si>
  <si>
    <t>3136914259 - 3022556594 </t>
  </si>
  <si>
    <t>alvaja8085@gmail.com  </t>
  </si>
  <si>
    <t>ALCALDIA SANTA CATALINA BOLIVAR </t>
  </si>
  <si>
    <t>20221140156962  </t>
  </si>
  <si>
    <t>2022-06-15 09:38:58 </t>
  </si>
  <si>
    <t>CAC Queja sobre visita de inspección, vigilancia y control al cuerpo de bomberos voluntarios de yotoco. </t>
  </si>
  <si>
    <t>CARRERA 4 # 5 - 58  </t>
  </si>
  <si>
    <t>2524555 - 2524795 </t>
  </si>
  <si>
    <t>bomberos_yotoco@yahoo.com  </t>
  </si>
  <si>
    <t>CUERPO DE BOMBEROS VOLUNTARIOS DE YOTOCO  </t>
  </si>
  <si>
    <t>20221140156972  </t>
  </si>
  <si>
    <t>2022-06-15 09:40:06 </t>
  </si>
  <si>
    <t>CAC INFORMACIÓN CONTRATACIÓN CUERPO DE BOMBEROS AGUA DE DIOS - CUNDINAMARCA </t>
  </si>
  <si>
    <t>b4aguadedios@hotmail.com  </t>
  </si>
  <si>
    <t>CUERPO DE BOMBEROS VOLUNTARIOS AGUA DE DIOS CUERPO DE BOMBEROS VOLUNTARIOS AGUA DE DIOS  </t>
  </si>
  <si>
    <t>20221140156982  </t>
  </si>
  <si>
    <t>2022-06-15 09:41:35 </t>
  </si>
  <si>
    <t>CAC SOLICITUD COMODATO CARRO BOMBEROS MPIO. AGUA DE DIOS - CUNDINAMARCA </t>
  </si>
  <si>
    <t>20221140156992  </t>
  </si>
  <si>
    <t>2022-06-15 09:41:36 </t>
  </si>
  <si>
    <t>20221140157002  </t>
  </si>
  <si>
    <t>2022-06-15 09:42:48 </t>
  </si>
  <si>
    <t>CAC Solicitud Aval de Instructores Santa Marta </t>
  </si>
  <si>
    <t>20221140157012  </t>
  </si>
  <si>
    <t>2022-06-15 09:44:29 </t>
  </si>
  <si>
    <t>CAC Postulacion a Curso Gestion y Administracion de Cuerpos de Bomberos </t>
  </si>
  <si>
    <t>20221140157022  </t>
  </si>
  <si>
    <t>2022-06-15 09:46:28 </t>
  </si>
  <si>
    <t>CAC Solicitud de anulación Registro de curso Bomberos Palmira Radicado DNBC 20221140153822 </t>
  </si>
  <si>
    <t>bomberospal@gmail.com  </t>
  </si>
  <si>
    <t>20221140157032  </t>
  </si>
  <si>
    <t>2022-06-15 09:52:06 </t>
  </si>
  <si>
    <t>20221140157042  </t>
  </si>
  <si>
    <t>2022-06-15 11:10:09 </t>
  </si>
  <si>
    <t>RD. Pago No. 01 Contrato 140 - 2022. </t>
  </si>
  <si>
    <t>3183590754 </t>
  </si>
  <si>
    <t>info@pbg.com.co  </t>
  </si>
  <si>
    <t>PERDOMO BUSINESS GROUP  </t>
  </si>
  <si>
    <t>20221140157052  </t>
  </si>
  <si>
    <t>2022-06-15 11:19:11 </t>
  </si>
  <si>
    <t>RD. Legalización de comisión Barranquilla - Atlántico. </t>
  </si>
  <si>
    <t>20221140157062  </t>
  </si>
  <si>
    <t>2022-06-15 11:23:56 </t>
  </si>
  <si>
    <t>RD. Legalización de comisión: Santa Marta. </t>
  </si>
  <si>
    <t>20221140157072  </t>
  </si>
  <si>
    <t>2022-06-15 11:31:24 </t>
  </si>
  <si>
    <t>CAC Solicitud Registro Curso de Inspector Nivel Basico </t>
  </si>
  <si>
    <t>secretariabomberospasto@gmail.com  </t>
  </si>
  <si>
    <t>20221140157082  </t>
  </si>
  <si>
    <t>2022-06-15 11:33:26 </t>
  </si>
  <si>
    <t>CAC Solicitud Circular &amp;amp;quot; certificado de cumplimiento&amp;amp;quot; </t>
  </si>
  <si>
    <t>20221140157092  </t>
  </si>
  <si>
    <t>2022-06-15 11:39:31 </t>
  </si>
  <si>
    <t>RD. Legalización de comisión: Barranquilla - Atlántico. </t>
  </si>
  <si>
    <t>20221140157102  </t>
  </si>
  <si>
    <t>2022-06-15 11:48:49 </t>
  </si>
  <si>
    <t>RD. Legalización e comiisón: Puracé - Cauca.  </t>
  </si>
  <si>
    <t>20221140157112  </t>
  </si>
  <si>
    <t>2022-06-15 11:53:07 </t>
  </si>
  <si>
    <t>CAC Respuesta a Denuncia Realizada por el Señor Marvin Padilla, contra Comandante y Sargento. </t>
  </si>
  <si>
    <t>20221140157122  </t>
  </si>
  <si>
    <t>2022-06-15 11:53:23 </t>
  </si>
  <si>
    <t>RD. Legalización de comisión: Puracé - Cauca. </t>
  </si>
  <si>
    <t>pedro.manosalva@dnbc.gov.co  </t>
  </si>
  <si>
    <t>PEDRO MANOSALVA RINCON </t>
  </si>
  <si>
    <t>20221140157132  </t>
  </si>
  <si>
    <t>2022-06-15 11:54:50 </t>
  </si>
  <si>
    <t>CAC Respuesta a Circular DNBC *20222140056521* </t>
  </si>
  <si>
    <t>20221140157142  </t>
  </si>
  <si>
    <t>2022-06-15 11:57:50 </t>
  </si>
  <si>
    <t>RD. Legalización de comisión: La Unión.  </t>
  </si>
  <si>
    <t>20229000157152  </t>
  </si>
  <si>
    <t>2022-06-15 11:59:52 </t>
  </si>
  <si>
    <t>Se reitera la atención, tramite y respuesta de los radicados 20229000135262, 20229000146562 y 20229000149382; sumado a ello comunicación emitida por el Viceministro de Relaciones Políticas para la atención </t>
  </si>
  <si>
    <t>3005917749 </t>
  </si>
  <si>
    <t>ing.jorgeardilapallares@outlook.com </t>
  </si>
  <si>
    <t>Jorge Ardila Pallares </t>
  </si>
  <si>
    <t>20221140157162  </t>
  </si>
  <si>
    <t>2022-06-15 12:02:22 </t>
  </si>
  <si>
    <t>RD. Legalización de comisión: La Unión - Valle del Cauca. </t>
  </si>
  <si>
    <t>3115943445 </t>
  </si>
  <si>
    <t>No designa  </t>
  </si>
  <si>
    <t>MAURICIO DELGADO PERDOMO </t>
  </si>
  <si>
    <t>20221140157172  </t>
  </si>
  <si>
    <t>2022-06-15 12:05:39 </t>
  </si>
  <si>
    <t>viviana.andrade@dnbc.gov.co  </t>
  </si>
  <si>
    <t>20221140157182  </t>
  </si>
  <si>
    <t>2022-06-15 13:50:04 </t>
  </si>
  <si>
    <t>SM. Diploma registro No. 138 - 2022. </t>
  </si>
  <si>
    <t>20221140157192  </t>
  </si>
  <si>
    <t>2022-06-15 14:19:18 </t>
  </si>
  <si>
    <t>RD. Remisión de firma de diplomas registro: 073-2022 y 074-2022. </t>
  </si>
  <si>
    <t>20229000157202  </t>
  </si>
  <si>
    <t>2022-06-15 14:45:11 </t>
  </si>
  <si>
    <t>que debe hacerse en Altamira?? el señor alcalde no ha querido hacer el convenio con los bomberos locales, por lo tanto la poblaCIÓN ESTA desproyegida. mil gracias- </t>
  </si>
  <si>
    <t>ANONIMO_PQRSD </t>
  </si>
  <si>
    <t>20221140157212  </t>
  </si>
  <si>
    <t>2022-06-15 15:18:36 </t>
  </si>
  <si>
    <t>CAC: ajustes registro de curso radicado 20221140147902. </t>
  </si>
  <si>
    <t>dptocapacitacionb24@gmail.com  </t>
  </si>
  <si>
    <t>20221140157222  </t>
  </si>
  <si>
    <t>2022-06-15 17:18:24 </t>
  </si>
  <si>
    <t>CAC Envió oficio No 0751 </t>
  </si>
  <si>
    <t>JUZGADO 3 MONIQUIRA  </t>
  </si>
  <si>
    <t>20221140157232  </t>
  </si>
  <si>
    <t>2022-06-16 06:55:23 </t>
  </si>
  <si>
    <t>20221140157242  </t>
  </si>
  <si>
    <t>2022-06-16 06:57:50 </t>
  </si>
  <si>
    <t>CAC Solicitud informacion  </t>
  </si>
  <si>
    <t>rojascorchueloj@gmail.com  </t>
  </si>
  <si>
    <t>JONATHAN FERNEY ROJAS CORCHUELO  </t>
  </si>
  <si>
    <t>20221140157252  </t>
  </si>
  <si>
    <t>2022-06-16 06:59:28 </t>
  </si>
  <si>
    <t>CAC SEGUNDO INFORME DE SEGIMIENTO DE LOS EQIPOS </t>
  </si>
  <si>
    <t>3123521952 </t>
  </si>
  <si>
    <t>bomberostierralta@gmail.com  </t>
  </si>
  <si>
    <t>CUERPO DE BOMBEROS VOLUNTARIOS DE TIERRA ALTA  </t>
  </si>
  <si>
    <t>20221140157262  </t>
  </si>
  <si>
    <t>2022-06-16 07:02:59 </t>
  </si>
  <si>
    <t>CAC Comunicación de respuesta (2022-EE-132779) (EMAIL CERTIFICADO de gestiondocumental@mineducacion.gov.co) </t>
  </si>
  <si>
    <t>Calle 43 No. 57-14  </t>
  </si>
  <si>
    <t>2222800 </t>
  </si>
  <si>
    <t>gestiondocumental@mineducacion.gov.co  </t>
  </si>
  <si>
    <t>MINISTERIO DE EDUCACION NACIONAL  </t>
  </si>
  <si>
    <t>20221140157272  </t>
  </si>
  <si>
    <t>2022-06-16 07:08:00 </t>
  </si>
  <si>
    <t>CAC CERTIFICACION DE REVISORIA FISCAL DE BOMBEROS ORITO </t>
  </si>
  <si>
    <t>20221140157282  </t>
  </si>
  <si>
    <t>2022-06-16 07:13:07 </t>
  </si>
  <si>
    <t>CAC solicitud de información instructores avalados Cuerpo de Bomberos Voluntarios de Ocaña. </t>
  </si>
  <si>
    <t>5612510 </t>
  </si>
  <si>
    <t>bomberos.ocana@hotmail.com  </t>
  </si>
  <si>
    <t>CUERPO DE BOMBEROS VOLUNTARIOS DE OCAñA CUERPO DE BOMBEROS VOLUNTARIOS DE OCAñA  </t>
  </si>
  <si>
    <t>20221140157292  </t>
  </si>
  <si>
    <t>2022-06-16 07:19:23 </t>
  </si>
  <si>
    <t>CAC ajustes registro de curso radicado 20221140147632”. </t>
  </si>
  <si>
    <t>3123947794 </t>
  </si>
  <si>
    <t>bomberosvoluntariosneiva@gmail.com  </t>
  </si>
  <si>
    <t>CUERPO DE BOMBEROS VOLUNTARIOS DE NEIVA  </t>
  </si>
  <si>
    <t>20221140157302  </t>
  </si>
  <si>
    <t>2022-06-16 07:22:29 </t>
  </si>
  <si>
    <t>CAC Colaboración </t>
  </si>
  <si>
    <t>3133175781 - 3158063555 </t>
  </si>
  <si>
    <t>cuerpodebomberoscharala@hotmail.com  </t>
  </si>
  <si>
    <t>CUERPO DE BOMBEROS VOLUNTARIOS DE CHARALA  </t>
  </si>
  <si>
    <t>20221140157312  </t>
  </si>
  <si>
    <t>2022-06-16 10:38:07 </t>
  </si>
  <si>
    <t>RD. Remisión de diplomas para firma, registro No. 158-2022. </t>
  </si>
  <si>
    <t>20221140157322  </t>
  </si>
  <si>
    <t>2022-06-16 15:20:04 </t>
  </si>
  <si>
    <t>CAC solicitud apoyo proyecto de fortalecimiento </t>
  </si>
  <si>
    <t>6452361 </t>
  </si>
  <si>
    <t>admin@bomberospuertolopez.org  </t>
  </si>
  <si>
    <t>CUERPO DE BOMBEROS VOLUNTARIOS DE PUERTO LOPEZ  </t>
  </si>
  <si>
    <t>20221140157332  </t>
  </si>
  <si>
    <t>2022-06-16 15:24:15 </t>
  </si>
  <si>
    <t>CAC OFICIO ACEPTACION DE RENUNCIA </t>
  </si>
  <si>
    <t>8314469 - 3135199013 </t>
  </si>
  <si>
    <t>bomberos_segovia@hotmail.com  </t>
  </si>
  <si>
    <t>CUERPO DE BOMBEROS VOLUNTARIOS DE SEGOVIA  </t>
  </si>
  <si>
    <t>20221140157342  </t>
  </si>
  <si>
    <t>2022-06-16 15:27:33 </t>
  </si>
  <si>
    <t>CAC Aceptación Sede Curso Modulo Presencial CBSCI- Proceso de Educación </t>
  </si>
  <si>
    <t>departamentodecapacitacionbm@gmail.com@gmail.com  </t>
  </si>
  <si>
    <t>CUERPO DE BOMBEROS VOLUNTARIOS DE MONTELIBANO  </t>
  </si>
  <si>
    <t>20221140157352  </t>
  </si>
  <si>
    <t>2022-06-16 15:39:19 </t>
  </si>
  <si>
    <t>CAC CamScanner 06-16-2022 11.16.pdf </t>
  </si>
  <si>
    <t>bomberospcv@gmail.com  </t>
  </si>
  <si>
    <t>CUERPO DE BOMBEROS VOLUNTARIOS DE ´PUERTO CARREÑO . . </t>
  </si>
  <si>
    <t>20221140157362  </t>
  </si>
  <si>
    <t>2022-06-16 15:43:04 </t>
  </si>
  <si>
    <t>CAC ajustes registro de curso radicado 20221140156022” </t>
  </si>
  <si>
    <t>20221140157372  </t>
  </si>
  <si>
    <t>2022-06-16 15:48:33 </t>
  </si>
  <si>
    <t>CAC RESPUESTA A SOLICITUD 2022ER0054791 - 2022ER0054826 </t>
  </si>
  <si>
    <t>3323434- ext 3516 </t>
  </si>
  <si>
    <t>www.minvivienda.gov.co  </t>
  </si>
  <si>
    <t>MINISTERIO DE VIVIENDA  </t>
  </si>
  <si>
    <t>20221140157382  </t>
  </si>
  <si>
    <t>2022-06-16 15:56:50 </t>
  </si>
  <si>
    <t>CAC OFICIO COMODATOS </t>
  </si>
  <si>
    <t>3125377535 - 32222061241 </t>
  </si>
  <si>
    <t>rovirabomberos@gmail.com  </t>
  </si>
  <si>
    <t>CUERPO DE BOMBEROS VOLUNTARIOS DE ROVIRA - TOLIMA  </t>
  </si>
  <si>
    <t>20221140157392  </t>
  </si>
  <si>
    <t>2022-06-16 16:00:44 </t>
  </si>
  <si>
    <t>CAC Oficio reactivación Grupo USAR Bomberos Oficiales Manizales </t>
  </si>
  <si>
    <t>AVENIDA KEVIN CARRERAS 13 14  </t>
  </si>
  <si>
    <t>8768383 </t>
  </si>
  <si>
    <t>bomberosvoluntariosmanizales@gmail.com  </t>
  </si>
  <si>
    <t>CUERPO DE BOMBEROS VOLUNTARIOS DE MANIZALES  </t>
  </si>
  <si>
    <t>20221140157402  </t>
  </si>
  <si>
    <t>2022-06-17 08:45:07 </t>
  </si>
  <si>
    <t>RD. Factura servicios públicos: 6841540. </t>
  </si>
  <si>
    <t>7115115 </t>
  </si>
  <si>
    <t>ENEL CODENSA S.A. ESP.  </t>
  </si>
  <si>
    <t>20221140157412  </t>
  </si>
  <si>
    <t>2022-06-17 08:47:50 </t>
  </si>
  <si>
    <t>RD. Remisión de factura: 6841541-7. </t>
  </si>
  <si>
    <t>20221140157422  </t>
  </si>
  <si>
    <t>2022-06-17 08:51:00 </t>
  </si>
  <si>
    <t>RD. Remisión factura: 6841542-9. </t>
  </si>
  <si>
    <t>20221140157432  </t>
  </si>
  <si>
    <t>2022-06-17 09:19:16 </t>
  </si>
  <si>
    <t>CHT. Dificultad con la Administración Municipal en la firma del convenio. </t>
  </si>
  <si>
    <t>bomberospuertonarinoamazonas@gmail.com  </t>
  </si>
  <si>
    <t>313813128 </t>
  </si>
  <si>
    <t>BENEMERITO CUERPO DE BOMBEROS VOILUNTARIOS DE PUERTO NARIÑ0  </t>
  </si>
  <si>
    <t>20221140157442  </t>
  </si>
  <si>
    <t>2022-06-17 09:58:44 </t>
  </si>
  <si>
    <t>RD. Pago convenio de asociación 110 de 2000. </t>
  </si>
  <si>
    <t>20221140157452  </t>
  </si>
  <si>
    <t>2022-06-17 10:53:48 </t>
  </si>
  <si>
    <t>RD. Legalización de comisión: Zipaquirá. </t>
  </si>
  <si>
    <t>2571281 </t>
  </si>
  <si>
    <t>ronny.romero@dnbc.gov.co  </t>
  </si>
  <si>
    <t>RONNY ROMERO VELANDIA </t>
  </si>
  <si>
    <t>20221140157462  </t>
  </si>
  <si>
    <t>2022-06-17 11:00:11 </t>
  </si>
  <si>
    <t>RD. Legalización de comisión: Villavicencio. </t>
  </si>
  <si>
    <t>jorge.amarillo@dnbc.gov.co  </t>
  </si>
  <si>
    <t>JORGE EDWIN AMARILLO ALVARADO </t>
  </si>
  <si>
    <t>20221140157472  </t>
  </si>
  <si>
    <t>2022-06-17 11:03:32 </t>
  </si>
  <si>
    <t>RD. Legalización de comisión: Girardot. </t>
  </si>
  <si>
    <t>3155943911 </t>
  </si>
  <si>
    <t>melba.vidal@dnbc.gov.co  </t>
  </si>
  <si>
    <t>MELVA LEYMER VIDAL RUIZ </t>
  </si>
  <si>
    <t>20221140157482  </t>
  </si>
  <si>
    <t>2022-06-17 11:14:05 </t>
  </si>
  <si>
    <t>RD. Legalización de comisión: Manizales.  </t>
  </si>
  <si>
    <t>20221140157492  </t>
  </si>
  <si>
    <t>2022-06-17 11:19:21 </t>
  </si>
  <si>
    <t>RD. Legalización de comisión: Manizales. </t>
  </si>
  <si>
    <t>20221140157502  </t>
  </si>
  <si>
    <t>2022-06-17 11:23:53 </t>
  </si>
  <si>
    <t>RD. Legalización de comisión: Tabio - Cundinamarca.  </t>
  </si>
  <si>
    <t>20221140157512  </t>
  </si>
  <si>
    <t>2022-06-17 11:56:16 </t>
  </si>
  <si>
    <t>3175158386 </t>
  </si>
  <si>
    <t>alexander.obando@dnbc.gov.co  </t>
  </si>
  <si>
    <t>ALEXANDER OBANDO PENA </t>
  </si>
  <si>
    <t>20221140157522  </t>
  </si>
  <si>
    <t>2022-06-17 12:55:11 </t>
  </si>
  <si>
    <t>RD CUENTA DE COBRO </t>
  </si>
  <si>
    <t>321453975 </t>
  </si>
  <si>
    <t>CAROLINA PULIDO MOYETON </t>
  </si>
  <si>
    <t>20221140157532  </t>
  </si>
  <si>
    <t>2022-06-17 12:57:25 </t>
  </si>
  <si>
    <t>RD CUENTA DE COBRO 06 </t>
  </si>
  <si>
    <t>3219022038 </t>
  </si>
  <si>
    <t>rasantacruzw@gmail.com  </t>
  </si>
  <si>
    <t>RICHARD ALEXANDER SANTACRUZ WALLES </t>
  </si>
  <si>
    <t>20221140157542  </t>
  </si>
  <si>
    <t>2022-06-17 14:02:27 </t>
  </si>
  <si>
    <t>20221140157552  </t>
  </si>
  <si>
    <t>2022-06-17 14:44:56 </t>
  </si>
  <si>
    <t>CAC ajustes registro de curso radicado 20221140153222 </t>
  </si>
  <si>
    <t>20221140157562  </t>
  </si>
  <si>
    <t>2022-06-17 14:53:10 </t>
  </si>
  <si>
    <t>RD. Legalización de comisión: San Andrés. </t>
  </si>
  <si>
    <t>20221140157572  </t>
  </si>
  <si>
    <t>2022-06-17 14:56:54 </t>
  </si>
  <si>
    <t>RD. Legalización de comisión. San Andrés. </t>
  </si>
  <si>
    <t>3105298633 </t>
  </si>
  <si>
    <t>MELISSA LOZANO ANGEL </t>
  </si>
  <si>
    <t>20221140157582  </t>
  </si>
  <si>
    <t>2022-06-17 15:23:56 </t>
  </si>
  <si>
    <t>CAC Comunicación de respuesta (2022-EE-132779) </t>
  </si>
  <si>
    <t>20221140157592  </t>
  </si>
  <si>
    <t>2022-06-17 15:40:56 </t>
  </si>
  <si>
    <t>RD. Pago No. 2 - Horas vuelo. </t>
  </si>
  <si>
    <t>3115323595 - 3108182586 - 3134524686 </t>
  </si>
  <si>
    <t>: hernando.robles@sadi.com.co  </t>
  </si>
  <si>
    <t>SOCIEDAD AEREA DE IBAGUE - SADI  </t>
  </si>
  <si>
    <t>20221140157602  </t>
  </si>
  <si>
    <t>2022-06-17 15:48:59 </t>
  </si>
  <si>
    <t>RD. Legalización de comisión: Villavicencio </t>
  </si>
  <si>
    <t>20221140157612  </t>
  </si>
  <si>
    <t>2022-06-17 16:01:01 </t>
  </si>
  <si>
    <t>NO DISIGNA </t>
  </si>
  <si>
    <t>KRISTIAN CAMILO PRIETO GUTIERREZ </t>
  </si>
  <si>
    <t>20221140157622  </t>
  </si>
  <si>
    <t>2022-06-17 17:54:35 </t>
  </si>
  <si>
    <t>CAC ACEPTACION SEDE MODULO PRESENCIAL CBSCI </t>
  </si>
  <si>
    <t>3124202849 </t>
  </si>
  <si>
    <t>bomberoscarmen2002@gmail.com  </t>
  </si>
  <si>
    <t>CUERPO DE BOMBEROS VOLUNTARIOS DE CARMEN DE APICALA  </t>
  </si>
  <si>
    <t>20221140157632  </t>
  </si>
  <si>
    <t>2022-06-17 18:00:50 </t>
  </si>
  <si>
    <t>CAC Consulta Certificados </t>
  </si>
  <si>
    <t>20221140157642  </t>
  </si>
  <si>
    <t>2022-06-17 18:06:53 </t>
  </si>
  <si>
    <t>CAC D.D. N° 0007 - CONSULTA </t>
  </si>
  <si>
    <t>20221140157652  </t>
  </si>
  <si>
    <t>2022-06-17 18:26:18 </t>
  </si>
  <si>
    <t>CAC Solicitud de homologación </t>
  </si>
  <si>
    <t>20221140157662  </t>
  </si>
  <si>
    <t>2022-06-17 18:49:41 </t>
  </si>
  <si>
    <t>CAC Solicitud Registro Curso Bombero I y Bombero II </t>
  </si>
  <si>
    <t>3205753435 </t>
  </si>
  <si>
    <t>bomberos.genova@gmail.com  </t>
  </si>
  <si>
    <t>CUERPO DE BOMBEROS VOLUNTARIOS DE GENOVA - QUINDIO  </t>
  </si>
  <si>
    <t>20221140157672  </t>
  </si>
  <si>
    <t>2022-06-17 19:15:05 </t>
  </si>
  <si>
    <t>CAC MANIFESTACION DE INTERES ADJUDICACION VEHICULO IXX-311 </t>
  </si>
  <si>
    <t>20221140157682  </t>
  </si>
  <si>
    <t>2022-06-17 19:28:33 </t>
  </si>
  <si>
    <t>CAC Solicitud de Homologación de Curso CPI </t>
  </si>
  <si>
    <t>ttegomeztaborda@gmail.com  </t>
  </si>
  <si>
    <t>JONH DARIO GOMEZ TABORDA </t>
  </si>
  <si>
    <t>20221140157692  </t>
  </si>
  <si>
    <t>2022-06-17 19:35:44 </t>
  </si>
  <si>
    <t>CAC MANIFESTACION DE INTERES </t>
  </si>
  <si>
    <t>20221140157702  </t>
  </si>
  <si>
    <t>2022-06-17 19:42:29 </t>
  </si>
  <si>
    <t>CAC Solicitud de Firmas De Bombero I reg #501-2021 </t>
  </si>
  <si>
    <t>20221140157712  </t>
  </si>
  <si>
    <t>2022-06-17 20:05:08 </t>
  </si>
  <si>
    <t>CAC solicitud inspección vigilancia y control </t>
  </si>
  <si>
    <t>20221140157722  </t>
  </si>
  <si>
    <t>2022-06-17 20:16:01 </t>
  </si>
  <si>
    <t>CAC Oficio de Agradecimiento- CUERPO DE BOMBEROS VOLUNTARIOS DE ANSERMANUEVO. </t>
  </si>
  <si>
    <t>2052179 </t>
  </si>
  <si>
    <t>bomberosansermnuevo@gmail.com  </t>
  </si>
  <si>
    <t>CUERPO DE BOMBEROS VOLUNTARIOS DE ANSERMANUEVO  </t>
  </si>
  <si>
    <t>CHARLES WILBER BENAVIDES CASTILLO </t>
  </si>
  <si>
    <t>20221140157732  </t>
  </si>
  <si>
    <t>2022-06-17 20:24:19 </t>
  </si>
  <si>
    <t>CAC Seguimiento a los municipios, para el fortalecimiento a la capacidad de respuesta en sus instrumentos de planificación </t>
  </si>
  <si>
    <t>UNIDAD PARA LA GESTION DEL RIESGO  </t>
  </si>
  <si>
    <t>20221140157742  </t>
  </si>
  <si>
    <t>2022-06-17 20:30:48 </t>
  </si>
  <si>
    <t>CAC Oficio COM N° 033 Junio 17 de 2022 DNBC Reiterando violencia de género y agresiones </t>
  </si>
  <si>
    <t>Robinson Palacio Moná </t>
  </si>
  <si>
    <t>SUBDIRECCIÓN ADMINISTRATIVA Y FINANCIERA </t>
  </si>
  <si>
    <t>20221140157752  </t>
  </si>
  <si>
    <t>2022-06-17 20:33:25 </t>
  </si>
  <si>
    <t>CAC Buenas tardes mi nombre es Gustavo Vidal A Cabo de Bomberos Voluntarios de Itagűi  </t>
  </si>
  <si>
    <t>bomberositagui@gmail.com  </t>
  </si>
  <si>
    <t>20221140157762  </t>
  </si>
  <si>
    <t>2022-06-17 20:41:11 </t>
  </si>
  <si>
    <t>CAC Solicitud de Registro para Curso- Bomberos Amaga </t>
  </si>
  <si>
    <t>8474291 3148005362 </t>
  </si>
  <si>
    <t>bomberosamaga@hotmail.com  </t>
  </si>
  <si>
    <t>CUERPO DE BOMBEROS VOLUNTARIOS DE AMAGA - ANTIOQUIA  </t>
  </si>
  <si>
    <t>20229000157772  </t>
  </si>
  <si>
    <t>2022-06-21 08:19:49 </t>
  </si>
  <si>
    <t>SOLICITUD DE VISITA SIN RESPUESTA </t>
  </si>
  <si>
    <t>3005959395 </t>
  </si>
  <si>
    <t>gersonmanco29@gmail.com </t>
  </si>
  <si>
    <t>GERSON FERNANDO MANCO DAVID </t>
  </si>
  <si>
    <t>20221140157782  </t>
  </si>
  <si>
    <t>2022-06-21 11:36:50 </t>
  </si>
  <si>
    <t>RD. Legalización de comisión: Girardot - Cundinamarca.  </t>
  </si>
  <si>
    <t>3155794002 </t>
  </si>
  <si>
    <t>alvaropg@une.net.co  </t>
  </si>
  <si>
    <t>ALVARO PEREZ GARCES </t>
  </si>
  <si>
    <t>20221140157792  </t>
  </si>
  <si>
    <t>2022-06-21 11:40:45 </t>
  </si>
  <si>
    <t>RD. Legalización de comisión: Girardot - Cundinamarca. </t>
  </si>
  <si>
    <t>ANDRES MUñOZ CABRERA </t>
  </si>
  <si>
    <t>20229000157802  </t>
  </si>
  <si>
    <t>2022-06-21 12:53:56 </t>
  </si>
  <si>
    <t>Solicitud de apoyo </t>
  </si>
  <si>
    <t>5799147 3008825463 </t>
  </si>
  <si>
    <t>luiu12@hotmail.com </t>
  </si>
  <si>
    <t>luisa maria marin quintero </t>
  </si>
  <si>
    <t>20221140157812  </t>
  </si>
  <si>
    <t>2022-06-21 14:33:11 </t>
  </si>
  <si>
    <t>20221140157822  </t>
  </si>
  <si>
    <t>2022-06-21 14:36:31 </t>
  </si>
  <si>
    <t>20221140157832  </t>
  </si>
  <si>
    <t>2022-06-21 14:40:16 </t>
  </si>
  <si>
    <t>RD. Legalización de comisión: San Andrés Islas. </t>
  </si>
  <si>
    <t>3104702499 </t>
  </si>
  <si>
    <t>SABINA.LOPEZ@DNBC.GOV.CO  </t>
  </si>
  <si>
    <t>SABINA LOPEZ GOMEZ </t>
  </si>
  <si>
    <t>20221140157842  </t>
  </si>
  <si>
    <t>2022-06-21 14:40:19 </t>
  </si>
  <si>
    <t>CAC Derecho de Petición. Art. 14 Ley 1755 de 2015 - Ley 1712 de 2014 - Ley 1474 de 2011 - Sentencia 448 de 2012. Solicitar al señor CT(r) Charles Benavides Castillo Listado de Todo los Bomberos Oficiales en 32 Departamentos de Colombia. </t>
  </si>
  <si>
    <t>veedurias1a@gmail.com  </t>
  </si>
  <si>
    <t>RED DE VEEDURIAS CIUDADANAS DE COLOMBIA  </t>
  </si>
  <si>
    <t>20221140157852  </t>
  </si>
  <si>
    <t>2022-06-21 14:43:50 </t>
  </si>
  <si>
    <t>20221140157862  </t>
  </si>
  <si>
    <t>2022-06-21 14:46:26 </t>
  </si>
  <si>
    <t>CAC Aceptación rol de sede CBSCI </t>
  </si>
  <si>
    <t>312 530 6004 </t>
  </si>
  <si>
    <t>bomberoslavega@yahoo.com  </t>
  </si>
  <si>
    <t>CUERPO DE BOMBEROS VOLUNTARIOS DE LA VEGA  </t>
  </si>
  <si>
    <t>20221140157872  </t>
  </si>
  <si>
    <t>2022-06-21 14:46:54 </t>
  </si>
  <si>
    <t>RD. Legalización de comisión: Neiva - Huila. </t>
  </si>
  <si>
    <t>20221140157882  </t>
  </si>
  <si>
    <t>2022-06-21 15:07:13 </t>
  </si>
  <si>
    <t>melissalozanoangel@gmail.com  </t>
  </si>
  <si>
    <t>20221140157892  </t>
  </si>
  <si>
    <t>2022-06-21 15:16:33 </t>
  </si>
  <si>
    <t>SM. Remisión firma de certificados: registro No. 028-2022. </t>
  </si>
  <si>
    <t>5482750 </t>
  </si>
  <si>
    <t>bomberosmarinilla@hotmail.com  </t>
  </si>
  <si>
    <t>CUERPO DE BOMBEROS VOLUNTARIOS DE MARINILLA  </t>
  </si>
  <si>
    <t>20221140157902  </t>
  </si>
  <si>
    <t>2022-06-21 15:23:33 </t>
  </si>
  <si>
    <t>3046583783 </t>
  </si>
  <si>
    <t>ANDREA BIBIANA CASTAÑEDA DURAN </t>
  </si>
  <si>
    <t>20221140157912  </t>
  </si>
  <si>
    <t>2022-06-21 15:27:30 </t>
  </si>
  <si>
    <t>SM. Remisión certificados para firma, 062-2022. </t>
  </si>
  <si>
    <t>20221140157922  </t>
  </si>
  <si>
    <t>2022-06-21 15:30:49 </t>
  </si>
  <si>
    <t>merle.galindo@dnbc.gov.co  </t>
  </si>
  <si>
    <t>MERLE JOHANNA GALINDO OLAYA  </t>
  </si>
  <si>
    <t>20221140157932  </t>
  </si>
  <si>
    <t>2022-06-21 15:39:37 </t>
  </si>
  <si>
    <t>20221140157942  </t>
  </si>
  <si>
    <t>2022-06-21 15:43:31 </t>
  </si>
  <si>
    <t>SM. Remisión documentos Registro Nacional automotor.  </t>
  </si>
  <si>
    <t>8376074 - 3112012641 </t>
  </si>
  <si>
    <t>bomberoslaplata@yahoo.es  </t>
  </si>
  <si>
    <t>CUERPO DE BOMBEROS VOLUNTARIOS DE LA PLATA  </t>
  </si>
  <si>
    <t>20221140157952  </t>
  </si>
  <si>
    <t>2022-06-21 16:17:11 </t>
  </si>
  <si>
    <t>20221140157962  </t>
  </si>
  <si>
    <t>2022-06-21 16:20:31 </t>
  </si>
  <si>
    <t>20221140157972  </t>
  </si>
  <si>
    <t>2022-06-21 16:27:09 </t>
  </si>
  <si>
    <t>3008706339 </t>
  </si>
  <si>
    <t>123deysijd@gmail.com  </t>
  </si>
  <si>
    <t>DEYSI JHOHANNA YAMPUEZAN  </t>
  </si>
  <si>
    <t>20221140157982  </t>
  </si>
  <si>
    <t>2022-06-21 16:31:49 </t>
  </si>
  <si>
    <t>RD. Cuenta de cobro No. 005. </t>
  </si>
  <si>
    <t>3123275075 </t>
  </si>
  <si>
    <t>yoiscami@gmail.com  </t>
  </si>
  <si>
    <t>LEIDY JAZMIN CARRILLO VELA </t>
  </si>
  <si>
    <t>20221140157992  </t>
  </si>
  <si>
    <t>2022-06-21 16:35:21 </t>
  </si>
  <si>
    <t>RD. Cuenta de cobro No. 006. </t>
  </si>
  <si>
    <t>20221140158002  </t>
  </si>
  <si>
    <t>2022-06-21 16:52:05 </t>
  </si>
  <si>
    <t>jabeto86@gmail.com  </t>
  </si>
  <si>
    <t>JAVIER CORAL MENESES </t>
  </si>
  <si>
    <t>20221140158012  </t>
  </si>
  <si>
    <t>2022-06-21 16:54:52 </t>
  </si>
  <si>
    <t>20221140158022  </t>
  </si>
  <si>
    <t>2022-06-21 16:58:51 </t>
  </si>
  <si>
    <t>CAMILO ANDRES LARA GOMEZ </t>
  </si>
  <si>
    <t>20221140158032  </t>
  </si>
  <si>
    <t>2022-06-21 17:01:00 </t>
  </si>
  <si>
    <t>john.beltran@dnbc.gov.co  </t>
  </si>
  <si>
    <t>JOHN JAIRO BELTRAN MAHECHA  </t>
  </si>
  <si>
    <t>20221140158042  </t>
  </si>
  <si>
    <t>2022-06-22 08:43:23 </t>
  </si>
  <si>
    <t>310 882 59 40 </t>
  </si>
  <si>
    <t>JFREDYGARAVITO2019@GMAIL.COM  </t>
  </si>
  <si>
    <t>JHON FREDY GARAVITO CORTES </t>
  </si>
  <si>
    <t>20221140158052  </t>
  </si>
  <si>
    <t>2022-06-22 08:49:25 </t>
  </si>
  <si>
    <t>3004816365 </t>
  </si>
  <si>
    <t>jmanzur987@hotmail.com  </t>
  </si>
  <si>
    <t>JORGE ALFREDO MANZUR HARF </t>
  </si>
  <si>
    <t>20221140158062  </t>
  </si>
  <si>
    <t>2022-06-22 08:55:34 </t>
  </si>
  <si>
    <t>32222199080 </t>
  </si>
  <si>
    <t>lorenacharryacosta@gmail.com  </t>
  </si>
  <si>
    <t>LORENA CHARRY ACOSTA </t>
  </si>
  <si>
    <t>20221140158072  </t>
  </si>
  <si>
    <t>2022-06-22 09:58:00 </t>
  </si>
  <si>
    <t>2571169 </t>
  </si>
  <si>
    <t>ana.cedeno@dnbc.gov.co  </t>
  </si>
  <si>
    <t>ANA MILENA CEDEÑO AVILES </t>
  </si>
  <si>
    <t>20221140158082  </t>
  </si>
  <si>
    <t>2022-06-22 10:03:57 </t>
  </si>
  <si>
    <t>3137214896 </t>
  </si>
  <si>
    <t>elizpecas@gmail.com  </t>
  </si>
  <si>
    <t>ELIZABETH ARIAS HERNANDEZ </t>
  </si>
  <si>
    <t>20221140158092  </t>
  </si>
  <si>
    <t>2022-06-22 10:14:53 </t>
  </si>
  <si>
    <t>3106284186 </t>
  </si>
  <si>
    <t>CAROLINA ESCARRAGA TREJOS  </t>
  </si>
  <si>
    <t>20221140158102  </t>
  </si>
  <si>
    <t>2022-06-22 10:20:22 </t>
  </si>
  <si>
    <t>20229000158112  </t>
  </si>
  <si>
    <t>2022-06-22 11:38:14 </t>
  </si>
  <si>
    <t>Solicitud  </t>
  </si>
  <si>
    <t>20221140158122  </t>
  </si>
  <si>
    <t>2022-06-22 11:39:17 </t>
  </si>
  <si>
    <t>SM. Remisión de diplomas para firma, registros: 058-2022, 059-2022, 117-2022 y 118-2022. </t>
  </si>
  <si>
    <t>CARRERA 3 # 5 - 56  </t>
  </si>
  <si>
    <t>8361524 </t>
  </si>
  <si>
    <t>escuela@bomberospitalito.org.co  </t>
  </si>
  <si>
    <t>CUERPO DE BOMBEROS VOLUNTARIOS DE PITALITO  </t>
  </si>
  <si>
    <t>20221140158132  </t>
  </si>
  <si>
    <t>2022-06-22 12:18:19 </t>
  </si>
  <si>
    <t>3106936556 </t>
  </si>
  <si>
    <t>jepisa94@gmail.com  </t>
  </si>
  <si>
    <t>JHEAN PIERRE  </t>
  </si>
  <si>
    <t>20221140158142  </t>
  </si>
  <si>
    <t>2022-06-22 12:19:24 </t>
  </si>
  <si>
    <t>CAC RESPUESTA SOLICITUD CAPITAN CHARLES BENAVIDES </t>
  </si>
  <si>
    <t>3108169552 </t>
  </si>
  <si>
    <t>bomberospitalito.escuela@gmail.com  </t>
  </si>
  <si>
    <t>ESCUELA SURCOLOMBIANA DE BOMBEROS - PITALITO  </t>
  </si>
  <si>
    <t>20221140158152  </t>
  </si>
  <si>
    <t>2022-06-22 13:13:54 </t>
  </si>
  <si>
    <t>CAC “ajustes registro de curso radicado 20221140149962”.  </t>
  </si>
  <si>
    <t>20221140158162  </t>
  </si>
  <si>
    <t>2022-06-22 13:25:24 </t>
  </si>
  <si>
    <t>CAC INFORMACION DELEGACION DEL CHOCO </t>
  </si>
  <si>
    <t>bomberosacandi0@gmail.com  </t>
  </si>
  <si>
    <t>JUNTA DEPARTAMENTAL DE BOMBEROS DEL CHOCO  </t>
  </si>
  <si>
    <t>20221140158172  </t>
  </si>
  <si>
    <t>2022-06-22 13:25:26 </t>
  </si>
  <si>
    <t>20221140158182  </t>
  </si>
  <si>
    <t>2022-06-22 13:25:38 </t>
  </si>
  <si>
    <t>RD. Remisión de diplomas para firma: 122-2022. </t>
  </si>
  <si>
    <t>3163680683 </t>
  </si>
  <si>
    <t>bomberosemergenciasviota@gmail.com  </t>
  </si>
  <si>
    <t>CUERPO DE BOMBEROS VOLUNTARIOS VIOTA CUNDINAMARCA </t>
  </si>
  <si>
    <t>20221140158192  </t>
  </si>
  <si>
    <t>2022-06-22 13:29:45 </t>
  </si>
  <si>
    <t>maicol.villarreal@dnbc.gov.co  </t>
  </si>
  <si>
    <t>MAICOL VILLARREAL OSPINA  </t>
  </si>
  <si>
    <t>20221140158202  </t>
  </si>
  <si>
    <t>2022-06-22 13:32:56 </t>
  </si>
  <si>
    <t>31326622831 </t>
  </si>
  <si>
    <t>CARILYN QUINTERO HUEPA </t>
  </si>
  <si>
    <t>20221140158212  </t>
  </si>
  <si>
    <t>2022-06-22 13:48:27 </t>
  </si>
  <si>
    <t>CAC PLAN INSTITUCIONAL CAPACITACION BOMBEROS SIBATE </t>
  </si>
  <si>
    <t>5295622 - 3108771087 </t>
  </si>
  <si>
    <t>COMANDANCIABOMBEROSSIBATE@GMAIL.COM  </t>
  </si>
  <si>
    <t>CUERPO DE BOMBEROS VOLUNTARIOS DE SIBATE  </t>
  </si>
  <si>
    <t>Julio Cesar Garcia Triana </t>
  </si>
  <si>
    <t>20221140158222  </t>
  </si>
  <si>
    <t>2022-06-22 14:10:37 </t>
  </si>
  <si>
    <t>RD. Legalización de comisión: Huila. </t>
  </si>
  <si>
    <t>20221140158232  </t>
  </si>
  <si>
    <t>2022-06-22 14:13:59 </t>
  </si>
  <si>
    <t>CAC REMISION POR COMPETENCIA - DERECHO DE PETICION PRESIDENTE ASDEBER </t>
  </si>
  <si>
    <t>20221140158242  </t>
  </si>
  <si>
    <t>2022-06-22 14:20:57 </t>
  </si>
  <si>
    <t>RD. Cuenta de cobro No. 006 </t>
  </si>
  <si>
    <t>2571281 3123348230 </t>
  </si>
  <si>
    <t>Hean.1126@gmail.com  </t>
  </si>
  <si>
    <t>Hernando Garcia Mariño  </t>
  </si>
  <si>
    <t>20221140158252  </t>
  </si>
  <si>
    <t>2022-06-22 14:23:49 </t>
  </si>
  <si>
    <t>CAC PQR </t>
  </si>
  <si>
    <t>luiu12@hotmail.com  </t>
  </si>
  <si>
    <t>LUISA M. MARIN Q .. . </t>
  </si>
  <si>
    <t>20221140158262  </t>
  </si>
  <si>
    <t>2022-06-22 14:24:34 </t>
  </si>
  <si>
    <t>CI. consulta seguros de vida Bomberos Aeronáuticos. </t>
  </si>
  <si>
    <t>no aplica  </t>
  </si>
  <si>
    <t>BOMBEROS AERONAUTICOS  </t>
  </si>
  <si>
    <t>20221140158272  </t>
  </si>
  <si>
    <t>2022-06-22 14:25:29 </t>
  </si>
  <si>
    <t>CAC SOLICITUD DE ANULACION DE REGISTRO (489-2021) </t>
  </si>
  <si>
    <t>20221140158282  </t>
  </si>
  <si>
    <t>2022-06-22 14:31:56 </t>
  </si>
  <si>
    <t>SM. Remisión de diplomas para firma, No. de registro: 501-2021. </t>
  </si>
  <si>
    <t>dptoformacion@bomberosfloridablanca.com  </t>
  </si>
  <si>
    <t>CUERPO DE BOMBEROS VOLUNTARIOS FLORIDABLANCA FORMACIóN INTERNA  </t>
  </si>
  <si>
    <t>20221140158292  </t>
  </si>
  <si>
    <t>2022-06-22 15:11:55 </t>
  </si>
  <si>
    <t>20221140158302  </t>
  </si>
  <si>
    <t>2022-06-22 15:16:18 </t>
  </si>
  <si>
    <t>20221140158312  </t>
  </si>
  <si>
    <t>2022-06-22 15:30:31 </t>
  </si>
  <si>
    <t>3126911395 </t>
  </si>
  <si>
    <t>ijguillot@hotmail.com  </t>
  </si>
  <si>
    <t>IVAN JAVIER HERNANDEZ GUILLOT </t>
  </si>
  <si>
    <t>20221140158322  </t>
  </si>
  <si>
    <t>2022-06-22 15:32:41 </t>
  </si>
  <si>
    <t>20221140158332  </t>
  </si>
  <si>
    <t>2022-06-22 15:35:09 </t>
  </si>
  <si>
    <t>jiud.magnoly@dnbc.gov.co  </t>
  </si>
  <si>
    <t>JIUD MAGNOLY GAVIRIA NARVAEZ </t>
  </si>
  <si>
    <t>20221140158342  </t>
  </si>
  <si>
    <t>2022-06-22 15:38:50 </t>
  </si>
  <si>
    <t>RD, Cuenta de cobro No. 06. </t>
  </si>
  <si>
    <t>3112177006 </t>
  </si>
  <si>
    <t>julio.garcia@dnbc.gov.co  </t>
  </si>
  <si>
    <t>JULIO CESAR GARCIA TRIANA  </t>
  </si>
  <si>
    <t>20221140158352  </t>
  </si>
  <si>
    <t>2022-06-22 15:41:51 </t>
  </si>
  <si>
    <t>RD. Cuenta de cobro.  </t>
  </si>
  <si>
    <t>20221140158362  </t>
  </si>
  <si>
    <t>2022-06-22 15:44:53 </t>
  </si>
  <si>
    <t>3174160699 </t>
  </si>
  <si>
    <t>JORGE ENRIQUE RESTREPO SANGUINO </t>
  </si>
  <si>
    <t>20221140158372  </t>
  </si>
  <si>
    <t>2022-06-22 15:48:55 </t>
  </si>
  <si>
    <t>KEYLA CORTES RODRÍGUEZ </t>
  </si>
  <si>
    <t>20221140158382  </t>
  </si>
  <si>
    <t>2022-06-22 15:52:21 </t>
  </si>
  <si>
    <t>3137329409 </t>
  </si>
  <si>
    <t>camilovasquez0227@hotmail.com  </t>
  </si>
  <si>
    <t>CAMILO VASQUEZ VARGAS </t>
  </si>
  <si>
    <t>20221140158392  </t>
  </si>
  <si>
    <t>2022-06-22 15:54:46 </t>
  </si>
  <si>
    <t>20221140158402  </t>
  </si>
  <si>
    <t>2022-06-22 16:00:40 </t>
  </si>
  <si>
    <t>0 </t>
  </si>
  <si>
    <t>ANDRES.MONTALVO@DNBC.GOV.CO  </t>
  </si>
  <si>
    <t>ANDRES FELIPE MONTALVO DE LA OSSA </t>
  </si>
  <si>
    <t>20221140158412  </t>
  </si>
  <si>
    <t>2022-06-22 16:04:59 </t>
  </si>
  <si>
    <t>CARLOS ANDRES VARGAS PUERTO </t>
  </si>
  <si>
    <t>20221140158422  </t>
  </si>
  <si>
    <t>2022-06-22 16:12:07 </t>
  </si>
  <si>
    <t>315 350 11 40 </t>
  </si>
  <si>
    <t>CLAUDIA QUINTERO FRANKLIN </t>
  </si>
  <si>
    <t>20221140158432  </t>
  </si>
  <si>
    <t>2022-06-22 16:20:20 </t>
  </si>
  <si>
    <t>315 341 12 33 </t>
  </si>
  <si>
    <t>lugu_pa@hotmail.com  </t>
  </si>
  <si>
    <t>LUIS GUILLERMO PATIÑO MUÑOZ </t>
  </si>
  <si>
    <t>20221140158442  </t>
  </si>
  <si>
    <t>2022-06-22 16:24:26 </t>
  </si>
  <si>
    <t>458 29 51 </t>
  </si>
  <si>
    <t>jaki1008@hotmail.com  </t>
  </si>
  <si>
    <t>JACQUELINE RIVERA FONSECA </t>
  </si>
  <si>
    <t>20221140158452  </t>
  </si>
  <si>
    <t>2022-06-22 16:28:25 </t>
  </si>
  <si>
    <t>RD. Cuenta de cobro. </t>
  </si>
  <si>
    <t>317 595 98 55 </t>
  </si>
  <si>
    <t>fd15930@gmail.com  </t>
  </si>
  <si>
    <t>JAVIER FERNANDO DELGADO YARA </t>
  </si>
  <si>
    <t>20221140158462  </t>
  </si>
  <si>
    <t>2022-06-22 16:45:56 </t>
  </si>
  <si>
    <t>3202662146 </t>
  </si>
  <si>
    <t>SORAYA.USME@DNBC.GOV.CO  </t>
  </si>
  <si>
    <t>SORAYA USME ANDRADE </t>
  </si>
  <si>
    <t>20221140158472  </t>
  </si>
  <si>
    <t>2022-06-22 16:48:39 </t>
  </si>
  <si>
    <t>objetivopublicidad1818@gmail.com  </t>
  </si>
  <si>
    <t>LEIDY JOHANNA RAMIREZ PIZA </t>
  </si>
  <si>
    <t>20221140158482  </t>
  </si>
  <si>
    <t>2022-06-22 16:51:28 </t>
  </si>
  <si>
    <t>3105940054 </t>
  </si>
  <si>
    <t>josias.fiesco.agudelo@gmail.com  </t>
  </si>
  <si>
    <t>JOSIAS FIESCO AGUDELO  </t>
  </si>
  <si>
    <t>20221140158492  </t>
  </si>
  <si>
    <t>2022-06-22 16:54:54 </t>
  </si>
  <si>
    <t>3123942137 </t>
  </si>
  <si>
    <t>diana.pedraza.abogada@gmail.com  </t>
  </si>
  <si>
    <t>DIANA PATRICIA PEDRAZA ARIAS </t>
  </si>
  <si>
    <t>20221140158502  </t>
  </si>
  <si>
    <t>2022-06-22 16:58:37 </t>
  </si>
  <si>
    <t>RD. Legalización de comisión: Tabio - Cundinamarca. </t>
  </si>
  <si>
    <t>20221140158512  </t>
  </si>
  <si>
    <t>2022-06-22 18:44:59 </t>
  </si>
  <si>
    <t>CAC URGENTE NOTIFICACION SENTENCIA TUTELA RADICADO 004-2022-00109 </t>
  </si>
  <si>
    <t>APOYO JUZGADOS EJECUCIóN CIVIL MUNICIPAL CALI - - </t>
  </si>
  <si>
    <t>20221140158522  </t>
  </si>
  <si>
    <t>2022-06-23 07:10:19 </t>
  </si>
  <si>
    <t>CAC asunto “ajustes registro de curso radicado 20221140156612”. </t>
  </si>
  <si>
    <t>20221140158532  </t>
  </si>
  <si>
    <t>2022-06-23 07:12:47 </t>
  </si>
  <si>
    <t>CAC NOTIFICACION NO CUMPLE REQUISITOS taller de formación de instructores del curso GESTION Y ADMINISTRACION DE CUERPOS DE BOMBEROS CHINCHINÁ CALDAS </t>
  </si>
  <si>
    <t>20221140158542  </t>
  </si>
  <si>
    <t>2022-06-23 07:14:42 </t>
  </si>
  <si>
    <t>CAC ajustes registro de curso radicado 20221140156242 </t>
  </si>
  <si>
    <t>20221140158552  </t>
  </si>
  <si>
    <t>2022-06-23 07:19:12 </t>
  </si>
  <si>
    <t>CAC Homologacion Curso Basico Sisitema comando de incidente para Bomberos </t>
  </si>
  <si>
    <t>20221140158562  </t>
  </si>
  <si>
    <t>2022-06-23 07:25:50 </t>
  </si>
  <si>
    <t>CAC SOLICITUD INFORME II TRIMESTRE DE SEGUIMIENTO COMPRESOR BAUER </t>
  </si>
  <si>
    <t>3187173718 </t>
  </si>
  <si>
    <t>bomberos.ipiales@hotmail.com  </t>
  </si>
  <si>
    <t>CUERPO DE BOMBEROS VOLUNTARIOS DE IPIALES  </t>
  </si>
  <si>
    <t>20221140158572  </t>
  </si>
  <si>
    <t>2022-06-23 07:32:04 </t>
  </si>
  <si>
    <t>CAC DOCUMENTOS BOMBERO I </t>
  </si>
  <si>
    <t>20221140158582  </t>
  </si>
  <si>
    <t>2022-06-23 07:36:07 </t>
  </si>
  <si>
    <t>CAC SOLICITUD CAMBIO INSTRUCTOR CURSO CPI (01 AL 04 DE JULIO DE 2022) </t>
  </si>
  <si>
    <t>20221140158592  </t>
  </si>
  <si>
    <t>2022-06-23 07:42:54 </t>
  </si>
  <si>
    <t>CAC SOLCITUD USUARIO PLATAFORMAR RUE </t>
  </si>
  <si>
    <t>bomberosyali@gmail.com  </t>
  </si>
  <si>
    <t>CUERPO DE BOMBEROS VOLUNTARIOS YALI ANTIOQUIA </t>
  </si>
  <si>
    <t>20221140158602  </t>
  </si>
  <si>
    <t>2022-06-23 07:45:56 </t>
  </si>
  <si>
    <t>CAC Consulta personería jurídica Cuerpo de Bomberos voluntarios de Chía </t>
  </si>
  <si>
    <t>8844595 8844587 </t>
  </si>
  <si>
    <t>bomberoschia@hotmail.com  </t>
  </si>
  <si>
    <t>CUERPO DE BOMBEROS VOLUNTARIOS DE CHIA  </t>
  </si>
  <si>
    <t>20221140158612  </t>
  </si>
  <si>
    <t>2022-06-23 07:58:19 </t>
  </si>
  <si>
    <t>CAC Supervicion KIT - DNBC Bomberos Espinal - Tolima </t>
  </si>
  <si>
    <t>2483811 - 3138934348 </t>
  </si>
  <si>
    <t>ctyepes@yahoo.com  </t>
  </si>
  <si>
    <t>CUERPO DE BOMBEROS VOLUNTARIOS DEL ESPINAL CAPITáN. CARLOS ALEJANDRO YEPES T. COMANDANTE - R/LEGA </t>
  </si>
  <si>
    <t>20221140158622  </t>
  </si>
  <si>
    <t>2022-06-23 08:03:24 </t>
  </si>
  <si>
    <t>CAC SOLICITUD DE ENTREGA DE CARNET AYAPEL  </t>
  </si>
  <si>
    <t>marcrville@gmail.com  </t>
  </si>
  <si>
    <t>CUERPO DE BOMBEROS VOLUNTARIOS DE AYAPEL  </t>
  </si>
  <si>
    <t>Orlando Murillo Lopez </t>
  </si>
  <si>
    <t>20221140158632  </t>
  </si>
  <si>
    <t>2022-06-23 08:07:14 </t>
  </si>
  <si>
    <t>CAC SOLICITUD DE INFORMACIÓN (LISTADO CENSAL) </t>
  </si>
  <si>
    <t>bomberoschinchina@hotmail.com  </t>
  </si>
  <si>
    <t>20221140158642  </t>
  </si>
  <si>
    <t>2022-06-23 08:11:02 </t>
  </si>
  <si>
    <t>CAC RESPUESTA OFICIO 20222110045761 CREACION CUERPO DE BOMBEROS - LEY 1575 DE 2012 - MUNICIPIO DE SATIVASUR BOYACA </t>
  </si>
  <si>
    <t>3125157120 </t>
  </si>
  <si>
    <t>alcaldia@sativasur-boyaca.gov.co  </t>
  </si>
  <si>
    <t>ALCALDIA MUNICIPAL DE SATIVASUR - BOYACA  </t>
  </si>
  <si>
    <t>20221140158652  </t>
  </si>
  <si>
    <t>2022-06-23 08:16:39 </t>
  </si>
  <si>
    <t>CAC SOLICITUD CONCEPTO PARA OFICIAL </t>
  </si>
  <si>
    <t>20221140158662  </t>
  </si>
  <si>
    <t>2022-06-23 08:20:04 </t>
  </si>
  <si>
    <t>CAC DOCUMENTO FIRMADO </t>
  </si>
  <si>
    <t>2473999 </t>
  </si>
  <si>
    <t>CUERPO DE BOMBEROS VOLUNTARIOS DE BORRERO AYERBE  </t>
  </si>
  <si>
    <t>20221140158672  </t>
  </si>
  <si>
    <t>2022-06-23 08:26:08 </t>
  </si>
  <si>
    <t>CAC ajuste documentos aval de instructor radicado 20221140153772” </t>
  </si>
  <si>
    <t>20221140158682  </t>
  </si>
  <si>
    <t>2022-06-23 08:39:07 </t>
  </si>
  <si>
    <t>CAC Corrección de Certificado </t>
  </si>
  <si>
    <t>(8) 5840028 </t>
  </si>
  <si>
    <t>bombverosvoluntarios.guaviare@hotmail.com  </t>
  </si>
  <si>
    <t>CUERPO DE BOMBEROS VOLUNTARIOS DE SAN JOSE DEL GUAVIARE  </t>
  </si>
  <si>
    <t>20221140158692  </t>
  </si>
  <si>
    <t>2022-06-23 08:45:06 </t>
  </si>
  <si>
    <t>CAC Respuesta oficio 20222110052151 </t>
  </si>
  <si>
    <t>3217571261 </t>
  </si>
  <si>
    <t>alcaldia@linares-narino.gov.co  </t>
  </si>
  <si>
    <t>ALCALDÍA MUNICIPAL DE LINARES - NARIÑO  </t>
  </si>
  <si>
    <t>20221140158702  </t>
  </si>
  <si>
    <t>2022-06-23 08:50:25 </t>
  </si>
  <si>
    <t>CAC radicado DNBC N°20222150055131 </t>
  </si>
  <si>
    <t>cuerpodebomberosptonare@hotmail.com  </t>
  </si>
  <si>
    <t>8337570-3206671956 </t>
  </si>
  <si>
    <t>CUERPO DE BOMBEROS VOLUNTARIOS DE PUERTO NARE - ANTIOQUIA  </t>
  </si>
  <si>
    <t>20221140158712  </t>
  </si>
  <si>
    <t>2022-06-23 08:52:57 </t>
  </si>
  <si>
    <t>CAC Oficio Carnetización Bomberos la Hormiga -Putumayo </t>
  </si>
  <si>
    <t>20221140158722  </t>
  </si>
  <si>
    <t>2022-06-23 08:55:23 </t>
  </si>
  <si>
    <t>CAC informe segundo trimestre EPP en comodatos </t>
  </si>
  <si>
    <t>2954798 - 3215399713 </t>
  </si>
  <si>
    <t>bomberossanmarcos@hotmail.com  </t>
  </si>
  <si>
    <t>CUERPO DE BOMBEROS VOLUNTARIOS DE SAN MARCOS  </t>
  </si>
  <si>
    <t>20221140158732  </t>
  </si>
  <si>
    <t>2022-06-23 09:37:19 </t>
  </si>
  <si>
    <t>20221140158742  </t>
  </si>
  <si>
    <t>2022-06-23 10:24:06 </t>
  </si>
  <si>
    <t>3125513603 </t>
  </si>
  <si>
    <t>simon.gonzalez@dnbc.gov.co  </t>
  </si>
  <si>
    <t>SIMON ANDRES GONZALEZ BOHORQUEZ  </t>
  </si>
  <si>
    <t>20221140158752  </t>
  </si>
  <si>
    <t>2022-06-23 10:26:42 </t>
  </si>
  <si>
    <t>3002004349 </t>
  </si>
  <si>
    <t>claudiabolenafu25@yahoo.es  </t>
  </si>
  <si>
    <t>CLAUDIA BOLENA FAJARDO URREA </t>
  </si>
  <si>
    <t>20221140158762  </t>
  </si>
  <si>
    <t>2022-06-23 10:37:54 </t>
  </si>
  <si>
    <t>FACTURA </t>
  </si>
  <si>
    <t>jheison.sosa@telefonica.com  </t>
  </si>
  <si>
    <t>3153296827 </t>
  </si>
  <si>
    <t>MOVISTAR EMPRESAS  </t>
  </si>
  <si>
    <t>ANDRES.GARCIA </t>
  </si>
  <si>
    <t>20221140158772  </t>
  </si>
  <si>
    <t>2022-06-23 11:07:10 </t>
  </si>
  <si>
    <t>320 229 68 23 </t>
  </si>
  <si>
    <t>acevedojuridico3131@hotmail.com  </t>
  </si>
  <si>
    <t>CRISTIAN CAMILO ACEVEDO FORERO </t>
  </si>
  <si>
    <t>20221140158782  </t>
  </si>
  <si>
    <t>2022-06-23 11:49:44 </t>
  </si>
  <si>
    <t>3134121054 </t>
  </si>
  <si>
    <t>LEIDY JOHANA JIMENEZ CASTILLO </t>
  </si>
  <si>
    <t>20221140158792  </t>
  </si>
  <si>
    <t>2022-06-23 12:16:26 </t>
  </si>
  <si>
    <t>ARBEY HERNAN TRUJILLO MENDEZ </t>
  </si>
  <si>
    <t>20221140158802  </t>
  </si>
  <si>
    <t>2022-06-23 12:29:54 </t>
  </si>
  <si>
    <t>CAC solicitud de registro (bombero nivel 1) </t>
  </si>
  <si>
    <t>20221140158812  </t>
  </si>
  <si>
    <t>2022-06-23 12:31:59 </t>
  </si>
  <si>
    <t>CAC RADICADO 20213800105072 </t>
  </si>
  <si>
    <t>martineztapiero@gmail.com  </t>
  </si>
  <si>
    <t>3134990170 </t>
  </si>
  <si>
    <t>ANGELICA TAPIERO BARRERO </t>
  </si>
  <si>
    <t>20221140158822  </t>
  </si>
  <si>
    <t>2022-06-23 12:41:41 </t>
  </si>
  <si>
    <t>2494837 </t>
  </si>
  <si>
    <t>comjuridica@outloo.es  </t>
  </si>
  <si>
    <t>COMJURIDICA ASESORES  </t>
  </si>
  <si>
    <t>20221140158832  </t>
  </si>
  <si>
    <t>2022-06-23 12:43:56 </t>
  </si>
  <si>
    <t>3046536125 </t>
  </si>
  <si>
    <t>VIVIAN LORENA RAMIREZ SERNA </t>
  </si>
  <si>
    <t>20221140158842  </t>
  </si>
  <si>
    <t>2022-06-23 12:47:31 </t>
  </si>
  <si>
    <t>CAC CUENTA DE COBRO </t>
  </si>
  <si>
    <t>3005749834 </t>
  </si>
  <si>
    <t>maria.avendano@dnbc.gov.co  </t>
  </si>
  <si>
    <t>MARIA ANGELICA AVENDAñO CASTIBLANCO </t>
  </si>
  <si>
    <t>20221140158852  </t>
  </si>
  <si>
    <t>2022-06-23 13:03:29 </t>
  </si>
  <si>
    <t>3228260650 </t>
  </si>
  <si>
    <t>juridicocasta@gmail.com  </t>
  </si>
  <si>
    <t>MATEO CASTAÑEDA MASMELA </t>
  </si>
  <si>
    <t>20221140158862  </t>
  </si>
  <si>
    <t>2022-06-23 13:56:12 </t>
  </si>
  <si>
    <t>CAC CUENTA DE COBRO  </t>
  </si>
  <si>
    <t>311 450 22 27 </t>
  </si>
  <si>
    <t>salubristaleidychavarro@gmail.com  </t>
  </si>
  <si>
    <t>LEIDY YURANI CHAVARRO QUIROZ </t>
  </si>
  <si>
    <t>20221140158872  </t>
  </si>
  <si>
    <t>2022-06-23 13:58:46 </t>
  </si>
  <si>
    <t>3103115171 </t>
  </si>
  <si>
    <t>jhon.vergara@dnbc.gov.co  </t>
  </si>
  <si>
    <t>JHON JAIVER VERGARA MENDOZA </t>
  </si>
  <si>
    <t>20221140158882  </t>
  </si>
  <si>
    <t>2022-06-23 14:11:25 </t>
  </si>
  <si>
    <t>3022890258 </t>
  </si>
  <si>
    <t>kattyserpa@gmail.com  </t>
  </si>
  <si>
    <t>KATTY LILIANA SERPA BOLAÑO </t>
  </si>
  <si>
    <t>20221140158892  </t>
  </si>
  <si>
    <t>2022-06-23 14:37:25 </t>
  </si>
  <si>
    <t>CAC Soportes Capacitación Bombero 1 - Escuela Villavicencio </t>
  </si>
  <si>
    <t>20221140158902  </t>
  </si>
  <si>
    <t>2022-06-23 14:38:09 </t>
  </si>
  <si>
    <t>3127930706 </t>
  </si>
  <si>
    <t>camilonjobc@gmail.com  </t>
  </si>
  <si>
    <t>CAMILO NARANJO ESCOBAR </t>
  </si>
  <si>
    <t>20221140158912  </t>
  </si>
  <si>
    <t>2022-06-23 14:42:38 </t>
  </si>
  <si>
    <t>CAC Interes de ser adjudicatarios - Vehículos Dirección Nacional de Bomberos </t>
  </si>
  <si>
    <t>20221140158922  </t>
  </si>
  <si>
    <t>2022-06-23 14:47:54 </t>
  </si>
  <si>
    <t>NINGUNO </t>
  </si>
  <si>
    <t>jorgeramirez540@gmail.com  </t>
  </si>
  <si>
    <t>JORGE ANDRES RAMIREZ VELASQUEZ </t>
  </si>
  <si>
    <t>20221140158932  </t>
  </si>
  <si>
    <t>2022-06-23 14:51:11 </t>
  </si>
  <si>
    <t>ingjairozalazar@gmail.com  </t>
  </si>
  <si>
    <t>JAIRO FERNANDO SALAZAR FAJARDO </t>
  </si>
  <si>
    <t>20221140158942  </t>
  </si>
  <si>
    <t>2022-06-23 14:54:15 </t>
  </si>
  <si>
    <t>20221140158952  </t>
  </si>
  <si>
    <t>2022-06-23 15:01:15 </t>
  </si>
  <si>
    <t>CAC ajustes registro de curso radicado 20221140153202 </t>
  </si>
  <si>
    <t>2513080 - 31160100113 </t>
  </si>
  <si>
    <t>bomberoshonda@gmail.com  </t>
  </si>
  <si>
    <t>CUERPO DE BOMBEROS VOLUNTARIOS DE HONDA  </t>
  </si>
  <si>
    <t>20221140158962  </t>
  </si>
  <si>
    <t>2022-06-23 15:09:37 </t>
  </si>
  <si>
    <t>CAC ajustes registro de curso radicado 20221140148992 </t>
  </si>
  <si>
    <t>20221140158972  </t>
  </si>
  <si>
    <t>2022-06-23 15:20:06 </t>
  </si>
  <si>
    <t>CAC ajustes registro de curso radicado 20221140150072 </t>
  </si>
  <si>
    <t>20221140158982  </t>
  </si>
  <si>
    <t>2022-06-23 15:25:13 </t>
  </si>
  <si>
    <t>3114921059 </t>
  </si>
  <si>
    <t>catalina.carranza@dnbc.gov.co  </t>
  </si>
  <si>
    <t>CATALINA CARRANZA ALVAREZ </t>
  </si>
  <si>
    <t>20221140158992  </t>
  </si>
  <si>
    <t>2022-06-23 15:28:12 </t>
  </si>
  <si>
    <t>CAC justes registro de curso radicado 20221140148132  </t>
  </si>
  <si>
    <t>4290534 </t>
  </si>
  <si>
    <t>bomberosmocoa@hotmail.com  </t>
  </si>
  <si>
    <t>CUERPO DE BOMBEROS DE MOCOA  </t>
  </si>
  <si>
    <t>20221140159002  </t>
  </si>
  <si>
    <t>2022-06-23 15:34:38 </t>
  </si>
  <si>
    <t>3123188888 - 3212885625 </t>
  </si>
  <si>
    <t>bomberosvoluntariosaquitania@hotmail.com  </t>
  </si>
  <si>
    <t>CUERPO DE BOMBEROS VOLUNTARIOS DE AQUITANIA - BOYACA  </t>
  </si>
  <si>
    <t>20221140159012  </t>
  </si>
  <si>
    <t>2022-06-23 15:41:18 </t>
  </si>
  <si>
    <t>CAC Envió soportes digitales de cursos digitales </t>
  </si>
  <si>
    <t>bomberospitalito@hotmail.com  </t>
  </si>
  <si>
    <t>20221140159022  </t>
  </si>
  <si>
    <t>2022-06-23 15:51:29 </t>
  </si>
  <si>
    <t>CAC Documentos actualizacion Bombero II - Bomberos Rozo </t>
  </si>
  <si>
    <t>jefeoperativocbvrozo@gmail.com  </t>
  </si>
  <si>
    <t>20221140159032  </t>
  </si>
  <si>
    <t>2022-06-23 15:54:29 </t>
  </si>
  <si>
    <t>CAC SOLICITUD DE DOCUMENTOS </t>
  </si>
  <si>
    <t>3106913866 </t>
  </si>
  <si>
    <t>luishurtadojaramillo@gmail.com  </t>
  </si>
  <si>
    <t>CUERPO DE BOMBEROS VOLUNTARIOS PIZARRO QUIBDÓ CHOCÓ </t>
  </si>
  <si>
    <t>20221140159042  </t>
  </si>
  <si>
    <t>2022-06-23 15:57:17 </t>
  </si>
  <si>
    <t>20221140159052  </t>
  </si>
  <si>
    <t>2022-06-23 16:03:56 </t>
  </si>
  <si>
    <t>CUENTA DE COBRO 06 </t>
  </si>
  <si>
    <t>3229525475 </t>
  </si>
  <si>
    <t>DIANA ALEJANDRA ACERO CAMACHO </t>
  </si>
  <si>
    <t>20221140159062  </t>
  </si>
  <si>
    <t>2022-06-23 16:04:46 </t>
  </si>
  <si>
    <t>3043924265 </t>
  </si>
  <si>
    <t>vickyor307@gmail.com  </t>
  </si>
  <si>
    <t>VICKY ORDOñEZ MUñOZ </t>
  </si>
  <si>
    <t>20221140159072  </t>
  </si>
  <si>
    <t>2022-06-23 16:14:06 </t>
  </si>
  <si>
    <t>CAC Solicitud de registro para curso bomberos nivel 2 </t>
  </si>
  <si>
    <t>543 25 421 </t>
  </si>
  <si>
    <t>bombercar@hotmail.com  </t>
  </si>
  <si>
    <t>CUERPO DE BOMBEROS VOLUNTARIOS DE EL CARMEN DEL VIBORAL  </t>
  </si>
  <si>
    <t>20221140159082  </t>
  </si>
  <si>
    <t>2022-06-23 16:22:30 </t>
  </si>
  <si>
    <t>3223472143 </t>
  </si>
  <si>
    <t>edwin.gonzalez@dnbc.gov.co  </t>
  </si>
  <si>
    <t>20221140159092  </t>
  </si>
  <si>
    <t>2022-06-23 16:42:44 </t>
  </si>
  <si>
    <t>CAC Notificación Fallo de Tutela Segunda Instancia Radicado No. 257543118001 202200052 00 (Radicado Juzgado Origen 25754-4088-001-2022-00040-00) </t>
  </si>
  <si>
    <t>j01pctoadocsoacha@cendoj.ramajudicial.gov.co  </t>
  </si>
  <si>
    <t>JUZGADO 01 PENAL CIRCUITO ADOLESCENTES FUNCION CONOCIMIENTO - CUNDINAMARCA - SOACHA . . </t>
  </si>
  <si>
    <t>20221140159102  </t>
  </si>
  <si>
    <t>2022-06-23 16:48:15 </t>
  </si>
  <si>
    <t>RD: Cuenta de cobro </t>
  </si>
  <si>
    <t>jhonj.ocampo@medellin.gov.co  </t>
  </si>
  <si>
    <t>JOHN JADER OCAMPO MADRIGAL </t>
  </si>
  <si>
    <t>20221140159112  </t>
  </si>
  <si>
    <t>2022-06-23 16:48:57 </t>
  </si>
  <si>
    <t>CAC ajuste registro de curso radicado 20221140156482 </t>
  </si>
  <si>
    <t>20221140159122  </t>
  </si>
  <si>
    <t>2022-06-23 17:06:35 </t>
  </si>
  <si>
    <t>CAC Informe de Seguimiento - CUERPO DE BOMBEROS VOLUNTARIOS DE ANSERMANUEVO </t>
  </si>
  <si>
    <t>20221140159132  </t>
  </si>
  <si>
    <t>2022-06-24 09:53:51 </t>
  </si>
  <si>
    <t>3203575911 </t>
  </si>
  <si>
    <t>coyalex.76@gmail.com  </t>
  </si>
  <si>
    <t>EDINSON ALEXANDER GONZALEZ </t>
  </si>
  <si>
    <t>20221140159142  </t>
  </si>
  <si>
    <t>2022-06-24 10:00:07 </t>
  </si>
  <si>
    <t>RD. Legalización de comisión Huila. </t>
  </si>
  <si>
    <t>20221140159152  </t>
  </si>
  <si>
    <t>2022-06-24 10:14:26 </t>
  </si>
  <si>
    <t>3178372799 </t>
  </si>
  <si>
    <t>jhon19guzman@hotmail.com  </t>
  </si>
  <si>
    <t>JHON ALEXANDER GUZMAN VALDERRAMA </t>
  </si>
  <si>
    <t>20221140159162  </t>
  </si>
  <si>
    <t>2022-06-24 11:14:07 </t>
  </si>
  <si>
    <t>CAC Respuesta a comunicación oficial </t>
  </si>
  <si>
    <t>(2) 223 52 50 - 3185895232 </t>
  </si>
  <si>
    <t>bomberos_andalucia@hotmail.com  </t>
  </si>
  <si>
    <t>CUERPO DE BOMBEROS VOLUNTARIOS DE ANDALUCIA  </t>
  </si>
  <si>
    <t>Julio Alejandro Chamorro Cabrera  </t>
  </si>
  <si>
    <t>20221140159172  </t>
  </si>
  <si>
    <t>2022-06-24 11:16:54 </t>
  </si>
  <si>
    <t>CAC PROYECTOS BOMBEROS PUPIALES NARIÑO </t>
  </si>
  <si>
    <t>3123692544 - 3168714600 </t>
  </si>
  <si>
    <t>bomberospupiales@gmail.com  </t>
  </si>
  <si>
    <t>CUERPO DE BOMBEROS VOLUNTARIOS DE PUPIALES  </t>
  </si>
  <si>
    <t>20221140159182  </t>
  </si>
  <si>
    <t>2022-06-24 11:18:44 </t>
  </si>
  <si>
    <t>CAC NO APARECE FONDO DE PENSION SKANDIA EN RUE </t>
  </si>
  <si>
    <t>bomberosctgo@yahoo.es  </t>
  </si>
  <si>
    <t>CUERPO DE BOMBEROS VOLUNTARIOS CARTAGO VALLE  </t>
  </si>
  <si>
    <t>20221140159192  </t>
  </si>
  <si>
    <t>2022-06-24 11:20:11 </t>
  </si>
  <si>
    <t>CAC ajustes registro de curso radicado 20221140157292 </t>
  </si>
  <si>
    <t>20221140159202  </t>
  </si>
  <si>
    <t>2022-06-24 11:23:59 </t>
  </si>
  <si>
    <t>CAC Solicitud Apoyo jurídico Proceso suspensión Personería Jurídica </t>
  </si>
  <si>
    <t>cdgrd.quindio@gestiondelriesgo.gov.co  </t>
  </si>
  <si>
    <t>GOBERNACION DEL QUINDIO  </t>
  </si>
  <si>
    <t>20221140159212  </t>
  </si>
  <si>
    <t>2022-06-24 11:35:36 </t>
  </si>
  <si>
    <t>314 527 45 23 </t>
  </si>
  <si>
    <t>salzat99@gmail.com  </t>
  </si>
  <si>
    <t>SEBASTIAN ALZATE LÓPEZ </t>
  </si>
  <si>
    <t>20221140159222  </t>
  </si>
  <si>
    <t>2022-06-24 12:23:07 </t>
  </si>
  <si>
    <t>CAC informe trimestral de los equipos en comodato </t>
  </si>
  <si>
    <t>3115278837 </t>
  </si>
  <si>
    <t>willsonpereadiaz@hotmail.com  </t>
  </si>
  <si>
    <t>CUERPO OFICIAL DE BOMBEROS DE QUIBDO  </t>
  </si>
  <si>
    <t>20221140159232  </t>
  </si>
  <si>
    <t>2022-06-24 13:28:02 </t>
  </si>
  <si>
    <t>margarita.arias@dnbc.gov.co  </t>
  </si>
  <si>
    <t>MARGARITA MARIA ARIAS DIAZ </t>
  </si>
  <si>
    <t>20221140159242  </t>
  </si>
  <si>
    <t>2022-06-24 14:31:42 </t>
  </si>
  <si>
    <t>SM. Diplomas para firma, registro No. 243-2022. </t>
  </si>
  <si>
    <t>20221140159252  </t>
  </si>
  <si>
    <t>2022-06-24 14:42:46 </t>
  </si>
  <si>
    <t>RD. Pago contratación kit de herramientas forestales en el marco del fortalecimiento de los cuerpos de bomberos del País. Primer pago. </t>
  </si>
  <si>
    <t>CALLE 12 #79A-25  </t>
  </si>
  <si>
    <t>2401322 </t>
  </si>
  <si>
    <t>SUR COMPANY  </t>
  </si>
  <si>
    <t>20221140159262  </t>
  </si>
  <si>
    <t>2022-06-24 15:03:41 </t>
  </si>
  <si>
    <t>SM. Remisión de diplomas para firma, registro No. 488-2021. </t>
  </si>
  <si>
    <t>4100702 . 3008058178 </t>
  </si>
  <si>
    <t>bomberoscienagamag@gmail.com  </t>
  </si>
  <si>
    <t>CUERPO DE BOMBEROS VOLUNTARIOS DE CIENAGA - MAGDALENA  </t>
  </si>
  <si>
    <t>Angélica Xiomara Rosado Bayona </t>
  </si>
  <si>
    <t>GESTIÓN ATENCIÓN AL USUARIO </t>
  </si>
  <si>
    <t>MIGUEL.FRANCO </t>
  </si>
  <si>
    <t>20221140159272  </t>
  </si>
  <si>
    <t>2022-06-24 15:20:17 </t>
  </si>
  <si>
    <t>CAC Notificación auto admite dentro del proceso de acción de tutela RAD 13-001-31-05-009-2022-00188-00 </t>
  </si>
  <si>
    <t>j10cmplcgena@cendoj.ramajudicial.gov.co  </t>
  </si>
  <si>
    <t>JUZGADO DECIMO CIVIL MUNICIPAL CARTAGENA BOLIVAR  </t>
  </si>
  <si>
    <t>20221140159282  </t>
  </si>
  <si>
    <t>2022-06-24 15:20:52 </t>
  </si>
  <si>
    <t>RD. Legalización de comisión San Andrés Islas.  </t>
  </si>
  <si>
    <t>20221140159292  </t>
  </si>
  <si>
    <t>2022-06-24 15:25:26 </t>
  </si>
  <si>
    <t>CAC Notifico Sentencia Segunda Instancia 41206408900120220002301 </t>
  </si>
  <si>
    <t>ccto02nei@cendoj.ramajudicial.gov.co  </t>
  </si>
  <si>
    <t>JUZGADO02CIRCUITO HUILA - </t>
  </si>
  <si>
    <t>20221140159302  </t>
  </si>
  <si>
    <t>2022-06-24 15:27:52 </t>
  </si>
  <si>
    <t>CAC SOLICITUD DE RADICACION </t>
  </si>
  <si>
    <t>20222110159312  </t>
  </si>
  <si>
    <t>2022-06-24 15:52:04 </t>
  </si>
  <si>
    <t>SM. Remisión de diplomas: registro 207 - 2022. </t>
  </si>
  <si>
    <t>20221140159322  </t>
  </si>
  <si>
    <t>2022-06-24 15:59:50 </t>
  </si>
  <si>
    <t>RD. Remisión de diplomas registro No. 207-2022. </t>
  </si>
  <si>
    <t>20221140159332  </t>
  </si>
  <si>
    <t>2022-06-24 16:08:14 </t>
  </si>
  <si>
    <t>SM. Remisión diplomas para firma: radicado No. 254-2021. </t>
  </si>
  <si>
    <t>20221140159342  </t>
  </si>
  <si>
    <t>2022-06-24 16:21:12 </t>
  </si>
  <si>
    <t>SM. Remisión de diplomas para firma, registro No.007-2022. </t>
  </si>
  <si>
    <t>20229000159352  </t>
  </si>
  <si>
    <t>2022-06-25 10:03:50 </t>
  </si>
  <si>
    <t>se solicita certificado de bomberos para la tienda Surtimax buenos aires </t>
  </si>
  <si>
    <t>252304 252304 </t>
  </si>
  <si>
    <t>gerencia523@grupo-exito.com </t>
  </si>
  <si>
    <t>Gustavo Adolfo Arroyave Henao </t>
  </si>
  <si>
    <t>20229000159362  </t>
  </si>
  <si>
    <t>2022-06-25 10:04:02 </t>
  </si>
  <si>
    <t>se solicita certificado de bomberos para la tienda surtimax castilla  </t>
  </si>
  <si>
    <t>6047046 30158849450 </t>
  </si>
  <si>
    <t>gerencia515@grupo-exito.com </t>
  </si>
  <si>
    <t>luz mary sanchez sanchez jimenez </t>
  </si>
  <si>
    <t>20221140159372  </t>
  </si>
  <si>
    <t>2022-06-28 07:52:24 </t>
  </si>
  <si>
    <t>SOLICITUD DE CAMBIO DE PUBLICO OBJETO Y FECHAS DE REALIZACION. </t>
  </si>
  <si>
    <t>20221140159382  </t>
  </si>
  <si>
    <t>2022-06-28 08:05:33 </t>
  </si>
  <si>
    <t>CAC Solicitud Registros / Benemérito Cuerpo de Bomberos Voluntarios de Villagorgona </t>
  </si>
  <si>
    <t>2620081 – 318 343 9205 </t>
  </si>
  <si>
    <t>capacitacioncbvvillagorgona@gmail.com  </t>
  </si>
  <si>
    <t>CUERPO DE BOMBEROS VOLUNTARIOS DE VILLAGORGONA CANDELARIA  </t>
  </si>
  <si>
    <t>20221140159392  </t>
  </si>
  <si>
    <t>2022-06-28 08:17:17 </t>
  </si>
  <si>
    <t>CAC “ajustes registro de curso radicado 20221140156232” </t>
  </si>
  <si>
    <t>20221140159402  </t>
  </si>
  <si>
    <t>2022-06-28 08:21:41 </t>
  </si>
  <si>
    <t>3184287146 </t>
  </si>
  <si>
    <t>CUERPO DE BOMBEROS VOLUNTARIOS DE SAN JUAN GIRON  </t>
  </si>
  <si>
    <t>20221140159412  </t>
  </si>
  <si>
    <t>2022-06-28 08:34:57 </t>
  </si>
  <si>
    <t>CAC envio la documentacion nuevamente para la formacion de bomberos 1 muchas gracias </t>
  </si>
  <si>
    <t>8557111 - 3113337901 </t>
  </si>
  <si>
    <t>bomberosrisa@hotmail.com  </t>
  </si>
  <si>
    <t>CUERPO DE BOMBEROS VOLUNTARIOS DE RISARALDA - CALDAS  </t>
  </si>
  <si>
    <t>20221140159422  </t>
  </si>
  <si>
    <t>2022-06-28 08:41:05 </t>
  </si>
  <si>
    <t>CAC Informe y demás archivos CPI Filandia 14 al 17 de junio 2022 </t>
  </si>
  <si>
    <t>7582066 </t>
  </si>
  <si>
    <t>brosfilandia@yahoo.es  </t>
  </si>
  <si>
    <t>CUERPO DE BOMBEROS VOLUNTARIOS DE FILANDIA  </t>
  </si>
  <si>
    <t>20221140159432  </t>
  </si>
  <si>
    <t>2022-06-28 08:43:01 </t>
  </si>
  <si>
    <t>CAC RESPUESTA SOLICITUD DE INFORMACIÓN BOMBEROS CÚCUTA </t>
  </si>
  <si>
    <t>20221140159442  </t>
  </si>
  <si>
    <t>2022-06-28 08:46:22 </t>
  </si>
  <si>
    <t>20221140159452  </t>
  </si>
  <si>
    <t>2022-06-28 08:47:56 </t>
  </si>
  <si>
    <t>CAC interés de adquirir el vehículo Unidad De Intervención Rápida de placas ODR708 </t>
  </si>
  <si>
    <t>20221140159462  </t>
  </si>
  <si>
    <t>2022-06-28 08:50:58 </t>
  </si>
  <si>
    <t>CAC Solicitud concepto sobre bono del Cuerpo de Bomberos Voluntarios de Pacora, Caldas (EMAIL CERTIFICADO de correocertificado@barranquilla.gov.co) </t>
  </si>
  <si>
    <t>(5) 3399888-3399889 </t>
  </si>
  <si>
    <t>atencionalciudadano@barranquilla.gov.co  </t>
  </si>
  <si>
    <t>ALCALDIA - DISTRITAL BARRANQUILLA ATLANTICO </t>
  </si>
  <si>
    <t>20221140159472  </t>
  </si>
  <si>
    <t>2022-06-28 08:58:43 </t>
  </si>
  <si>
    <t>CAC CamScanner 06-24-2022 09.40.pdf  </t>
  </si>
  <si>
    <t>3145820436 </t>
  </si>
  <si>
    <t>mcuerpodebomberos@gmail.com  </t>
  </si>
  <si>
    <t>CUERPO DE BOMBEROS VOLUNTARIOS DE MONIQUIRA  </t>
  </si>
  <si>
    <t>20221140159482  </t>
  </si>
  <si>
    <t>2022-06-28 09:04:11 </t>
  </si>
  <si>
    <t>CUERPO DE BOMBEROS OFICIALES RIOSUCIO - CALDAS  </t>
  </si>
  <si>
    <t>20221140159492  </t>
  </si>
  <si>
    <t>2022-06-28 09:08:06 </t>
  </si>
  <si>
    <t>CAC ACTUALIZACION NUEMROS PAGINA WEB </t>
  </si>
  <si>
    <t>20221140159502  </t>
  </si>
  <si>
    <t>2022-06-28 09:08:22 </t>
  </si>
  <si>
    <t>RD CUENTA DE COBRO  </t>
  </si>
  <si>
    <t>20221140159512  </t>
  </si>
  <si>
    <t>2022-06-28 09:11:51 </t>
  </si>
  <si>
    <t>3649000 - 3603077 </t>
  </si>
  <si>
    <t>monica.gonzalez@panamericana.com.co  </t>
  </si>
  <si>
    <t>PANAMERICANA S.A.  </t>
  </si>
  <si>
    <t>20221140159522  </t>
  </si>
  <si>
    <t>2022-06-28 09:12:09 </t>
  </si>
  <si>
    <t>CAC Solicitud Apoyo Interinstitucional </t>
  </si>
  <si>
    <t>3103191755 - 3118047080 </t>
  </si>
  <si>
    <t>alcalde@milan-caqueta.gov.co  </t>
  </si>
  <si>
    <t>ALCALDIA MILAN CAQUETA </t>
  </si>
  <si>
    <t>20221140159532  </t>
  </si>
  <si>
    <t>2022-06-28 09:14:01 </t>
  </si>
  <si>
    <t>CAC actualización de datos Cuerpo de bomberos voluntarios de Supia Caldas </t>
  </si>
  <si>
    <t>8560030 - 3507808376 </t>
  </si>
  <si>
    <t>CUERPO DE BOMBEROS SUPIA - CALDAS  </t>
  </si>
  <si>
    <t>20221140159542  </t>
  </si>
  <si>
    <t>2022-06-28 09:14:02 </t>
  </si>
  <si>
    <t>20221140159552  </t>
  </si>
  <si>
    <t>2022-06-28 09:17:32 </t>
  </si>
  <si>
    <t>CAC Proyecto equipos EPP cuerpo de Bomberos Supia Caldas </t>
  </si>
  <si>
    <t>20221140159562  </t>
  </si>
  <si>
    <t>2022-06-28 09:20:04 </t>
  </si>
  <si>
    <t>CAC Módulo de Solicitud de suscripción de Planes de Mejoramiento, Informe de Aprobación de trámite ante la Contraloria General de la República. </t>
  </si>
  <si>
    <t>20221140159572  </t>
  </si>
  <si>
    <t>2022-06-28 09:21:52 </t>
  </si>
  <si>
    <t>CAC SOLICITUD DE AMPLIACIÓN DE PROCESO DE CURSO BOMBERO II -BOMBEROS CHINCHINÁ CHINCHINA </t>
  </si>
  <si>
    <t>20221140159582  </t>
  </si>
  <si>
    <t>2022-06-28 09:29:54 </t>
  </si>
  <si>
    <t>CAC REPORTE NOVEDAD PRORROGA SUSPENSION EN EL EJERCICIO DEL CARGO Y DE LA ACTIVIDAD BOMBERI </t>
  </si>
  <si>
    <t>htdbomoniquira2020@gmail.com  </t>
  </si>
  <si>
    <t>TRIBUNAL DISCIPLINARIO BOMBEROS MONIQUIRA  </t>
  </si>
  <si>
    <t>20221140159592  </t>
  </si>
  <si>
    <t>2022-06-28 09:32:35 </t>
  </si>
  <si>
    <t>CAC solicitud de apoyo y orientación </t>
  </si>
  <si>
    <t>3113487582 - 3147671764 </t>
  </si>
  <si>
    <t>bomberosortigal@hotmail.es  </t>
  </si>
  <si>
    <t>CUERPO DE BOMBEROS VOLUNTARIOS EL ORTIGAL - MIRANDA - CAUCA  </t>
  </si>
  <si>
    <t>20221140159602  </t>
  </si>
  <si>
    <t>2022-06-28 09:34:47 </t>
  </si>
  <si>
    <t>CAC Solicitud de nueva clave para mi runt . </t>
  </si>
  <si>
    <t>chquevedo@hotmail.com  </t>
  </si>
  <si>
    <t>CARLOS HOLMES </t>
  </si>
  <si>
    <t>20221140159612  </t>
  </si>
  <si>
    <t>2022-06-28 10:18:47 </t>
  </si>
  <si>
    <t>321 710 30 29 </t>
  </si>
  <si>
    <t>JUAN DAVID JARAMILLO RESTREPO </t>
  </si>
  <si>
    <t>20221140159622  </t>
  </si>
  <si>
    <t>2022-06-28 10:21:15 </t>
  </si>
  <si>
    <t>RD CUENTA DE COBRO 04 </t>
  </si>
  <si>
    <t>3176685159 </t>
  </si>
  <si>
    <t>ANDRES FERNANDO CABRERA OCHOA </t>
  </si>
  <si>
    <t>20221140159632  </t>
  </si>
  <si>
    <t>2022-06-28 10:24:02 </t>
  </si>
  <si>
    <t>3134236964 </t>
  </si>
  <si>
    <t>SEVERO GALLO ARAQUE  </t>
  </si>
  <si>
    <t>20221140159642  </t>
  </si>
  <si>
    <t>2022-06-28 10:43:08 </t>
  </si>
  <si>
    <t>CAC SOPORTES CURSO BASICO SISTEMA COMANDO DE INCIDENTES (REGISTRO 221-2022) </t>
  </si>
  <si>
    <t>20221140159652  </t>
  </si>
  <si>
    <t>2022-06-28 10:52:21 </t>
  </si>
  <si>
    <t>CAC Solicitud creacion Junta departamental de Bomberos Amazonas </t>
  </si>
  <si>
    <t>20221140159662  </t>
  </si>
  <si>
    <t>2022-06-28 11:07:54 </t>
  </si>
  <si>
    <t>CAC Soportes Curso Capacitación para Instructores - CPI (REGISTRO 222-2022) </t>
  </si>
  <si>
    <t>20221140159672  </t>
  </si>
  <si>
    <t>2022-06-28 11:15:42 </t>
  </si>
  <si>
    <t>3014757989 </t>
  </si>
  <si>
    <t>JOSE GONZALO ESCUDERO ESCUDERO </t>
  </si>
  <si>
    <t>20221140159682  </t>
  </si>
  <si>
    <t>2022-06-28 11:31:51 </t>
  </si>
  <si>
    <t>CAC Solicitud de Registros para Cursos- Bomberos Corozal- Sucre </t>
  </si>
  <si>
    <t>20221140159692  </t>
  </si>
  <si>
    <t>2022-06-28 11:42:13 </t>
  </si>
  <si>
    <t>CAC Solicitud de Registro para Curso de Bomberos Nivel I </t>
  </si>
  <si>
    <t>3663259 </t>
  </si>
  <si>
    <t>bomberosprico@yahoo.es  </t>
  </si>
  <si>
    <t>CUERPO DE BOMBEROS DE PUEBLO RICO  </t>
  </si>
  <si>
    <t>20221140159702  </t>
  </si>
  <si>
    <t>2022-06-28 11:51:03 </t>
  </si>
  <si>
    <t>CAC Respuesta a derecho de petición de enviado por la Veeduría Bomberil de Colombia. </t>
  </si>
  <si>
    <t>2053219 </t>
  </si>
  <si>
    <t>bomberosvol.obando@gmail.com  </t>
  </si>
  <si>
    <t>CUERPO DE BOMBEROS VOLUNTARIOS DE OBANDO  </t>
  </si>
  <si>
    <t>20221140159712  </t>
  </si>
  <si>
    <t>2022-06-28 12:04:19 </t>
  </si>
  <si>
    <t>CAC ACTA Y RESOLUCION DE ENTREGA DE KIT EPP - CHOCO </t>
  </si>
  <si>
    <t>3233181272 </t>
  </si>
  <si>
    <t>bomberosungia@gmail.com  </t>
  </si>
  <si>
    <t>CUERPO DE BOMBEROS VOLUNTARIOS DE UNGIA - CHOCO  </t>
  </si>
  <si>
    <t>20221140159722  </t>
  </si>
  <si>
    <t>2022-06-28 12:08:38 </t>
  </si>
  <si>
    <t>CAC CamScanner 06-27-2022 14.00.pdf </t>
  </si>
  <si>
    <t>3112152003 </t>
  </si>
  <si>
    <t>CUERPO DE BOMBEROS VOLUNTARIOS DE MONIQUIRA TRIBUNAL DISCIPLINARIO  </t>
  </si>
  <si>
    <t>20221140159732  </t>
  </si>
  <si>
    <t>2022-06-28 12:14:24 </t>
  </si>
  <si>
    <t>CAC Reiteración solicitud de información </t>
  </si>
  <si>
    <t>20221140159742  </t>
  </si>
  <si>
    <t>2022-06-28 12:17:55 </t>
  </si>
  <si>
    <t>CAC INFORMACIÓN PROCESO C.B.V. SANTIAGO PUTUMAYO. </t>
  </si>
  <si>
    <t>c.b.v.santiago@gmail.com  </t>
  </si>
  <si>
    <t>CUERPO DE BOMBEROS VOLUNTARIO SANTIAGO PUTUMAYO  </t>
  </si>
  <si>
    <t>20221140159752  </t>
  </si>
  <si>
    <t>2022-06-28 12:26:17 </t>
  </si>
  <si>
    <t>3113375275 </t>
  </si>
  <si>
    <t>bomberoselbalsal@hotmail.com  </t>
  </si>
  <si>
    <t>CUERPO DE BOMBEROS VOLUNTARIOS DE EL BALSAL VALLE DEL CAUCA  </t>
  </si>
  <si>
    <t>margarita maria arias diaz </t>
  </si>
  <si>
    <t>GESTIÓN ADMININSTRATIVA </t>
  </si>
  <si>
    <t>20221140159762  </t>
  </si>
  <si>
    <t>2022-06-28 12:34:36 </t>
  </si>
  <si>
    <t>CAC Solicitud de Numero de registro BOMBERO I </t>
  </si>
  <si>
    <t>6750665 </t>
  </si>
  <si>
    <t>capacitaciones@bomberosfloridablanca.com  </t>
  </si>
  <si>
    <t>CAPACITACIONES FLORIDABLANCA  </t>
  </si>
  <si>
    <t>20221140159772  </t>
  </si>
  <si>
    <t>2022-06-28 13:04:34 </t>
  </si>
  <si>
    <t>3185484589 </t>
  </si>
  <si>
    <t>IVAN.GONZALEZ@DNBC.GOV.CO  </t>
  </si>
  <si>
    <t>IVAN LEONARDO GONZALEZ GONZALEZ </t>
  </si>
  <si>
    <t>20221140159782  </t>
  </si>
  <si>
    <t>2022-06-28 14:15:54 </t>
  </si>
  <si>
    <t>RD FAMILIAR EN SITUACION DISCAPACIDAD </t>
  </si>
  <si>
    <t>maryoly.diaz@dnbc.gov.co  </t>
  </si>
  <si>
    <t>MARYOLY DIAZ MUÑOZ </t>
  </si>
  <si>
    <t>CARILYN.QUINTERO </t>
  </si>
  <si>
    <t>20221140159792  </t>
  </si>
  <si>
    <t>2022-06-28 15:44:33 </t>
  </si>
  <si>
    <t>RD CUENTA DE COBRO 03 </t>
  </si>
  <si>
    <t>3175683574 </t>
  </si>
  <si>
    <t>JORGE.RODRIGUEZ@DNBC.GOV.CO  </t>
  </si>
  <si>
    <t>JORGE FABIAN RODRIGUEZ HINCAPIE </t>
  </si>
  <si>
    <t>20221140159802  </t>
  </si>
  <si>
    <t>2022-06-29 10:03:49 </t>
  </si>
  <si>
    <t>CAC SOLICITUD REGISTRO BOMBEROS NIVEL II </t>
  </si>
  <si>
    <t>20221140159812  </t>
  </si>
  <si>
    <t>2022-06-29 10:50:03 </t>
  </si>
  <si>
    <t>RD INLUSION HISTORIA LABORAL </t>
  </si>
  <si>
    <t>MARYOLY.DIAZ </t>
  </si>
  <si>
    <t>20221140159822  </t>
  </si>
  <si>
    <t>2022-06-29 11:02:55 </t>
  </si>
  <si>
    <t>CAC NOTIFICACIÓN ADMISIÓN ACCIÓN DE TUTELA RAD 2022-172. ACCIONANTE : Álvaro Andrey Gómez Martínez </t>
  </si>
  <si>
    <t>20221140159832  </t>
  </si>
  <si>
    <t>2022-06-29 11:16:34 </t>
  </si>
  <si>
    <t>RD: cuenta de cobro </t>
  </si>
  <si>
    <t>20221140159842  </t>
  </si>
  <si>
    <t>2022-06-29 13:51:47 </t>
  </si>
  <si>
    <t>3206574871 </t>
  </si>
  <si>
    <t>cristian.salcedo@dnbc.gov.co  </t>
  </si>
  <si>
    <t>CRISTIAN FERNANDO SALCEDO RUEDA </t>
  </si>
  <si>
    <t>20221140159852  </t>
  </si>
  <si>
    <t>2022-06-29 13:56:14 </t>
  </si>
  <si>
    <t>paola.uruena@dnbc.gov.co  </t>
  </si>
  <si>
    <t>PAOLA ANDREA URUEÑA GORDILLO </t>
  </si>
  <si>
    <t>20221140159862  </t>
  </si>
  <si>
    <t>2022-06-29 14:09:32 </t>
  </si>
  <si>
    <t>CAC REMISIÓN SOLICITUD - TRASLADO POR COMPETENCIA VICEMINISTERIO DE RELACIONES POLÍTICAS. EXT_S22-00055154-PQRSD-046281- PQR de fecha 8 de junio de 2022 </t>
  </si>
  <si>
    <t>LUBIN DAVILA CONCEJO PUERTO CARREÑO </t>
  </si>
  <si>
    <t>20221140159872  </t>
  </si>
  <si>
    <t>2022-06-29 14:10:55 </t>
  </si>
  <si>
    <t>20221140159882  </t>
  </si>
  <si>
    <t>2022-06-29 14:37:32 </t>
  </si>
  <si>
    <t>RD: cuenta de cobra </t>
  </si>
  <si>
    <t>GERMAN DARIO MENDEZ </t>
  </si>
  <si>
    <t>20221140159892  </t>
  </si>
  <si>
    <t>2022-06-29 16:33:46 </t>
  </si>
  <si>
    <t>CAC Notificación Admite Tutela 2022-00174 </t>
  </si>
  <si>
    <t>j02lctoitagui@cendoj.ramajudicial.gov.co  </t>
  </si>
  <si>
    <t>JUZGADO 02 LABORAL ITAGUI </t>
  </si>
  <si>
    <t>20221140159902  </t>
  </si>
  <si>
    <t>2022-06-29 16:45:25 </t>
  </si>
  <si>
    <t>20221140159912  </t>
  </si>
  <si>
    <t>2022-06-29 16:53:52 </t>
  </si>
  <si>
    <t>3123801803 </t>
  </si>
  <si>
    <t>DIANA PAOLA ARIZA </t>
  </si>
  <si>
    <t>20221140159922  </t>
  </si>
  <si>
    <t>2022-06-30 09:35:55 </t>
  </si>
  <si>
    <t>SM: solicitud apoyo juridico proceso suspencion personeria juridica </t>
  </si>
  <si>
    <t>20221140159932  </t>
  </si>
  <si>
    <t>2022-06-30 09:49:52 </t>
  </si>
  <si>
    <t>3103554875 </t>
  </si>
  <si>
    <t>catañomarioz46@gmail.com  </t>
  </si>
  <si>
    <t>DIANA CATALINA RUIZ CARVALLO </t>
  </si>
  <si>
    <t>20221140159942  </t>
  </si>
  <si>
    <t>2022-06-30 09:55:41 </t>
  </si>
  <si>
    <t>SM: Derecho de peticion #3 </t>
  </si>
  <si>
    <t>3144381843 </t>
  </si>
  <si>
    <t>Sin mail  </t>
  </si>
  <si>
    <t>CUERPO DE BOMBEROS VOLUNTARIOS DE BAJO BAUDO (PIZARRO) - CHOCO  </t>
  </si>
  <si>
    <t>20221140159952  </t>
  </si>
  <si>
    <t>2022-06-30 10:42:52 </t>
  </si>
  <si>
    <t>20221140159962  </t>
  </si>
  <si>
    <t>2022-06-30 10:48:21 </t>
  </si>
  <si>
    <t>CAC RESPUESTA RADICADO DNBC No. 20222110046601- cumplimiento ley 1575 de 2012 </t>
  </si>
  <si>
    <t>ALCALDIA CALIFORNIA-SANTANDER  </t>
  </si>
  <si>
    <t>Ronny Estiven Romero Velandia </t>
  </si>
  <si>
    <t>20221140159972  </t>
  </si>
  <si>
    <t>2022-06-30 10:56:35 </t>
  </si>
  <si>
    <t>CAC Informe de equipos comodato 2do Trimestre </t>
  </si>
  <si>
    <t>3214723409 </t>
  </si>
  <si>
    <t>bomberosmocoadcs@gmail.com  </t>
  </si>
  <si>
    <t>CUERPO DE BOMBEROS VOLUNTARIOS DE MOCOA  </t>
  </si>
  <si>
    <t>20221140159982  </t>
  </si>
  <si>
    <t>2022-06-30 11:11:13 </t>
  </si>
  <si>
    <t>CAC Solicitud registro CBSCI </t>
  </si>
  <si>
    <t>20221140159992  </t>
  </si>
  <si>
    <t>2022-06-30 11:21:39 </t>
  </si>
  <si>
    <t>CAC INFORME DE SEGUIRMIENTO KIT BREC CORTE CBVF / SEGUNDO TRIMESTRE 2022 / Rad interno CBVF-GR-2022-COMD-404-S </t>
  </si>
  <si>
    <t>bomberosfloridablanca.com  </t>
  </si>
  <si>
    <t>20221140160002  </t>
  </si>
  <si>
    <t>2022-06-30 11:28:06 </t>
  </si>
  <si>
    <t>CAC solicitud homologación de curso </t>
  </si>
  <si>
    <t>wserna3@misena.edu.co  </t>
  </si>
  <si>
    <t>WILDER SERNA OSPIN - </t>
  </si>
  <si>
    <t>20221140160012  </t>
  </si>
  <si>
    <t>2022-06-30 11:31:08 </t>
  </si>
  <si>
    <t>CAC Presentación Cuerpo de Bomberos Voluntarios de Mariquita </t>
  </si>
  <si>
    <t>Faubricio Sanchez Cortes </t>
  </si>
  <si>
    <t>20221140160022  </t>
  </si>
  <si>
    <t>2022-06-30 11:33:03 </t>
  </si>
  <si>
    <t>CAC Solicitud información </t>
  </si>
  <si>
    <t>20221140160032  </t>
  </si>
  <si>
    <t>2022-06-30 11:35:37 </t>
  </si>
  <si>
    <t>CAC Solicitud Certificación brigada forestal Bomberos Aguazul </t>
  </si>
  <si>
    <t>3132591005 </t>
  </si>
  <si>
    <t>bomberosaguazul@hotmail.com  </t>
  </si>
  <si>
    <t>CUERPO DE BOMBEROS VOLUNTARIOS DE AGUAZUL - CASANARE  </t>
  </si>
  <si>
    <t>20221140160042  </t>
  </si>
  <si>
    <t>2022-06-30 11:44:52 </t>
  </si>
  <si>
    <t>CAC Oficio MP-SG-305-2022  </t>
  </si>
  <si>
    <t>(036) 8710460 </t>
  </si>
  <si>
    <t>contactenos@palestina-caldas.gov.co  </t>
  </si>
  <si>
    <t>ALCALDIA PALESTINA CALDAS </t>
  </si>
  <si>
    <t>20221140160052  </t>
  </si>
  <si>
    <t>2022-06-30 11:53:02 </t>
  </si>
  <si>
    <t>20221140160062  </t>
  </si>
  <si>
    <t>2022-06-30 11:57:30 </t>
  </si>
  <si>
    <t>CAC Solicitud registro CPI </t>
  </si>
  <si>
    <t>20221140160072  </t>
  </si>
  <si>
    <t>2022-06-30 12:00:31 </t>
  </si>
  <si>
    <t>CAC SOLICITUD DE CONSULTA </t>
  </si>
  <si>
    <t>20221140160082  </t>
  </si>
  <si>
    <t>2022-06-30 12:04:38 </t>
  </si>
  <si>
    <t>CAC SOLICITUD APOYO ESTUDIOS MEDICION TIEMPO DE RESPUESTA Y UBICACION ESTACIONES DE BOMBEROS </t>
  </si>
  <si>
    <t>6411370 </t>
  </si>
  <si>
    <t>bomberos@cartagena.gov.co  </t>
  </si>
  <si>
    <t>CUERPO DE BOMBEROS OFICIALES DE CARTAGENA  </t>
  </si>
  <si>
    <t>20221140160092  </t>
  </si>
  <si>
    <t>2022-06-30 12:18:16 </t>
  </si>
  <si>
    <t>CAC Undeliverable: SOLICITUD DE CONSULTA </t>
  </si>
  <si>
    <t>20221140160102  </t>
  </si>
  <si>
    <t>2022-06-30 12:20:08 </t>
  </si>
  <si>
    <t>CAC Respuesta Registro de curso Bomberos Clemencia Radicado DNBC 20221140152682 </t>
  </si>
  <si>
    <t>3135165628 </t>
  </si>
  <si>
    <t>cbvclemenciabolivar@gmail.com  </t>
  </si>
  <si>
    <t>CUERPO DE BOMBEROS VOLUNTARIOS DE CLEMENCIA BOLIVAR  </t>
  </si>
  <si>
    <t>20221140160112  </t>
  </si>
  <si>
    <t>2022-06-30 12:22:44 </t>
  </si>
  <si>
    <t>CAC SOLICITUD PERMANENCIA CUERPO DE BOMBEROS OFICIAL DE MONTERIA </t>
  </si>
  <si>
    <t>7842890 </t>
  </si>
  <si>
    <t>cuerpodebomberosmonteria@gmail.com  </t>
  </si>
  <si>
    <t>CUERPO DE BOMBEROS OFICIAL DE MONTERIA  </t>
  </si>
  <si>
    <t>20221140160122  </t>
  </si>
  <si>
    <t>2022-06-30 12:28:48 </t>
  </si>
  <si>
    <t>CAC Soportes Cursos Registro No. 231 y 236 de 2022. </t>
  </si>
  <si>
    <t>coordinadorcapacitacion@bomberoscali.org  </t>
  </si>
  <si>
    <t>BOMBEROS VOLUNTARIOS CALI  </t>
  </si>
  <si>
    <t>20221140160132  </t>
  </si>
  <si>
    <t>2022-06-30 13:52:57 </t>
  </si>
  <si>
    <t>CAC FORMATOS BOMBERO I Y II CORREGIDOS </t>
  </si>
  <si>
    <t>20221140160142  </t>
  </si>
  <si>
    <t>2022-06-30 14:15:35 </t>
  </si>
  <si>
    <t>CAC Aclarando afirmaciones expresadas en el oficio SGM-331-2022. </t>
  </si>
  <si>
    <t>20221140160152  </t>
  </si>
  <si>
    <t>2022-06-30 14:23:13 </t>
  </si>
  <si>
    <t>CAC Solicitud carnés Cuerpo de Bomberos San Juan de Arama Meta </t>
  </si>
  <si>
    <t>3123550512 </t>
  </si>
  <si>
    <t>bomberossanjuandearama@outlook.com  </t>
  </si>
  <si>
    <t>CUERPO DE BOMBEROS VOLUNTARIOS DE SAN JUAN DE ARAMA  </t>
  </si>
  <si>
    <t>20221140160162  </t>
  </si>
  <si>
    <t>2022-06-30 14:26:16 </t>
  </si>
  <si>
    <t>CAC bomberos villa de leyva  </t>
  </si>
  <si>
    <t>7321012 </t>
  </si>
  <si>
    <t>Bomberosvilladeleyva15407@hotmail.com  </t>
  </si>
  <si>
    <t>CUERPO DE BOMBEROS VOLUNTARIOS DE VILLA DE LEYVA  </t>
  </si>
  <si>
    <t>20221140160172  </t>
  </si>
  <si>
    <t>2022-06-30 14:36:38 </t>
  </si>
  <si>
    <t>CAC Homologación de cursos con aval de la DNBC  </t>
  </si>
  <si>
    <t>20221140160182  </t>
  </si>
  <si>
    <t>2022-06-30 14:46:09 </t>
  </si>
  <si>
    <t>CAC CONSULTA DE OBLIGATORIEDAD DE CONCEPTO TÉCNICO DE BOMBEROS PARA EL ESTABLECIMIENTOS DE COMERCIO. </t>
  </si>
  <si>
    <t>ginaa.hernandezl@gmail.com  </t>
  </si>
  <si>
    <t>GINA HERNANDEZ - - </t>
  </si>
  <si>
    <t>20221140160192  </t>
  </si>
  <si>
    <t>2022-06-30 15:19:48 </t>
  </si>
  <si>
    <t>RD Legalizacion viaticos </t>
  </si>
  <si>
    <t>20221140160202  </t>
  </si>
  <si>
    <t>2022-06-30 15:22:16 </t>
  </si>
  <si>
    <t>20221140160212  </t>
  </si>
  <si>
    <t>2022-06-30 15:24:28 </t>
  </si>
  <si>
    <t>20221140160222  </t>
  </si>
  <si>
    <t>2022-06-30 15:27:38 </t>
  </si>
  <si>
    <t>RD: Legalizaciones </t>
  </si>
  <si>
    <t>20221140160232  </t>
  </si>
  <si>
    <t>2022-06-30 15:31:29 </t>
  </si>
  <si>
    <t>RD: legalizaciones </t>
  </si>
  <si>
    <t>20221140160242  </t>
  </si>
  <si>
    <t>2022-06-30 15:34:21 </t>
  </si>
  <si>
    <t>20221140160252  </t>
  </si>
  <si>
    <t>2022-06-30 15:36:44 </t>
  </si>
  <si>
    <t>20221140160262  </t>
  </si>
  <si>
    <t>2022-06-30 15:38:50 </t>
  </si>
  <si>
    <t>20221140160272  </t>
  </si>
  <si>
    <t>2022-06-30 15:42:07 </t>
  </si>
  <si>
    <t>20221140160282  </t>
  </si>
  <si>
    <t>2022-06-30 15:49:02 </t>
  </si>
  <si>
    <t>20221140160292  </t>
  </si>
  <si>
    <t>2022-06-30 15:55:07 </t>
  </si>
  <si>
    <t>20221140160302  </t>
  </si>
  <si>
    <t>2022-06-30 15:58:02 </t>
  </si>
  <si>
    <t>RD: Legalizaciones  </t>
  </si>
  <si>
    <t>20221140160312  </t>
  </si>
  <si>
    <t>2022-06-30 16:02:49 </t>
  </si>
  <si>
    <t>RD: LEgalizaciones </t>
  </si>
  <si>
    <t>20221140160322  </t>
  </si>
  <si>
    <t>2022-06-30 16:05:52 </t>
  </si>
  <si>
    <t>20221140160332  </t>
  </si>
  <si>
    <t>2022-06-30 16:18:44 </t>
  </si>
  <si>
    <t>20221140160342  </t>
  </si>
  <si>
    <t>2022-06-30 16:43:09 </t>
  </si>
  <si>
    <t>3005459134 </t>
  </si>
  <si>
    <t>ANDRES.MACIAS@DNBC.GOV.CO  </t>
  </si>
  <si>
    <t>ANDRES FELIPE MACIAS GIRALDO </t>
  </si>
  <si>
    <t>20221140160352  </t>
  </si>
  <si>
    <t>2022-06-30 16:45:38 </t>
  </si>
  <si>
    <t>20221140160362  </t>
  </si>
  <si>
    <t>2022-06-30 20:18:45 </t>
  </si>
  <si>
    <t>CAC PROCURADURíA GENERAL DE LA NACIÓN: Radicado de salida S-2022-066751 </t>
  </si>
  <si>
    <t>20221140160372  </t>
  </si>
  <si>
    <t>2022-06-30 20:30:05 </t>
  </si>
  <si>
    <t>CAC AJUSTES REGISTRO DE CURSO RADICADO 20221140156872 </t>
  </si>
  <si>
    <t>20221140160382  </t>
  </si>
  <si>
    <t>2022-06-30 20:41:51 </t>
  </si>
  <si>
    <t>CAC EXT_S22-00059095-PQRSD-049857-PQR, </t>
  </si>
  <si>
    <t>20221140160392  </t>
  </si>
  <si>
    <t>2022-06-30 20:55:04 </t>
  </si>
  <si>
    <t>CAC EXT_S22-00059126-PQRSD-049875-PQR </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</si>
  <si>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</si>
  <si>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</si>
  <si>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</si>
  <si>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</si>
  <si>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</si>
  <si>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</si>
  <si>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</si>
  <si>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</si>
  <si>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</si>
  <si>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</si>
  <si>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</si>
  <si>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</si>
  <si>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</si>
  <si>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</si>
  <si>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</si>
  <si>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Dias habiles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</si>
  <si>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</si>
  <si>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</si>
  <si>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</si>
  <si>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</si>
  <si>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</si>
  <si>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</si>
  <si>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</si>
  <si>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</si>
  <si>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</si>
  <si>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20221140123712  </t>
  </si>
  <si>
    <t>2022-01-07 11:03:54 </t>
  </si>
  <si>
    <t>CAC: aclaración de dudas sobre registro de curso </t>
  </si>
  <si>
    <t>8871123 3136506738 </t>
  </si>
  <si>
    <t>bomberyal@yahoo.com  </t>
  </si>
  <si>
    <t>20221140123722  </t>
  </si>
  <si>
    <t>2022-01-12 14:14:59 </t>
  </si>
  <si>
    <t>RD. Alcance radicado DNBC No. 20212140027541. </t>
  </si>
  <si>
    <t>comando@cbvb.co  </t>
  </si>
  <si>
    <t>20221140123812  </t>
  </si>
  <si>
    <t>2022-01-14 16:21:59 </t>
  </si>
  <si>
    <t>CAC. Consulta Donacion Predio Municipio de Pupiales a Bomberos. </t>
  </si>
  <si>
    <t>7246236 </t>
  </si>
  <si>
    <t>planeacion@pupiales-narino.gov.co  </t>
  </si>
  <si>
    <t>ALCALDÍA MUNICIPAL DE PUPIALES - NARIÑO  </t>
  </si>
  <si>
    <t>Jonathan Prieto </t>
  </si>
  <si>
    <t>YERKY.GARAVITO </t>
  </si>
  <si>
    <t>20221140123842  </t>
  </si>
  <si>
    <t>2022-01-14 16:43:12 </t>
  </si>
  <si>
    <t>CAC. Solicitud Información Seguro Nacional de Bomberos. </t>
  </si>
  <si>
    <t>3145956525 </t>
  </si>
  <si>
    <t>mauroflorez1982@gmail.com  </t>
  </si>
  <si>
    <t>CRISTIAN MAURICIO FLOREZ RESTREPO  </t>
  </si>
  <si>
    <t>20221140123852  </t>
  </si>
  <si>
    <t>2022-01-14 16:47:34 </t>
  </si>
  <si>
    <t>CAC. Petición Orden de cese de actividades. </t>
  </si>
  <si>
    <t>3142624641 </t>
  </si>
  <si>
    <t>bomberosguadalupehuila@gmail.com </t>
  </si>
  <si>
    <t>CUERPO DE BOMBEROS VOLUNTARIOS DE GUADALUPE  </t>
  </si>
  <si>
    <t>Camilo Portilla Quelal </t>
  </si>
  <si>
    <t>20221140123862  </t>
  </si>
  <si>
    <t>2022-01-14 16:50:52 </t>
  </si>
  <si>
    <t>CAC. información sobre elección de comandante. </t>
  </si>
  <si>
    <t>20221140123872  </t>
  </si>
  <si>
    <t>2022-01-17 11:33:58 </t>
  </si>
  <si>
    <t>RD. Construcción Sede Bomberos Caloto - Cauca. </t>
  </si>
  <si>
    <t>2 8258339 - 2 8258336 </t>
  </si>
  <si>
    <t>contactenos@caloto-cauca.gov.co  </t>
  </si>
  <si>
    <t>ALCALDIA CALOTO CAUCA </t>
  </si>
  <si>
    <t>Yerky Sneider Garavito Cancelado </t>
  </si>
  <si>
    <t>20221140123982  </t>
  </si>
  <si>
    <t>2022-01-19 13:50:52 </t>
  </si>
  <si>
    <t>CHT. Inquietudes requisitos para ser bomberos. </t>
  </si>
  <si>
    <t>3107623453 </t>
  </si>
  <si>
    <t>pequile@hotmail.com </t>
  </si>
  <si>
    <t>PEDRO QUIROGA  </t>
  </si>
  <si>
    <t>20221140124002  </t>
  </si>
  <si>
    <t>2022-01-20 09:43:50 </t>
  </si>
  <si>
    <t>CAC. Acción de tutela. </t>
  </si>
  <si>
    <t>3143081579 - 3146363150 </t>
  </si>
  <si>
    <t>veeduriadignidadeducativa2013@gmail.com  </t>
  </si>
  <si>
    <t>VEEDURIA DIGNIDAD EDUCATIVA  </t>
  </si>
  <si>
    <t>20221140124022  </t>
  </si>
  <si>
    <t>2022-01-20 14:10:43 </t>
  </si>
  <si>
    <t>CAC. INFORMACIÓN ACTUAL SOBRE ESTADO LEGAL DEL CUERPO DE BOMBEROS VOLUNTARIOS DE PULÍ CUNDINAMARCA. </t>
  </si>
  <si>
    <t>gobierno@puli-cundinamarca.gov.co  </t>
  </si>
  <si>
    <t>ALCALDIA PULI SECRETARIA DE GOBIERNO CUNDINAMARCA </t>
  </si>
  <si>
    <t>20221140124032  </t>
  </si>
  <si>
    <t>2022-01-20 14:22:33 </t>
  </si>
  <si>
    <t>CAC. Solicitud información radicado: 2021200002131. </t>
  </si>
  <si>
    <t>3003280027 </t>
  </si>
  <si>
    <t>secgobierno@flandes-tolima.gov.co  </t>
  </si>
  <si>
    <t>ALCALDIA FLANDES SECRETARIA DE GOBIERNO </t>
  </si>
  <si>
    <t>20221140124052  </t>
  </si>
  <si>
    <t>2022-01-20 14:35:11 </t>
  </si>
  <si>
    <t>CAC. SOLICITUD ACLARACION DE DUDAS Y REVISON DE DOCUMENTOS. </t>
  </si>
  <si>
    <t>maricelavb01@gmail.com  </t>
  </si>
  <si>
    <t>3233013120 </t>
  </si>
  <si>
    <t>MARICELA VANEGAS BUSTAMANE  </t>
  </si>
  <si>
    <t>20221140124062  </t>
  </si>
  <si>
    <t>2022-01-20 14:45:01 </t>
  </si>
  <si>
    <t>CAC. MUY URGENTE TRASLADO ACCION DE TUTELA -57958- JUZGADO 20. </t>
  </si>
  <si>
    <t>abaracav@cendoj.ramajudicial.gov.co  </t>
  </si>
  <si>
    <t>JUZGADOS EJECUCION DE PENAS Y MEDIDAS DE SEGURIDAD BOGOTA  </t>
  </si>
  <si>
    <t>20221140124072  </t>
  </si>
  <si>
    <t>2022-01-20 14:59:10 </t>
  </si>
  <si>
    <t>CAC. OF. 6759 Procuraduría Regional de Santander. </t>
  </si>
  <si>
    <t>6304148 - 6421010 Ext 71500 </t>
  </si>
  <si>
    <t>PROCURADURIA REGIONAL DE SANTANDER  </t>
  </si>
  <si>
    <t>20221140124082  </t>
  </si>
  <si>
    <t>2022-01-20 15:26:27 </t>
  </si>
  <si>
    <t>CAC. NOTIFICACION ADMISION ACCION DE TUTELA. </t>
  </si>
  <si>
    <t>Calle 10 # 14-67 Barrio Centro  </t>
  </si>
  <si>
    <t>3205919449 </t>
  </si>
  <si>
    <t>jprmpaldistraccion@cendoj.ramajudicial.gov.co  </t>
  </si>
  <si>
    <t>UZGADO PROMISCUO MUNICIPAL DE DISTRACCION LA GUAJIRA  </t>
  </si>
  <si>
    <t>20221140124092  </t>
  </si>
  <si>
    <t>2022-01-20 15:32:14 </t>
  </si>
  <si>
    <t>CAC. CORRE TRASLADO TUTELA RADICADO 2022-00003. </t>
  </si>
  <si>
    <t>Calle 16 # 12-08 Piso 2  </t>
  </si>
  <si>
    <t>8330890 </t>
  </si>
  <si>
    <t>j02pctogir@cendoj.ramajudicial.gov.co  </t>
  </si>
  <si>
    <t>JUZGADO SEGUNDO PENAL DEL CIRCUITO GIRARDOT  </t>
  </si>
  <si>
    <t>20221140124182  </t>
  </si>
  <si>
    <t>2022-01-21 09:23:19 </t>
  </si>
  <si>
    <t>CAC. NOTIFICACION / ACCIONADOS TUTELA 57958-20 - FALLO DE TUTELA. </t>
  </si>
  <si>
    <t>JUZGADO 20 DE EJECUCION DE PENAS Y MEDIDAS DE SEGURIDAD  </t>
  </si>
  <si>
    <t>20221140124232  </t>
  </si>
  <si>
    <t>2022-01-21 10:12:34 </t>
  </si>
  <si>
    <t>CAC. SOLICITUD actualización de la información en la página de la DNBC. </t>
  </si>
  <si>
    <t>20221140124292  </t>
  </si>
  <si>
    <t>2022-01-21 10:56:10 </t>
  </si>
  <si>
    <t>CAC. Solicitud Certificación. </t>
  </si>
  <si>
    <t>Javier Alberto Coral Meneses </t>
  </si>
  <si>
    <t>20221140124302  </t>
  </si>
  <si>
    <t>2022-01-21 10:56:11 </t>
  </si>
  <si>
    <t>CAC. carnetizacion. </t>
  </si>
  <si>
    <t>2298333 3146513467 </t>
  </si>
  <si>
    <t>cuentasmedicascuerpodebomberos@gmail.com  </t>
  </si>
  <si>
    <t>CUERPO DE BOMBEROS VOLUNTARIOS DE ROLDANILLO VALLE  </t>
  </si>
  <si>
    <t>20221140124322  </t>
  </si>
  <si>
    <t>2022-01-21 11:08:42 </t>
  </si>
  <si>
    <t>CAC. Consulta jurídica. </t>
  </si>
  <si>
    <t>20221140124352  </t>
  </si>
  <si>
    <t>2022-01-21 11:32:57 </t>
  </si>
  <si>
    <t>CI. Solicitud constancia Rue. </t>
  </si>
  <si>
    <t>gisetb1284@gmail.com  </t>
  </si>
  <si>
    <t>MELBA GISELLA VARGAS  </t>
  </si>
  <si>
    <t>20221140124392  </t>
  </si>
  <si>
    <t>2022-01-21 14:02:11 </t>
  </si>
  <si>
    <t>CAC. Denuncia por Incumplimiento APH ley 1164 de 2007 Direccion Nacional de Bomberos -manual Tecnico Operativo -Requisitos Docentes Bomberos funciones emergencias medicas. </t>
  </si>
  <si>
    <t>3182557413 </t>
  </si>
  <si>
    <t>franklin.cano@aerocivil.gov.co  </t>
  </si>
  <si>
    <t>FRANKLIN ROLANDO CANO VALCARCEL </t>
  </si>
  <si>
    <t>20221140124402  </t>
  </si>
  <si>
    <t>2022-01-24 10:05:52 </t>
  </si>
  <si>
    <t>CAC. CONSULTA JURIDICA.  </t>
  </si>
  <si>
    <t>palaciosarmientoabogados@gmail.com  </t>
  </si>
  <si>
    <t>PALACIO &amp; SARMIENTO ABOGADOS  </t>
  </si>
  <si>
    <t>20221140124432  </t>
  </si>
  <si>
    <t>2022-01-24 10:18:17 </t>
  </si>
  <si>
    <t>CAC. Prestación de Servicio Bomberil. </t>
  </si>
  <si>
    <t>3107739158 - 3202326208 - 3202326215 </t>
  </si>
  <si>
    <t>gobierno@vergara-cundinamarca.gov.co  </t>
  </si>
  <si>
    <t>ALCALDIA VERGARA CUNDINAMARCA </t>
  </si>
  <si>
    <t>20221140124452  </t>
  </si>
  <si>
    <t>2022-01-24 10:28:46 </t>
  </si>
  <si>
    <t>CAC. derecho peticion. </t>
  </si>
  <si>
    <t>3133314305 </t>
  </si>
  <si>
    <t>bomberossimacota@gmail.com  </t>
  </si>
  <si>
    <t>CUERPO DE BOMBEROS VOLUNTARIOS DE SIMACOTA - SANTANDER  </t>
  </si>
  <si>
    <t>20221140124462  </t>
  </si>
  <si>
    <t>2022-01-24 10:48:25 </t>
  </si>
  <si>
    <t>CAC. TRASLADO SOLICITUD SECRETARÍA DE GOBIERNO – ALCALDÍA DE SERVILLA.  </t>
  </si>
  <si>
    <t>(57 1) 587 00 00 </t>
  </si>
  <si>
    <t>20221140124472  </t>
  </si>
  <si>
    <t>2022-01-24 10:53:57 </t>
  </si>
  <si>
    <t>CAC. Bombera que no es digna de pertenecer a una institución tan prestigiosa </t>
  </si>
  <si>
    <t>PETICION DE INTERES PARTICULAR </t>
  </si>
  <si>
    <t>andrequino1991@gmail.com  </t>
  </si>
  <si>
    <t>ANDREA QUINONEZ  </t>
  </si>
  <si>
    <t>20221140124482  </t>
  </si>
  <si>
    <t>2022-01-24 11:10:31 </t>
  </si>
  <si>
    <t>CAC. solicitud concepto. </t>
  </si>
  <si>
    <t>3563150 </t>
  </si>
  <si>
    <t>bomberosvoluntariosquinchia@gmail.com  </t>
  </si>
  <si>
    <t>CUERPO DE BOMBEROS VOLUNTARIOS DE QUINCHIA - RISARALDA  </t>
  </si>
  <si>
    <t>20221000124572  </t>
  </si>
  <si>
    <t>2022-01-24 11:58:21 </t>
  </si>
  <si>
    <t>CAC: Denuncia por Incumplimiento APH ley 1164 de 2007 DNBC -manual Tecnico Operativo -Requisitos Docentes Bomberos.  </t>
  </si>
  <si>
    <t>SIN EMAIL  </t>
  </si>
  <si>
    <t>USUARIO ANONIMO  </t>
  </si>
  <si>
    <t>20221000124582  </t>
  </si>
  <si>
    <t>2022-01-24 12:02:46 </t>
  </si>
  <si>
    <t>CAC: : solicitud de información </t>
  </si>
  <si>
    <t>3117812055 </t>
  </si>
  <si>
    <t>bomberosapartado@hotmail.com  </t>
  </si>
  <si>
    <t>CUERPO BOMBEROS VOLUNTARIOS DE APARTADO - ANTIOQUIA  </t>
  </si>
  <si>
    <t>20221000124592  </t>
  </si>
  <si>
    <t>2022-01-24 12:06:46 </t>
  </si>
  <si>
    <t>CAC: CERTIFICACION BRIGADA FORESTAL </t>
  </si>
  <si>
    <t>6691727-3122870047 </t>
  </si>
  <si>
    <t>bomberosyumbo.bru@gmail.com </t>
  </si>
  <si>
    <t>CUERPO DE BOMBEROS VOLUNTARIOS DE YUMBO  </t>
  </si>
  <si>
    <t>20221000124622  </t>
  </si>
  <si>
    <t>2022-01-24 14:06:18 </t>
  </si>
  <si>
    <t>CAC: derecho de petición de interés general </t>
  </si>
  <si>
    <t>julio.rodriguez@upl-ltd.com  </t>
  </si>
  <si>
    <t>JULIO RODRíGUEZ DE LA HOZ  </t>
  </si>
  <si>
    <t>20221000124642  </t>
  </si>
  <si>
    <t>2022-01-24 15:01:45 </t>
  </si>
  <si>
    <t>CAC: Solicitud de información </t>
  </si>
  <si>
    <t>bomberosarauca1986@gmail.com  </t>
  </si>
  <si>
    <t>CUERPO DE BOMBEROS VOLUNTARIOS DE ARAUCA - CALDAS CORREGIMIENTO ARAUCA  </t>
  </si>
  <si>
    <t>20221000124662  </t>
  </si>
  <si>
    <t>2022-01-24 15:20:32 </t>
  </si>
  <si>
    <t>CAC: SOLICITUD DE INSPECCION VIGILANCIA Y CONTROL PARA EL CUERPO DE BOMBEROS DE ACACIAS </t>
  </si>
  <si>
    <t>20221140124692  </t>
  </si>
  <si>
    <t>2022-01-24 15:48:17 </t>
  </si>
  <si>
    <t>20221140124722  </t>
  </si>
  <si>
    <t>2022-01-24 16:01:24 </t>
  </si>
  <si>
    <t>CAC. Solicitud de Concepto Jurídico y Revocatoria oficio con radicado 20212050095661. </t>
  </si>
  <si>
    <t>2890658 - 2890417 </t>
  </si>
  <si>
    <t>bomberosvoluntarioslerida@gmaiI.com  </t>
  </si>
  <si>
    <t>CUERPO DE BOMBEROS VOLUNTARIOS DE LERIDA - TOLIMA  </t>
  </si>
  <si>
    <t>20221140124732  </t>
  </si>
  <si>
    <t>2022-01-24 16:05:09 </t>
  </si>
  <si>
    <t>CAC. Solicitud bomberos de municipios. </t>
  </si>
  <si>
    <t>analista.sst1@dao.com.co  </t>
  </si>
  <si>
    <t>3213170274 </t>
  </si>
  <si>
    <t>GRUPO DAO S.A.S  </t>
  </si>
  <si>
    <t>20221140124772  </t>
  </si>
  <si>
    <t>2022-01-24 16:21:09 </t>
  </si>
  <si>
    <t>CAC. Solicitud tribunal disciplinario.  </t>
  </si>
  <si>
    <t>jcpadilla2007@hotmail.com  </t>
  </si>
  <si>
    <t>PEDRO JOSE HERNANDEZ RICARDO  </t>
  </si>
  <si>
    <t>20221140124782  </t>
  </si>
  <si>
    <t>2022-01-24 16:28:59 </t>
  </si>
  <si>
    <t>CAC. Traslado por competencia Radicado PQRSD-0426609 de fecha 24 de mayo de 2021- Derecho de Petición. </t>
  </si>
  <si>
    <t>Carrera 9 # 18 - 87  </t>
  </si>
  <si>
    <t>3112195114 </t>
  </si>
  <si>
    <t>despacho@puertocarreno-vichada.gov.co  </t>
  </si>
  <si>
    <t>ALCALDÍA DE PUERTO CARREÑO  </t>
  </si>
  <si>
    <t>20221140124792  </t>
  </si>
  <si>
    <t>2022-01-24 16:34:38 </t>
  </si>
  <si>
    <t>CAC. Traslado EXT_S22-00002727-PQRSD-002632-PQR, fortalecimiento bomberil. </t>
  </si>
  <si>
    <t>COGUA CENTRO  </t>
  </si>
  <si>
    <t>35031182014 - 3163176524 </t>
  </si>
  <si>
    <t>Bomberoscogua@hotmail.com  </t>
  </si>
  <si>
    <t>CUERPO DE BOMBEROS VOLUNTARIOS DE COGUA  </t>
  </si>
  <si>
    <t>20221140124802  </t>
  </si>
  <si>
    <t>2022-01-24 16:41:43 </t>
  </si>
  <si>
    <t>CAC. CONSTANCIA DE ASIGNACIÓN DE MAQUINA. </t>
  </si>
  <si>
    <t>3013861854 </t>
  </si>
  <si>
    <t>cuerpodebomberosdenuevagranadamag@outlook.com  </t>
  </si>
  <si>
    <t>CUERPO DE BOMBEROS VOLUNTARIOS DE NUEVA GRANADA - MAGDALENA  </t>
  </si>
  <si>
    <t>20221140124822  </t>
  </si>
  <si>
    <t>2022-01-24 16:57:42 </t>
  </si>
  <si>
    <t>CAC. Solicitud carné. </t>
  </si>
  <si>
    <t>Liz Margaret Álvarez calderon </t>
  </si>
  <si>
    <t>20221140124852  </t>
  </si>
  <si>
    <t>2022-01-24 17:08:55 </t>
  </si>
  <si>
    <t>CAC. Pregunta antigiedad. </t>
  </si>
  <si>
    <t>sele1383@hotmail.com  </t>
  </si>
  <si>
    <t>ISELE PAOLA TOSCANO RIVERO </t>
  </si>
  <si>
    <t>20221140124862  </t>
  </si>
  <si>
    <t>2022-01-24 17:16:56 </t>
  </si>
  <si>
    <t>CAC. BOMBERO CON PROFESIÓN, PREGUNTAS. </t>
  </si>
  <si>
    <t>wilmarzapatacalle@gmail.com  </t>
  </si>
  <si>
    <t>WILMAR ZAPATA CALLE  </t>
  </si>
  <si>
    <t>20221140124892  </t>
  </si>
  <si>
    <t>2022-01-25 08:28:25 </t>
  </si>
  <si>
    <t>CAC. Solicitud de respuesta de radicado 20211140117942. </t>
  </si>
  <si>
    <t>velesillo@hotmail.com  </t>
  </si>
  <si>
    <t>3117041165 </t>
  </si>
  <si>
    <t>ALVARO JOSE VELEZ JURADO. MEDICO GENERAL.  </t>
  </si>
  <si>
    <t>20221140124932  </t>
  </si>
  <si>
    <t>2022-01-25 08:55:38 </t>
  </si>
  <si>
    <t>CAC. PETICIÓN SOLICITUD DE INFORMACIÓN CERTIFICADO DE EXISTENCIA PERSONERÍA JURÍDICA BOMBEROS CUERPO VOLUNTARIOS DE SEVILLA. </t>
  </si>
  <si>
    <t>angievi94@hotmail.com  </t>
  </si>
  <si>
    <t>3157570962 </t>
  </si>
  <si>
    <t>ROSALBA NARANJO VALENCIA  </t>
  </si>
  <si>
    <t>20221000124942  </t>
  </si>
  <si>
    <t>2022-01-25 09:01:52 </t>
  </si>
  <si>
    <t>SM: Solicitud información expediente disciplinario. </t>
  </si>
  <si>
    <t>notificacionesgestionhumana@bomberosbogota.gov.co  </t>
  </si>
  <si>
    <t>20221140124952  </t>
  </si>
  <si>
    <t>2022-01-25 09:06:21 </t>
  </si>
  <si>
    <t>CAC. Derecho de petición para la solicitud de información de concursos de mérito - Observatorio del Centro de Pensamiento en Evaluación y Meritocracia - CPEM. </t>
  </si>
  <si>
    <t>3165000 </t>
  </si>
  <si>
    <t>cepemerito_bog@unal.edu.co  </t>
  </si>
  <si>
    <t>UNIVERSIDAD NACIONAL DE COLOMBIA CENTRO DE PENSAMIENTO EN EVALUACIóN Y MERITOCRACIA  </t>
  </si>
  <si>
    <t>GESTIÓN TALENTO HUMANO </t>
  </si>
  <si>
    <t>20221140125032  </t>
  </si>
  <si>
    <t>2022-01-25 12:32:15 </t>
  </si>
  <si>
    <t>CAC. Tramite a la solicitud del Ciudadano FRANKLIN CANO VALCARCEL Radicado No. 202242400117592 Ministerio de Salud y Proteccion </t>
  </si>
  <si>
    <t>20221140125222  </t>
  </si>
  <si>
    <t>2022-01-25 15:56:10 </t>
  </si>
  <si>
    <t>CAC. Solicitud Información Contraloría General de la República - Atención Denuncias 2021-206012-82111-D, 2021-208978-82111-D, 2021-210344-82111-D, 2021-212026-82111-D. </t>
  </si>
  <si>
    <t>5187000 </t>
  </si>
  <si>
    <t>betzaida.cuero@contraloria.gov.co  </t>
  </si>
  <si>
    <t>CONTRALORIA DELEGADA PARA EL SECTOR DE INFRAESTRUTURA CAROLINA SANCHEZ BRAVO  </t>
  </si>
  <si>
    <t>DIRECTOR </t>
  </si>
  <si>
    <t>20221140125232  </t>
  </si>
  <si>
    <t>2022-01-25 16:08:34 </t>
  </si>
  <si>
    <t>CAC. Solicitud de Direccionamiento del Proceso Legal en Contra de Alcaldía Municipal. </t>
  </si>
  <si>
    <t>20221140125272  </t>
  </si>
  <si>
    <t>2022-01-25 16:57:53 </t>
  </si>
  <si>
    <t>CAC. Solicitud de inicio de investigación posible apertura de proceso disciplinario. </t>
  </si>
  <si>
    <t>CALLE 67 SUR # 48B - 46  </t>
  </si>
  <si>
    <t>4751390 </t>
  </si>
  <si>
    <t>capacitaciones@bomberossabaneta.com  </t>
  </si>
  <si>
    <t>CUERPO DE BOMBEROS VOLUNTARIOS DE SABANETA  </t>
  </si>
  <si>
    <t>20221140125302  </t>
  </si>
  <si>
    <t>2022-01-25 17:32:57 </t>
  </si>
  <si>
    <t>CAC. Asunto. Derecho de petición solicitando el comodato del camión de bomberos entregados al cuerpo de bomberos voluntarios de Neiva. </t>
  </si>
  <si>
    <t>Calle 14 no. 7 – 45  </t>
  </si>
  <si>
    <t>3122374401 </t>
  </si>
  <si>
    <t>asdeberneiva@hotmail.com  </t>
  </si>
  <si>
    <t>ASDEBER NEIVA  </t>
  </si>
  <si>
    <t>20221000125362  </t>
  </si>
  <si>
    <t>2022-01-25 22:19:34 </t>
  </si>
  <si>
    <t>CAC: Solicitud de apoyo de oficio jurídico  </t>
  </si>
  <si>
    <t>3213757864 </t>
  </si>
  <si>
    <t>bomberoscumaribo@gmail.com  </t>
  </si>
  <si>
    <t>CUERPO DE BOMBEROS CUMARIBO  </t>
  </si>
  <si>
    <t>20221000125372  </t>
  </si>
  <si>
    <t>2022-01-25 22:54:33 </t>
  </si>
  <si>
    <t>CAC: SOLICITUD CONCEPTO JURÍDICO URGENTE </t>
  </si>
  <si>
    <t>20221140125392  </t>
  </si>
  <si>
    <t>2022-01-26 08:09:54 </t>
  </si>
  <si>
    <t>CAC. Solicitud de información y aclaración de dudas. </t>
  </si>
  <si>
    <t>3115377527 </t>
  </si>
  <si>
    <t>bomberoscampohermoso@gmail.com  </t>
  </si>
  <si>
    <t>CUERPO DE BOMBEROS VOLUNTARIOS DE CAMPOHERMOSO - BOYACA  </t>
  </si>
  <si>
    <t>20221140125432  </t>
  </si>
  <si>
    <t>2022-01-26 08:55:19 </t>
  </si>
  <si>
    <t>CAC. Certificado técnico de Bomberos. </t>
  </si>
  <si>
    <t>sistemagestiongrupo@gmail.com  </t>
  </si>
  <si>
    <t>SISTEMA GESTION GRUPO  </t>
  </si>
  <si>
    <t>20221140125472  </t>
  </si>
  <si>
    <t>2022-01-26 09:25:23 </t>
  </si>
  <si>
    <t>CAC. INQUIETUDES BOMBERILES. </t>
  </si>
  <si>
    <t>20221140125502  </t>
  </si>
  <si>
    <t>2022-01-26 10:03:37 </t>
  </si>
  <si>
    <t>CAC. solicitud de informacion de donación de un inmueble. </t>
  </si>
  <si>
    <t>20221140125642  </t>
  </si>
  <si>
    <t>2022-01-26 11:35:23 </t>
  </si>
  <si>
    <t>CAC. SOLICITUD RECURSOS HUMANOS. </t>
  </si>
  <si>
    <t>Cra. 5ª. # 15 - 80  </t>
  </si>
  <si>
    <t>587-8750 11758 </t>
  </si>
  <si>
    <t>pruebas.contratacionestatal2@procuraduria.gov.co  </t>
  </si>
  <si>
    <t>PROCURADURIA 2 DELEGADA CONTRATACION ESTATAL  </t>
  </si>
  <si>
    <t>20221140125652  </t>
  </si>
  <si>
    <t>2022-01-26 11:38:24 </t>
  </si>
  <si>
    <t>CAC. SOLICITUD OFICINA CONTROL INTERNO DISCIPLINARIO. </t>
  </si>
  <si>
    <t>VIVIANA.GONZALEZ </t>
  </si>
  <si>
    <t>20221140125692  </t>
  </si>
  <si>
    <t>2022-01-26 11:55:10 </t>
  </si>
  <si>
    <t>CAC. consulta ley 2187 del 6 de enero de 2022. </t>
  </si>
  <si>
    <t>3136095510 </t>
  </si>
  <si>
    <t>bolivar24b1@hotmail.com  </t>
  </si>
  <si>
    <t>CUERPO BOMBEROS VOLUNTARIOS BOLíVAR VALLE DEL CAUCA  </t>
  </si>
  <si>
    <t>20221140125752  </t>
  </si>
  <si>
    <t>2022-01-26 12:46:45 </t>
  </si>
  <si>
    <t>CAC. SOLICITUD DE INFORMACIÓN - RADICADO CBVF-FL-2022-COMD-82-S. </t>
  </si>
  <si>
    <t>(7) 6750666 6750665 6750667 </t>
  </si>
  <si>
    <t>secretaria@bomberosfloridablanca.com  </t>
  </si>
  <si>
    <t>20221140125862  </t>
  </si>
  <si>
    <t>2022-01-26 15:29:00 </t>
  </si>
  <si>
    <t>CAC. Solicitud de Información, municipio Argelia Ant. </t>
  </si>
  <si>
    <t>gestiondelriesgoargelia@gmail.com  </t>
  </si>
  <si>
    <t>ALCALDÍA MUNICIPAL ARGELIA ANTIOQUIA  </t>
  </si>
  <si>
    <t>20221140125892  </t>
  </si>
  <si>
    <t>2022-01-26 15:45:50 </t>
  </si>
  <si>
    <t>CAC. SOLICITUD DE INFORMACION. </t>
  </si>
  <si>
    <t>8498531 - 3148937017 </t>
  </si>
  <si>
    <t>contactenos@marulanda-caldas.gov.co  </t>
  </si>
  <si>
    <t>ALCALDIA MARULANDA CALDAS </t>
  </si>
  <si>
    <t>20221140126022  </t>
  </si>
  <si>
    <t>2022-01-27 09:05:45 </t>
  </si>
  <si>
    <t>CAC. SOLICITUD DE ELEMENTOS DE APOYO CUERPO DE BOMBEROS VOLUNTARIOS DE CHINAVITA BOYACÁ </t>
  </si>
  <si>
    <t>3134678702 </t>
  </si>
  <si>
    <t>alcaldia@chinavita-boyaca.gov.co  </t>
  </si>
  <si>
    <t>ALCALDIA CHINAVITA BOYACA </t>
  </si>
  <si>
    <t>20221140126212  </t>
  </si>
  <si>
    <t>2022-01-27 12:55:40 </t>
  </si>
  <si>
    <t>CAC. solictud concepto participacion de dignatarios en proceso comandante. </t>
  </si>
  <si>
    <t>oscarluquez@gmail.com  </t>
  </si>
  <si>
    <t>COORDINADOR EJECUTIVO DEL CESAR  </t>
  </si>
  <si>
    <t>20221140126272  </t>
  </si>
  <si>
    <t>2022-01-27 14:25:42 </t>
  </si>
  <si>
    <t>CAC. Validar - CERTIFICACIÓN LABORAL 30665411. </t>
  </si>
  <si>
    <t>3204020 Ext. 142 </t>
  </si>
  <si>
    <t>dgarcia@sumitemp.com  </t>
  </si>
  <si>
    <t>SUMITEMP  </t>
  </si>
  <si>
    <t>20221140126292  </t>
  </si>
  <si>
    <t>2022-01-27 14:43:40 </t>
  </si>
  <si>
    <t>CAC. INCONSISTENCIAS E INVESTIGACIÓN. C.B.V. STGO. PTYO. </t>
  </si>
  <si>
    <t>314.836.0743 – 320.983.3305 </t>
  </si>
  <si>
    <t>20221140126382  </t>
  </si>
  <si>
    <t>2022-01-27 16:24:24 </t>
  </si>
  <si>
    <t>CAC. Urgente Bomberos El Copey Cesar.  </t>
  </si>
  <si>
    <t>Carrera 8 Número 4ª - 38, Barrio Las Mercedes  </t>
  </si>
  <si>
    <t>bomberoselcopey@live.com  </t>
  </si>
  <si>
    <t>CUERPO DE BOMBEROS VOLUNTARIOS DE EL COPEY - CESAR  </t>
  </si>
  <si>
    <t>20221140126472  </t>
  </si>
  <si>
    <t>2022-01-28 08:30:58 </t>
  </si>
  <si>
    <t>CAC. URGENTE CERTIFICA RETEICA AÑO 2021. </t>
  </si>
  <si>
    <t>info@sistemasdeidentificacion.com  </t>
  </si>
  <si>
    <t>318 8015903 </t>
  </si>
  <si>
    <t>SIID SISTEMAS DE IDENTIFICACION  </t>
  </si>
  <si>
    <t>20221140126482  </t>
  </si>
  <si>
    <t>2022-01-28 08:38:50 </t>
  </si>
  <si>
    <t>CAC. Respuesta a oficio Radicado DNBC No. *20222110032581*. </t>
  </si>
  <si>
    <t>322348612 </t>
  </si>
  <si>
    <t>gobierno@venecia-antioquia.gov.co  </t>
  </si>
  <si>
    <t>ALCALDIA MUNICIPAL DE VENECIA SECRETARíA GENERAL Y DE GOBIERNO DE VENECIA  </t>
  </si>
  <si>
    <t>20221140126582  </t>
  </si>
  <si>
    <t>2022-01-28 16:17:18 </t>
  </si>
  <si>
    <t>CAC. consulta juridica. </t>
  </si>
  <si>
    <t>20221000126602  </t>
  </si>
  <si>
    <t>2022-01-31 19:10:26 </t>
  </si>
  <si>
    <t>CAC: derecho de petición </t>
  </si>
  <si>
    <t>3112556639 </t>
  </si>
  <si>
    <t>repapi0601@gmail.com  </t>
  </si>
  <si>
    <t>REINALDO PAIPILLA PIRATEQUE </t>
  </si>
  <si>
    <t>20221000126612  </t>
  </si>
  <si>
    <t>2022-01-31 19:24:11 </t>
  </si>
  <si>
    <t>CAC: RECURSO DE INSISTENCIA EN DERECHO DE PETICIÓN </t>
  </si>
  <si>
    <t>3125537180 3506711265 3114798615 </t>
  </si>
  <si>
    <t>bomberosbarbosa7520@gmail.com  </t>
  </si>
  <si>
    <t>CUERPO DE BOMBEROS VOLUNTARIOS DE BARBOSA - SANTANDER  </t>
  </si>
  <si>
    <t>20221000126742  </t>
  </si>
  <si>
    <t>2022-02-01 17:08:13 </t>
  </si>
  <si>
    <t>CAC: programa bomberos indígenas </t>
  </si>
  <si>
    <t>Armenia Quindio  </t>
  </si>
  <si>
    <t>3127131619 </t>
  </si>
  <si>
    <t>Jrjavi2009@yahoo.com  </t>
  </si>
  <si>
    <t>JAVIER RAMIREZ FLOREZ </t>
  </si>
  <si>
    <t>20221000126792  </t>
  </si>
  <si>
    <t>2022-02-01 17:54:50 </t>
  </si>
  <si>
    <t>cac: Apoyo jurídico  </t>
  </si>
  <si>
    <t>CONSULTA </t>
  </si>
  <si>
    <t>DIAG 4 # 6-37  </t>
  </si>
  <si>
    <t>3213255344 </t>
  </si>
  <si>
    <t>bomberosomosnilo@hotmail.com  </t>
  </si>
  <si>
    <t>CUERPO DE BOMBEROS VOLUNTARIOS DE NILO  </t>
  </si>
  <si>
    <t>20221000126842  </t>
  </si>
  <si>
    <t>2022-02-02 15:47:47 </t>
  </si>
  <si>
    <t>asdasd  </t>
  </si>
  <si>
    <t>sadasd </t>
  </si>
  <si>
    <t>rollop69@yahoo.com  </t>
  </si>
  <si>
    <t>ROLANDO LOPEZ  </t>
  </si>
  <si>
    <t>20221000126882  </t>
  </si>
  <si>
    <t>2022-02-02 16:13:52 </t>
  </si>
  <si>
    <t>RD NOTIFICACION TUTELA </t>
  </si>
  <si>
    <t>20221000126892  </t>
  </si>
  <si>
    <t>2022-02-02 16:16:26 </t>
  </si>
  <si>
    <t>CAC: NOTIFICACION FALLO DE TUTELA 2022-00003-00 </t>
  </si>
  <si>
    <t>20221140126902  </t>
  </si>
  <si>
    <t>2022-02-02 16:56:39 </t>
  </si>
  <si>
    <t>CAC: ADMISIÓN DE TUTELA DE PRIMERA INSTANCIA </t>
  </si>
  <si>
    <t>j01cmpaloca@cendoj.ramajudicial.gov.co  </t>
  </si>
  <si>
    <t>JUZGADO PRIMERO CIVIL MUNICIPAL DE ORALIDAD DE OCAÑA OCAÑA  </t>
  </si>
  <si>
    <t>20229000126932  </t>
  </si>
  <si>
    <t>2022-02-03 15:00:19 </t>
  </si>
  <si>
    <t>Alerta por la prestación del servicio de control de plagas domesticas caseras sin reunir los requisitos establecidos en la norma y la aplicación de plaguicidas no autorizados </t>
  </si>
  <si>
    <t>calle 42 B 52 -106 ofician 806 </t>
  </si>
  <si>
    <t>3839905 3137941946 </t>
  </si>
  <si>
    <t>rosendo.orozco@antioquia.gov.co </t>
  </si>
  <si>
    <t>ROSENDO ELIECER OROZCO CARDONA </t>
  </si>
  <si>
    <t>20221000126972  </t>
  </si>
  <si>
    <t>2022-02-03 16:53:29 </t>
  </si>
  <si>
    <t>CAC; SOLICITUD CONCEPTO VIGENCIA EXAMENES PREOPERACIONALES </t>
  </si>
  <si>
    <t>oscarluquez@gmail.com </t>
  </si>
  <si>
    <t>OSCAR GUILLERMO LUQUEZ ALVARADO </t>
  </si>
  <si>
    <t>20221000126982  </t>
  </si>
  <si>
    <t>2022-02-03 16:59:49 </t>
  </si>
  <si>
    <t>CAC: SEGUNDO REQUERIMIENTO – Solicitud información Circular No. 005 de 2021 de la CGR / DNBC.  </t>
  </si>
  <si>
    <t>CARRERA 69 # 44 - 35 Piso 1  </t>
  </si>
  <si>
    <t>mariaf.rangel@contraloria.gov.co  </t>
  </si>
  <si>
    <t>CONTRALORIA GENERAL DE LA NACION  </t>
  </si>
  <si>
    <t>20229000126992  </t>
  </si>
  <si>
    <t>2022-02-03 20:32:31 </t>
  </si>
  <si>
    <t>malos manejos en el cuerpo de bombero de Cisneros Antioquia  </t>
  </si>
  <si>
    <t>Arturo Enrique Cujia Amaya </t>
  </si>
  <si>
    <t>20229000127002  </t>
  </si>
  <si>
    <t>2022-02-03 21:06:13 </t>
  </si>
  <si>
    <t>Bomberos Duitama </t>
  </si>
  <si>
    <t>20221000127022  </t>
  </si>
  <si>
    <t>2022-02-04 10:53:10 </t>
  </si>
  <si>
    <t>CAC: SOLICITUD CITA PARA ASESORIA REGIMEN TARIFARIO NACIONAL BOMBEROS DE BUCARAMANGA </t>
  </si>
  <si>
    <t>Calle 44 # 10 -+ 13  </t>
  </si>
  <si>
    <t>3162415356 </t>
  </si>
  <si>
    <t>ofic.juridica@bomberosdebucaramanga.gov.co  </t>
  </si>
  <si>
    <t>BOMBEROS OFICIALES DE BUCARAMANGA  </t>
  </si>
  <si>
    <t>20221000127042  </t>
  </si>
  <si>
    <t>2022-02-04 11:47:30 </t>
  </si>
  <si>
    <t>SM: SOLICITUD DE INFORMACION URGENTE </t>
  </si>
  <si>
    <t>calle 7 #3-67 oficina 506  </t>
  </si>
  <si>
    <t>8712834 </t>
  </si>
  <si>
    <t>provincial.neiva@procuraduria.gov.co  </t>
  </si>
  <si>
    <t>PROCURADURIA PROVINCIAL NEIVA HUILA </t>
  </si>
  <si>
    <t>20221000127052  </t>
  </si>
  <si>
    <t>2022-02-04 11:53:26 </t>
  </si>
  <si>
    <t>SM SOLICITUD CONCEPTO JURIDICO </t>
  </si>
  <si>
    <t>secretariainterior@quindio.gov.co </t>
  </si>
  <si>
    <t>20221000127062  </t>
  </si>
  <si>
    <t>2022-02-04 12:01:18 </t>
  </si>
  <si>
    <t>CAC: solicitud de informacion </t>
  </si>
  <si>
    <t>CARRERA 12 No. 3 - 70  </t>
  </si>
  <si>
    <t>3223472124 </t>
  </si>
  <si>
    <t>delegaciondepartamentalnds@gmail.com  </t>
  </si>
  <si>
    <t>DELEGACIÓN DEPARTAMENTAL DE NORTE DE SANTANDER  </t>
  </si>
  <si>
    <t>20221000127072  </t>
  </si>
  <si>
    <t>2022-02-04 12:08:07 </t>
  </si>
  <si>
    <t>PETICIÓN DE DOCUMENTOS E INFORMACIÓN </t>
  </si>
  <si>
    <t>asdasdasdas  </t>
  </si>
  <si>
    <t>242134234234 </t>
  </si>
  <si>
    <t>gersoncordero@outlook.com  </t>
  </si>
  <si>
    <t>GERSON DAVID CORDERO ESTéVEZ </t>
  </si>
  <si>
    <t>20221000127082  </t>
  </si>
  <si>
    <t>2022-02-04 12:26:10 </t>
  </si>
  <si>
    <t>CAC: INQUIETUDES MANEJO ASPIRANTES A BOMBEROS VOLUNTARIOS </t>
  </si>
  <si>
    <t>fdasfdsaf  </t>
  </si>
  <si>
    <t>67456544321 </t>
  </si>
  <si>
    <t>mapelsst@gmail.com  </t>
  </si>
  <si>
    <t>MARISOL PENA LUQUE </t>
  </si>
  <si>
    <t>20221000127102  </t>
  </si>
  <si>
    <t>2022-02-04 15:48:53 </t>
  </si>
  <si>
    <t>CAC: SOLICITUD DE CERTIFICADO </t>
  </si>
  <si>
    <t>asistentecomandante@bomberospopayan.org  </t>
  </si>
  <si>
    <t>ASISTENTE COMANDANTE BOMBEROS POPAYAN  </t>
  </si>
  <si>
    <t>20221000127132  </t>
  </si>
  <si>
    <t>2022-02-04 16:11:01 </t>
  </si>
  <si>
    <t>CAC: Derecho de petición de información y solicitud de documentos. </t>
  </si>
  <si>
    <t>Carrera 8 No. 7-83  </t>
  </si>
  <si>
    <t>viceministerio.politicast@mininterior.gov.co  </t>
  </si>
  <si>
    <t>VICEMINISTERIO DE RELACIONES POLÍTICAS  </t>
  </si>
  <si>
    <t>20221140127212  </t>
  </si>
  <si>
    <t>2022-02-07 08:46:51 </t>
  </si>
  <si>
    <t>CAC. Solicitud concepto jurídico. </t>
  </si>
  <si>
    <t>20221140127222  </t>
  </si>
  <si>
    <t>2022-02-07 08:53:08 </t>
  </si>
  <si>
    <t>CAC. Observaciones al Pliegos de Condiciones, Estación de bomberos Sampués - Sucre. </t>
  </si>
  <si>
    <t>ingenierosasociados.69@gmail.com  </t>
  </si>
  <si>
    <t>ALEJANDRA MARIA MESA  </t>
  </si>
  <si>
    <t>20221140127232  </t>
  </si>
  <si>
    <t>2022-02-07 09:00:36 </t>
  </si>
  <si>
    <t>CAC. DERECHO DE PETICION. </t>
  </si>
  <si>
    <t>alejoparamed@yahoo.com  </t>
  </si>
  <si>
    <t>313 297 8236 </t>
  </si>
  <si>
    <t>ALEJANDRO PEREA GOMEZ  </t>
  </si>
  <si>
    <t>20221140127352  </t>
  </si>
  <si>
    <t>2022-02-07 10:04:52 </t>
  </si>
  <si>
    <t>CAC. PETICIÓN 273202022, Traslado de petición. </t>
  </si>
  <si>
    <t>Quejasysoluciones@bomberosbogotá.gov.co  </t>
  </si>
  <si>
    <t>3046356829 - 3822500 ext.40100 </t>
  </si>
  <si>
    <t>QUEJAS Y SOLUCIONES  </t>
  </si>
  <si>
    <t>20221140127422  </t>
  </si>
  <si>
    <t>2022-02-07 10:59:08 </t>
  </si>
  <si>
    <t>CAC. SOLICITUD DEL CUERPO DE BOMBEROS VOLUNTARIOS LA HORMIGA PUTUMAYO. </t>
  </si>
  <si>
    <t>20221000127442  </t>
  </si>
  <si>
    <t>2022-02-07 11:16:34 </t>
  </si>
  <si>
    <t>CAC: Solicitud asesoría técnica para expedición del certificado de cumplimiento. </t>
  </si>
  <si>
    <t>seguridad@bomberospitalito.org.co  </t>
  </si>
  <si>
    <t>20221140127462  </t>
  </si>
  <si>
    <t>2022-02-07 11:26:57 </t>
  </si>
  <si>
    <t>CAC. DERECHO DE PETICIÓN. </t>
  </si>
  <si>
    <t>maanlifo92@hotmail.com  </t>
  </si>
  <si>
    <t>3102254031 </t>
  </si>
  <si>
    <t>MARIA ANGELA LIZARAZO FONSECA  </t>
  </si>
  <si>
    <t>20221140127522  </t>
  </si>
  <si>
    <t>2022-02-07 12:09:04 </t>
  </si>
  <si>
    <t>CAC. Consulta resolución. </t>
  </si>
  <si>
    <t>sin direccion  </t>
  </si>
  <si>
    <t>sin telefono </t>
  </si>
  <si>
    <t>na.lastre@hotmail.com  </t>
  </si>
  <si>
    <t>NICOLáS ANDRéS LASTRE  </t>
  </si>
  <si>
    <t>20221140127552  </t>
  </si>
  <si>
    <t>2022-02-07 13:38:20 </t>
  </si>
  <si>
    <t>CAC. Solicitud Directorio de Cuerpos de Bomberos. </t>
  </si>
  <si>
    <t>cra 20 # 39 - 52  </t>
  </si>
  <si>
    <t>2886355 </t>
  </si>
  <si>
    <t>cisproquim@ccs.org.co  </t>
  </si>
  <si>
    <t>CONSEJO COLOMBIANO DE SEGURIDAD  </t>
  </si>
  <si>
    <t>20221140127562  </t>
  </si>
  <si>
    <t>2022-02-07 13:45:08 </t>
  </si>
  <si>
    <t>CAC. solicitud respuesta derechos de petición. </t>
  </si>
  <si>
    <t>Calle 9 No. 5-41  </t>
  </si>
  <si>
    <t>3103495812 3143317251 </t>
  </si>
  <si>
    <t>carpelo2015@yahoo.com  </t>
  </si>
  <si>
    <t>CUERPO DE BOMBEROS VOLUNTARIOS DE SOATA  </t>
  </si>
  <si>
    <t>20221140127572  </t>
  </si>
  <si>
    <t>2022-02-07 13:53:48 </t>
  </si>
  <si>
    <t>CAC. Equidad de género. </t>
  </si>
  <si>
    <t>Calle 19 N° 13 - 17  </t>
  </si>
  <si>
    <t>365 7239 365 7251 </t>
  </si>
  <si>
    <t>cbvsantarosadec@gmail.com  </t>
  </si>
  <si>
    <t>DELEGACIÓN DEPARTAMENTAL DE BOMBEROS DE RISARALDA  </t>
  </si>
  <si>
    <t>20221140127612  </t>
  </si>
  <si>
    <t>2022-02-07 14:12:43 </t>
  </si>
  <si>
    <t>CAC. OBSERVACIONES AL PROCESO LICITACIÓN DE OBRA PÚBLICA No. 004. </t>
  </si>
  <si>
    <t>INGENIEROS ASOCIADOS.  </t>
  </si>
  <si>
    <t>20221140127622  </t>
  </si>
  <si>
    <t>2022-02-07 14:21:00 </t>
  </si>
  <si>
    <t>CAC. : SOLICITUD AUTORIZACION PROYECTO DE GRADO. </t>
  </si>
  <si>
    <t>CALLE 1 # 9 - 36  </t>
  </si>
  <si>
    <t>8515252 </t>
  </si>
  <si>
    <t>bomberoszipa@gmail.com  </t>
  </si>
  <si>
    <t>CUERPO DE BOMBEROS VOLUNTARIOS DE ZIPAQUIRA  </t>
  </si>
  <si>
    <t>20221140127632  </t>
  </si>
  <si>
    <t>2022-02-07 14:25:46 </t>
  </si>
  <si>
    <t>CAC. Observaciones proceso de contratación No. SP-LP-001-202, MUNICIPIO DE ZONA BANANERA. </t>
  </si>
  <si>
    <t>20221140127672  </t>
  </si>
  <si>
    <t>2022-02-07 14:47:56 </t>
  </si>
  <si>
    <t>CAC. Observaciones proceso de contratación No. L.P.002-2022, FUNDACIÓN, MAGDALENA. </t>
  </si>
  <si>
    <t>20221140127692  </t>
  </si>
  <si>
    <t>2022-02-07 14:56:02 </t>
  </si>
  <si>
    <t>CAC. INQUIETUD ATRIBUCIONES COMANDANTES ESTACION. </t>
  </si>
  <si>
    <t>20221140127722  </t>
  </si>
  <si>
    <t>2022-02-07 15:03:59 </t>
  </si>
  <si>
    <t>CAC. Información Registro. </t>
  </si>
  <si>
    <t>centrodeformacion@bomberostunja.com  </t>
  </si>
  <si>
    <t>DEPARTAMENTO DE CAPACITACIóN BOMBEROS TUNJA  </t>
  </si>
  <si>
    <t>20221140127732  </t>
  </si>
  <si>
    <t>2022-02-07 15:19:41 </t>
  </si>
  <si>
    <t>CAC. CONTRATO BOMBEROS PANDI 2022. </t>
  </si>
  <si>
    <t>Carrera 4 # 4 - 71 Barrio las palmas  </t>
  </si>
  <si>
    <t>3208548671 </t>
  </si>
  <si>
    <t>bomberospandi@gmail.com  </t>
  </si>
  <si>
    <t>CUERPO DE BOMBEROS VOLUNTARIOS DE PANDI  </t>
  </si>
  <si>
    <t>20221140127872  </t>
  </si>
  <si>
    <t>2022-02-07 16:21:23 </t>
  </si>
  <si>
    <t>CAC. Respuesta Oficial, EXT_S22-00004685-PQRSD-004580-PQR, TRASLADO.  </t>
  </si>
  <si>
    <t>20221140127882  </t>
  </si>
  <si>
    <t>2022-02-07 16:24:53 </t>
  </si>
  <si>
    <t>CAC. Respuesta Oficial, EXT_S22-00005070-PQRSD-004962-PQR. </t>
  </si>
  <si>
    <t>20221140127912  </t>
  </si>
  <si>
    <t>2022-02-07 16:37:56 </t>
  </si>
  <si>
    <t>CAC. SOLICITUD ACOMPAÑAMIENTO JURIDICO. </t>
  </si>
  <si>
    <t>CARRERA 58 # 9 - 39  </t>
  </si>
  <si>
    <t>delegadobomberoscud@gmail.com  </t>
  </si>
  <si>
    <t>DELEGACION DEPARTAMENTAL DE BOMBEROS CUNDINAMARCA  </t>
  </si>
  <si>
    <t>20221140127942  </t>
  </si>
  <si>
    <t>2022-02-07 16:44:07 </t>
  </si>
  <si>
    <t>CAC. Atención solicitud expedición de carne por primera vez. </t>
  </si>
  <si>
    <t>20221140127952  </t>
  </si>
  <si>
    <t>2022-02-07 16:49:13 </t>
  </si>
  <si>
    <t>CAC. URGENTE Cumplimiento Ley 1575 de 2012. </t>
  </si>
  <si>
    <t>bomberosvoluntariosalejandria@hotmail.com  </t>
  </si>
  <si>
    <t>CUERPO DE BOMBEROS DE ALEJANDRIA  </t>
  </si>
  <si>
    <t>20221140128012  </t>
  </si>
  <si>
    <t>2022-02-08 11:01:01 </t>
  </si>
  <si>
    <t>CAC. ESCRITO DIRECTOR NACIONAL BOMBEROS. </t>
  </si>
  <si>
    <t>ortodentmedical@gmail.com  </t>
  </si>
  <si>
    <t>DARIO JACK MEJIA ARAUJO  </t>
  </si>
  <si>
    <t>20221140128032  </t>
  </si>
  <si>
    <t>2022-02-08 11:26:41 </t>
  </si>
  <si>
    <t>CAC: SOLICITUD DE APOYO JURÍDICO </t>
  </si>
  <si>
    <t>CARRERA 2 CALLE 3 - 17  </t>
  </si>
  <si>
    <t>31352779750 - 3157608481 </t>
  </si>
  <si>
    <t>bomberos-covenas@hotmail.com  </t>
  </si>
  <si>
    <t>CUERPO DE BOMBEROS VOLUNTARIOS DE COVEÑAS - SUCRE  </t>
  </si>
  <si>
    <t>20221140128092  </t>
  </si>
  <si>
    <t>2022-02-08 11:51:51 </t>
  </si>
  <si>
    <t>CAC. Reiteración Solicitud Información Contraloría General de la República - Atención Denuncias 2021-206012-82111-D, 2021-208978-82111-D, 2021-210344-82111-D, 2021-212026-82111-D. </t>
  </si>
  <si>
    <t>Carrera 69 No. 44 - 35 Piso 1  </t>
  </si>
  <si>
    <t>harold.chavez@contraloria.gov.co  </t>
  </si>
  <si>
    <t>CONTRALORIA DELAGA PARA INFRAESTRUCTORA  </t>
  </si>
  <si>
    <t>20221140128132  </t>
  </si>
  <si>
    <t>2022-02-08 12:15:11 </t>
  </si>
  <si>
    <t>CARRERA 11 No. 17 - 33  </t>
  </si>
  <si>
    <t>3144713636 </t>
  </si>
  <si>
    <t>veeduriavigilanciavvc2018040@gmail.com  </t>
  </si>
  <si>
    <t>VEEDURIA VIGILANCIA CIUDADANA  </t>
  </si>
  <si>
    <t>20221140128192  </t>
  </si>
  <si>
    <t>2022-02-08 13:54:29 </t>
  </si>
  <si>
    <t>CAC. Requerimiento de cambio de unidad del tribunal disciplinario y de la junta de dignatarios. </t>
  </si>
  <si>
    <t>Calle 2 # 1A - 18 - 20  </t>
  </si>
  <si>
    <t>3124222786 </t>
  </si>
  <si>
    <t>bomberospalestina1@gmail.com  </t>
  </si>
  <si>
    <t>CUERPO DE BOMBEROS VOLUNTARIOS DE PALESTINA - HUILA  </t>
  </si>
  <si>
    <t>20221140128212  </t>
  </si>
  <si>
    <t>2022-02-08 14:06:08 </t>
  </si>
  <si>
    <t>CAC. Entrega de medalla pendiente de la madre del señor WILLIAMS JAVIER DOMINGUEZ (QEP). </t>
  </si>
  <si>
    <t>claudiadominguezinmobiliario@gmail.com  </t>
  </si>
  <si>
    <t>3212363570 </t>
  </si>
  <si>
    <t>SOLANGE SERRANO DE DOMINGUEZ  </t>
  </si>
  <si>
    <t>20221140128372  </t>
  </si>
  <si>
    <t>2022-02-08 16:59:16 </t>
  </si>
  <si>
    <t>CAC. Solicitud información incendios a nivel nacional. </t>
  </si>
  <si>
    <t>CARRERA 53 # 40a-31  </t>
  </si>
  <si>
    <t>3856000 </t>
  </si>
  <si>
    <t>maria.rua@metropol.gov.co  </t>
  </si>
  <si>
    <t>ÁREA METROPOLITANA VALLE DE ABURRA  </t>
  </si>
  <si>
    <t>20221140128392  </t>
  </si>
  <si>
    <t>2022-02-09 09:00:31 </t>
  </si>
  <si>
    <t>CI. Solicitud copia de documentos traslado de planta global radicado DNBC No 20203000001061 y certificación laboral. </t>
  </si>
  <si>
    <t>CARRERA 49C # 86A - 15  </t>
  </si>
  <si>
    <t>3166194049 </t>
  </si>
  <si>
    <t>edgardo.mandon@dnbc.gov.co  </t>
  </si>
  <si>
    <t>EDGARDO MANDON ARENAS </t>
  </si>
  <si>
    <t>20221140128402  </t>
  </si>
  <si>
    <t>2022-02-09 09:04:57 </t>
  </si>
  <si>
    <t>CAC. reclamación de medalla del señor WILLIAMS JAVIER DOMINGUEZ (QEP) para su señora Madre Solangel Serrano de Dominguez radicado No 20222000170. </t>
  </si>
  <si>
    <t>20221140128482  </t>
  </si>
  <si>
    <t>2022-02-09 09:50:30 </t>
  </si>
  <si>
    <t>CAC. Consulta. </t>
  </si>
  <si>
    <t>20221140128562  </t>
  </si>
  <si>
    <t>2022-02-09 14:18:27 </t>
  </si>
  <si>
    <t>CAC. DERECHO DE PETICIÓN CUMPLIMIENTO ARTÍCULO 7 y 8 Ley 1006 de 2006. </t>
  </si>
  <si>
    <t>Carrera 4 No. 75 - 55  </t>
  </si>
  <si>
    <t>2226406 </t>
  </si>
  <si>
    <t>notificaciones@ccap.org.co  </t>
  </si>
  <si>
    <t>CCAP  </t>
  </si>
  <si>
    <t>20221140128602  </t>
  </si>
  <si>
    <t>2022-02-09 14:57:05 </t>
  </si>
  <si>
    <t>CAC. Inquietudes Bomberos Venecia. </t>
  </si>
  <si>
    <t>japerez31278@gmail.com  </t>
  </si>
  <si>
    <t>3106056942 </t>
  </si>
  <si>
    <t>JESUS ANTONIO PéREZ  </t>
  </si>
  <si>
    <t>20221140128622  </t>
  </si>
  <si>
    <t>2022-02-09 15:08:00 </t>
  </si>
  <si>
    <t>CAC. SOLICITUD INFORMACION URGENTE. </t>
  </si>
  <si>
    <t>20221140128702  </t>
  </si>
  <si>
    <t>2022-02-09 17:01:49 </t>
  </si>
  <si>
    <t>CAC. SOLICITUD INFORMACIÓN NUNC 520016099032201910014. </t>
  </si>
  <si>
    <t>Carrera 22 No. 19-47  </t>
  </si>
  <si>
    <t>7244417 </t>
  </si>
  <si>
    <t>esther.lozanob@fiscalia.gov.co  </t>
  </si>
  <si>
    <t>FISCALIA NOVENA SECCIONAL PASTO  </t>
  </si>
  <si>
    <t>20221140128712  </t>
  </si>
  <si>
    <t>2022-02-09 17:04:18 </t>
  </si>
  <si>
    <t>CAC. SOLICITUD ACLARACIÓN. </t>
  </si>
  <si>
    <t>20221140128722  </t>
  </si>
  <si>
    <t>2022-02-09 17:07:35 </t>
  </si>
  <si>
    <t>CAC. Oficio pmr-0192, SOLICITUD, ACOMPAÑAMIENTO Y APOYO EN RELACIÓN A QUEJA POR VEEDURÍA DE CUERPO DE BOMBEROS DEL MUNICIPIO DE RIOFRIO. </t>
  </si>
  <si>
    <t>Carrera 9 No. 4 -43  </t>
  </si>
  <si>
    <t>3107410217 </t>
  </si>
  <si>
    <t>personeria@riofrio-valle.gov.co  </t>
  </si>
  <si>
    <t>PERSONERIA MUNICIPAL DE RIOFRIO  </t>
  </si>
  <si>
    <t>20221140128812  </t>
  </si>
  <si>
    <t>2022-02-11 10:09:14 </t>
  </si>
  <si>
    <t>CAC: Solicitud en Acción Preventiva E-2022-068333 </t>
  </si>
  <si>
    <t>Cra. 16 # 4A - 53, Zipaquirá  </t>
  </si>
  <si>
    <t>PBX: +57(1) 587-8750 </t>
  </si>
  <si>
    <t>mparra@procuraduria.gov.co  </t>
  </si>
  <si>
    <t>PROCURADURíA PROVINCIAL ZIPAQUIRá  </t>
  </si>
  <si>
    <t>20221140128862  </t>
  </si>
  <si>
    <t>2022-02-11 11:32:46 </t>
  </si>
  <si>
    <t>SM SOLICITUD NULIDAD JUNTA CBV CIRCASIA </t>
  </si>
  <si>
    <t>20221140128872  </t>
  </si>
  <si>
    <t>2022-02-11 11:35:04 </t>
  </si>
  <si>
    <t>CAC: Derecho de petición. </t>
  </si>
  <si>
    <t>FGDFGDF  </t>
  </si>
  <si>
    <t>FDSGFD </t>
  </si>
  <si>
    <t>dedojoal@outlook.es  </t>
  </si>
  <si>
    <t>JOSE A DE HOYOS  </t>
  </si>
  <si>
    <t>20221140128882  </t>
  </si>
  <si>
    <t>2022-02-11 11:55:23 </t>
  </si>
  <si>
    <t>CAC: Derecho de petición </t>
  </si>
  <si>
    <t>vereda timbio  </t>
  </si>
  <si>
    <t>3104989360 </t>
  </si>
  <si>
    <t>aoga16@yahoo.es  </t>
  </si>
  <si>
    <t>ALVARO OCTAVIO GUTIERREZ ALEGRE  </t>
  </si>
  <si>
    <t>20229000128932  </t>
  </si>
  <si>
    <t>2022-02-11 16:25:40 </t>
  </si>
  <si>
    <t>Informacion Relacionada Con Capacitacion Brigadas </t>
  </si>
  <si>
    <t>Carrera 44 26 27  </t>
  </si>
  <si>
    <t>3183622607 3183622607 </t>
  </si>
  <si>
    <t>jhonny.alexander.triana@gmail.com </t>
  </si>
  <si>
    <t>Jhonny Triana </t>
  </si>
  <si>
    <t>20221140128952  </t>
  </si>
  <si>
    <t>2022-02-11 16:40:33 </t>
  </si>
  <si>
    <t>CAC: solicitud de documentación de proceso  </t>
  </si>
  <si>
    <t>DIEGO GUTIERREZ  </t>
  </si>
  <si>
    <t>20221140128972  </t>
  </si>
  <si>
    <t>2022-02-11 17:04:18 </t>
  </si>
  <si>
    <t>CAC: TERCER REQUERIMIENTO – Solicitud información Circular No. 005 de 2021 de la CGR / DNBC. </t>
  </si>
  <si>
    <t>Calle 12B No. 8 - 38  </t>
  </si>
  <si>
    <t>MARIA FERNANDA RANGEL ESPARZA  </t>
  </si>
  <si>
    <t>20221140128982  </t>
  </si>
  <si>
    <t>2022-02-14 08:53:52 </t>
  </si>
  <si>
    <t>CAC. envió información para investigación y asesoría. </t>
  </si>
  <si>
    <t>CARLOS ALBERTO ROJAS ROJAS  </t>
  </si>
  <si>
    <t>20221140128992  </t>
  </si>
  <si>
    <t>2022-02-14 09:06:38 </t>
  </si>
  <si>
    <t>CAC. Concepto Jurídico. </t>
  </si>
  <si>
    <t>20221140129192  </t>
  </si>
  <si>
    <t>2022-02-14 16:04:22 </t>
  </si>
  <si>
    <t>CAC. CONSULTA JURÍDICA. </t>
  </si>
  <si>
    <t>20229000129282  </t>
  </si>
  <si>
    <t>2022-02-15 08:38:10 </t>
  </si>
  <si>
    <t>Solicitud de Equipos de Rescate </t>
  </si>
  <si>
    <t>20221140129312  </t>
  </si>
  <si>
    <t>2022-02-15 09:25:22 </t>
  </si>
  <si>
    <t>CAC. Solicitud de apoyo en la creación y conformación de la Brigada Forestal de Cundinamarca.  </t>
  </si>
  <si>
    <t>bomberoscogua@gmail.com  </t>
  </si>
  <si>
    <t>20221140129362  </t>
  </si>
  <si>
    <t>2022-02-15 10:30:24 </t>
  </si>
  <si>
    <t>CAC. informe de lo sucedido en el proceso que se me interpuso. </t>
  </si>
  <si>
    <t>20221140129372  </t>
  </si>
  <si>
    <t>2022-02-15 10:41:54 </t>
  </si>
  <si>
    <t>CAC. SOLICITUD CERTIFICADO. </t>
  </si>
  <si>
    <t>fcespedessalazar@gmail.com  </t>
  </si>
  <si>
    <t>3042498088 </t>
  </si>
  <si>
    <t>FABIAN CESPEDES  </t>
  </si>
  <si>
    <t>20221140129442  </t>
  </si>
  <si>
    <t>2022-02-15 11:44:02 </t>
  </si>
  <si>
    <t>CAC. Solicitud respuesta radicado No. 20213800095552 </t>
  </si>
  <si>
    <t>franjagamboa@yahoo.com  </t>
  </si>
  <si>
    <t>FRANCISCO JAVIER GAMBOA PEDRAZA </t>
  </si>
  <si>
    <t>20221140129472  </t>
  </si>
  <si>
    <t>2022-02-15 12:00:21 </t>
  </si>
  <si>
    <t>CI. concepto jurídico. </t>
  </si>
  <si>
    <t>3504581022 </t>
  </si>
  <si>
    <t>bomberosinirida@gmail.com  </t>
  </si>
  <si>
    <t>CUERPO DE BOMBEROS DE PUERTO INIRIDA  </t>
  </si>
  <si>
    <t>20221140129552  </t>
  </si>
  <si>
    <t>2022-02-15 15:36:55 </t>
  </si>
  <si>
    <t>CAC. NOTIFICACIÓN ADMISIÓN TUTELA 2022-012. </t>
  </si>
  <si>
    <t>Carrera 2 No. 9 - 06 Palacio de Justicia Piso 2  </t>
  </si>
  <si>
    <t>7564107 </t>
  </si>
  <si>
    <t>j01pfvelez@cendoj.ramajudicial.gov.co  </t>
  </si>
  <si>
    <t>JUZGADO PRIMERO PROMISCUO DE FAMILIA  </t>
  </si>
  <si>
    <t>20229000129602  </t>
  </si>
  <si>
    <t>2022-02-15 16:44:07 </t>
  </si>
  <si>
    <t>DERECHO DE PETICIÓN  </t>
  </si>
  <si>
    <t>20221140129632  </t>
  </si>
  <si>
    <t>2022-02-16 09:23:24 </t>
  </si>
  <si>
    <t>CHT.SOLICITUD DE CONCEPTO TECNICO PARA LA ADQUISICION DE EQUIPOS DE APROXIMACIÓN Y PROTECCIÓN AL FUEGO Y EQUIPOS DE RESPIRACION AUTOMATICA...  </t>
  </si>
  <si>
    <t>CENTRO DIAGONAL 30 # 30 - 78  </t>
  </si>
  <si>
    <t>(5) 6411370 - LINEA GRATUITA 018000415393 </t>
  </si>
  <si>
    <t>atencionalciudadano@cartagena.gov.co  </t>
  </si>
  <si>
    <t>ALCALDIA - DISTRITAL CARTAGENA DE INDIAS BOLIVAR </t>
  </si>
  <si>
    <t>20221140129682  </t>
  </si>
  <si>
    <t>2022-02-16 10:08:13 </t>
  </si>
  <si>
    <t>CAC. SOLICITUD DE APOYO ECONÓMICO Y ACOMPAÑAMIENTO PARA FORMULACIÓN DE PROYECTO DE INVERSIÓN. </t>
  </si>
  <si>
    <t>calle: 6 # 4A - 04  </t>
  </si>
  <si>
    <t>alcaldia@piojo-atlantico.gov.co  </t>
  </si>
  <si>
    <t>ALCALDIA PIOJO ATLANTICO </t>
  </si>
  <si>
    <t>20221140129692  </t>
  </si>
  <si>
    <t>2022-02-16 10:23:47 </t>
  </si>
  <si>
    <t>CI. Radicado de Salida No: 212132962 (EMAIL CERTIFICADO de notificaciones@mintic.gov.co), Requerimiento de información. </t>
  </si>
  <si>
    <t>Carrera 8A Entre Calles 12 y 13  </t>
  </si>
  <si>
    <t>3443460 </t>
  </si>
  <si>
    <t>notificaciones@mintic.gov.co  </t>
  </si>
  <si>
    <t>MINISTERIO DE TECNOLOGIAS Y LAS COMUNICACIONES  </t>
  </si>
  <si>
    <t>Jeison Andrés López Ruiz </t>
  </si>
  <si>
    <t>20221140129712  </t>
  </si>
  <si>
    <t>2022-02-16 10:37:54 </t>
  </si>
  <si>
    <t>CAC. CONCEPTO JURIDICO FIRMADO </t>
  </si>
  <si>
    <t>20221140129752  </t>
  </si>
  <si>
    <t>2022-02-16 11:10:02 </t>
  </si>
  <si>
    <t>CAC. Solicitud de asistencia técnica para el fortalecimiento bomberil. </t>
  </si>
  <si>
    <t>CALLE 51 # 50 - 76  </t>
  </si>
  <si>
    <t>planeacion@amaga-antioquia.gov.co  </t>
  </si>
  <si>
    <t>ALCALDIA AMAGA ANTIOQUIA </t>
  </si>
  <si>
    <t>20221140129802  </t>
  </si>
  <si>
    <t>2022-02-16 12:06:36 </t>
  </si>
  <si>
    <t>CAC. Derecho de Petición. </t>
  </si>
  <si>
    <t>bomberoselcopeycesar@gmail.com  </t>
  </si>
  <si>
    <t>20221140129812  </t>
  </si>
  <si>
    <t>2022-02-16 12:09:33 </t>
  </si>
  <si>
    <t>CAC. SOLICITUD DE INFORMACIÓN. </t>
  </si>
  <si>
    <t>CALLE 7 # 8-21 BARRIO EL BOSQUE  </t>
  </si>
  <si>
    <t>6254027 - 3124500579 </t>
  </si>
  <si>
    <t>cbvsanvicentedechucuri@gmail.com  </t>
  </si>
  <si>
    <t>CUERPO DE BOMBEROS VOLUNTARIOS DE SAN VICENTE DE CHUCURI  </t>
  </si>
  <si>
    <t>20221140129852  </t>
  </si>
  <si>
    <t>2022-02-16 13:37:47 </t>
  </si>
  <si>
    <t>CAC. APOYO ASESORIA CRACION CUERPO DE BOMBEROS SAN BENITO. </t>
  </si>
  <si>
    <t>Calle 4 No. 2 - 40  </t>
  </si>
  <si>
    <t>3147245535 </t>
  </si>
  <si>
    <t>alcaldia@sanbenito-santander.gov.co  </t>
  </si>
  <si>
    <t>ALCALDIA SAN BENITO-SANTANDER  </t>
  </si>
  <si>
    <t>20221140129862  </t>
  </si>
  <si>
    <t>2022-02-16 13:42:29 </t>
  </si>
  <si>
    <t>CAC. concepto jurídico. </t>
  </si>
  <si>
    <t>20221140129912  </t>
  </si>
  <si>
    <t>2022-02-17 09:11:15 </t>
  </si>
  <si>
    <t>CAC. Consulta de capacitaciones para EDS Nacionales </t>
  </si>
  <si>
    <t>aprendiz.sst@ryrlubricantes.com  </t>
  </si>
  <si>
    <t>ZEUSS  </t>
  </si>
  <si>
    <t>20221140129952  </t>
  </si>
  <si>
    <t>2022-02-17 09:57:52 </t>
  </si>
  <si>
    <t>CAC. Solicitud de Apoyo Técnico - Municipio de Amagá.  </t>
  </si>
  <si>
    <t>romansantiago97@hotmail.com  </t>
  </si>
  <si>
    <t>3218079937 </t>
  </si>
  <si>
    <t>CONCEJAL MUNICIPIO DE AMAGA SANTIAGO BEDOYA ROMAN  </t>
  </si>
  <si>
    <t>20221140129962  </t>
  </si>
  <si>
    <t>2022-02-17 10:03:43 </t>
  </si>
  <si>
    <t>CAC. VALIDACIÓN CERTIFICACIÓN LABORAL-1013657254-NATALY ALEXANDRA QUIROGA HERNANDEZ. </t>
  </si>
  <si>
    <t>Av. Americas No. 60-37  </t>
  </si>
  <si>
    <t>6280180 </t>
  </si>
  <si>
    <t>backoffice-callrefer@accionplus.com  </t>
  </si>
  <si>
    <t>BACKOFFICE CALL CENTER  </t>
  </si>
  <si>
    <t>20221140129972  </t>
  </si>
  <si>
    <t>2022-02-17 10:11:11 </t>
  </si>
  <si>
    <t>CI. Buscamos equipos de comunicación y tecnología del Estado. </t>
  </si>
  <si>
    <t>info@urnadecristal.gov.co  </t>
  </si>
  <si>
    <t>URNA DE CRISTAL  </t>
  </si>
  <si>
    <t>EDWIN.ZAMORA </t>
  </si>
  <si>
    <t>20221140129982  </t>
  </si>
  <si>
    <t>2022-02-17 10:26:17 </t>
  </si>
  <si>
    <t>CAC. Oficio 2022EE00344-Traslado por competencia – DERECHO DE PETICION SIMBOCOLOMBIA UNGRD. RADICADO UNGRD No. 2021ER10478. (EMAIL CERTIFICADO de correspondencia@gestiondelriesgo.gov.co). </t>
  </si>
  <si>
    <t>personeria juridica n. i 78  </t>
  </si>
  <si>
    <t>3105541559 </t>
  </si>
  <si>
    <t>sindicatomemoriaviva@unp.gov.co  </t>
  </si>
  <si>
    <t>SINDICATO NACIONAL MEMORIA VIVA DE LOS TRBAJADORES  </t>
  </si>
  <si>
    <t>20221140129992  </t>
  </si>
  <si>
    <t>2022-02-17 10:28:54 </t>
  </si>
  <si>
    <t>CAC. Duda sobre licencia de Conductor de Vehículo de emergencia. </t>
  </si>
  <si>
    <t>CUERPO DE BOMBEROS VOLUNTARIOS DE VILLAMARIA  </t>
  </si>
  <si>
    <t>20221140130002  </t>
  </si>
  <si>
    <t>2022-02-17 10:32:01 </t>
  </si>
  <si>
    <t>CAC. Certificación de sistemas contra incendio. </t>
  </si>
  <si>
    <t>felipe.munoz.giraldo@gmail.com  </t>
  </si>
  <si>
    <t>FELIPE MUNOZ  </t>
  </si>
  <si>
    <t>20221140130032  </t>
  </si>
  <si>
    <t>2022-02-17 10:50:37 </t>
  </si>
  <si>
    <t>CAC. solicitud de concepto jurídico. </t>
  </si>
  <si>
    <t>coordinacionejecutivaantioquia@gmail.com  </t>
  </si>
  <si>
    <t>COORDINACIóN EJECUTIVA BOMBEROS DE ANTIOQUIA TE. PAULA ANDREA RíOS  </t>
  </si>
  <si>
    <t>20221140130142  </t>
  </si>
  <si>
    <t>2022-02-17 13:30:24 </t>
  </si>
  <si>
    <t>CAC. Comunicación de respuesta (2022-EE-028975), estampilla pro Universidad Nacional.  </t>
  </si>
  <si>
    <t>JORGE.AMARILLO </t>
  </si>
  <si>
    <t>20221140130272  </t>
  </si>
  <si>
    <t>2022-02-17 15:08:07 </t>
  </si>
  <si>
    <t>CAC. Asesoría y solicitud de homologación de curso sistema comando de incidentes. </t>
  </si>
  <si>
    <t>perezgarcialuisanibal@gmail.com  </t>
  </si>
  <si>
    <t>3157068438 </t>
  </si>
  <si>
    <t>LUIS ANIBAL PEREZ GARCIA </t>
  </si>
  <si>
    <t>Jose Alexander Teuta Gomez </t>
  </si>
  <si>
    <t>20221140130302  </t>
  </si>
  <si>
    <t>2022-02-17 15:15:58 </t>
  </si>
  <si>
    <t>CAC. Solicitud listado de personal registrado en el RUE. </t>
  </si>
  <si>
    <t>CARRERA 2 CALLE 3 ESQUINA  </t>
  </si>
  <si>
    <t>3114749813 </t>
  </si>
  <si>
    <t>CUERPO DE BOMBEROS VOLUNTARIOS DE LEGUIZAMO  </t>
  </si>
  <si>
    <t>20221140130322  </t>
  </si>
  <si>
    <t>2022-02-17 15:34:11 </t>
  </si>
  <si>
    <t>CAC. Sin respuestas a visitas de inspección de bomberos San Gil. </t>
  </si>
  <si>
    <t>Carrera 34 No. 19-17  </t>
  </si>
  <si>
    <t>748 2222 </t>
  </si>
  <si>
    <t>aprendiz.hseqcas@sanautos.com.co  </t>
  </si>
  <si>
    <t>SANAUTOS  </t>
  </si>
  <si>
    <t>20221140130332  </t>
  </si>
  <si>
    <t>2022-02-17 15:44:34 </t>
  </si>
  <si>
    <t>CAC. DJ-137-2022 REMISION POR COMPETENCIA. </t>
  </si>
  <si>
    <t>Calle 14 No. 2 - 49  </t>
  </si>
  <si>
    <t>4209600 </t>
  </si>
  <si>
    <t>juridica@santamarta.gov.co  </t>
  </si>
  <si>
    <t>DIRECCION JURIDICA DISTRITAL SANTA MARTA  </t>
  </si>
  <si>
    <t>20221140130342  </t>
  </si>
  <si>
    <t>2022-02-17 15:51:27 </t>
  </si>
  <si>
    <t>CAC. Solicitud de Información de Donación de Inmueble de una Entidad pública a una Entidad Privada. </t>
  </si>
  <si>
    <t>Carrera 30 No. 19 -29  </t>
  </si>
  <si>
    <t>3135253960 - 8200341 </t>
  </si>
  <si>
    <t>bomberosarboletes@gmail.com  </t>
  </si>
  <si>
    <t>CUERPO DE BOMBEROS VOLUNTARIOS DE ARBOLETES  </t>
  </si>
  <si>
    <t>20221140130382  </t>
  </si>
  <si>
    <t>2022-02-17 16:22:29 </t>
  </si>
  <si>
    <t>CAC. Respuesta Oficial, EXT_S22-00005169-PQRSD-005060-PQR, TRASLADO POR COMPETENCIA. </t>
  </si>
  <si>
    <t>Carrera 73B 6B 43 int. 42  </t>
  </si>
  <si>
    <t>3003954598 </t>
  </si>
  <si>
    <t>brec111@hotmail.com  </t>
  </si>
  <si>
    <t>FEDERACION BOMBEROS DE COLOMBIA  </t>
  </si>
  <si>
    <t>20221140130392  </t>
  </si>
  <si>
    <t>2022-02-17 16:24:29 </t>
  </si>
  <si>
    <t>CAC. SOLICITUD ACOMPAÑAMIENTO. </t>
  </si>
  <si>
    <t>Carrera 13 Calle 15 esquina  </t>
  </si>
  <si>
    <t>4356685 </t>
  </si>
  <si>
    <t>cdgrd.caqueta@gestiondelriesgo.gov.co  </t>
  </si>
  <si>
    <t>GOBERNACION DE CAQUETA SECRETARIA DE GOBIERNO  </t>
  </si>
  <si>
    <t>20221140130412  </t>
  </si>
  <si>
    <t>2022-02-18 09:30:48 </t>
  </si>
  <si>
    <t>CAC. SOLICITUD ASESORIA.  </t>
  </si>
  <si>
    <t>20221140130462  </t>
  </si>
  <si>
    <t>2022-02-18 12:12:01 </t>
  </si>
  <si>
    <t>CAC: SOLICITUD DE INFORMACIÓN </t>
  </si>
  <si>
    <t>20221140130522  </t>
  </si>
  <si>
    <t>2022-02-18 15:04:12 </t>
  </si>
  <si>
    <t>CAC. INFORMACIÓN DE RECURSOS DEL FONDO NACIONAL. </t>
  </si>
  <si>
    <t>Carretera Cartagena Turbaco Km 3 sector Bajo Miranda  </t>
  </si>
  <si>
    <t>3017666478 </t>
  </si>
  <si>
    <t>delegaciondptalbomberosbolivar@gmail.com  </t>
  </si>
  <si>
    <t>DELEGACION DEPARTAMENTAL DE BOMBEROS DE BOLIVAR  </t>
  </si>
  <si>
    <t>20221140130542  </t>
  </si>
  <si>
    <t>2022-02-18 15:10:27 </t>
  </si>
  <si>
    <t>CAC. SOLICITUD DE APOYO. </t>
  </si>
  <si>
    <t>20221140130552  </t>
  </si>
  <si>
    <t>2022-02-18 15:18:46 </t>
  </si>
  <si>
    <t>CAC. Solicitud de Intervención. </t>
  </si>
  <si>
    <t>miyerjr@hotmail.com  </t>
  </si>
  <si>
    <t>3117084173 </t>
  </si>
  <si>
    <t>MIYERLAN LOURIDO  </t>
  </si>
  <si>
    <t>20221140130562  </t>
  </si>
  <si>
    <t>2022-02-18 15:23:57 </t>
  </si>
  <si>
    <t>CAC. SOLICITUD CONCEPTO. </t>
  </si>
  <si>
    <t>20221140130572  </t>
  </si>
  <si>
    <t>2022-02-18 15:28:55 </t>
  </si>
  <si>
    <t>CAC. OFICIOS PRUEBAS 2021-721033BOMBEROS. </t>
  </si>
  <si>
    <t>mtuiran@procuraduria.gov.co  </t>
  </si>
  <si>
    <t>20221140130582  </t>
  </si>
  <si>
    <t>2022-02-18 15:45:21 </t>
  </si>
  <si>
    <t>CAC. Oficio Presentación Compañía American Táctica / Solicitud Visita. </t>
  </si>
  <si>
    <t>Cll 44 No. 53 – 54  </t>
  </si>
  <si>
    <t>3208013855 3213544884 </t>
  </si>
  <si>
    <t>tecnico@americantactical.com.co  </t>
  </si>
  <si>
    <t>AMERICAN TACTICAL S.A.S  </t>
  </si>
  <si>
    <t>20221140130592  </t>
  </si>
  <si>
    <t>2022-02-18 15:48:56 </t>
  </si>
  <si>
    <t>RD. Remisión de información y solicitud de Cooperación 4to. Congreso Internacional de Emergencias con Materiales Peligrosos - Colombia. </t>
  </si>
  <si>
    <t>CALLE 2 # 5 - 36  </t>
  </si>
  <si>
    <t>8275212 - 3125785572 </t>
  </si>
  <si>
    <t>bomberos.mosquera08@hotmail.com  </t>
  </si>
  <si>
    <t>CUERPO DE BOMBEROS VOLUNTARIOS DE MOSQUERA  </t>
  </si>
  <si>
    <t>LUZ MARINA SERNA </t>
  </si>
  <si>
    <t>COOPERACIÓN INTERNACIONAL Y ALIANZAS ESTRATEGICAS </t>
  </si>
  <si>
    <t>20229000130612  </t>
  </si>
  <si>
    <t>2022-02-19 18:25:01 </t>
  </si>
  <si>
    <t>Formato hoja de vida bomberos. </t>
  </si>
  <si>
    <t>Villa Ednita Casa 1 </t>
  </si>
  <si>
    <t>3124189645 3124189645 </t>
  </si>
  <si>
    <t>psicologia.iesa@gmail.com </t>
  </si>
  <si>
    <t>John Perez Zapata </t>
  </si>
  <si>
    <t>20229000130622  </t>
  </si>
  <si>
    <t>2022-02-19 22:07:50 </t>
  </si>
  <si>
    <t>INCLUSIÓN DE LA U.A.E. CUERPO OFICIAL DE BOMBEROS DE PEREIRA EN EL DIRECTORIO DE LA DIRECCIÓN NACIONAL DE BOMBEROS </t>
  </si>
  <si>
    <t>Carrera 6 33B-02 </t>
  </si>
  <si>
    <t>3158277 3206795907 </t>
  </si>
  <si>
    <t>glomal73@gmail.com </t>
  </si>
  <si>
    <t>Sargento GLORIA MARÍA LONDOÑO LÓPEZ </t>
  </si>
  <si>
    <t>20229000130662  </t>
  </si>
  <si>
    <t>2022-02-21 09:52:51 </t>
  </si>
  <si>
    <t>WEB RIESGO CONTRA LA SALUD POR FRUTOS DE ARBOL (BONGA) </t>
  </si>
  <si>
    <t>cr 25 28 b 05 </t>
  </si>
  <si>
    <t>3105859897 3105859897 </t>
  </si>
  <si>
    <t>carolaac2507@gmail.com </t>
  </si>
  <si>
    <t>DIANA CAROLINA VELOSA GUEVARA  </t>
  </si>
  <si>
    <t>20221140130752  </t>
  </si>
  <si>
    <t>2022-02-21 10:49:38 </t>
  </si>
  <si>
    <t>CAC: apoyo con la construcción de la estación del Cuerpo de Bomberos de esa municipalidad. </t>
  </si>
  <si>
    <t>Calle 5 # 4 - 30  </t>
  </si>
  <si>
    <t>3202016480 - 3125847801 </t>
  </si>
  <si>
    <t>bomberosalpujarra@gmail.com  </t>
  </si>
  <si>
    <t>CUERPO DE BOMBEROS VOLUNTARIOS DE ALPUJARRA - TOLIMA  </t>
  </si>
  <si>
    <t>20221140130822  </t>
  </si>
  <si>
    <t>2022-02-21 14:12:25 </t>
  </si>
  <si>
    <t>CRA 1W 41-40  </t>
  </si>
  <si>
    <t>bomberosmonteria@hotmail.com  </t>
  </si>
  <si>
    <t>JORGE ELIECER ARBELÁEZ MORALES </t>
  </si>
  <si>
    <t>20221140130842  </t>
  </si>
  <si>
    <t>2022-02-21 14:24:35 </t>
  </si>
  <si>
    <t>CAC: SOLCITUD BASE DATOS </t>
  </si>
  <si>
    <t>CALLE 11 # 14 - 26  </t>
  </si>
  <si>
    <t>3148328368 </t>
  </si>
  <si>
    <t>bcv54@hotmail.com  </t>
  </si>
  <si>
    <t>CUERPO DE BOMBEROS VOLUNTARIOS CAICEDONIA  </t>
  </si>
  <si>
    <t>20221140130882  </t>
  </si>
  <si>
    <t>2022-02-21 15:22:41 </t>
  </si>
  <si>
    <t>CAC: Pregunta sobre reingreso </t>
  </si>
  <si>
    <t>ISELE PAOLA TOSCANO RIVERO  </t>
  </si>
  <si>
    <t>20221140130892  </t>
  </si>
  <si>
    <t>2022-02-21 15:24:14 </t>
  </si>
  <si>
    <t>CAC: Pregunta de cargo </t>
  </si>
  <si>
    <t>20221140130902  </t>
  </si>
  <si>
    <t>2022-02-21 15:31:41 </t>
  </si>
  <si>
    <t>CAC: Solicitud de Apoyo y Asesoría para proceso de Tramité y Traspaso de Vehículos Asignados a Nuestra Institución. </t>
  </si>
  <si>
    <t>Calle 7 # 12 - 154  </t>
  </si>
  <si>
    <t>3107120655 </t>
  </si>
  <si>
    <t>cbvdeelbanco@gmail.com  </t>
  </si>
  <si>
    <t>CUERPO DE BOMBEROS VOLUNTARIOS DE EL BANCO  </t>
  </si>
  <si>
    <t>20221140131092  </t>
  </si>
  <si>
    <t>2022-02-22 11:01:29 </t>
  </si>
  <si>
    <t>20229000131172  </t>
  </si>
  <si>
    <t>2022-02-22 12:53:08 </t>
  </si>
  <si>
    <t>seguridad social </t>
  </si>
  <si>
    <t>20229000131422  </t>
  </si>
  <si>
    <t>2022-02-22 23:59:33 </t>
  </si>
  <si>
    <t>Denuncia y queja, malos tratos del actual Comandante de Bomberos de Caicedonia el Sub-teniente Jesus Antonio Ospina. </t>
  </si>
  <si>
    <t>20221140131432  </t>
  </si>
  <si>
    <t>2022-02-23 09:19:53 </t>
  </si>
  <si>
    <t>CAC: consulta jurídica </t>
  </si>
  <si>
    <t>bomberoscaparrapi@gmail.com  </t>
  </si>
  <si>
    <t>CUERPO DE BOMBEROS VOLUNTARIOS DE CAPARRAPI - CUNDINAMARCA  </t>
  </si>
  <si>
    <t>20221140131442  </t>
  </si>
  <si>
    <t>2022-02-23 09:32:47 </t>
  </si>
  <si>
    <t>CAC: Denuncia contra cuerpo de bomberos </t>
  </si>
  <si>
    <t>dsfsdfdsfsdfsd  </t>
  </si>
  <si>
    <t>75222222278578578 </t>
  </si>
  <si>
    <t>habilitacion.prestadores@saluddecaldas.gov.co  </t>
  </si>
  <si>
    <t>DIRECCION TERRITORIAL DE SALUD DE CALDAS ADRIANA ISABEL HOYOS TAMAYO  </t>
  </si>
  <si>
    <t>20221000131452  </t>
  </si>
  <si>
    <t>2022-02-23 09:33:27 </t>
  </si>
  <si>
    <t>CAC SOLICITUD DE INFORMACION  </t>
  </si>
  <si>
    <t>20221140131482  </t>
  </si>
  <si>
    <t>2022-02-23 09:42:25 </t>
  </si>
  <si>
    <t>CAC: Reiteración Solicitud de Apoyo </t>
  </si>
  <si>
    <t>Calle 6 # 13 - 14  </t>
  </si>
  <si>
    <t>3146618936 - 3137015140 </t>
  </si>
  <si>
    <t>CUERPO DE BOMBEROS VOLUNTARIOS DE TADO CHOCO  </t>
  </si>
  <si>
    <t>20221000131512  </t>
  </si>
  <si>
    <t>2022-02-23 10:00:44 </t>
  </si>
  <si>
    <t>CAC REITERACION SOLICITUD CARNETIZACION  </t>
  </si>
  <si>
    <t>CALLE 67 # 68A - 74  </t>
  </si>
  <si>
    <t>8239281 - 3108119764 </t>
  </si>
  <si>
    <t>bomberoscarepa@hotmail.com  </t>
  </si>
  <si>
    <t>CUERPO DE BOMBEROS VOLUNTARIOS DE CAREPA  </t>
  </si>
  <si>
    <t>20221000131532  </t>
  </si>
  <si>
    <t>2022-02-23 10:29:03 </t>
  </si>
  <si>
    <t>CAC DERECHO DE PETICION  </t>
  </si>
  <si>
    <t>normajanethbuitrago@hotmail.com  </t>
  </si>
  <si>
    <t>NORMA BUITRAGO  </t>
  </si>
  <si>
    <t>20221140131822  </t>
  </si>
  <si>
    <t>2022-02-23 14:57:41 </t>
  </si>
  <si>
    <t>CAC. Solicitud de la nueva modificación de los 38 Items. </t>
  </si>
  <si>
    <t>sonnelsan2@gmail.com  </t>
  </si>
  <si>
    <t>NELSON ENRIQUE YISUS SR BRO  </t>
  </si>
  <si>
    <t>20221140132042  </t>
  </si>
  <si>
    <t>2022-02-24 09:13:42 </t>
  </si>
  <si>
    <t>CAC. solicitud carnet bomberos sutatenza. </t>
  </si>
  <si>
    <t>CARRERA 4 # 4 - 34  </t>
  </si>
  <si>
    <t>3112870122 </t>
  </si>
  <si>
    <t>bomberosvountariossutatenza@gmail.com  </t>
  </si>
  <si>
    <t>CUERPO DE BOMBEROS VOLUNTARIOS DE SUTATENZA  </t>
  </si>
  <si>
    <t>20221000132142  </t>
  </si>
  <si>
    <t>2022-02-24 10:29:30 </t>
  </si>
  <si>
    <t>CAC REITERACION SOLICITUD RESPUESTA AL RADICADO N° 20213800091042 </t>
  </si>
  <si>
    <t>20221000132202  </t>
  </si>
  <si>
    <t>2022-02-24 11:07:36 </t>
  </si>
  <si>
    <t>CAC SOLICITUD SAN ANDRES DE CUERQUIA </t>
  </si>
  <si>
    <t>Calle Boyacá Nº 30-08 (Parque Municipal)  </t>
  </si>
  <si>
    <t>8618232 </t>
  </si>
  <si>
    <t>gobierno@sanandresdecuerquia-antioquia.gov.co  </t>
  </si>
  <si>
    <t>ALCALDIA CUERQUIA ANTIOQUIA </t>
  </si>
  <si>
    <t>20221000132232  </t>
  </si>
  <si>
    <t>2022-02-24 11:26:45 </t>
  </si>
  <si>
    <t>CAC SOLICITUD USUARIO Y CLAVE RUE </t>
  </si>
  <si>
    <t>CASANARE  </t>
  </si>
  <si>
    <t>RUTH GOMEZ  </t>
  </si>
  <si>
    <t>20221000132282  </t>
  </si>
  <si>
    <t>2022-02-24 12:26:29 </t>
  </si>
  <si>
    <t>CAC Traslado por competencia de solicitud radicada en la Sociedad de Activos Especiales mediante radicado con el consecutivo 23630-CS2021-026532 </t>
  </si>
  <si>
    <t>CARRERA 4 este No. 3 - 02  </t>
  </si>
  <si>
    <t>3223844820 3163680683 </t>
  </si>
  <si>
    <t>bomberoscachipai@hotmail.com  </t>
  </si>
  <si>
    <t>CUERPO DE BOMBEROS DE CACHIPAY  </t>
  </si>
  <si>
    <t>20221140132622  </t>
  </si>
  <si>
    <t>2022-02-25 09:56:32 </t>
  </si>
  <si>
    <t>CAC Derecho Petición: Validez de los Conceptos de Seguridad Bomberos Voluntarios </t>
  </si>
  <si>
    <t>no designa  </t>
  </si>
  <si>
    <t>3173135303 </t>
  </si>
  <si>
    <t>kristhian101@gmail.com  </t>
  </si>
  <si>
    <t>KRISTHIAN BARRAGAN R  </t>
  </si>
  <si>
    <t>20221140132672  </t>
  </si>
  <si>
    <t>2022-02-25 15:26:40 </t>
  </si>
  <si>
    <t>CAC Solicitud de Información </t>
  </si>
  <si>
    <t>20221140132692  </t>
  </si>
  <si>
    <t>2022-02-25 16:20:50 </t>
  </si>
  <si>
    <t>CAC Solicitud acompañamiento al Juzgado Tercero Civil Municipal de Fusagasugá </t>
  </si>
  <si>
    <t>TRANVERSAL 16#11-85 PISO 2  </t>
  </si>
  <si>
    <t>091-8677962 </t>
  </si>
  <si>
    <t>j03cmpalfusa@cendoj.ramajudicial.gov.co  </t>
  </si>
  <si>
    <t>JUZGADO 03 CIVIL MUNICIPAL  </t>
  </si>
  <si>
    <t>20221140132712  </t>
  </si>
  <si>
    <t>2022-02-25 16:40:02 </t>
  </si>
  <si>
    <t>CAC TRASLADO CONSULTA </t>
  </si>
  <si>
    <t>ROSALBA NARANJO VALENCIA </t>
  </si>
  <si>
    <t>20221140132892  </t>
  </si>
  <si>
    <t>2022-02-28 11:34:39 </t>
  </si>
  <si>
    <t>SM. Solicitud urgente de la Comandante de Aguachica - Cesar. Solicitud intervención por parte de la DNBC. </t>
  </si>
  <si>
    <t>CALLE 11 # 11-53 BARRIO EL PROGRESO  </t>
  </si>
  <si>
    <t>(5) 5655577 </t>
  </si>
  <si>
    <t>c_b_v_aguachica@hotmail.com  </t>
  </si>
  <si>
    <t>CUERPO DE BOMBEROS VOLUNTARIOS AGUACHICA  </t>
  </si>
  <si>
    <t>20221140132912  </t>
  </si>
  <si>
    <t>2022-02-28 13:40:43 </t>
  </si>
  <si>
    <t>SM. Requerimiento información presupuestal y contable para el fenecimiento de la Cuetna General del Presupuesto y del tesoro y la situación financiera de la Nación, Vigencia fiscal 2021. </t>
  </si>
  <si>
    <t>PETICIóN INFORMES A CONGRESISTAS  </t>
  </si>
  <si>
    <t>Carrera 7 No. 8 -68  </t>
  </si>
  <si>
    <t>3208505845 </t>
  </si>
  <si>
    <t>comisionlegaldecuentas2014@gmail.com  </t>
  </si>
  <si>
    <t>CONGRESO DE LA REPUBLICA DE COLOMBIA COMISION LEGAL DE CUENTAS  </t>
  </si>
  <si>
    <t>20221140132932  </t>
  </si>
  <si>
    <t>2022-02-28 14:47:45 </t>
  </si>
  <si>
    <t>CAC. Consulta del CBVS. </t>
  </si>
  <si>
    <t>comandante@bomberossabaneta.com  </t>
  </si>
  <si>
    <t>CUERPO DE BOMBEROS VOLUNTARIOS DE SABANETA CUERPO DE BOMBEROS VOLUNTARIOS DE SABANETA  </t>
  </si>
  <si>
    <t>20221140132972  </t>
  </si>
  <si>
    <t>2022-02-28 15:36:30 </t>
  </si>
  <si>
    <t>CAC. Copia resolución 369 de 2016. </t>
  </si>
  <si>
    <t>AVENIDA PRINCIPAL, PLAZA DE MERCADO  </t>
  </si>
  <si>
    <t>3208546658 </t>
  </si>
  <si>
    <t>direcciongeneral@bomberosgacheta.org  </t>
  </si>
  <si>
    <t>CUERPO DE BOMBEROS VOLUNTARIOS DE GACHETA  </t>
  </si>
  <si>
    <t>20221140133002  </t>
  </si>
  <si>
    <t>2022-02-28 16:34:44 </t>
  </si>
  <si>
    <t>CAC. OFICIO SOLICITUD APOYO - MUNICIPIO DE VILLAHERMOSA TOLIMA. </t>
  </si>
  <si>
    <t>Calle 8 NO. 4 - 42  </t>
  </si>
  <si>
    <t>3107640600 </t>
  </si>
  <si>
    <t>alcalde@villahermosa-tolima.gov.co  </t>
  </si>
  <si>
    <t>ALCALDIA MUNICIPAL DE VILLAHERMOSA TOLIMA  </t>
  </si>
  <si>
    <t>20221140133022  </t>
  </si>
  <si>
    <t>2022-03-01 09:14:55 </t>
  </si>
  <si>
    <t>CAC. NOTIFICACIÓN FALLO TUTELA 2022-012. </t>
  </si>
  <si>
    <t>20229000133042  </t>
  </si>
  <si>
    <t>2022-03-01 09:27:26 </t>
  </si>
  <si>
    <t>Solicitud de información </t>
  </si>
  <si>
    <t>Calle 31CA #89E - 28 </t>
  </si>
  <si>
    <t>2052229 3192632394 </t>
  </si>
  <si>
    <t>pinzon.gomez@gmail.com </t>
  </si>
  <si>
    <t>Daniel Pinzón Gómez </t>
  </si>
  <si>
    <t>20221140133162  </t>
  </si>
  <si>
    <t>2022-03-01 14:38:52 </t>
  </si>
  <si>
    <t>CAC. Solicitud apoyo seguimiento e investigación al CBV de Planadas. </t>
  </si>
  <si>
    <t>20221140133172  </t>
  </si>
  <si>
    <t>2022-03-01 14:43:19 </t>
  </si>
  <si>
    <t>CAC. Aclaración del documento que fué enviado el día 15/02/2022. </t>
  </si>
  <si>
    <t>20221140133232  </t>
  </si>
  <si>
    <t>2022-03-01 16:37:28 </t>
  </si>
  <si>
    <t>CAC. OFI2022-3620-DVR-3000 Respuesta al rad EXT_S22-00003952-PQRSD-003850-PQR VEEDUBOMB. </t>
  </si>
  <si>
    <t>veeduriafuncionpublica2020@gmail.com  </t>
  </si>
  <si>
    <t>VEEDURIA FUNCION PUBLICA  </t>
  </si>
  <si>
    <t>20221140133242  </t>
  </si>
  <si>
    <t>2022-03-01 16:43:20 </t>
  </si>
  <si>
    <t>CAC. OFI2022-3623 Sr. Herberth Vargas respuesta EXT_S22-00008053-PQRSD-007187-PQR Sindicato Distrital de Bomberos de Buenaventura. </t>
  </si>
  <si>
    <t>Carrera 59 NO. 11A -73  </t>
  </si>
  <si>
    <t>3135474995 </t>
  </si>
  <si>
    <t>hvargassinisterra09@gmail.com  </t>
  </si>
  <si>
    <t>SINDICATO DISTRITAL DE BOMBEROS VOLUNTARIOS DE BUENAVENTURA  </t>
  </si>
  <si>
    <t>20221140133272  </t>
  </si>
  <si>
    <t>2022-03-01 16:58:19 </t>
  </si>
  <si>
    <t>williamjnino.62@gmail.com  </t>
  </si>
  <si>
    <t>WILLIAM JAVIER NIÑO RAMON  </t>
  </si>
  <si>
    <t>20229000133292  </t>
  </si>
  <si>
    <t>2022-03-02 11:50:36 </t>
  </si>
  <si>
    <t>Petición  </t>
  </si>
  <si>
    <t>carrera 38c diagonal 20 05 </t>
  </si>
  <si>
    <t>3114459745 </t>
  </si>
  <si>
    <t>salo514@hotmail.com </t>
  </si>
  <si>
    <t>Salomon Roa </t>
  </si>
  <si>
    <t>ADMINISTRADOR </t>
  </si>
  <si>
    <t>DEPENDENCIA PRUBAS </t>
  </si>
  <si>
    <t>20221140133322  </t>
  </si>
  <si>
    <t>2022-03-02 13:40:17 </t>
  </si>
  <si>
    <t>CAC. Respuesta Oficial, EXT_S22-00005724-PQRSD-005605-PQR, permiso certificación para movilización pruebas de equipo para extinción de incendios a gran escala en el territorio nacional.  </t>
  </si>
  <si>
    <t>performanceh57@gmail.com  </t>
  </si>
  <si>
    <t>3154004246 </t>
  </si>
  <si>
    <t>HIGH PERFORMANCE RECYCLE S.A.S ESP  </t>
  </si>
  <si>
    <t>20221140133452  </t>
  </si>
  <si>
    <t>2022-03-02 16:34:48 </t>
  </si>
  <si>
    <t>CAC. SOLICITUD ASESORIA EVENTO A REALIZAR EN EL MUNICIPIO DE CAHIPAY. </t>
  </si>
  <si>
    <t>20221140133462  </t>
  </si>
  <si>
    <t>2022-03-02 16:42:32 </t>
  </si>
  <si>
    <t>CAC. Solicitud de Certificación de experiencia - OC No 75495. </t>
  </si>
  <si>
    <t>Calle 33 Bis No. 13A -54  </t>
  </si>
  <si>
    <t>5932200 </t>
  </si>
  <si>
    <t>ngonzalez@gtscolombia.com  </t>
  </si>
  <si>
    <t>GTS  </t>
  </si>
  <si>
    <t>CARLOS.LOPEZ </t>
  </si>
  <si>
    <t>20221140133502  </t>
  </si>
  <si>
    <t>2022-03-03 09:41:15 </t>
  </si>
  <si>
    <t>SM. Inquietudes inspecciones técnicas. </t>
  </si>
  <si>
    <t>7420529 </t>
  </si>
  <si>
    <t>asociacionedsorientecolombiano@gmail.com  </t>
  </si>
  <si>
    <t>ESOCOL COLOMBIA  </t>
  </si>
  <si>
    <t>20221140133662  </t>
  </si>
  <si>
    <t>2022-03-03 14:37:33 </t>
  </si>
  <si>
    <t>CI. Solicitud información Seguimiento reportes SIRECI entre el 31/12/2020 y 26/11/2021 - Averiguación Preliminar. </t>
  </si>
  <si>
    <t>rafael.vargas@contraloria.gov.co  </t>
  </si>
  <si>
    <t>20229000133672  </t>
  </si>
  <si>
    <t>2022-03-03 15:02:06 </t>
  </si>
  <si>
    <t>Solicitud de Certificación de Local Comercial (Establecimiento de Comercio) </t>
  </si>
  <si>
    <t>3117078148 </t>
  </si>
  <si>
    <t>david.a.suarez.monsalve@gmail.com </t>
  </si>
  <si>
    <t>DAVID ALBERTO SUAREZ MONSALVE </t>
  </si>
  <si>
    <t>20221140133722  </t>
  </si>
  <si>
    <t>2022-03-03 15:59:24 </t>
  </si>
  <si>
    <t>CAC. Reiteración de solicitud de información, según Oficio con radicado No 2022EE0027239 del 21 de febrero de 2022. </t>
  </si>
  <si>
    <t>20221140133782  </t>
  </si>
  <si>
    <t>2022-03-03 16:54:53 </t>
  </si>
  <si>
    <t>CAC. Recurso de insistencia del señor David Márquez Cruz. </t>
  </si>
  <si>
    <t>radesec01tadmcun@cendoj.ramajudicial.gov.co  </t>
  </si>
  <si>
    <t>RAMA JUDICIAL CONSEJO SUPERIOR DE LA JUDICATURA  </t>
  </si>
  <si>
    <t>20229000133792  </t>
  </si>
  <si>
    <t>2022-03-03 17:48:08 </t>
  </si>
  <si>
    <t>OBLIGATORIEDAD DE VACUNACION CONTRA COVID-19 PARA INGRESAR A CUERPO DE BOMBEROS </t>
  </si>
  <si>
    <t>20229000133802  </t>
  </si>
  <si>
    <t>2022-03-03 18:15:41 </t>
  </si>
  <si>
    <t>CERTIFICACION DE OBLIGATORIEDAD EN VACUNACION COVID 19 PARA INGRESO COMO VOLUNTARIA </t>
  </si>
  <si>
    <t>3132588406 </t>
  </si>
  <si>
    <t>alejandra201807@gmail.com </t>
  </si>
  <si>
    <t>JESSICA ALEJANDRA TORRES MOGOLLON </t>
  </si>
  <si>
    <t>20221140133862  </t>
  </si>
  <si>
    <t>2022-03-04 10:11:51 </t>
  </si>
  <si>
    <t>CAC. ENTERAR 57598-JZDO 20,  </t>
  </si>
  <si>
    <t>8714197 </t>
  </si>
  <si>
    <t>aretutcsajepmsbta@cendoj.ramajudicial.gov.co  </t>
  </si>
  <si>
    <t>CENTRO DE SERVICIOS ADMINISTRATIVOS DE JUZGADOS DE EJECUCION DE PENAS Y MEDIDAS DE SEGURIDAD  </t>
  </si>
  <si>
    <t>20221140133992  </t>
  </si>
  <si>
    <t>2022-03-04 11:55:25 </t>
  </si>
  <si>
    <t>CAC. Centros de formación para brigadas contraincendios del Valle del Cauca y Colombia.  </t>
  </si>
  <si>
    <t>2450360 </t>
  </si>
  <si>
    <t>desarrollo@bomberosdagua.com.co  </t>
  </si>
  <si>
    <t>CUERPO DE BOMBEROS VOLUNTARIOS DE DAGUA  </t>
  </si>
  <si>
    <t>20221140134032  </t>
  </si>
  <si>
    <t>2022-03-04 15:13:33 </t>
  </si>
  <si>
    <t>CAC. Traslado por competencia Queja Mompox </t>
  </si>
  <si>
    <t>320571005 </t>
  </si>
  <si>
    <t>MIEMBROS FUNDADORES ASOCIADOS DEL CBV DE SANTA CRUZ DE MOMPOX  </t>
  </si>
  <si>
    <t>20221140134102  </t>
  </si>
  <si>
    <t>2022-03-04 16:44:53 </t>
  </si>
  <si>
    <t>CAC. Reiteración solicitud de apoyo, seguimiento e investigación al CBV de Plandas. </t>
  </si>
  <si>
    <t>20229000134132  </t>
  </si>
  <si>
    <t>2022-03-05 18:19:59 </t>
  </si>
  <si>
    <t>PERFIL DOCENTES AERONAUTICA CIVIL BOMBEROS </t>
  </si>
  <si>
    <t>20221140134152  </t>
  </si>
  <si>
    <t>2022-03-07 10:29:57 </t>
  </si>
  <si>
    <t>CAC. solitud información comodato. </t>
  </si>
  <si>
    <t>20221140134172  </t>
  </si>
  <si>
    <t>2022-03-07 11:14:08 </t>
  </si>
  <si>
    <t>CAC. SOLICITUD DE ORIENTACION LEGAL Y NORMATIVA. </t>
  </si>
  <si>
    <t>aypreemergencias@gmail.com  </t>
  </si>
  <si>
    <t>4673366 314 3518071 </t>
  </si>
  <si>
    <t>SIHO ALEXANDER LUQUE  </t>
  </si>
  <si>
    <t>20221140134212  </t>
  </si>
  <si>
    <t>2022-03-07 13:33:56 </t>
  </si>
  <si>
    <t>CAC. Solicitud Información. </t>
  </si>
  <si>
    <t>bomberospal@hotmail.com  </t>
  </si>
  <si>
    <t>20221140134222  </t>
  </si>
  <si>
    <t>2022-03-07 13:47:59 </t>
  </si>
  <si>
    <t>CAC. Solicitud de Directriz ARL voluntarios. </t>
  </si>
  <si>
    <t>4884119 - 2896589 </t>
  </si>
  <si>
    <t>cuerpodebomberosgirardota@gmail.com  </t>
  </si>
  <si>
    <t>CUERPO DE BOMBEROS VOLUNTARIOS DE GIRARDOTA  </t>
  </si>
  <si>
    <t>20221140134252  </t>
  </si>
  <si>
    <t>2022-03-07 14:02:26 </t>
  </si>
  <si>
    <t>CAC. Inspección control y vigilancia. </t>
  </si>
  <si>
    <t>3143886694 </t>
  </si>
  <si>
    <t>20221140134262  </t>
  </si>
  <si>
    <t>2022-03-07 14:08:27 </t>
  </si>
  <si>
    <t>CAC. Derecho de petición de consulta. </t>
  </si>
  <si>
    <t>andrearodriguez1985@hotmail.com  </t>
  </si>
  <si>
    <t>PAOLA ANDREA RODRIGUEZ BULLA  </t>
  </si>
  <si>
    <t>20221140134292  </t>
  </si>
  <si>
    <t>2022-03-07 14:22:54 </t>
  </si>
  <si>
    <t>CAC. Solicitud de información. </t>
  </si>
  <si>
    <t>2564113 - 3112274368 </t>
  </si>
  <si>
    <t>CUERPO DE BOMBEROS VOLUNTARIOS DE LIBANO  </t>
  </si>
  <si>
    <t>20221140134302  </t>
  </si>
  <si>
    <t>2022-03-07 14:50:56 </t>
  </si>
  <si>
    <t>CAC. PQRSD, Resolución 0256 de 2014. </t>
  </si>
  <si>
    <t>pinzon.gomez@gmail.com  </t>
  </si>
  <si>
    <t>5192632394 </t>
  </si>
  <si>
    <t>DANIEL PINZON GOMEZ  </t>
  </si>
  <si>
    <t>20221140134322  </t>
  </si>
  <si>
    <t>2022-03-07 15:35:08 </t>
  </si>
  <si>
    <t>RD Prueba Orfeo T.I </t>
  </si>
  <si>
    <t>FUNCIONARIOS Y CONTRATISTAS DE LA DNBC  </t>
  </si>
  <si>
    <t>20221140134422  </t>
  </si>
  <si>
    <t>2022-03-09 10:08:13 </t>
  </si>
  <si>
    <t>CAC. documentos viota, apoyo jurídico. </t>
  </si>
  <si>
    <t>20221140134542  </t>
  </si>
  <si>
    <t>2022-03-09 11:46:41 </t>
  </si>
  <si>
    <t>CAC. Solicitud concepto juridico. </t>
  </si>
  <si>
    <t>8845393 </t>
  </si>
  <si>
    <t>tvalenciac@gobernaciondecaldas.gov.co  </t>
  </si>
  <si>
    <t>GOBERNACION DE CALDAS  </t>
  </si>
  <si>
    <t>20221140134572  </t>
  </si>
  <si>
    <t>2022-03-09 12:00:05 </t>
  </si>
  <si>
    <t>CI. Petición reiterativa, número de radicado 2022140134262. Radicado Ministerio del Interior: EXT_S22-00020317-PQRSD-016726-PQR. </t>
  </si>
  <si>
    <t>20221140134682  </t>
  </si>
  <si>
    <t>2022-03-09 15:32:28 </t>
  </si>
  <si>
    <t>CAC. Reiteración: novedad de registro RUE DNBC.  </t>
  </si>
  <si>
    <t>1-7305500 - 1-5770580 </t>
  </si>
  <si>
    <t>contactenos@alcaldiasoacha.gov.co </t>
  </si>
  <si>
    <t>ALCALDIA SOACHA CUNDINAMARCA </t>
  </si>
  <si>
    <t>20221140134692  </t>
  </si>
  <si>
    <t>2022-03-09 15:41:26 </t>
  </si>
  <si>
    <t>CAC. Solicitud intervención de manera Oficiosa el cuerpo de Bomberos de Caldas. </t>
  </si>
  <si>
    <t>316 550 4510 </t>
  </si>
  <si>
    <t>rojaslondonon@gmail.com  </t>
  </si>
  <si>
    <t>VEEDURIA CIUDADANA AMIGA  </t>
  </si>
  <si>
    <t>20221140134722  </t>
  </si>
  <si>
    <t>2022-03-09 16:02:54 </t>
  </si>
  <si>
    <t>CAC. Oficio 2022EE0037555- Reiteración de información Contraloría General de la República - Atención Denuncias 2021-206012-82111-D, 2021-208978-82111-D, 2021-210344-82111-D, 2021-212026-82111-D. </t>
  </si>
  <si>
    <t>20221140134732  </t>
  </si>
  <si>
    <t>2022-03-09 16:06:57 </t>
  </si>
  <si>
    <t>CAC. SOLICITUD ACTIVACION UNIDAD BOMBERIL EN LA RUE. </t>
  </si>
  <si>
    <t>20221140134782  </t>
  </si>
  <si>
    <t>2022-03-09 16:42:25 </t>
  </si>
  <si>
    <t>CAC. SOLICITUD DE MESA TÉCNICA CON LA DIRECCIÓN NACIONAL DEL BOMBEROS. INCUMPLIMIENTOS DE LOS COMPROMISOS POR PARTE DE LA GOBERNACIÓN DEL MAGDALENA. </t>
  </si>
  <si>
    <t>3216982777 </t>
  </si>
  <si>
    <t>juridica@pivijay-magdalena.gov.co  </t>
  </si>
  <si>
    <t>ALCALDIA MUNICIPAL PIVIJAY MAGDALENA </t>
  </si>
  <si>
    <t>20221140134812  </t>
  </si>
  <si>
    <t>2022-03-09 17:04:23 </t>
  </si>
  <si>
    <t>CAC. NOTIFICACIÓN Y REQUERIMIENTO AUTO ADMISORIO ACCION DE TUTELA 2022-00106. </t>
  </si>
  <si>
    <t>jadmin06bta@notificacionesrj.gov.co  </t>
  </si>
  <si>
    <t>JUZGADO SEXTO ADMINISTRATIVO CIRCUITO DE BOGOTA  </t>
  </si>
  <si>
    <t>20221140134872  </t>
  </si>
  <si>
    <t>2022-03-10 09:49:28 </t>
  </si>
  <si>
    <t>3106555105 </t>
  </si>
  <si>
    <t>bomberos.v.sabanalarga.rr.hh@gmail.com  </t>
  </si>
  <si>
    <t>CUERPO DE BOMBEROS VOLUNTARIOS DE SABANALARGA  </t>
  </si>
  <si>
    <t>20221140135042  </t>
  </si>
  <si>
    <t>2022-03-10 12:01:02 </t>
  </si>
  <si>
    <t>CAC. Solicitud de aclaración ascensos personal bomberos Girardota.  </t>
  </si>
  <si>
    <t>departamentodecapacitacioncbvg@gmail.com  </t>
  </si>
  <si>
    <t>20221140135202  </t>
  </si>
  <si>
    <t>2022-03-10 15:44:03 </t>
  </si>
  <si>
    <t>CAC. Solicitud de apoyo.  </t>
  </si>
  <si>
    <t>3124499093 </t>
  </si>
  <si>
    <t>bomberosvtrinidad@gmail.com  </t>
  </si>
  <si>
    <t>CUERPO DE BOMBEROS VOLUNTARIOS DE TRINIDAD - CASANARE  </t>
  </si>
  <si>
    <t>20229000135262  </t>
  </si>
  <si>
    <t>2022-03-11 14:31:55 </t>
  </si>
  <si>
    <t>Requerimiento claridad sobre el color (azul) de la tela del uniforme número 3. </t>
  </si>
  <si>
    <t>20221140135372  </t>
  </si>
  <si>
    <t>2022-03-15 10:57:50 </t>
  </si>
  <si>
    <t>CAC: Solicitud de concepto sobre la aplicación de la Ley 2187 de 2022 </t>
  </si>
  <si>
    <t>20221140135392  </t>
  </si>
  <si>
    <t>2022-03-15 11:18:10 </t>
  </si>
  <si>
    <t>sonyasanchez44@gmail.com </t>
  </si>
  <si>
    <t>Sonia Sanchez  </t>
  </si>
  <si>
    <t>20221140135402  </t>
  </si>
  <si>
    <t>2022-03-15 11:32:27 </t>
  </si>
  <si>
    <t>CAC Auto de apertura de averiguación preliminar </t>
  </si>
  <si>
    <t>forest@santander.gov.co  </t>
  </si>
  <si>
    <t>GOBERNACION DE SANTANDER  </t>
  </si>
  <si>
    <t>20221140135452  </t>
  </si>
  <si>
    <t>2022-03-15 11:58:20 </t>
  </si>
  <si>
    <t>CAC Traslado de solicitud </t>
  </si>
  <si>
    <t>interior@santander.gov.co  </t>
  </si>
  <si>
    <t>20221140135462  </t>
  </si>
  <si>
    <t>2022-03-15 12:06:21 </t>
  </si>
  <si>
    <t>CAC Consulta - Resolución 328 del 22 de octubre del 2020  </t>
  </si>
  <si>
    <t>jardilap@bomberosbogota.gov.co </t>
  </si>
  <si>
    <t>CUERPO DE BOMBEROS OFICIALES DE BOGOTA Ing. Jorge Ardila Pallares  </t>
  </si>
  <si>
    <t>20221140135502  </t>
  </si>
  <si>
    <t>2022-03-15 12:37:43 </t>
  </si>
  <si>
    <t>RD SOLICITUD CONCEPTO </t>
  </si>
  <si>
    <t>20221140135542  </t>
  </si>
  <si>
    <t>2022-03-15 14:12:15 </t>
  </si>
  <si>
    <t>CAC Oficio de comunicación y Auto de apertura de averiguación preliminar </t>
  </si>
  <si>
    <t>20221140135552  </t>
  </si>
  <si>
    <t>2022-03-15 14:33:32 </t>
  </si>
  <si>
    <t>bomberosvillagorgona@yahoo.com  </t>
  </si>
  <si>
    <t>20221140135562  </t>
  </si>
  <si>
    <t>2022-03-15 14:59:44 </t>
  </si>
  <si>
    <t>CAC INTERVENCION CBV VALLEDUPAR </t>
  </si>
  <si>
    <t>3217568222, 5897996 </t>
  </si>
  <si>
    <t>CUERPO DE BOMBEROS VOLUNTARIOS DE VALLEDUPAR  </t>
  </si>
  <si>
    <t>20221140135702  </t>
  </si>
  <si>
    <t>2022-03-16 10:43:45 </t>
  </si>
  <si>
    <t>CAC. Inquietud educación. </t>
  </si>
  <si>
    <t>3148853002 - 3127527043 </t>
  </si>
  <si>
    <t>bomberosvoluntariosviterbo@gmail.com  </t>
  </si>
  <si>
    <t>CUERPO DE BOMBEROS VOLUNTARIOS DE VITERBO - CALDAS  </t>
  </si>
  <si>
    <t>20221140135712  </t>
  </si>
  <si>
    <t>2022-03-16 10:48:29 </t>
  </si>
  <si>
    <t>CAC. Solicitud urgente para que se tenga en cuenta para dotación de implementos para pagar incendios. </t>
  </si>
  <si>
    <t>yeinerpaulsoto@hotmail.com  </t>
  </si>
  <si>
    <t>YEINER PAUL SOTO HERNÁNDEZ </t>
  </si>
  <si>
    <t>20221140135742  </t>
  </si>
  <si>
    <t>2022-03-16 11:27:52 </t>
  </si>
  <si>
    <t>CAC. Segunda Reiteración de Información CGR - Atención Denuncias 2021-206012-82111-D, 2021-208978-82111-D, 2021-210344-82111-D, 2021-212026-82111-D. </t>
  </si>
  <si>
    <t>CONTRALORIA GENERAL DE LA NACION VIGILANCIA FISCAL SECTOR INFRAESTRUCTURA  </t>
  </si>
  <si>
    <t>20221140135802  </t>
  </si>
  <si>
    <t>2022-03-16 12:11:47 </t>
  </si>
  <si>
    <t>CAC. Requisitos Realización Curso Intermedio SCI-Bomberos Montelíbano. </t>
  </si>
  <si>
    <t>20221140135862  </t>
  </si>
  <si>
    <t>2022-03-16 14:28:16 </t>
  </si>
  <si>
    <t>CAC. SOLICITUD EVENTO EQUIDAD Y GENERO DEPARTAMENTO DE NARIÑO. </t>
  </si>
  <si>
    <t>20221140135892  </t>
  </si>
  <si>
    <t>2022-03-16 15:02:09 </t>
  </si>
  <si>
    <t>CAC. Solicitud de apoyo, seguimiento e investigación al Cuerpo de Bomberos Voluntarios de Planadas, referente a la elección Comandante e inscripción de Dignatarios. </t>
  </si>
  <si>
    <t>coordinacionejecutiva.tolima@gmail.com  </t>
  </si>
  <si>
    <t>COORDINACION EJECUTIVA BOMBEROS DEL TOLIMA  </t>
  </si>
  <si>
    <t>20221140135932  </t>
  </si>
  <si>
    <t>2022-03-16 15:35:22 </t>
  </si>
  <si>
    <t>CAC. Derecho de Petición Curso CPI Fusagasugá. </t>
  </si>
  <si>
    <t>8678072 - 8673399 </t>
  </si>
  <si>
    <t>bomberosfggacapacitaciones@hotmail.com  </t>
  </si>
  <si>
    <t>CUERPO DE BOMBEROS VOLUNTARIOS DE FUSAGASUGA  </t>
  </si>
  <si>
    <t>20221140136002  </t>
  </si>
  <si>
    <t>2022-03-16 16:14:52 </t>
  </si>
  <si>
    <t>CAC. OFICIO PETITORIO TALLER CFB CURSO INSTRUCTOR BOMBEROS. </t>
  </si>
  <si>
    <t>bomberosvoluntarioseltambonar@gmail.com  </t>
  </si>
  <si>
    <t>3108335121 </t>
  </si>
  <si>
    <t>CUERPO DE BOMBEROS VOLUNTARIOS DE EL TAMBO - NARIÑO  </t>
  </si>
  <si>
    <t>20221140136012  </t>
  </si>
  <si>
    <t>2022-03-16 16:20:05 </t>
  </si>
  <si>
    <t>CAC. Derecho de Petición. Oficio_CTJairo_Soto_Bomberos.  </t>
  </si>
  <si>
    <t>312 853 18 84 </t>
  </si>
  <si>
    <t>donhaliliam@gmail.com  </t>
  </si>
  <si>
    <t>CSPA CONSEJO SECCIONAL DE PLAGUICIDAS DE ANTIOQUIA  </t>
  </si>
  <si>
    <t>20221140136062  </t>
  </si>
  <si>
    <t>2022-03-16 16:45:20 </t>
  </si>
  <si>
    <t>CAC. Inquietudes seguro de vida. </t>
  </si>
  <si>
    <t>20221140136092  </t>
  </si>
  <si>
    <t>2022-03-16 17:02:19 </t>
  </si>
  <si>
    <t>CAC. TUTELA 2021-620. </t>
  </si>
  <si>
    <t>3369521 </t>
  </si>
  <si>
    <t>www.ramajudicial.gov.co  </t>
  </si>
  <si>
    <t>JUZGADO VEINTITRES 23 CIVIL MUNICIPAL DE ORALIDAD DE BOGOTA  </t>
  </si>
  <si>
    <t>20221140136202  </t>
  </si>
  <si>
    <t>2022-03-17 11:02:41 </t>
  </si>
  <si>
    <t>CAC. Solicitud de información. Respuesta 2022-EE-0487489 2022-03-15 13:44:22.523. </t>
  </si>
  <si>
    <t>3820450 </t>
  </si>
  <si>
    <t>sirius2@personeriabogota.gov.co  </t>
  </si>
  <si>
    <t>PERSONERIA DE BOGOTA  </t>
  </si>
  <si>
    <t>KEYLA.CORTES </t>
  </si>
  <si>
    <t>20221140136252  </t>
  </si>
  <si>
    <t>2022-03-17 11:10:14 </t>
  </si>
  <si>
    <t>dudamel465@gmail.com  </t>
  </si>
  <si>
    <t>3006065110, 3012928846 </t>
  </si>
  <si>
    <t>DUDAMEL GARCIA  </t>
  </si>
  <si>
    <t>20221140136262  </t>
  </si>
  <si>
    <t>2022-03-17 11:14:57 </t>
  </si>
  <si>
    <t>CAC. Traslado EXT_S22-00024860-PQRSD-019140-PQR Derecho de Petición - Consulta,  </t>
  </si>
  <si>
    <t>7340444-732484 </t>
  </si>
  <si>
    <t>institucional@ipiales-narino.gov.co  </t>
  </si>
  <si>
    <t>ALCALDÍA MUNICIPAL DE IPIALES PERSONERIA MUNICIPAL  </t>
  </si>
  <si>
    <t>20221140136302  </t>
  </si>
  <si>
    <t>2022-03-17 11:40:54 </t>
  </si>
  <si>
    <t>CAC. solicitud certificado de trabajo. </t>
  </si>
  <si>
    <t>3007882782 </t>
  </si>
  <si>
    <t>cuentaalexisferrero@gmail.com  </t>
  </si>
  <si>
    <t>YOMAR ALEXIS HERRERA FERRERO </t>
  </si>
  <si>
    <t>20221140136352  </t>
  </si>
  <si>
    <t>2022-03-17 12:03:34 </t>
  </si>
  <si>
    <t>CAC. solicitud de información y aclaración de aplicativo ley 2187 para mi capitán Charles Benavides. </t>
  </si>
  <si>
    <t>3125944636 </t>
  </si>
  <si>
    <t>bomberosaravenahotmail.com  </t>
  </si>
  <si>
    <t>CUERPO DE BOMBEROS VOLUNTARIOS DE SARAVENA - ARAUCA  </t>
  </si>
  <si>
    <t>20221140136402  </t>
  </si>
  <si>
    <t>2022-03-17 13:40:17 </t>
  </si>
  <si>
    <t>CAC. Solicitud capacitación sobre incidentes sustancias nocivas en Parques Nacionales Naturales. </t>
  </si>
  <si>
    <t>sumapaz2011@gmail.com  </t>
  </si>
  <si>
    <t>3154840158 </t>
  </si>
  <si>
    <t>EDUARDO CHILITO  </t>
  </si>
  <si>
    <t>20221140136492  </t>
  </si>
  <si>
    <t>2022-03-17 14:28:38 </t>
  </si>
  <si>
    <t>CAC. Solicitud concepto. </t>
  </si>
  <si>
    <t>5 643 6408 </t>
  </si>
  <si>
    <t>contactenos@turbaco-bolivar.gov.co  </t>
  </si>
  <si>
    <t>ALCALDIA TURBACO BOLIVAR </t>
  </si>
  <si>
    <t>20221140136642  </t>
  </si>
  <si>
    <t>2022-03-17 16:04:58 </t>
  </si>
  <si>
    <t>CAC. Documento de +57 315 5698200 Buena tarrde, cordial saludo al recibir el presente derecho, certificar su recibido. </t>
  </si>
  <si>
    <t>rescobarrestrepo@gmail.com  </t>
  </si>
  <si>
    <t>3155698200 </t>
  </si>
  <si>
    <t>OJO POLíTICO  </t>
  </si>
  <si>
    <t>20229000136742  </t>
  </si>
  <si>
    <t>2022-03-17 17:40:23 </t>
  </si>
  <si>
    <t>PETICION INVESTIGACION DE ASENSO </t>
  </si>
  <si>
    <t>3107546004 3107546004 </t>
  </si>
  <si>
    <t>vbc.veeduriabomberil.colombia@gmail.com </t>
  </si>
  <si>
    <t>WILLIAM DARIO RODRIGUEZ </t>
  </si>
  <si>
    <t>20221140136852  </t>
  </si>
  <si>
    <t>2022-03-18 09:48:10 </t>
  </si>
  <si>
    <t>CAC. SOLICITUD URGENTE DE COMPRA VEHICULO CUERPO OFICIAL DE BOMBEROS. </t>
  </si>
  <si>
    <t>8795356 - 8837077 </t>
  </si>
  <si>
    <t>dirgestionriesgo@cajica.gov.co  </t>
  </si>
  <si>
    <t>ALCALDÍA MUNICIPAL DE CAJICA - CUNDINAMARCA  </t>
  </si>
  <si>
    <t>20221140136862  </t>
  </si>
  <si>
    <t>2022-03-18 10:04:22 </t>
  </si>
  <si>
    <t>CAC. Traslado por competencia. </t>
  </si>
  <si>
    <t>20221140137042  </t>
  </si>
  <si>
    <t>2022-03-18 12:03:00 </t>
  </si>
  <si>
    <t>CI. proceso jurídico de la sobre taza bomberil de la alcaldía de morales cauca. </t>
  </si>
  <si>
    <t>3174769863 - 3215263150 </t>
  </si>
  <si>
    <t>Bomberosmorales2@gmail.com  </t>
  </si>
  <si>
    <t>CUERPO DE BOMBEROS COLOMBIA DE MORALES CAUCA  </t>
  </si>
  <si>
    <t>20221140137102  </t>
  </si>
  <si>
    <t>2022-03-18 12:21:23 </t>
  </si>
  <si>
    <t>CAC. Derecho de peticion. </t>
  </si>
  <si>
    <t>kargutibe@outlook.com  </t>
  </si>
  <si>
    <t>KAREN ANDREA GUTIERREZ BERNAL  </t>
  </si>
  <si>
    <t>20221140137192  </t>
  </si>
  <si>
    <t>2022-03-18 15:01:18 </t>
  </si>
  <si>
    <t>CAC. Traslado EXT_S22-00026398-PQRSD-020367-PQR Veeduría Bomberil de Colombia. </t>
  </si>
  <si>
    <t>20221140137392  </t>
  </si>
  <si>
    <t>2022-03-22 09:49:50 </t>
  </si>
  <si>
    <t>CAC. NOT ADMISIÓN DE TUTELA 2022-00128-00. </t>
  </si>
  <si>
    <t>2208985 </t>
  </si>
  <si>
    <t>j01pmzarzal@cendoj.ramajudicial.gov.co  </t>
  </si>
  <si>
    <t>JUZGADO PROMISCUO MUNICIPAL DE ZARZAL  </t>
  </si>
  <si>
    <t>20221140137442  </t>
  </si>
  <si>
    <t>2022-03-22 10:25:41 </t>
  </si>
  <si>
    <t>CAC. Derecho de peticion info. caida de arboles en vias. </t>
  </si>
  <si>
    <t>20221140137502  </t>
  </si>
  <si>
    <t>2022-03-22 11:12:41 </t>
  </si>
  <si>
    <t>CAC. Respuesta Petición No. 20219000116982. </t>
  </si>
  <si>
    <t>20221140137532  </t>
  </si>
  <si>
    <t>2022-03-22 13:41:58 </t>
  </si>
  <si>
    <t>CAC. EXT_S22-00010061-PQRSD-008486-PQR, traslado por competencia. </t>
  </si>
  <si>
    <t>impuestos@rioblanco-tolima.gov.co  </t>
  </si>
  <si>
    <t>FAVIAN FARLEY POVEDA CASTILLO  </t>
  </si>
  <si>
    <t>20221140137592  </t>
  </si>
  <si>
    <t>2022-03-22 14:46:23 </t>
  </si>
  <si>
    <t>CAC. SOLICITUD CERTIFICADOS DE RETENCION ALFAPEOPLE NIT 830.013.988-9. </t>
  </si>
  <si>
    <t>ljr@alfapeople.com  </t>
  </si>
  <si>
    <t>ALFA PEOPLE  </t>
  </si>
  <si>
    <t>20221140137612  </t>
  </si>
  <si>
    <t>2022-03-22 15:22:42 </t>
  </si>
  <si>
    <t>CAC. SOLICITUD DE IMFORMACION. </t>
  </si>
  <si>
    <t>3155775455 - 3216213197 </t>
  </si>
  <si>
    <t>anselmol06@hotmail.com  </t>
  </si>
  <si>
    <t>ANSELMO LOZANO MORENO </t>
  </si>
  <si>
    <t>20221140137652  </t>
  </si>
  <si>
    <t>2022-03-22 15:45:42 </t>
  </si>
  <si>
    <t>rubenmontoya956@gmail.com  </t>
  </si>
  <si>
    <t>RUBEN MONTOYA  </t>
  </si>
  <si>
    <t>20221140137712  </t>
  </si>
  <si>
    <t>2022-03-22 16:17:12 </t>
  </si>
  <si>
    <t>CAC. Contratación Bomberos El Copey. </t>
  </si>
  <si>
    <t>20221140137782  </t>
  </si>
  <si>
    <t>2022-03-22 16:42:44 </t>
  </si>
  <si>
    <t>CI. Traslado por Competencia Derecho de Petición código 2022-234799-82111-NC Radicado:2022ER0039315 -C- Oficio 2022EE0046417. </t>
  </si>
  <si>
    <t>20221140138332  </t>
  </si>
  <si>
    <t>2022-03-24 09:21:00 </t>
  </si>
  <si>
    <t>CAC. SOLICITUD APOYO TECNICO FRENTE ADOPCION CARRERA BOMBERIL. </t>
  </si>
  <si>
    <t>20221140138402  </t>
  </si>
  <si>
    <t>2022-03-24 10:22:46 </t>
  </si>
  <si>
    <t>CAC. TRASLADO QUEJA EN CONTRA DE UN SERVICIO PUBLICO ESENCIAL CON RESPONSABILIDAD E INDONEIDAD. </t>
  </si>
  <si>
    <t>4359604 </t>
  </si>
  <si>
    <t>lualtoti@hotmail.com  </t>
  </si>
  <si>
    <t>DELEGACION DEPARTAMENTAL DE BOMBEROS DEL CAQUETA  </t>
  </si>
  <si>
    <t>20221140138482  </t>
  </si>
  <si>
    <t>2022-03-24 11:15:33 </t>
  </si>
  <si>
    <t>CAC. Pregunta de votantes. </t>
  </si>
  <si>
    <t>iseletoscano@gmail.com  </t>
  </si>
  <si>
    <t>ISELE TOSCANA  </t>
  </si>
  <si>
    <t>20221140138502  </t>
  </si>
  <si>
    <t>2022-03-24 11:32:32 </t>
  </si>
  <si>
    <t>CAC. Solicitud de capacitación a los tribunales disciplinarios de los cuerpos de bomberos de Casanare. </t>
  </si>
  <si>
    <t>Arbey Hernan Trujillo Mendez </t>
  </si>
  <si>
    <t>20221140138522  </t>
  </si>
  <si>
    <t>2022-03-24 12:03:10 </t>
  </si>
  <si>
    <t>CI. Notificación Fallo A.T. 2022-00106. </t>
  </si>
  <si>
    <t>20221140138582  </t>
  </si>
  <si>
    <t>2022-03-24 15:20:53 </t>
  </si>
  <si>
    <t>CAC. Respuesta radicado 20221140128392. </t>
  </si>
  <si>
    <t>11111 </t>
  </si>
  <si>
    <t>edgardomandon@hotmail.com  </t>
  </si>
  <si>
    <t>EDGARDO MANDON ARENAS  </t>
  </si>
  <si>
    <t>Jorge Edwin Amarillo Alvarado </t>
  </si>
  <si>
    <t>20221140138672  </t>
  </si>
  <si>
    <t>2022-03-24 16:35:17 </t>
  </si>
  <si>
    <t>20221140138702  </t>
  </si>
  <si>
    <t>2022-03-25 10:34:51 </t>
  </si>
  <si>
    <t>CAC. Solicitud de información.  </t>
  </si>
  <si>
    <t>3134570715 </t>
  </si>
  <si>
    <t>sitraborcep@hotmail.com  </t>
  </si>
  <si>
    <t>SITRABORCEP  </t>
  </si>
  <si>
    <t>20221140138752  </t>
  </si>
  <si>
    <t>2022-03-25 11:46:33 </t>
  </si>
  <si>
    <t>jeisonferneyrangelpinto1234@gmail.com  </t>
  </si>
  <si>
    <t>3125786160 </t>
  </si>
  <si>
    <t>JEISON RANGEL  </t>
  </si>
  <si>
    <t>Viviana Gonzalez Cano </t>
  </si>
  <si>
    <t>GESTIÓN DE ASUNTOS DISCIPLINARIOS </t>
  </si>
  <si>
    <t>20221140138812  </t>
  </si>
  <si>
    <t>2022-03-28 09:50:28 </t>
  </si>
  <si>
    <t>CAC. SOLICITUD DE INVESTIGACION. </t>
  </si>
  <si>
    <t>20221140138832  </t>
  </si>
  <si>
    <t>2022-03-28 10:21:17 </t>
  </si>
  <si>
    <t>CAC. Solicitud documentación. </t>
  </si>
  <si>
    <t>20221140138862  </t>
  </si>
  <si>
    <t>2022-03-28 10:47:38 </t>
  </si>
  <si>
    <t>CAC. Solicitud de Información y reunión. </t>
  </si>
  <si>
    <t>personeria@marulanda-caldas.gov.co  </t>
  </si>
  <si>
    <t>20221140138882  </t>
  </si>
  <si>
    <t>2022-03-28 10:56:11 </t>
  </si>
  <si>
    <t>ENRIQUE ALEJANDRO PEREA GOMEZ  </t>
  </si>
  <si>
    <t>20221140138892  </t>
  </si>
  <si>
    <t>2022-03-28 11:06:32 </t>
  </si>
  <si>
    <t>CAC. SOLICITUD COMPLEMENTO A REVISIÓN DE DOCUMENTACIÓN DE RADICADO 20222150038311. </t>
  </si>
  <si>
    <t>20221140138902  </t>
  </si>
  <si>
    <t>2022-03-28 11:12:01 </t>
  </si>
  <si>
    <t>CAC. SOLICITUD VISITA INSPECCIÓN VIGILANCIA Y CONTROL. </t>
  </si>
  <si>
    <t>COMITE DEPARTAMENTAL CAQUETA  </t>
  </si>
  <si>
    <t>JAIRO SOTO GIL  </t>
  </si>
  <si>
    <t>20221140139092  </t>
  </si>
  <si>
    <t>2022-03-28 15:36:54 </t>
  </si>
  <si>
    <t>CAC. DENUNCIA URGUENTE.. CUERPO DE BOMBEROS PALESTINA-CALDAS. </t>
  </si>
  <si>
    <t>clemencia.rose@gmail.com  </t>
  </si>
  <si>
    <t>MARIA CLEMENCIA ROSERO ESCOBAR  </t>
  </si>
  <si>
    <t>20221140139362  </t>
  </si>
  <si>
    <t>2022-03-29 11:29:58 </t>
  </si>
  <si>
    <t>CAC. NOTIFICACION NO CUMPLE REQUISITOS Taller para la formación de instructores del Curso de formación para bomberos 2022 DNBC. </t>
  </si>
  <si>
    <t>hufai66@gmail.com  </t>
  </si>
  <si>
    <t>ELIBERIO HUMBERTO FAJARDO IBARRA  </t>
  </si>
  <si>
    <t>20221140139462  </t>
  </si>
  <si>
    <t>2022-03-29 14:13:12 </t>
  </si>
  <si>
    <t>CI. Derecho de petición de información. </t>
  </si>
  <si>
    <t>handradesalas0103@gmail.com  </t>
  </si>
  <si>
    <t>HENRY MANUEL ANDRADE SALAS  </t>
  </si>
  <si>
    <t>20221140139502  </t>
  </si>
  <si>
    <t>2022-03-29 14:44:11 </t>
  </si>
  <si>
    <t>CAC. Derecho de petición - Holman Bernal CC 1023917369. </t>
  </si>
  <si>
    <t>3007571866 </t>
  </si>
  <si>
    <t>holmanbernalm@abogadosdis.com  </t>
  </si>
  <si>
    <t>HOLMAN NICOLAS BERNAL MUñOZ  </t>
  </si>
  <si>
    <t>20221140139582  </t>
  </si>
  <si>
    <t>2022-03-29 15:38:47 </t>
  </si>
  <si>
    <t>CAC. Solicitud de acompañamiento y asesoria.  </t>
  </si>
  <si>
    <t>20221140139602  </t>
  </si>
  <si>
    <t>2022-03-29 15:53:28 </t>
  </si>
  <si>
    <t>jcathetoboncruz@gmail.com  </t>
  </si>
  <si>
    <t>CATHERINE TOBPN  </t>
  </si>
  <si>
    <t>20221140139642  </t>
  </si>
  <si>
    <t>2022-03-29 16:24:14 </t>
  </si>
  <si>
    <t>CAC. Solicitud copias digitales. </t>
  </si>
  <si>
    <t>fermingrg@gmail.com  </t>
  </si>
  <si>
    <t>3132148089 </t>
  </si>
  <si>
    <t>FERMIN GIOVANNI RAMIREZ GUERRERO  </t>
  </si>
  <si>
    <t>20221140139842  </t>
  </si>
  <si>
    <t>2022-03-30 14:48:42 </t>
  </si>
  <si>
    <t>CAC. DERECHO PETICION CUERPO DE BOMBEROS VOLUNTARIOS DE LA HORMIGA con Nit 800049215. </t>
  </si>
  <si>
    <t>7434441 </t>
  </si>
  <si>
    <t>cgarcias@porvenir.com.co  </t>
  </si>
  <si>
    <t>PORVENIR GARCIA SALAS CAMILO ANDRES  </t>
  </si>
  <si>
    <t>20221140139862  </t>
  </si>
  <si>
    <t>2022-03-30 15:04:57 </t>
  </si>
  <si>
    <t>CAC. PETICIÓN NUEVA AL DIRECTOR DE BOMBEROS DE DAVID 30 MARZO 2022 </t>
  </si>
  <si>
    <t>20221140139882  </t>
  </si>
  <si>
    <t>2022-03-30 15:50:22 </t>
  </si>
  <si>
    <t>CI. CONCEPTO JURIDICO. </t>
  </si>
  <si>
    <t>3107546004 </t>
  </si>
  <si>
    <t>vbc.veeduriabomberil.colombia@gmail.com  </t>
  </si>
  <si>
    <t>VEEDURIA BOMBERIL  </t>
  </si>
  <si>
    <t>20221140139892  </t>
  </si>
  <si>
    <t>2022-03-30 16:00:38 </t>
  </si>
  <si>
    <t>CAC. PETICION RESPETUOSA. </t>
  </si>
  <si>
    <t>diegohernandez986@hotmail.com  </t>
  </si>
  <si>
    <t>3145851514 </t>
  </si>
  <si>
    <t>DIEGO ALEJANDRO HERNANDEZ  </t>
  </si>
  <si>
    <t>20221140139912  </t>
  </si>
  <si>
    <t>2022-03-30 16:10:17 </t>
  </si>
  <si>
    <t>CAC. Traslado Derecho de Petición - Remite informe – Solicitud de concepto. </t>
  </si>
  <si>
    <t>(8) 6361179 - Gobierno: 3212033945 </t>
  </si>
  <si>
    <t>gobierno@tamara-casanare.gov.co  </t>
  </si>
  <si>
    <t>ALCALDIA TAMARA CASANARE </t>
  </si>
  <si>
    <t>20221140139932  </t>
  </si>
  <si>
    <t>2022-03-30 16:21:15 </t>
  </si>
  <si>
    <t>CAC. Solicitud de apoyo consulta ante la DIAN. </t>
  </si>
  <si>
    <t>3122194962 </t>
  </si>
  <si>
    <t>coordbomberosputumayo@gmail.com  </t>
  </si>
  <si>
    <t>DELEGACION DEPARTAMENTAL DE BOMBEROS PUTUMAYO  </t>
  </si>
  <si>
    <t>20221140139942  </t>
  </si>
  <si>
    <t>2022-03-30 16:27:16 </t>
  </si>
  <si>
    <t>CAC. Aclaración de duda, sí personal con menos de las 150 horas curso bomberos nivel uno (1) y nivel dos se pueden graduar como bomberos. </t>
  </si>
  <si>
    <t>eduardaliriolagunasuarez@gmail.com </t>
  </si>
  <si>
    <t>EDUARD ALIRIO LAGUNA SUAREZ  </t>
  </si>
  <si>
    <t>20221140140002  </t>
  </si>
  <si>
    <t>2022-04-01 09:25:07 </t>
  </si>
  <si>
    <t>CAC. Solicitud Información </t>
  </si>
  <si>
    <t>4159251 Ext 107 </t>
  </si>
  <si>
    <t>jhon.castellon@lamor.com </t>
  </si>
  <si>
    <t>HSEQ  </t>
  </si>
  <si>
    <t>20221140140012  </t>
  </si>
  <si>
    <t>2022-04-01 09:34:29 </t>
  </si>
  <si>
    <t>CAC. Solicitud de información – T. JOSE JAMES BARON NOREÑA. </t>
  </si>
  <si>
    <t>20221140140022  </t>
  </si>
  <si>
    <t>2022-04-01 09:54:09 </t>
  </si>
  <si>
    <t>CAC. Solicitud de registro Curso Intermedio SCI. </t>
  </si>
  <si>
    <t>dpp@bomberosenvigado.org  </t>
  </si>
  <si>
    <t>20221140140032  </t>
  </si>
  <si>
    <t>2022-04-01 10:00:14 </t>
  </si>
  <si>
    <t>CAC. SOLICITUD DE REGISTROS / CUERPO DE BOMBEROS VOLUNTARIOS DE YUMBO. </t>
  </si>
  <si>
    <t>capacitacion@bomberosyumbo.net  </t>
  </si>
  <si>
    <t>20221140140042  </t>
  </si>
  <si>
    <t>2022-04-01 10:10:11 </t>
  </si>
  <si>
    <t>CAC. Informe comodato del primer trimestre 2022. </t>
  </si>
  <si>
    <t>maleanpa@hotmail.com </t>
  </si>
  <si>
    <t>20221140140052  </t>
  </si>
  <si>
    <t>2022-04-01 10:16:11 </t>
  </si>
  <si>
    <t>CAC. SOPORTES DEL TALLER RECINTOS CERRADOS 2022 - RADICADO No. 20221140127292. </t>
  </si>
  <si>
    <t>PBX: 5190959 Ext. 603 Cel: 3176567828 </t>
  </si>
  <si>
    <t>capacitacionanbc@bomberoscali.org </t>
  </si>
  <si>
    <t>BENEMERITO CUERPO DE BOMBEROS VOLUNTARIOS DE CALI  </t>
  </si>
  <si>
    <t>20221140140062  </t>
  </si>
  <si>
    <t>2022-04-01 10:34:45 </t>
  </si>
  <si>
    <t>CAC. legalización documentación curso inspector de seguridad básico Pradera - Valle. </t>
  </si>
  <si>
    <t>20221140140072  </t>
  </si>
  <si>
    <t>2022-04-01 10:38:29 </t>
  </si>
  <si>
    <t>CAC. Radicado DNBC No. 20212050096211, Radicado DNBC No. 20212110027451. </t>
  </si>
  <si>
    <t>3183946991 </t>
  </si>
  <si>
    <t>diaverdolaga1984@gmail.com  </t>
  </si>
  <si>
    <t>DIEGO INSUASTY AMAGUAÑA </t>
  </si>
  <si>
    <t>20221140140082  </t>
  </si>
  <si>
    <t>2022-04-01 10:43:43 </t>
  </si>
  <si>
    <t>CAC. Cumplimiento Ley 1575 de 2012 - Municipio de La Mesa Cundinamarca. </t>
  </si>
  <si>
    <t>847225/221 </t>
  </si>
  <si>
    <t>gobierno@lamesa-cundinamarca.gov.co  </t>
  </si>
  <si>
    <t>ALCALDIA MUNICIPAL DE LA MESA - CUNDINAMARCA  </t>
  </si>
  <si>
    <t>20221140140092  </t>
  </si>
  <si>
    <t>2022-04-01 10:54:54 </t>
  </si>
  <si>
    <t>CAC. INFORME DE COMODATO VEHÍCULO MAQUINA CISTERNA. </t>
  </si>
  <si>
    <t>bomberos_viterbo@yahoo.es  </t>
  </si>
  <si>
    <t>20221140140102  </t>
  </si>
  <si>
    <t>2022-04-01 11:04:54 </t>
  </si>
  <si>
    <t>CAC. le reenvió un cronograma de bomberos uno. </t>
  </si>
  <si>
    <t>(2) 8270121 </t>
  </si>
  <si>
    <t>bomberoscorintocauca@yahoo.com  </t>
  </si>
  <si>
    <t>CUERPO DE BOMBEROS VOLUNTARIOS DE CORINTO  </t>
  </si>
  <si>
    <t>20221140140112  </t>
  </si>
  <si>
    <t>2022-04-01 11:15:42 </t>
  </si>
  <si>
    <t>CAC. URGENTE - Cumplimiento Ley 1575 de 2012 – Contratación para la prestación del servicio público esencial con el Cuerpo de Bomberos Voluntarios para la vigencia 2022. </t>
  </si>
  <si>
    <t>5939150 </t>
  </si>
  <si>
    <t>s.seguridad@zipaquira.gov.co </t>
  </si>
  <si>
    <t>ALCALDIA MUNICIPAL DE ZIPAQUIRA  </t>
  </si>
  <si>
    <t>20221140140122  </t>
  </si>
  <si>
    <t>2022-04-01 11:22:53 </t>
  </si>
  <si>
    <t>CAC. REQUERIMIENTO CONTRATACION DEL SERVICIO PUBLICO CUERPO DE BOMBERO VIGENCIA 2022.  </t>
  </si>
  <si>
    <t>5 5778275 </t>
  </si>
  <si>
    <t>oficinajuridica@bosconia-cesar.gov.co </t>
  </si>
  <si>
    <t>ALCALDIA BOSCONIA CESAR </t>
  </si>
  <si>
    <t>20221140140132  </t>
  </si>
  <si>
    <t>2022-04-01 11:28:06 </t>
  </si>
  <si>
    <t>CAC. Jornada de Capacitación en el Modelo Integral de Atención a la Ciudadanía- MIAC. </t>
  </si>
  <si>
    <t>3838350 </t>
  </si>
  <si>
    <t>contactenos@apartado.gov.co </t>
  </si>
  <si>
    <t>GOBERNACION DE ANTIOQUIA Secretaria de Suministros y Servicios  </t>
  </si>
  <si>
    <t>20221140140142  </t>
  </si>
  <si>
    <t>2022-04-01 11:31:06 </t>
  </si>
  <si>
    <t>CAC. DOCUMENTACIÓN REQUERIDA PARA CARNETIZACION. </t>
  </si>
  <si>
    <t>8532575 - 8534588 </t>
  </si>
  <si>
    <t>bomberosanserma@hotmail.com  </t>
  </si>
  <si>
    <t>CUERPO DE BOMBEROS VOLUNTARIOS DE ANSERMA  </t>
  </si>
  <si>
    <t>20221140140152  </t>
  </si>
  <si>
    <t>2022-04-01 11:36:58 </t>
  </si>
  <si>
    <t>CAC. Solicitud de aval de instructor - Bomberos Tauramena.  </t>
  </si>
  <si>
    <t>20221140140162  </t>
  </si>
  <si>
    <t>2022-04-01 11:47:22 </t>
  </si>
  <si>
    <t>20221140140172  </t>
  </si>
  <si>
    <t>2022-04-01 11:50:10 </t>
  </si>
  <si>
    <t>CAC. Ref. Cumplimiento Ley de 2012- Contratación para la prestación del servicio público esencial con el cuerpo de Bomberos Voluntarios para la vigencia 2022. </t>
  </si>
  <si>
    <t>3138589317 </t>
  </si>
  <si>
    <t>coordinacionambpaicol@gmail.com </t>
  </si>
  <si>
    <t>CUERPO DE BOMBEROS VOLUNTARIOS DE EL PAICOL - HUILA  </t>
  </si>
  <si>
    <t>20221140140182  </t>
  </si>
  <si>
    <t>2022-04-01 15:42:12 </t>
  </si>
  <si>
    <t>CAC. Tibasosa 2022 / Solicitud certificación listado censal – Bomberos. </t>
  </si>
  <si>
    <t>Despacho: 301 427 6279, Gobierno: 323 577 2406 </t>
  </si>
  <si>
    <t>sisben@tibasosa-boyaca.gov.co </t>
  </si>
  <si>
    <t>ALCALDIA TIBASOSA BOYACA </t>
  </si>
  <si>
    <t>20221140140192  </t>
  </si>
  <si>
    <t>2022-04-01 16:40:58 </t>
  </si>
  <si>
    <t>CAC. Solicitud registro / UAE Cuerpo Oficial Bomberos Bogotá </t>
  </si>
  <si>
    <t>20221140140202  </t>
  </si>
  <si>
    <t>2022-04-04 09:44:59 </t>
  </si>
  <si>
    <t>CAC. Notificación Fallo Acción de Tutela Rad. 2022-00061. </t>
  </si>
  <si>
    <t>2265049 </t>
  </si>
  <si>
    <t>j01prmpalplanadas@cendoj.ramajudicial.gov.co  </t>
  </si>
  <si>
    <t>JUZGADO 01 PROMISCUO MUNICIPAL  </t>
  </si>
  <si>
    <t>20221140140212  </t>
  </si>
  <si>
    <t>2022-04-04 09:51:54 </t>
  </si>
  <si>
    <t>CAC. EXT_S22-00023544-PQRSD-018831-PQR, Solicitud urgente para que se tenga en cuenta para dotación de implementos para pagar incendios. </t>
  </si>
  <si>
    <t>3003688710 </t>
  </si>
  <si>
    <t>20221140140222  </t>
  </si>
  <si>
    <t>2022-04-04 10:03:05 </t>
  </si>
  <si>
    <t>CAC. Solicitud de apertura plataforma curso sistema comando de incidentes USAID. </t>
  </si>
  <si>
    <t>2137036 </t>
  </si>
  <si>
    <t>capacitacionbomberosctgo@gmail.com  </t>
  </si>
  <si>
    <t>CUERPO DE BOMBEROS VOLUNTARIOS DE CARTAGO  </t>
  </si>
  <si>
    <t>20221140140232  </t>
  </si>
  <si>
    <t>2022-04-04 10:08:47 </t>
  </si>
  <si>
    <t>CAC. SOLICITUD CARNETIZACION CBV TAMINANGO NARIÑO. </t>
  </si>
  <si>
    <t>31555231318 </t>
  </si>
  <si>
    <t>cuerpobomberostaminango@gmail.com  </t>
  </si>
  <si>
    <t>CUERPO DE BOMBEROS VOLUNTARIOS DE TAMINANGO  </t>
  </si>
  <si>
    <t>20221140140242  </t>
  </si>
  <si>
    <t>2022-04-04 10:11:08 </t>
  </si>
  <si>
    <t>SM. Factura. </t>
  </si>
  <si>
    <t>3080700 </t>
  </si>
  <si>
    <t>ETB  </t>
  </si>
  <si>
    <t>20221140140252  </t>
  </si>
  <si>
    <t>2022-04-04 10:18:13 </t>
  </si>
  <si>
    <t>SM. Actualización formato de designación de beneficiarios seguro de vida. </t>
  </si>
  <si>
    <t>2210525 </t>
  </si>
  <si>
    <t>bomberostoro@hotmail.com  </t>
  </si>
  <si>
    <t>CUERPO DE BOMBEROS VOLUNTARIOS DE TORO - VALLE  </t>
  </si>
  <si>
    <t>20221140140262  </t>
  </si>
  <si>
    <t>2022-04-04 10:40:55 </t>
  </si>
  <si>
    <t>-SM. Diplomas para firma, registros: 070-2022, 071-2022 y 057-2022. </t>
  </si>
  <si>
    <t>20221140140272  </t>
  </si>
  <si>
    <t>2022-04-04 10:59:26 </t>
  </si>
  <si>
    <t>SM. Certificados para firma, registro: 399-2021. </t>
  </si>
  <si>
    <t>3118518054 </t>
  </si>
  <si>
    <t>escuela@esiboc.edu.co  </t>
  </si>
  <si>
    <t>CUERPO DE BOMBEROS VOLUNTARIOS DE LOS SANTOS  </t>
  </si>
  <si>
    <t>20221140140282  </t>
  </si>
  <si>
    <t>2022-04-04 11:16:46 </t>
  </si>
  <si>
    <t>RD. Legalización de comisión: Rivera - Huila. </t>
  </si>
  <si>
    <t>20221140140292  </t>
  </si>
  <si>
    <t>2022-04-04 11:20:08 </t>
  </si>
  <si>
    <t>RD. Legalización de comisión, San Andrés Islas. </t>
  </si>
  <si>
    <t>20221140140302  </t>
  </si>
  <si>
    <t>2022-04-04 11:24:25 </t>
  </si>
  <si>
    <t>juliogarcia1018@hotmail.com  </t>
  </si>
  <si>
    <t>20221140140312  </t>
  </si>
  <si>
    <t>2022-04-04 11:56:24 </t>
  </si>
  <si>
    <t>CAC. Documentos Soporte Curso GACB Registro N° 070-2022. </t>
  </si>
  <si>
    <t>20221140140322  </t>
  </si>
  <si>
    <t>2022-04-04 11:59:03 </t>
  </si>
  <si>
    <t>CAC. SOLCITUD DE INFORMACION. </t>
  </si>
  <si>
    <t>20221140140332  </t>
  </si>
  <si>
    <t>2022-04-04 12:02:24 </t>
  </si>
  <si>
    <t>CAC. Documentos Soporte Curso GACB Registro N° 071-2022. </t>
  </si>
  <si>
    <t>20221140140342  </t>
  </si>
  <si>
    <t>2022-04-04 12:04:50 </t>
  </si>
  <si>
    <t>CAC. SOLICITUD COPIA SEGURO DE VIDA. </t>
  </si>
  <si>
    <t>20221140140352  </t>
  </si>
  <si>
    <t>2022-04-04 13:35:22 </t>
  </si>
  <si>
    <t>RD. Legalización de comisión: Pereira, Risaralda, Riosucio - Caldas. </t>
  </si>
  <si>
    <t>20221140140362  </t>
  </si>
  <si>
    <t>2022-04-04 13:42:10 </t>
  </si>
  <si>
    <t>RD. Legalización de comisión: Bucaramanga. </t>
  </si>
  <si>
    <t>20229000140372  </t>
  </si>
  <si>
    <t>2022-04-04 13:43:14 </t>
  </si>
  <si>
    <t>Negligencia de tribunal </t>
  </si>
  <si>
    <t>3117803985 </t>
  </si>
  <si>
    <t>Juanjosenovoaroman@gmail.com </t>
  </si>
  <si>
    <t>JUAN JOSÉ NOVOA ROMÁN  </t>
  </si>
  <si>
    <t>20221140140382  </t>
  </si>
  <si>
    <t>2022-04-04 13:47:28 </t>
  </si>
  <si>
    <t>20221140140392  </t>
  </si>
  <si>
    <t>2022-04-04 14:03:46 </t>
  </si>
  <si>
    <t>CAC. Solicitud registros cursos PON´s </t>
  </si>
  <si>
    <t>CBV DAGUA VALLE  </t>
  </si>
  <si>
    <t>20221140140402  </t>
  </si>
  <si>
    <t>2022-04-04 14:14:03 </t>
  </si>
  <si>
    <t>CAC. Respuesta radicado 2022110037711. </t>
  </si>
  <si>
    <t>+57 (6) 7421110 </t>
  </si>
  <si>
    <t>juridica@calarca-quindio.gov.co </t>
  </si>
  <si>
    <t>ALCALDIA MUNICIPAL DE CALARCA SECRETARIA DE GOBIERNO QUINDIO </t>
  </si>
  <si>
    <t>20221140140412  </t>
  </si>
  <si>
    <t>2022-04-04 14:18:21 </t>
  </si>
  <si>
    <t>CI. Pregunta. </t>
  </si>
  <si>
    <t>pauloforerof@gmail.com  </t>
  </si>
  <si>
    <t>PAULO CESAR FORERO FORERO  </t>
  </si>
  <si>
    <t>20221140140422  </t>
  </si>
  <si>
    <t>2022-04-04 14:33:29 </t>
  </si>
  <si>
    <t>CAC. Documentos Soporte Curso GACB Registro N° 057-2022. </t>
  </si>
  <si>
    <t>20221140140432  </t>
  </si>
  <si>
    <t>2022-04-04 14:40:44 </t>
  </si>
  <si>
    <t>RD. Arrendamiento DNBC. </t>
  </si>
  <si>
    <t>20221140140442  </t>
  </si>
  <si>
    <t>2022-04-04 14:44:45 </t>
  </si>
  <si>
    <t>RD. Suministro de combustible. </t>
  </si>
  <si>
    <t>20221140140452  </t>
  </si>
  <si>
    <t>2022-04-04 14:58:25 </t>
  </si>
  <si>
    <t>CAC. Denuncia estafa </t>
  </si>
  <si>
    <t>ingeniera.castano@gmail.com </t>
  </si>
  <si>
    <t>MARIA DEL CARMEN CASTAÑO HERRERA  </t>
  </si>
  <si>
    <t>20221140140462  </t>
  </si>
  <si>
    <t>2022-04-04 15:06:20 </t>
  </si>
  <si>
    <t>CAC. ajustes registro de curso radicado 20221140139372. </t>
  </si>
  <si>
    <t>3682090 - 3679898 - 3117188017 </t>
  </si>
  <si>
    <t>bomberoslavirginia.dca@gmail.com  </t>
  </si>
  <si>
    <t>CUERPO DE BOMBEROS VOLUNTARIOS DE LA VIRGINIA - RISARALDA  </t>
  </si>
  <si>
    <t>20221140140472  </t>
  </si>
  <si>
    <t>2022-04-04 15:14:42 </t>
  </si>
  <si>
    <t>CAC. Solicitud ayuda CBV GRANADA ANTIOQUIA </t>
  </si>
  <si>
    <t>jalp1994@hotmail.com  </t>
  </si>
  <si>
    <t>JANIER AUGUSTO GARCIA LOPEZ  </t>
  </si>
  <si>
    <t>20221140140482  </t>
  </si>
  <si>
    <t>2022-04-04 15:22:38 </t>
  </si>
  <si>
    <t>CAC. NOTIFICACION NO CUMPLE REQUISITOS Taller para la formación de instructores curso básico sistema comando de incidentes - Sede Manizales - Caldas (leer el correo completo). </t>
  </si>
  <si>
    <t>2601188 </t>
  </si>
  <si>
    <t>institucional@bomberosvillagorgona.org  </t>
  </si>
  <si>
    <t>CUERPO DE BOMBEROS VOLUNTARIOS DE VILLAGORGONA  </t>
  </si>
  <si>
    <t>20221140140492  </t>
  </si>
  <si>
    <t>2022-04-04 15:30:50 </t>
  </si>
  <si>
    <t>CAC. INVITACIÓN DRONE SUMMIT </t>
  </si>
  <si>
    <t>laura.franco@plazamayor.com.co  </t>
  </si>
  <si>
    <t>PLAZA MAYOR  </t>
  </si>
  <si>
    <t>PEDRO.MANOSALVA </t>
  </si>
  <si>
    <t>20221140140502  </t>
  </si>
  <si>
    <t>2022-04-04 15:35:37 </t>
  </si>
  <si>
    <t>CAC. Solicitud de información al Grupo de Educación y Formación de los bomberos de Colombia. </t>
  </si>
  <si>
    <t>20221140140512  </t>
  </si>
  <si>
    <t>2022-04-04 15:41:18 </t>
  </si>
  <si>
    <t>CAC. Inminente cese de actividades CBV Bolívar - Valle. </t>
  </si>
  <si>
    <t>secretariacomando@bomberoscali.org </t>
  </si>
  <si>
    <t>DELEGACION VALLE DEL CAUCA  </t>
  </si>
  <si>
    <t>CAMILO.PORTILLA </t>
  </si>
  <si>
    <t>20221140140522  </t>
  </si>
  <si>
    <t>2022-04-04 15:48:01 </t>
  </si>
  <si>
    <t>CAC. DERECHO DE PETICION - ALCALDE MUNICIPAL BOLIVAR VALLE DEL CAUCA. </t>
  </si>
  <si>
    <t>20221140140532  </t>
  </si>
  <si>
    <t>2022-04-04 15:53:33 </t>
  </si>
  <si>
    <t>CAC. PROYECTOS - CASANARE. </t>
  </si>
  <si>
    <t>comandantevillanuevacas@gmail.com </t>
  </si>
  <si>
    <t>20221140140542  </t>
  </si>
  <si>
    <t>2022-04-04 15:57:46 </t>
  </si>
  <si>
    <t>CAC. Ajuste documentos aval de instructor radicado 20221140135432. </t>
  </si>
  <si>
    <t>20221140140552  </t>
  </si>
  <si>
    <t>2022-04-04 16:12:30 </t>
  </si>
  <si>
    <t>CAC. Matriz de emergencias año 2022. </t>
  </si>
  <si>
    <t>jamundibombero@hotmail.com  </t>
  </si>
  <si>
    <t>20221140140562  </t>
  </si>
  <si>
    <t>2022-04-04 16:18:16 </t>
  </si>
  <si>
    <t>CAC. Matriz de forestales año 2022. </t>
  </si>
  <si>
    <t>20221140140572  </t>
  </si>
  <si>
    <t>2022-04-04 16:23:58 </t>
  </si>
  <si>
    <t>CAC. Comunicación averiguaciones preliminares 2022-007-DNBC. </t>
  </si>
  <si>
    <t>335888 Ext 11108 </t>
  </si>
  <si>
    <t>hoslander.saenz@contraloria.gov.co </t>
  </si>
  <si>
    <t>CONTRALORIA DE BOGOTÁ DIARI  </t>
  </si>
  <si>
    <t>20221140140582  </t>
  </si>
  <si>
    <t>2022-04-04 16:27:27 </t>
  </si>
  <si>
    <t>CAC. SIGA 2022 - Reporte de inmuebles y participaciones accionarias. </t>
  </si>
  <si>
    <t>5460400 </t>
  </si>
  <si>
    <t>siga@cisa.gov.co  </t>
  </si>
  <si>
    <t>CISA  </t>
  </si>
  <si>
    <t>20221140140592  </t>
  </si>
  <si>
    <t>2022-04-04 16:32:00 </t>
  </si>
  <si>
    <t>3188565226 </t>
  </si>
  <si>
    <t>jquerubin@caracol.com.co  </t>
  </si>
  <si>
    <t>CARACOL TV  </t>
  </si>
  <si>
    <t>20221140140602  </t>
  </si>
  <si>
    <t>2022-04-04 16:35:41 </t>
  </si>
  <si>
    <t>CAC. cumplimiento ley 1575 de 2012. </t>
  </si>
  <si>
    <t>8268124 </t>
  </si>
  <si>
    <t>talentohumano@padilla-cauca.gov.co </t>
  </si>
  <si>
    <t>ALCALDIA PADILLA CAUCA </t>
  </si>
  <si>
    <t>20221140140612  </t>
  </si>
  <si>
    <t>2022-04-04 16:37:43 </t>
  </si>
  <si>
    <t>CAC. Carnetización Cuerpo Oficial de Bomberos Guarne Antioquia. </t>
  </si>
  <si>
    <t>bomberosoficiales@guarne-antioquia.gov.co  </t>
  </si>
  <si>
    <t>GUARNE OFICIAL  </t>
  </si>
  <si>
    <t>20221140140622  </t>
  </si>
  <si>
    <t>2022-04-04 16:39:52 </t>
  </si>
  <si>
    <t>CAC. Certificado laboral ex contratista yeny Aristizábal Piedrahíta. </t>
  </si>
  <si>
    <t>3014501578 </t>
  </si>
  <si>
    <t>yenyaristizabal1971@icloud.com  </t>
  </si>
  <si>
    <t>YENY ASTRID ARISTIZABAL PIEDRAHITA  </t>
  </si>
  <si>
    <t>20221140140632  </t>
  </si>
  <si>
    <t>2022-04-04 16:44:05 </t>
  </si>
  <si>
    <t>CAC. Referencia derecho de petición información. </t>
  </si>
  <si>
    <t>dsfajardos@gmail.com  </t>
  </si>
  <si>
    <t>DIANA STEFANY FAJARDO SOLARTE  </t>
  </si>
  <si>
    <t>20221140140642  </t>
  </si>
  <si>
    <t>2022-04-04 16:48:52 </t>
  </si>
  <si>
    <t>CAC. SOLICITUD DE COMODATO OFICIO COMBVB - 00019. </t>
  </si>
  <si>
    <t>(2) 242 22 22 - 242 22 23 </t>
  </si>
  <si>
    <t>comandobomberosbun@gmail.com  </t>
  </si>
  <si>
    <t>CUERPO DE BOMBEROS VOLUNTARIOS DE BUENAVENTURA  </t>
  </si>
  <si>
    <t>20221140140652  </t>
  </si>
  <si>
    <t>2022-04-05 12:35:32 </t>
  </si>
  <si>
    <t>20221140140662  </t>
  </si>
  <si>
    <t>2022-04-05 12:44:18 </t>
  </si>
  <si>
    <t>20221140140672  </t>
  </si>
  <si>
    <t>2022-04-05 12:50:20 </t>
  </si>
  <si>
    <t>RD CUENTA DE COBRO 02 </t>
  </si>
  <si>
    <t>3128513547 </t>
  </si>
  <si>
    <t>MIGUEL ANGEL ACERO ARIAS </t>
  </si>
  <si>
    <t>20221140140682  </t>
  </si>
  <si>
    <t>2022-04-05 12:52:42 </t>
  </si>
  <si>
    <t>20221140140692  </t>
  </si>
  <si>
    <t>2022-04-05 12:54:40 </t>
  </si>
  <si>
    <t>20221140140702  </t>
  </si>
  <si>
    <t>2022-04-05 12:57:19 </t>
  </si>
  <si>
    <t>FAUBRICIO SANCHEZ  </t>
  </si>
  <si>
    <t>20221140140712  </t>
  </si>
  <si>
    <t>2022-04-05 14:23:34 </t>
  </si>
  <si>
    <t>20221140140722  </t>
  </si>
  <si>
    <t>2022-04-05 14:25:38 </t>
  </si>
  <si>
    <t>ANDREA MERCEDES PEÑUELA </t>
  </si>
  <si>
    <t>20221140140732  </t>
  </si>
  <si>
    <t>2022-04-05 14:27:53 </t>
  </si>
  <si>
    <t>20221140140742  </t>
  </si>
  <si>
    <t>2022-04-05 14:30:22 </t>
  </si>
  <si>
    <t>20221140140752  </t>
  </si>
  <si>
    <t>2022-04-05 14:33:18 </t>
  </si>
  <si>
    <t>20221140140762  </t>
  </si>
  <si>
    <t>2022-04-05 14:35:40 </t>
  </si>
  <si>
    <t>20221140140772  </t>
  </si>
  <si>
    <t>2022-04-05 14:38:00 </t>
  </si>
  <si>
    <t>20221140140782  </t>
  </si>
  <si>
    <t>2022-04-05 14:40:02 </t>
  </si>
  <si>
    <t>20221140140792  </t>
  </si>
  <si>
    <t>2022-04-05 15:25:10 </t>
  </si>
  <si>
    <t>SM: TRASLADO DE PETICION </t>
  </si>
  <si>
    <t>20221140140802  </t>
  </si>
  <si>
    <t>2022-04-05 15:27:04 </t>
  </si>
  <si>
    <t>SM: TRASALDO PETICION </t>
  </si>
  <si>
    <t>20221140140812  </t>
  </si>
  <si>
    <t>2022-04-06 10:39:24 </t>
  </si>
  <si>
    <t>NN  </t>
  </si>
  <si>
    <t>NN </t>
  </si>
  <si>
    <t>JULIO ALEJANDRO HOYOS </t>
  </si>
  <si>
    <t>20221140140822  </t>
  </si>
  <si>
    <t>2022-04-06 14:07:39 </t>
  </si>
  <si>
    <t>CI: Renuncia a la subcomisión nacional de rescate con cuerdas </t>
  </si>
  <si>
    <t>VIVIANA.ANDRADE </t>
  </si>
  <si>
    <t>20221140140832  </t>
  </si>
  <si>
    <t>2022-04-07 08:27:02 </t>
  </si>
  <si>
    <t>20221140140842  </t>
  </si>
  <si>
    <t>2022-04-07 08:33:09 </t>
  </si>
  <si>
    <t>JAIME HERRERA QUINONES  </t>
  </si>
  <si>
    <t>20221140140852  </t>
  </si>
  <si>
    <t>2022-04-07 08:36:16 </t>
  </si>
  <si>
    <t>20221140140862  </t>
  </si>
  <si>
    <t>2022-04-07 08:38:42 </t>
  </si>
  <si>
    <t>20221140140872  </t>
  </si>
  <si>
    <t>2022-04-07 08:40:59 </t>
  </si>
  <si>
    <t>20221140140882  </t>
  </si>
  <si>
    <t>2022-04-07 08:43:43 </t>
  </si>
  <si>
    <t>20221140140892  </t>
  </si>
  <si>
    <t>2022-04-07 08:50:32 </t>
  </si>
  <si>
    <t>20221140140902  </t>
  </si>
  <si>
    <t>2022-04-07 09:11:27 </t>
  </si>
  <si>
    <t>SM TRASLADO QUEJA CONTRA CUERPO DE BOMBEROS </t>
  </si>
  <si>
    <t>3138668877 </t>
  </si>
  <si>
    <t>anagaona1979@gmail.com </t>
  </si>
  <si>
    <t>ANITA GAONA SOSA </t>
  </si>
  <si>
    <t>20221140140912  </t>
  </si>
  <si>
    <t>2022-04-07 10:33:29 </t>
  </si>
  <si>
    <t>CAC CONSULTA </t>
  </si>
  <si>
    <t>3144543411 </t>
  </si>
  <si>
    <t>enithhernandez2475@gmail.com </t>
  </si>
  <si>
    <t>Enith Hernandez Sotelo </t>
  </si>
  <si>
    <t>20221140140922  </t>
  </si>
  <si>
    <t>2022-04-07 10:40:06 </t>
  </si>
  <si>
    <t>CAC RESPUESTA OFICIO 20222150042881 </t>
  </si>
  <si>
    <t>20221140140932  </t>
  </si>
  <si>
    <t>2022-04-07 10:50:36 </t>
  </si>
  <si>
    <t>CAC Cumplimiento de Requisitos de candidatos </t>
  </si>
  <si>
    <t>leonel.np@hotmail.com </t>
  </si>
  <si>
    <t>LEONEL ÑUSTE PEREZ </t>
  </si>
  <si>
    <t>20221140140942  </t>
  </si>
  <si>
    <t>2022-04-07 11:20:00 </t>
  </si>
  <si>
    <t>CAC Derecho de Peticion para seguimiento </t>
  </si>
  <si>
    <t>20221140140952  </t>
  </si>
  <si>
    <t>2022-04-07 11:52:24 </t>
  </si>
  <si>
    <t>CAC PROCESO CERTIFICACION DE BRIGADAS FORESTALES </t>
  </si>
  <si>
    <t>academia@bomberoscali.org  </t>
  </si>
  <si>
    <t>20221140140962  </t>
  </si>
  <si>
    <t>2022-04-07 11:56:37 </t>
  </si>
  <si>
    <t>CAC Ajuste documentos aval de instructor radicado 20221140136972 </t>
  </si>
  <si>
    <t>20221140140972  </t>
  </si>
  <si>
    <t>2022-04-07 12:02:11 </t>
  </si>
  <si>
    <t>CAC HOMOLOGACION CPI </t>
  </si>
  <si>
    <t>3134159828 </t>
  </si>
  <si>
    <t>cbomberosmaní2014@hotmail.com  </t>
  </si>
  <si>
    <t>CUERPO DE BOMBEROS VOLUNTARIOS DE MANI - CASANARE  </t>
  </si>
  <si>
    <t>20221140140982  </t>
  </si>
  <si>
    <t>2022-04-07 12:13:20 </t>
  </si>
  <si>
    <t>CAC Respuesta oficio 20222110050311 </t>
  </si>
  <si>
    <t>5642072 </t>
  </si>
  <si>
    <t>alcaldia@abrego-nortedesantander.gov.co  </t>
  </si>
  <si>
    <t>ALCALDÍA MUNICIPAL DE ABREGO JUAN CARLOS JACOME ROPERO  </t>
  </si>
  <si>
    <t>20221140140992  </t>
  </si>
  <si>
    <t>2022-04-07 12:25:52 </t>
  </si>
  <si>
    <t>CAC Soportes Curso AVAL 020-2022- Bomberos Montelíbano </t>
  </si>
  <si>
    <t>instructordebomberos@gmail.com  </t>
  </si>
  <si>
    <t>20221140141002  </t>
  </si>
  <si>
    <t>2022-04-07 13:57:25 </t>
  </si>
  <si>
    <t>CAC Soportes Curso AVAL 021-2022- Bomberos Montelíbano </t>
  </si>
  <si>
    <t>20221140141012  </t>
  </si>
  <si>
    <t>2022-04-07 14:06:40 </t>
  </si>
  <si>
    <t>CAC Soportes Curso AVAL 023-2022- Bomberos Montelíbano </t>
  </si>
  <si>
    <t>20221140141022  </t>
  </si>
  <si>
    <t>2022-04-07 14:33:49 </t>
  </si>
  <si>
    <t>CAC Solicitud de registro del curso bomberos uno. </t>
  </si>
  <si>
    <t>8303160 - 3128660246 </t>
  </si>
  <si>
    <t>bomberosremedios3160@hotmail.com  </t>
  </si>
  <si>
    <t>CUERPO DE BOMBEROS VOLUNTARIOS DE REMEDIOS  </t>
  </si>
  <si>
    <t>20221140141032  </t>
  </si>
  <si>
    <t>2022-04-07 14:38:53 </t>
  </si>
  <si>
    <t>CAC Invitación a participar </t>
  </si>
  <si>
    <t>+57 1 339-4949 Ext. 5648 </t>
  </si>
  <si>
    <t>UNIVERSIDAD DE LOS ANDES  </t>
  </si>
  <si>
    <t>20221140141042  </t>
  </si>
  <si>
    <t>2022-04-07 14:41:24 </t>
  </si>
  <si>
    <t>CAC Acompañamiento juridico </t>
  </si>
  <si>
    <t>rolandoroysbomberosvillanuevaguajira@hotmail.com  </t>
  </si>
  <si>
    <t>CUERPO DE BOMBEROS VOLUNTARIOS DE VILLANUEVA - GUAJIRA  </t>
  </si>
  <si>
    <t>20221140141052  </t>
  </si>
  <si>
    <t>2022-04-07 14:45:19 </t>
  </si>
  <si>
    <t>CAC INFORME DE COMODATO DE CAMIONETA DE INTERVENCION RAPIDA </t>
  </si>
  <si>
    <t>3126278263 </t>
  </si>
  <si>
    <t>bomberojuandeacosta@hotmail.com  </t>
  </si>
  <si>
    <t>CUERPO DE BOMBEROS VOLUNTARIOS DE JUAN DE ACOSTA  </t>
  </si>
  <si>
    <t>20221140141062  </t>
  </si>
  <si>
    <t>2022-04-07 14:50:49 </t>
  </si>
  <si>
    <t>CAC INFORME DAÑO MAQUINA BOMBERIL </t>
  </si>
  <si>
    <t>310 230 8517 - 311 398 79 31 </t>
  </si>
  <si>
    <t>Bomberos.sanantonio@yahoo.es  </t>
  </si>
  <si>
    <t>CUERPO DE BOMBEROS VOLUNTARIOS DE SAN ANTONIO - TOLIMA  </t>
  </si>
  <si>
    <t>20221140141072  </t>
  </si>
  <si>
    <t>2022-04-07 14:54:04 </t>
  </si>
  <si>
    <t>CAC RUE NO CARGA DOCUMENTOS </t>
  </si>
  <si>
    <t>20221140141082  </t>
  </si>
  <si>
    <t>2022-04-07 15:01:24 </t>
  </si>
  <si>
    <t>CAC Consulta caso inspección Bomberos </t>
  </si>
  <si>
    <t>3165330050 </t>
  </si>
  <si>
    <t>Otalora@grupodiana.co  </t>
  </si>
  <si>
    <t>Jhonnatan Otalora  </t>
  </si>
  <si>
    <t>20221140141092  </t>
  </si>
  <si>
    <t>2022-04-07 15:03:53 </t>
  </si>
  <si>
    <t>CAC Solicitud en plataforma RUE </t>
  </si>
  <si>
    <t>8712828 - 3114212987 </t>
  </si>
  <si>
    <t>bomberossabanagrande@hotmail.com  </t>
  </si>
  <si>
    <t>CUERPO DE BOMBEROS VOLUNTARIOS SABANAGRANDE  </t>
  </si>
  <si>
    <t>20221140141102  </t>
  </si>
  <si>
    <t>2022-04-07 15:06:58 </t>
  </si>
  <si>
    <t>CAC Consulta </t>
  </si>
  <si>
    <t>williamjnino.62@gmail.com </t>
  </si>
  <si>
    <t>WILLIAM JAVIER NIÑO RAMON </t>
  </si>
  <si>
    <t>20221140141112  </t>
  </si>
  <si>
    <t>2022-04-07 15:10:46 </t>
  </si>
  <si>
    <t>CAC Solicitud de Información, concepto técnico legal. </t>
  </si>
  <si>
    <t>20221140141122  </t>
  </si>
  <si>
    <t>2022-04-07 15:13:15 </t>
  </si>
  <si>
    <t>CAC SOLICITUD INTERVDENCION </t>
  </si>
  <si>
    <t>20221140141132  </t>
  </si>
  <si>
    <t>2022-04-07 15:16:14 </t>
  </si>
  <si>
    <t>CAC Consulta beneficios legales a funcionarios </t>
  </si>
  <si>
    <t>310-3823072 </t>
  </si>
  <si>
    <t>jesus-correa69@hotmail.com </t>
  </si>
  <si>
    <t>JESUS ANTONIO CORREA RAMIREZ </t>
  </si>
  <si>
    <t>20221140141142  </t>
  </si>
  <si>
    <t>2022-04-07 15:18:59 </t>
  </si>
  <si>
    <t>CAC CONVENIO/CONTRATO CUERPO DE BOMBEROS VOLUNTARIOS SAN LORENZO - NARIÑO - VIGENCIA 2022. </t>
  </si>
  <si>
    <t>3225415637 </t>
  </si>
  <si>
    <t>contactenos@sanlorenzo-narino.gov.co  </t>
  </si>
  <si>
    <t>ALCALDIA DE SAN LORENZO NARIÑO </t>
  </si>
  <si>
    <t>20221140141152  </t>
  </si>
  <si>
    <t>2022-04-07 15:22:32 </t>
  </si>
  <si>
    <t>CAC INSPECCIÓN, VIGILANCIA Y CONTROL </t>
  </si>
  <si>
    <t>20221140141162  </t>
  </si>
  <si>
    <t>2022-04-07 15:35:48 </t>
  </si>
  <si>
    <t>CAC ACCION DE TUTELA 2022-046 </t>
  </si>
  <si>
    <t>3173795248 </t>
  </si>
  <si>
    <t>J01pmrestrepo@cendoj.ramajudicial.gov.co  </t>
  </si>
  <si>
    <t>JUZGADO 01 PROMISCUO MUNICIPAL DE RESTREPO VALLE DEL CAUCA  </t>
  </si>
  <si>
    <t>20221140141172  </t>
  </si>
  <si>
    <t>2022-04-07 15:46:28 </t>
  </si>
  <si>
    <t>CAC Soportes Curso AVAL 024-2022- Bomberos Montelíbano </t>
  </si>
  <si>
    <t>20221140141182  </t>
  </si>
  <si>
    <t>2022-04-07 15:55:20 </t>
  </si>
  <si>
    <t>RD DIPLOMAS CURSO BOMBERO 1 </t>
  </si>
  <si>
    <t>3144610541 </t>
  </si>
  <si>
    <t>bomberossat@hotmail.com  </t>
  </si>
  <si>
    <t>CUERPO DE BOMBEROS VOLUNTARIOS DE SAN ANTONIO DEL TEQUENDAMA  </t>
  </si>
  <si>
    <t>20221140141192  </t>
  </si>
  <si>
    <t>2022-04-07 16:23:46 </t>
  </si>
  <si>
    <t>CAC Soportes Curso AVAL 129-2022- Bomberos Montelíbano </t>
  </si>
  <si>
    <t>20221140141202  </t>
  </si>
  <si>
    <t>2022-04-08 09:25:08 </t>
  </si>
  <si>
    <t>RD FIRMA DE DIPLOMAS 108 </t>
  </si>
  <si>
    <t>bomberosrestrepo@hotmail.com  </t>
  </si>
  <si>
    <t>20221140141212  </t>
  </si>
  <si>
    <t>2022-04-08 09:26:55 </t>
  </si>
  <si>
    <t>RD DIPLOMAS CURSO 291-2021 </t>
  </si>
  <si>
    <t>20221140141222  </t>
  </si>
  <si>
    <t>2022-04-08 09:28:19 </t>
  </si>
  <si>
    <t>RD FIRMA DIPLOMAS CURSO 486-2021 </t>
  </si>
  <si>
    <t>20221140141232  </t>
  </si>
  <si>
    <t>2022-04-08 10:07:29 </t>
  </si>
  <si>
    <t>20221140141242  </t>
  </si>
  <si>
    <t>2022-04-08 10:13:04 </t>
  </si>
  <si>
    <t>RD SOLICITUD BOMBERO UNO </t>
  </si>
  <si>
    <t>20221140141252  </t>
  </si>
  <si>
    <t>2022-04-08 10:30:06 </t>
  </si>
  <si>
    <t>CAC Inscripción curso CILSCI </t>
  </si>
  <si>
    <t>bomberossanandres@gmail.com </t>
  </si>
  <si>
    <t>BOMBEROS SAN ANDRES  </t>
  </si>
  <si>
    <t>20221140141262  </t>
  </si>
  <si>
    <t>2022-04-08 11:02:53 </t>
  </si>
  <si>
    <t>CAC Respuesta Oficio DNBC No 20222110037541 </t>
  </si>
  <si>
    <t>8 4221640 </t>
  </si>
  <si>
    <t>alcaldia@puertoasis-putumayo.gov.co  </t>
  </si>
  <si>
    <t>ALCALDIA MUNICIPAL PUERTO ASIS PUTUMAYO </t>
  </si>
  <si>
    <t>20221140141272  </t>
  </si>
  <si>
    <t>2022-04-08 11:15:29 </t>
  </si>
  <si>
    <t>CAC Petición: Solicitud de información en el marco de la Ley 1712 de 2014 </t>
  </si>
  <si>
    <t>www.mincit.gov.co  </t>
  </si>
  <si>
    <t>MINISTERIO DE INDUSTRIA Y TURISMO ( MINCIT )  </t>
  </si>
  <si>
    <t>20221140141282  </t>
  </si>
  <si>
    <t>2022-04-08 11:21:48 </t>
  </si>
  <si>
    <t>20221140141292  </t>
  </si>
  <si>
    <t>2022-04-08 11:31:15 </t>
  </si>
  <si>
    <t>RD: legalización viáticos </t>
  </si>
  <si>
    <t>20221140141302  </t>
  </si>
  <si>
    <t>2022-04-08 11:31:24 </t>
  </si>
  <si>
    <t>CAC INCUMPLIMIENTO POR PARTE DEL ALCALDE </t>
  </si>
  <si>
    <t>20221140141312  </t>
  </si>
  <si>
    <t>2022-04-08 11:57:29 </t>
  </si>
  <si>
    <t>CAC Solicitud Curso Comando de Incidentes </t>
  </si>
  <si>
    <t>8563329 - 3208913469 </t>
  </si>
  <si>
    <t>bomberosvoluntariosuesca@outlook.com  </t>
  </si>
  <si>
    <t>CUERPO DE BOMBEROS VOLUNTARIOS DE SUESCA - CUNDINAMARCA  </t>
  </si>
  <si>
    <t>20221140141322  </t>
  </si>
  <si>
    <t>2022-04-08 12:03:21 </t>
  </si>
  <si>
    <t>CAC RESPUESTA Documento - 202230143372 </t>
  </si>
  <si>
    <t>20221140141332  </t>
  </si>
  <si>
    <t>2022-04-08 12:23:53 </t>
  </si>
  <si>
    <t>CAC RESPUESTA RADICADO BNBC 20222110037321. </t>
  </si>
  <si>
    <t>57 7 5665167 </t>
  </si>
  <si>
    <t>gestiondelriesgo@sardinata-nortedesantander.gov.co </t>
  </si>
  <si>
    <t>ALCALDIA MUNICIPAL SARDINATA NORTE DE SANTANDER </t>
  </si>
  <si>
    <t>20221140141342  </t>
  </si>
  <si>
    <t>2022-04-08 12:30:47 </t>
  </si>
  <si>
    <t>CAC Solicitud Asignación Registro de Capacitación. </t>
  </si>
  <si>
    <t>20221140141352  </t>
  </si>
  <si>
    <t>2022-04-08 16:06:25 </t>
  </si>
  <si>
    <t>RD: Legalización viáticos </t>
  </si>
  <si>
    <t>20221140141362  </t>
  </si>
  <si>
    <t>2022-04-11 08:41:22 </t>
  </si>
  <si>
    <t>CAC. POSTULACION MESA TECNICA PLAN ESCOLAR PARA LA GESTION DEL RIESGO. SG CARLOS HUMBERTO LOPEZ SANCHEZ. </t>
  </si>
  <si>
    <t>20221140141372  </t>
  </si>
  <si>
    <t>2022-04-11 09:03:09 </t>
  </si>
  <si>
    <t>CAC. IMPORTANTE 2022-00521 NOTIFICACIÓN AUTO ADMITE ACCIÓN DE TUTELA PROMOVIDA POR CREDIVALORES – CREDISERVICIOS S.A., en contra de CUERPO DE BOMBEROS VOLUNTARIOS DE PUERTO COLOMBIA. </t>
  </si>
  <si>
    <t>3424536 </t>
  </si>
  <si>
    <t>tutelasj15pqccmbta@cendoj.ramajudicial.gov.co  </t>
  </si>
  <si>
    <t>JUZGADO QUINCE DE PEQUEñAS CAUSAS Y COMPETENCIAS MULTIPLES DE BOGOTA  </t>
  </si>
  <si>
    <t>LUZ.SERNA </t>
  </si>
  <si>
    <t>20221140141382  </t>
  </si>
  <si>
    <t>2022-04-11 09:03:40 </t>
  </si>
  <si>
    <t>CAC. IMPORTANTE 2022-00521 NOTIFICACIÓN AUTO ADMITE ACCIÓN DE TUTELA PROMOVIDA POR CREDIVALORES – CREDISERVICIOS S.A., en contra de CUERPO DE BOMBEROS VOLUNTARIOS DE PUERTO COLOMBIA </t>
  </si>
  <si>
    <t>20221140141392  </t>
  </si>
  <si>
    <t>2022-04-11 09:19:37 </t>
  </si>
  <si>
    <t>SM. Remisión de diplomas para firma Registros DNBC 080-2022 Y 081-2022. </t>
  </si>
  <si>
    <t>20221140141402  </t>
  </si>
  <si>
    <t>2022-04-11 09:37:16 </t>
  </si>
  <si>
    <t>SM. Remisión de diplomas para firma registro No. 497-2021. </t>
  </si>
  <si>
    <t>depcapbomberoscombita@gmail.com  </t>
  </si>
  <si>
    <t>20221140141412  </t>
  </si>
  <si>
    <t>2022-04-11 10:03:59 </t>
  </si>
  <si>
    <t>SM. Remisión de diplomas registros: 475-2021, 473-2021 y 474-2021. </t>
  </si>
  <si>
    <t>5190950 ext. 604-605, 317-4390959 </t>
  </si>
  <si>
    <t>ACADEMIA NACIONAL DE LOS BOMBEROS DE COLOMBIA (ANBC) BENEMéRITO CUERPO DE BOMBEROS VOLUNTARIOS DE CALI  </t>
  </si>
  <si>
    <t>20221140141422  </t>
  </si>
  <si>
    <t>2022-04-11 10:16:43 </t>
  </si>
  <si>
    <t>SM. Diplomas para firma: registro No. 507-2021. </t>
  </si>
  <si>
    <t>20221140141432  </t>
  </si>
  <si>
    <t>2022-04-11 10:24:34 </t>
  </si>
  <si>
    <t>SM. Diplomas para firma, Registro No. 401-2021. Anexan 6 diplomas del Curso básico Sistema Comando de Incidentes CBSCI que no son para firma del Capitán. </t>
  </si>
  <si>
    <t>20221140141442  </t>
  </si>
  <si>
    <t>2022-04-11 10:29:19 </t>
  </si>
  <si>
    <t>SM. Remisión de diplomas registro No. 496-2021. </t>
  </si>
  <si>
    <t>8601122 </t>
  </si>
  <si>
    <t>bomberosbelalcazarcaldas119@hotmail.com  </t>
  </si>
  <si>
    <t>CUERPO DE BOMBEROS VOLUNTARIOS BELALCAZAR CALDAS  </t>
  </si>
  <si>
    <t>20221140141452  </t>
  </si>
  <si>
    <t>2022-04-11 10:44:26 </t>
  </si>
  <si>
    <t>RD. Cuenta de cobro No. 02. </t>
  </si>
  <si>
    <t>20221140141462  </t>
  </si>
  <si>
    <t>2022-04-11 10:53:53 </t>
  </si>
  <si>
    <t>SM. Remisión de acta de entrega técnica en propiedad de vehículos para la atención de emergencias de lo CB. </t>
  </si>
  <si>
    <t>3117695705 </t>
  </si>
  <si>
    <t>bomberoslaunionant@hotmail.com  </t>
  </si>
  <si>
    <t>CUERPO DE BOMBEROS VOLUNTARIOS DE LA UNION ANTIOQUIA  </t>
  </si>
  <si>
    <t>20221140141472  </t>
  </si>
  <si>
    <t>2022-04-11 11:06:14 </t>
  </si>
  <si>
    <t>SM. Contestación Oficio DNBC. nO. 20222110040651 - ID 520340. </t>
  </si>
  <si>
    <t>3108179634 </t>
  </si>
  <si>
    <t>alcaldia@alcaldianeiva.gov.co  </t>
  </si>
  <si>
    <t>ALCALDIA MUNICIPAL DE NEIVA SECRETARIA DE GESTION DEL RIESGO  </t>
  </si>
  <si>
    <t>20221140141482  </t>
  </si>
  <si>
    <t>2022-04-11 11:14:21 </t>
  </si>
  <si>
    <t>SM. Plan de mejora para subsanar aspectos pendientes para obtener la certificación de brigadas forestales Tipo 1. </t>
  </si>
  <si>
    <t>PBX: 882 12 52 Ext. 22 Cel: 317 660 68 08 </t>
  </si>
  <si>
    <t>secretariacomando@bomberoscali.org  </t>
  </si>
  <si>
    <t>BENEMÉRITO CUERPO DE BOMBEROS VOLUNTARIOS DE CALI LILIANA GUTIéRREZ A.  </t>
  </si>
  <si>
    <t>20221140141492  </t>
  </si>
  <si>
    <t>2022-04-11 11:18:22 </t>
  </si>
  <si>
    <t>SM. Respuesta al derecho de petición. </t>
  </si>
  <si>
    <t>587 87 50 </t>
  </si>
  <si>
    <t>osanchezs@procuraduria.gov.co  </t>
  </si>
  <si>
    <t>PROCURADURIA PROVINCIAL DE ZIPAQUIRA OSCAR HERNANDO SANCHEZ SASTOQUE SUSTANCIADOR GRADO 9 </t>
  </si>
  <si>
    <t>20221140141502  </t>
  </si>
  <si>
    <t>2022-04-11 11:41:39 </t>
  </si>
  <si>
    <t>SM. Traslado petición Bogotá te escucha 12437210022. </t>
  </si>
  <si>
    <t>amejia@bomberosbogota.gov.co  </t>
  </si>
  <si>
    <t>CUERPO DE BOMBEROS OFICIALES DE BOGOTA GESTION CORPORATIVA  </t>
  </si>
  <si>
    <t>20221140141512  </t>
  </si>
  <si>
    <t>2022-04-11 11:45:43 </t>
  </si>
  <si>
    <t>RD. CUENTA DE COBRO No. 1. </t>
  </si>
  <si>
    <t>no registra  </t>
  </si>
  <si>
    <t>20221140141522  </t>
  </si>
  <si>
    <t>2022-04-11 11:48:18 </t>
  </si>
  <si>
    <t>RD. CUENTA DE COBRO NO. 02. </t>
  </si>
  <si>
    <t>20221140141532  </t>
  </si>
  <si>
    <t>2022-04-11 12:05:23 </t>
  </si>
  <si>
    <t>RD. Cuenta de cobro No. 2. </t>
  </si>
  <si>
    <t>DIEGO ALEJANDRO CAMARGO RODRIGUEZ </t>
  </si>
  <si>
    <t>20221140141542  </t>
  </si>
  <si>
    <t>2022-04-11 12:09:55 </t>
  </si>
  <si>
    <t>RD. Factura licenciamiento Office 365 para la DNBC. </t>
  </si>
  <si>
    <t>7433443 </t>
  </si>
  <si>
    <t>administrativo@nimbutech.com  </t>
  </si>
  <si>
    <t>NIMBUTECH  </t>
  </si>
  <si>
    <t>20221140141552  </t>
  </si>
  <si>
    <t>2022-04-11 12:13:05 </t>
  </si>
  <si>
    <t>RD. Remisión Factura electrónica de venta No. ASEA-4492. </t>
  </si>
  <si>
    <t>3222278 </t>
  </si>
  <si>
    <t>asearesp@mail.com  </t>
  </si>
  <si>
    <t>ASEAR S.A. E.S.P.  </t>
  </si>
  <si>
    <t>20221140141562  </t>
  </si>
  <si>
    <t>2022-04-11 12:22:12 </t>
  </si>
  <si>
    <t>SM. Requerimiento No. 2. </t>
  </si>
  <si>
    <t>5878750 </t>
  </si>
  <si>
    <t>quejas@procuraduria.gov.co  </t>
  </si>
  <si>
    <t>PROCURADURIA GENERAL DE LA NACION  </t>
  </si>
  <si>
    <t>20221140141572  </t>
  </si>
  <si>
    <t>2022-04-11 13:50:34 </t>
  </si>
  <si>
    <t>CAC. Solicitud visita de campo viabilizacion nuevos sitios recomendados COING Proyecto “Construcción y Dotación de la Estación de Emergencias del Fuerte Militar de Tolemaida FMTOL”.  </t>
  </si>
  <si>
    <t>3103200391 </t>
  </si>
  <si>
    <t>cp.oswaldosarmientor@gmail.com </t>
  </si>
  <si>
    <t>EJERCITO NACIONAL DE COLOMBIA CENTRO NACIONAL DE ENTRENAMIENTO CENAE </t>
  </si>
  <si>
    <t>20221140141582  </t>
  </si>
  <si>
    <t>2022-04-11 14:03:38 </t>
  </si>
  <si>
    <t>CAC. SOLICITUD HOMOLAGACIÓN. </t>
  </si>
  <si>
    <t>3003252616 </t>
  </si>
  <si>
    <t>jvalero@bomberosbogota.gov.co  </t>
  </si>
  <si>
    <t>JUAN CARLOS VALERO PINILLA </t>
  </si>
  <si>
    <t>20221140141592  </t>
  </si>
  <si>
    <t>2022-04-11 14:09:42 </t>
  </si>
  <si>
    <t>CAC. Respuesta Radicado 20222110035581. </t>
  </si>
  <si>
    <t>8399252 Ext 6101 </t>
  </si>
  <si>
    <t>gobierno@puertosalgar-cundinamarca.gov.co </t>
  </si>
  <si>
    <t>ALCALDÍA MUNICIPAL DE PUERTO SALGAR Secretario General y de Gobierno  </t>
  </si>
  <si>
    <t>20221140141602  </t>
  </si>
  <si>
    <t>2022-04-11 14:20:55 </t>
  </si>
  <si>
    <t>CAC. POSTULACION MESA TECNICA PARTICIPACION CIUDADANA EN LA GESTION AMBIENTAL. </t>
  </si>
  <si>
    <t>20221140141612  </t>
  </si>
  <si>
    <t>2022-04-11 14:27:14 </t>
  </si>
  <si>
    <t>CAC. Solicitud Delegación Departamental Nariño. </t>
  </si>
  <si>
    <t>20221140141622  </t>
  </si>
  <si>
    <t>2022-04-11 14:31:58 </t>
  </si>
  <si>
    <t>CAC. Certificación CONTRATO 280 DE 2020. </t>
  </si>
  <si>
    <t>301 3434280 </t>
  </si>
  <si>
    <t>paola.rodriguez@rayco.com.co  </t>
  </si>
  <si>
    <t>RAYCO S.A.  </t>
  </si>
  <si>
    <t>20221140141632  </t>
  </si>
  <si>
    <t>2022-04-11 14:41:41 </t>
  </si>
  <si>
    <t>CAC. Soportes Curso AVAL 123-2022- Bomberos Montelíbano. </t>
  </si>
  <si>
    <t>20221140141642  </t>
  </si>
  <si>
    <t>2022-04-11 14:45:41 </t>
  </si>
  <si>
    <t>CAC. Pregunta sobre unidad prestada. </t>
  </si>
  <si>
    <t>ISELE TOSCANO  </t>
  </si>
  <si>
    <t>20221140141652  </t>
  </si>
  <si>
    <t>2022-04-11 15:02:01 </t>
  </si>
  <si>
    <t>CAC. SOLICITUD DE CARNES UNIDADES BOMBERIL, </t>
  </si>
  <si>
    <t>20221140141662  </t>
  </si>
  <si>
    <t>2022-04-11 15:11:11 </t>
  </si>
  <si>
    <t>capacitacion@bomberosyumbo.net </t>
  </si>
  <si>
    <t>20221140141672  </t>
  </si>
  <si>
    <t>2022-04-11 15:15:49 </t>
  </si>
  <si>
    <t>CAC. Denuncia estación de Bomberos voluntarios de Inírida. </t>
  </si>
  <si>
    <t>denunciainirida81@gmail.com  </t>
  </si>
  <si>
    <t>20221140141682  </t>
  </si>
  <si>
    <t>2022-04-11 15:19:52 </t>
  </si>
  <si>
    <t>CAC. RESPUESTA SOLICITUD. </t>
  </si>
  <si>
    <t>3116397439 </t>
  </si>
  <si>
    <t>sisben@cienega-boyaca.gov.co  </t>
  </si>
  <si>
    <t>ALCALDIA CIENAGA  </t>
  </si>
  <si>
    <t>20221140141692  </t>
  </si>
  <si>
    <t>2022-04-11 15:34:21 </t>
  </si>
  <si>
    <t>CAC. respuesta radicado 20221140133232. </t>
  </si>
  <si>
    <t>8976083 </t>
  </si>
  <si>
    <t>bomberoslamesa25@gmail.com  </t>
  </si>
  <si>
    <t>CUERPO DE BOMBEROS VOLUNTARIOS DE LA MESA  </t>
  </si>
  <si>
    <t>20221140141702  </t>
  </si>
  <si>
    <t>2022-04-11 15:44:55 </t>
  </si>
  <si>
    <t>CAC. Solicitud Registros / Benemérito Cuerpo de Bomberos Voluntarios de Villagorgona. </t>
  </si>
  <si>
    <t>20221140141712  </t>
  </si>
  <si>
    <t>2022-04-11 15:49:45 </t>
  </si>
  <si>
    <t>CAC. Oficio 2022EE03159-TRASLADO POR COMPETENCIA – RADICADO UNGRD NO. 2022ER01471. </t>
  </si>
  <si>
    <t>3158921026 3125286636 </t>
  </si>
  <si>
    <t>bomberosoporapa@hotmail.com  </t>
  </si>
  <si>
    <t>CUERPO DE BOMBEROS VOLUNTARIOS DE OPORAPA HUILA  </t>
  </si>
  <si>
    <t>20221140141722  </t>
  </si>
  <si>
    <t>2022-04-11 15:54:11 </t>
  </si>
  <si>
    <t>CAC. SOLICITUD AUTORIZACION ENTREGA KIT BAUER. </t>
  </si>
  <si>
    <t>cbvgalapaatlantico@gmail.com  </t>
  </si>
  <si>
    <t>20221140141732  </t>
  </si>
  <si>
    <t>2022-04-11 16:06:41 </t>
  </si>
  <si>
    <t>CAC. APOYO INSTITUCIONAL CUERPO BOMBEROS SAN JUAN. </t>
  </si>
  <si>
    <t>3227623271, 3176915362 </t>
  </si>
  <si>
    <t>carlos-frias691@hotmail.com </t>
  </si>
  <si>
    <t>CUERPO DE BOMBEROS VOLUNTARIOS DE SAN JUAN DEL CESAR  </t>
  </si>
  <si>
    <t>20221140141742  </t>
  </si>
  <si>
    <t>2022-04-11 16:09:09 </t>
  </si>
  <si>
    <t>CAC. Respuesta Cumplimiento Ley 1575 de 2012. </t>
  </si>
  <si>
    <t>5876644-8572143 </t>
  </si>
  <si>
    <t>gobierno-sec@sopo-cundinamarca.gov.co  </t>
  </si>
  <si>
    <t>ALCALDIA MUNICIPAL DE SOPO CUNDINAMARCA </t>
  </si>
  <si>
    <t>20221140141752  </t>
  </si>
  <si>
    <t>2022-04-11 16:22:28 </t>
  </si>
  <si>
    <t>CAC. Respuesta a RAD2022000714 de fecha 2022-04-06.  </t>
  </si>
  <si>
    <t>20221140141762  </t>
  </si>
  <si>
    <t>2022-04-11 16:26:02 </t>
  </si>
  <si>
    <t>CAC. Respuesta radicado DNBC No. 202221100040831. </t>
  </si>
  <si>
    <t>3105542886 - 7383300 </t>
  </si>
  <si>
    <t>personal@puertoboyaca-boyaca.gov.co </t>
  </si>
  <si>
    <t>ALCALDIA PUERTO BOYACA BOYACA </t>
  </si>
  <si>
    <t>20221140141772  </t>
  </si>
  <si>
    <t>2022-04-11 16:28:29 </t>
  </si>
  <si>
    <t>CAC. Solicitud Agendamiento de Cita. </t>
  </si>
  <si>
    <t>ANDREA.GONZALEZ </t>
  </si>
  <si>
    <t>20221140141782  </t>
  </si>
  <si>
    <t>2022-04-11 16:35:17 </t>
  </si>
  <si>
    <t>CAC.- Respuesta a la solicitud con radicado DNBC No. 20222110034591 emitida a la señora alcaldesa Lucy Amparo Guzmán González. </t>
  </si>
  <si>
    <t>2 8443000 </t>
  </si>
  <si>
    <t>gestionderiesgo@santanderdequilichao-cauca.gov.co </t>
  </si>
  <si>
    <t>ALCALDIA SANTANDER DE QUILICHAO CAUCA </t>
  </si>
  <si>
    <t>20221140141792  </t>
  </si>
  <si>
    <t>2022-04-11 16:38:09 </t>
  </si>
  <si>
    <t>CAC. CONSULTA. </t>
  </si>
  <si>
    <t>rosalbaaldanad@gmail.com  </t>
  </si>
  <si>
    <t>3102302895 </t>
  </si>
  <si>
    <t>ROSALBA ALDANA DIAZ  </t>
  </si>
  <si>
    <t>20221140141802  </t>
  </si>
  <si>
    <t>2022-04-11 16:43:22 </t>
  </si>
  <si>
    <t>CAC. solicitud de Participación mesa técnica de investigación de incendios. </t>
  </si>
  <si>
    <t>bomberos@lossantos-santander.gov.co  </t>
  </si>
  <si>
    <t>20221140141812  </t>
  </si>
  <si>
    <t>2022-04-11 16:47:10 </t>
  </si>
  <si>
    <t>CAC. CREACION CUERPO BOMBEROS. </t>
  </si>
  <si>
    <t>(8) 7289026 - 3204980866 </t>
  </si>
  <si>
    <t>correosinternos2020@gmail.com </t>
  </si>
  <si>
    <t>ALCALDIA SANTANA BOYACA </t>
  </si>
  <si>
    <t>GONZALO ESCUDERO  </t>
  </si>
  <si>
    <t>20221140141822  </t>
  </si>
  <si>
    <t>2022-04-11 16:52:12 </t>
  </si>
  <si>
    <t>CAC. Respuesta a la solicitud de información bajo radicado forets No. 20220066356 del 05 de abril de 2022. </t>
  </si>
  <si>
    <t>20221140141832  </t>
  </si>
  <si>
    <t>2022-04-11 16:57:03 </t>
  </si>
  <si>
    <t>CAC. Solicitud de concepto. </t>
  </si>
  <si>
    <t>6550930 </t>
  </si>
  <si>
    <t>HUBER CHISICA PARRADO </t>
  </si>
  <si>
    <t>20221140141842  </t>
  </si>
  <si>
    <t>2022-04-12 08:25:51 </t>
  </si>
  <si>
    <t>SM. Diplomas para firma registro No. 388-2021. </t>
  </si>
  <si>
    <t>20221140141852  </t>
  </si>
  <si>
    <t>2022-04-12 08:37:56 </t>
  </si>
  <si>
    <t>SM. Primer informe trimestral de equipos y maquinaria en comodato. </t>
  </si>
  <si>
    <t>20221140141862  </t>
  </si>
  <si>
    <t>2022-04-12 08:41:57 </t>
  </si>
  <si>
    <t>SM. Diplomas para firma, registro 001-2022. </t>
  </si>
  <si>
    <t>(8) 2453976 </t>
  </si>
  <si>
    <t>bomberosvoluntariosmelgar@gmail.com  </t>
  </si>
  <si>
    <t>CUERPO DE BOMBEROS VOLUNTARIOS DE MELGAR  </t>
  </si>
  <si>
    <t>20221140141882  </t>
  </si>
  <si>
    <t>2022-04-12 09:35:26 </t>
  </si>
  <si>
    <t>CAC. proceso elección de Comandante CBV circasia Quindio. </t>
  </si>
  <si>
    <t>20221140141892  </t>
  </si>
  <si>
    <t>2022-04-12 09:43:44 </t>
  </si>
  <si>
    <t>CAC. Solicitud curso gestión y administración de cuerpos de bomberos. </t>
  </si>
  <si>
    <t>20221140141902  </t>
  </si>
  <si>
    <t>2022-04-12 09:52:03 </t>
  </si>
  <si>
    <t>CAC. AJUSTE REGISTRO DE CURSO RADICADO &amp;amp;quot;20221140138142”.  </t>
  </si>
  <si>
    <t>edward.romero@bomberosfonseca.com  </t>
  </si>
  <si>
    <t>20221140141912  </t>
  </si>
  <si>
    <t>2022-04-12 10:03:18 </t>
  </si>
  <si>
    <t>CAC. Solicitud de homologación de curso S.C.I. </t>
  </si>
  <si>
    <t>20221140141922  </t>
  </si>
  <si>
    <t>2022-04-12 10:12:58 </t>
  </si>
  <si>
    <t>CAC. Carta Cambio de grupo. </t>
  </si>
  <si>
    <t>3855555 </t>
  </si>
  <si>
    <t>capacitacion.bombero@medellin.gov.co  </t>
  </si>
  <si>
    <t>20221140141932  </t>
  </si>
  <si>
    <t>2022-04-12 10:15:55 </t>
  </si>
  <si>
    <t>CAC. POSTULACIÓN MESA TÉCNICA PLAN ESCOLAR PARA LA GESTIÓN DEL RIESGO / CABO CAMILO JOSÉ QUINTERO AGUILAR. </t>
  </si>
  <si>
    <t>20221140141942  </t>
  </si>
  <si>
    <t>2022-04-12 10:20:35 </t>
  </si>
  <si>
    <t>CAC. MESA TÉCNICA PLAN ESCOLAR PARA LA GESTIÓN DEL RIESGO - RV: POSTULACION MESA TECNICA PLAN ESCOLAR PARA LA GESTION DEL RIESGO JOHN JAIRO MANOSALVA RAMIREZ. </t>
  </si>
  <si>
    <t>20221140141952  </t>
  </si>
  <si>
    <t>2022-04-12 10:30:05 </t>
  </si>
  <si>
    <t>CAC. Convocatoria de tres mesas técnica para la estandarización de planes curriculares. </t>
  </si>
  <si>
    <t>30455562529 </t>
  </si>
  <si>
    <t>bomberositionuevomag@gmail.com  </t>
  </si>
  <si>
    <t>CBV SITIONUEVO MAGDALENA </t>
  </si>
  <si>
    <t>20221140141962  </t>
  </si>
  <si>
    <t>2022-04-12 10:34:21 </t>
  </si>
  <si>
    <t>CAC. INFORME DE SUPERVISION KIT DE INCENDIOS FORESTALES. </t>
  </si>
  <si>
    <t>20221140141972  </t>
  </si>
  <si>
    <t>2022-04-12 10:42:37 </t>
  </si>
  <si>
    <t>3203498985 </t>
  </si>
  <si>
    <t>bomberosptorico@gmail.com </t>
  </si>
  <si>
    <t>CUERPO DE BOMBEROS VOLUNTARIOS DE PUERTO RICO - META  </t>
  </si>
  <si>
    <t>20221140141982  </t>
  </si>
  <si>
    <t>2022-04-12 10:48:32 </t>
  </si>
  <si>
    <t>CAC. SOLICITUD REGISTRO CURSO GESTION Y ADMINISTRACION DE CUERPOS DE BOMBEROS. </t>
  </si>
  <si>
    <t>20221140141992  </t>
  </si>
  <si>
    <t>2022-04-12 10:53:07 </t>
  </si>
  <si>
    <t>CI. RESPUESTA A SOLICITUD RELACIONADA CON LAS CONDICIONES D EL PROCESO DE SELECCIÓN NO. 1541 DE 2020 - ENTIDADES DEL ORDEN NACIONAL 2020-2. </t>
  </si>
  <si>
    <t>3259700-3259713 </t>
  </si>
  <si>
    <t>www.cnsc.gov.co  </t>
  </si>
  <si>
    <t>CNSC - COMISION NACIONAL DEL SERVICIO CIVIL  </t>
  </si>
  <si>
    <t>20221140142002  </t>
  </si>
  <si>
    <t>2022-04-12 11:02:28 </t>
  </si>
  <si>
    <t>CAC. Pregunta de reingreso. </t>
  </si>
  <si>
    <t>20221140142012  </t>
  </si>
  <si>
    <t>2022-04-12 11:07:10 </t>
  </si>
  <si>
    <t>CAC. SOPORTES DE CURSO CBSCI 163-2022. </t>
  </si>
  <si>
    <t>capacitaciones@bomberossantamarta.org  </t>
  </si>
  <si>
    <t>20221140142022  </t>
  </si>
  <si>
    <t>2022-04-12 11:12:46 </t>
  </si>
  <si>
    <t>CAC. SOPORTES DE CURSO CBSCI 164-2022. </t>
  </si>
  <si>
    <t>20221140142032  </t>
  </si>
  <si>
    <t>2022-04-12 12:05:01 </t>
  </si>
  <si>
    <t>CAC. Plan de Mejoramiento CBVG. </t>
  </si>
  <si>
    <t>20221140142042  </t>
  </si>
  <si>
    <t>2022-04-12 13:47:58 </t>
  </si>
  <si>
    <t>CAC. Solicitud apoyo </t>
  </si>
  <si>
    <t>8384006 </t>
  </si>
  <si>
    <t>cmgrdhobohuila@gmail.com </t>
  </si>
  <si>
    <t>ALCALDIA MUNICIPAL HOBO - HUILA SECRETARIA DE PLANEACION </t>
  </si>
  <si>
    <t>20221140142052  </t>
  </si>
  <si>
    <t>2022-04-12 13:56:24 </t>
  </si>
  <si>
    <t>CAC. Respuesta oficio Cumplimiento Ley 1575 de 2012 - Radicado DNBC No. *20222110044371*.  </t>
  </si>
  <si>
    <t>3203479438 </t>
  </si>
  <si>
    <t>alcaldia@campohermoso-boyaca.gov.co  </t>
  </si>
  <si>
    <t>ALCALDIA CAMPOHERMOSO BOYACA </t>
  </si>
  <si>
    <t>20221140142062  </t>
  </si>
  <si>
    <t>2022-04-12 14:02:40 </t>
  </si>
  <si>
    <t>CAC. solicitud de carnet para unidades activas de Córdoba Nariño. </t>
  </si>
  <si>
    <t>3128930090 - 3232867919 </t>
  </si>
  <si>
    <t>bomberoscordobanarino@gmail.com  </t>
  </si>
  <si>
    <t>CUERPO DE BOMBEROS VOLUNTARIOS CORDOBA - NARIÑO  </t>
  </si>
  <si>
    <t>20221140142072  </t>
  </si>
  <si>
    <t>2022-04-12 14:09:55 </t>
  </si>
  <si>
    <t>CAC. Soportes / Registro N° 388-2021 / Curso actualización bombero 1. </t>
  </si>
  <si>
    <t>(2) 2642222 - 2642691 </t>
  </si>
  <si>
    <t>educacionbomberilfloridavalle@gmail.com </t>
  </si>
  <si>
    <t>CUERPO DE BOMBEROS VOLUNTARIOS DE FLORIDA - VALLE  </t>
  </si>
  <si>
    <t>20221140142082  </t>
  </si>
  <si>
    <t>2022-04-12 14:12:45 </t>
  </si>
  <si>
    <t>CAC. Solicitud de Respuesta a oficio radicado 20222110035561. </t>
  </si>
  <si>
    <t>3112369411 </t>
  </si>
  <si>
    <t>alcaldia@pandi-cundinamarca.gov.co  </t>
  </si>
  <si>
    <t>ALCALDIA MUNICIPAL DE PANDI CUNDINAMARCA </t>
  </si>
  <si>
    <t>20221140142092  </t>
  </si>
  <si>
    <t>2022-04-12 14:15:42 </t>
  </si>
  <si>
    <t>CAC. solicitud de curso comando incidente. </t>
  </si>
  <si>
    <t>3213691892 </t>
  </si>
  <si>
    <t>cbvzambranobolivar@gmail.com  </t>
  </si>
  <si>
    <t>CUERPO DE BOMBEROS ZAMBRANO BOLIVAR  </t>
  </si>
  <si>
    <t>20221140142102  </t>
  </si>
  <si>
    <t>2022-04-12 14:19:55 </t>
  </si>
  <si>
    <t>CAC. REMISIÓN INFORME DE SUPERVISIÓN. </t>
  </si>
  <si>
    <t>20221140142112  </t>
  </si>
  <si>
    <t>2022-04-12 14:22:54 </t>
  </si>
  <si>
    <t>CAC. Reclamación Póliza de Seguros por Incapacitada Julian Esteban Durango Arroyave, CC 1048016408 Bomberos Urrao. </t>
  </si>
  <si>
    <t>8502070 </t>
  </si>
  <si>
    <t>bomberosurrao2010@hotmail.com  </t>
  </si>
  <si>
    <t>CUERPO DE BOMBEROS VOLUNTARIOS DE URRAO ANTIOQUIA  </t>
  </si>
  <si>
    <t>20221140142122  </t>
  </si>
  <si>
    <t>2022-04-12 14:32:36 </t>
  </si>
  <si>
    <t>CAC. Queja. </t>
  </si>
  <si>
    <t>ra6290496@gmail.com  </t>
  </si>
  <si>
    <t>ROBERTO ALMEIDA  </t>
  </si>
  <si>
    <t>20221140142132  </t>
  </si>
  <si>
    <t>2022-04-12 14:45:49 </t>
  </si>
  <si>
    <t>3118657879 </t>
  </si>
  <si>
    <t>ingoxiris@gmail.com  </t>
  </si>
  <si>
    <t>JHOAN OXIRIS NN </t>
  </si>
  <si>
    <t>20221140142142  </t>
  </si>
  <si>
    <t>2022-04-12 14:53:37 </t>
  </si>
  <si>
    <t>CAC: Solicitud información registro para cursos nivel I y II </t>
  </si>
  <si>
    <t>20221140142152  </t>
  </si>
  <si>
    <t>2022-04-12 15:00:10 </t>
  </si>
  <si>
    <t>CAC. Respuesta oficio: Cumplimiento Ley 1575 de 2012 – Contratación para la prestación del servicio publico esencial con el Cuerpo de Bomberos Voluntarios para la vigencia 2022; radicado interno 0429. </t>
  </si>
  <si>
    <t>3132971826 </t>
  </si>
  <si>
    <t>notificacionjudicial@nilo-cundinamarca.gov.co  </t>
  </si>
  <si>
    <t>ALCALDIA MUNICIPAL DE NILO SECRETARIA DE GOBIERNO  </t>
  </si>
  <si>
    <t>20221140142162  </t>
  </si>
  <si>
    <t>2022-04-12 15:07:02 </t>
  </si>
  <si>
    <t>RD. Cuenta de cobro No. 002. </t>
  </si>
  <si>
    <t>20221140142172  </t>
  </si>
  <si>
    <t>2022-04-12 15:11:11 </t>
  </si>
  <si>
    <t>RD. Remisión factura electrónica No,. FEBG No. 533. </t>
  </si>
  <si>
    <t>contabilidad@vigilista.com  </t>
  </si>
  <si>
    <t>COMPAÑIA DE VIGILANCIA PRIVADA VIGILISTA LTDA  </t>
  </si>
  <si>
    <t>20221140142182  </t>
  </si>
  <si>
    <t>2022-04-12 15:42:12 </t>
  </si>
  <si>
    <t>CAC. EXT_S22-00016186-PQRSD-012684-PQR, duda tarifas estandarizadas para el cobro de los planes de contingencia por parte de los organismos de socorro. </t>
  </si>
  <si>
    <t>atencionyprevencion@calarca-quindio.gov.co  </t>
  </si>
  <si>
    <t>LILIANA CARVAJAL  </t>
  </si>
  <si>
    <t>20221140142192  </t>
  </si>
  <si>
    <t>2022-04-12 15:47:55 </t>
  </si>
  <si>
    <t>CAC: SOLICITUD ACOMPAÑAMIENTO </t>
  </si>
  <si>
    <t>20221140142202  </t>
  </si>
  <si>
    <t>2022-04-12 15:48:45 </t>
  </si>
  <si>
    <t>CAC. Informe trimestral año 2022 equipos entregados DNBC - Bomberos Espinal - Tolima. </t>
  </si>
  <si>
    <t>20221140142212  </t>
  </si>
  <si>
    <t>2022-04-12 15:52:37 </t>
  </si>
  <si>
    <t>oswaldoavila911011@hotmail.com  </t>
  </si>
  <si>
    <t>OSWALDO AVILA RUEDA  </t>
  </si>
  <si>
    <t>20221140142222  </t>
  </si>
  <si>
    <t>2022-04-12 16:07:26 </t>
  </si>
  <si>
    <t>CAC. ajustes registro de curso radicado 20221140137012. </t>
  </si>
  <si>
    <t>20221140142232  </t>
  </si>
  <si>
    <t>2022-04-12 16:10:48 </t>
  </si>
  <si>
    <t>CAC. SOLICITUD AVAL CURSO BOMBERO DOS. </t>
  </si>
  <si>
    <t>20221140142242  </t>
  </si>
  <si>
    <t>2022-04-12 16:23:01 </t>
  </si>
  <si>
    <t>CAC. SOLICITUD CONCEPTO PARA ASCENSOS. </t>
  </si>
  <si>
    <t>77021021 </t>
  </si>
  <si>
    <t>bomberossogamoso@gmail.com  </t>
  </si>
  <si>
    <t>CUERPO DE BOMBEROS VOLUNTARIOS DE SOGAMOSO  </t>
  </si>
  <si>
    <t>20221140142252  </t>
  </si>
  <si>
    <t>2022-04-12 16:34:45 </t>
  </si>
  <si>
    <t>CAC. asignacion de resgistro para BOMBERO NIVEL 1. </t>
  </si>
  <si>
    <t>20221140142262  </t>
  </si>
  <si>
    <t>2022-04-12 16:38:24 </t>
  </si>
  <si>
    <t>CAC. Cumplimiento Ley 1575 de 2012 – Contratación para la prestación del servicio público esencial con el Cuerpo de Bomberos Voluntarios para la vigencia 2022. </t>
  </si>
  <si>
    <t>3209733842 </t>
  </si>
  <si>
    <t>planeacion@firavitoba-boyaca.gov.co </t>
  </si>
  <si>
    <t>ALCALDIA FIRAVITOBA BOYACA </t>
  </si>
  <si>
    <t>20221140142272  </t>
  </si>
  <si>
    <t>2022-04-12 16:44:40 </t>
  </si>
  <si>
    <t>CAC. Informe de Comodatos con Cuerpo de Bomberos Voluntarios Villagarzón. </t>
  </si>
  <si>
    <t>4284223, 3105699619 </t>
  </si>
  <si>
    <t>bomberos-223@hotmail.com  </t>
  </si>
  <si>
    <t>CUERPO DE BOMBEROS VOLUNTARIOS VILLAGARZON PUTUMAYO </t>
  </si>
  <si>
    <t>20221140142282  </t>
  </si>
  <si>
    <t>2022-04-12 16:56:12 </t>
  </si>
  <si>
    <t>CAC. ajustes registro de curso radicado 20221140134702. </t>
  </si>
  <si>
    <t>20221140142292  </t>
  </si>
  <si>
    <t>2022-04-13 07:55:33 </t>
  </si>
  <si>
    <t>CAC. ENVIO OFICIO 814/SP/2022 SR. JAIRO SOTO GIL. </t>
  </si>
  <si>
    <t>8475057 </t>
  </si>
  <si>
    <t>planeacion@elcolegio-cundinamarca.gov.co </t>
  </si>
  <si>
    <t>ALCALDÍA MUNICIPAL DEL COLEGIO - CUNDINAMARCA  </t>
  </si>
  <si>
    <t>20221140142302  </t>
  </si>
  <si>
    <t>2022-04-13 08:36:43 </t>
  </si>
  <si>
    <t>CAC. Notificación Resolución 004 de 2022 “por medio de la cual se inscriben dignatarios del CBV Santa Cruz de Mompox. </t>
  </si>
  <si>
    <t>6517444 </t>
  </si>
  <si>
    <t>secretariadelinterior@bolivar.gov.co  </t>
  </si>
  <si>
    <t>GOBERNACION DEL BOLIVAR SECRETARIA DEL INTERIOR Y ASUNTOS GUBERNAMENTALES CARLOS FELIZ MONSALVE </t>
  </si>
  <si>
    <t>20221140142312  </t>
  </si>
  <si>
    <t>2022-04-13 08:40:20 </t>
  </si>
  <si>
    <t>CAC. COMUNICADO OFICIAL BOMBEROS CÚCUTA. </t>
  </si>
  <si>
    <t>20221140142322  </t>
  </si>
  <si>
    <t>2022-04-13 08:47:39 </t>
  </si>
  <si>
    <t>CAC. POSTULACIÓN MESA TECNICA PARTICIPACIÓN CIUDADANA EN PLAN ESCOLAR PARA LA GESTIÓN DEL RIESGO. </t>
  </si>
  <si>
    <t>asistentecomandante@bomberospopayan.org </t>
  </si>
  <si>
    <t>CUERPO DE BOMBEROS VOLUNTARIOS DE POPAYAN  </t>
  </si>
  <si>
    <t>20221140142332  </t>
  </si>
  <si>
    <t>2022-04-13 08:55:45 </t>
  </si>
  <si>
    <t>CAC. solicitud usuario. </t>
  </si>
  <si>
    <t>bomberosocamonte@gmail.com  </t>
  </si>
  <si>
    <t>BOMBEROS VOLUNTARIOS OCAMONTE  </t>
  </si>
  <si>
    <t>20221140142342  </t>
  </si>
  <si>
    <t>2022-04-13 08:58:24 </t>
  </si>
  <si>
    <t>CAC. Postulación mesa técnica participación ciudadana en la gestión ambiental Br. Jennifer Trejos Guaranguay. </t>
  </si>
  <si>
    <t>jefegestionhumana@bomberoscali.org  </t>
  </si>
  <si>
    <t>20221140142352  </t>
  </si>
  <si>
    <t>2022-04-13 09:00:47 </t>
  </si>
  <si>
    <t>CAC. Postulación mesa técnica plan escolar para la gestión del riesgo Br. Yully Amparo Valencia Hoyos. </t>
  </si>
  <si>
    <t>jefeacademia@bomberoscali.org </t>
  </si>
  <si>
    <t>20221140142362  </t>
  </si>
  <si>
    <t>2022-04-13 09:04:44 </t>
  </si>
  <si>
    <t>CAC. Postulación mesa técnica conducción y Operación para vehículos de bomberos Sto. Luis Enry Sepúlveda Henao. </t>
  </si>
  <si>
    <t>20221140142372  </t>
  </si>
  <si>
    <t>2022-04-13 09:07:01 </t>
  </si>
  <si>
    <t>CAC. Postulación a mesa técnica plan escolar para la gestión del riesgo Br. Yully Amparo Valencia Hoyos. </t>
  </si>
  <si>
    <t>20221140142382  </t>
  </si>
  <si>
    <t>2022-04-13 09:08:59 </t>
  </si>
  <si>
    <t>20221140142392  </t>
  </si>
  <si>
    <t>2022-04-13 09:12:31 </t>
  </si>
  <si>
    <t>CAC. Postulación mesa mesa técnica conducción y Operación para vehículos de bomberos Sto. Luis Enry Sepúlveda Henao. </t>
  </si>
  <si>
    <t>20221140142402  </t>
  </si>
  <si>
    <t>2022-04-13 09:39:07 </t>
  </si>
  <si>
    <t>CAC. Apoyo técnico para la adopción de estrategias para la formación de unidades bomberiles. </t>
  </si>
  <si>
    <t>20221140142412  </t>
  </si>
  <si>
    <t>2022-04-13 09:53:20 </t>
  </si>
  <si>
    <t>CAC. INFORMES ENERO A MARZO 2.022 COMODATOS CUERPO DE BOMBEROS VOLUNTARIOS DE POPAYÁN. </t>
  </si>
  <si>
    <t>20221140142422  </t>
  </si>
  <si>
    <t>2022-04-13 09:55:59 </t>
  </si>
  <si>
    <t>CAC. Solicitud Cambio de Grupos personal bomberil - Taller de Formación de Instructores. </t>
  </si>
  <si>
    <t>20221140142432  </t>
  </si>
  <si>
    <t>2022-04-13 10:00:42 </t>
  </si>
  <si>
    <t>CAC. Postulación mesa técnica conducción y operación para vehículos de bomberos, Diego Mauricio Daza Moreno. </t>
  </si>
  <si>
    <t>ddaza@bomberosbogota.gov.co  </t>
  </si>
  <si>
    <t>DIEGO MAURICIO DAZA MORENO  </t>
  </si>
  <si>
    <t>20221140142442  </t>
  </si>
  <si>
    <t>2022-04-13 10:10:47 </t>
  </si>
  <si>
    <t>3143937992 </t>
  </si>
  <si>
    <t>shirleyaragon2479@hotmail.com  </t>
  </si>
  <si>
    <t>SHIRLEY JACKELINE ARAGON ORTEGA  </t>
  </si>
  <si>
    <t>20221140142452  </t>
  </si>
  <si>
    <t>2022-04-13 10:18:13 </t>
  </si>
  <si>
    <t>CAC. SOLICITUD APORTE LEY 14 DE 1991 - VIGENCIA 2021.  </t>
  </si>
  <si>
    <t>6481177 </t>
  </si>
  <si>
    <t>andres.juridica@canaltro.com </t>
  </si>
  <si>
    <t>CANAL TRO  </t>
  </si>
  <si>
    <t>20221140142462  </t>
  </si>
  <si>
    <t>2022-04-13 10:23:06 </t>
  </si>
  <si>
    <t>CAC. soportes curso bombero 1 Restrepo Meta. </t>
  </si>
  <si>
    <t>20221140142472  </t>
  </si>
  <si>
    <t>2022-04-13 10:40:00 </t>
  </si>
  <si>
    <t>CAC. Oficio - 0742022 (Modificación fecha realización de Curso PON´s. </t>
  </si>
  <si>
    <t>20221140142482  </t>
  </si>
  <si>
    <t>2022-04-13 10:58:08 </t>
  </si>
  <si>
    <t>CAC. Oficio 0752022 Solicitud curso introductorio en línea Sistema de Comando de Incidentes. </t>
  </si>
  <si>
    <t>20221140142492  </t>
  </si>
  <si>
    <t>2022-04-13 11:04:10 </t>
  </si>
  <si>
    <t>RD. soporte curso BOMBERO 1 Inirida guainia. </t>
  </si>
  <si>
    <t>20221140142502  </t>
  </si>
  <si>
    <t>2022-04-13 11:15:23 </t>
  </si>
  <si>
    <t>CAC. SOLICITUD REGISTRO CAPACITACION BOMBEROS I Y II BUENAVENTURA. </t>
  </si>
  <si>
    <t>20221140142512  </t>
  </si>
  <si>
    <t>2022-04-13 11:25:02 </t>
  </si>
  <si>
    <t>CAC. SOLICITUD REGISTRO CAPACITACION BOMBEROS I Y II. </t>
  </si>
  <si>
    <t>20221140142522  </t>
  </si>
  <si>
    <t>2022-04-13 11:27:34 </t>
  </si>
  <si>
    <t>CAC. información sobre la actualización de bomberos 1 bomberos 2. </t>
  </si>
  <si>
    <t>3162739938 - 3162765198 - 6132663 </t>
  </si>
  <si>
    <t>bomberos_puertowilches@hotmail.com  </t>
  </si>
  <si>
    <t>CUERPO DE BOMBEROS VOLUNTARIOS DE PUERTO WILCHES - SANTANDER  </t>
  </si>
  <si>
    <t>20229000142532  </t>
  </si>
  <si>
    <t>2022-04-15 00:52:17 </t>
  </si>
  <si>
    <t>Solicitud de información  </t>
  </si>
  <si>
    <t>3207407190 </t>
  </si>
  <si>
    <t>cachas556@gmail.com </t>
  </si>
  <si>
    <t>JHON FERNANDO OSORIO BAENA </t>
  </si>
  <si>
    <t>20221140142542  </t>
  </si>
  <si>
    <t>2022-04-18 10:04:27 </t>
  </si>
  <si>
    <t>SM. Diplomas para firma registros: 436-2021 (1 solo diploma), 24-2022, 123-2022, 022-2022, 129-2022, 020-2022, 023-2022 y 021-2022. </t>
  </si>
  <si>
    <t>20221140142552  </t>
  </si>
  <si>
    <t>2022-04-18 10:32:34 </t>
  </si>
  <si>
    <t>RD. Legalización de comisión: Villavicencio - Meta. </t>
  </si>
  <si>
    <t>20221140142562  </t>
  </si>
  <si>
    <t>2022-04-18 10:38:13 </t>
  </si>
  <si>
    <t>RD. Legalización de comisión: Ibagué y Cartagena. </t>
  </si>
  <si>
    <t>20221140142572  </t>
  </si>
  <si>
    <t>2022-04-18 10:58:01 </t>
  </si>
  <si>
    <t>320 291 53 99 </t>
  </si>
  <si>
    <t>kristhian.prieto@dnbc.gov.co  </t>
  </si>
  <si>
    <t>KRISTHIAN CAMILO PRIETO GUTIERREZ </t>
  </si>
  <si>
    <t>20221140142582  </t>
  </si>
  <si>
    <t>2022-04-18 11:03:34 </t>
  </si>
  <si>
    <t>RD. Legalización de comisión Villavicencio. </t>
  </si>
  <si>
    <t>20221140142592  </t>
  </si>
  <si>
    <t>2022-04-18 11:08:25 </t>
  </si>
  <si>
    <t>RD. Legalización de comisión Rio Sucio - Caldas. </t>
  </si>
  <si>
    <t>20221140142602  </t>
  </si>
  <si>
    <t>2022-04-18 11:30:09 </t>
  </si>
  <si>
    <t>CAC. Remisión documentación formaciones 2021. </t>
  </si>
  <si>
    <t>2693333 </t>
  </si>
  <si>
    <t>cbvibague@gmail.com  </t>
  </si>
  <si>
    <t>BENEMERITO CUERPO DE BOMBEROS VOLUNTARIOS DE IBAGUE  </t>
  </si>
  <si>
    <t>20221140142612  </t>
  </si>
  <si>
    <t>2022-04-18 11:39:40 </t>
  </si>
  <si>
    <t>CAC. Solicitud fortalecimiento Cuerpo de Bomberos.  </t>
  </si>
  <si>
    <t>3177415530 </t>
  </si>
  <si>
    <t>b14recursohumano@gmail.com  </t>
  </si>
  <si>
    <t>CUERPO DE BOMBEROS VOLUNTARIOS DE SOACHA  </t>
  </si>
  <si>
    <t>20221140142622  </t>
  </si>
  <si>
    <t>2022-04-18 11:49:52 </t>
  </si>
  <si>
    <t>CAC. AJUSTE REGISTRO DE CURSO RADICADO &amp;amp;quot;20221140138142”. </t>
  </si>
  <si>
    <t>20221140142632  </t>
  </si>
  <si>
    <t>2022-04-18 12:02:57 </t>
  </si>
  <si>
    <t>CAC. PRIMER INFORME M-04 2022. </t>
  </si>
  <si>
    <t>20221140142642  </t>
  </si>
  <si>
    <t>2022-04-18 12:06:22 </t>
  </si>
  <si>
    <t>CAC. Solicitud Directorio Telefónico Bomberos de Colombia </t>
  </si>
  <si>
    <t>nchinchilla.ccsa@gmail.com  </t>
  </si>
  <si>
    <t>3215727207 </t>
  </si>
  <si>
    <t>CCSA  </t>
  </si>
  <si>
    <t>20221140142652  </t>
  </si>
  <si>
    <t>2022-04-18 13:28:06 </t>
  </si>
  <si>
    <t>CAC. ENVIO NFORME SUPERVISIÓN CONTRATO INTERADMINISTRATIVO 195 DE 2021. </t>
  </si>
  <si>
    <t>2207103 </t>
  </si>
  <si>
    <t>jefatura.covin@forpo.gov.co  </t>
  </si>
  <si>
    <t>FONDO ROTATORIO DE LA POLICIA  </t>
  </si>
  <si>
    <t>20221140142662  </t>
  </si>
  <si>
    <t>2022-04-18 13:52:01 </t>
  </si>
  <si>
    <t>CAC. Informe Actividades Marzo CBV Entrerríos. </t>
  </si>
  <si>
    <t>20221140142672  </t>
  </si>
  <si>
    <t>2022-04-18 13:55:08 </t>
  </si>
  <si>
    <t>CAC. PRIMER INFORME KIT INCENDIOS FORESTALES 2022. </t>
  </si>
  <si>
    <t>20221140142682  </t>
  </si>
  <si>
    <t>2022-04-18 14:02:38 </t>
  </si>
  <si>
    <t>CAC. Solicitud DNBC - Certificado Bomberos uno. </t>
  </si>
  <si>
    <t>3183435720 </t>
  </si>
  <si>
    <t>bomberosvoluntarios.tuquerres@gmail.com  </t>
  </si>
  <si>
    <t>CUERPO DE BOMBEROS VOLUNTARIOS DE TUQUERRES - NARIÑO  </t>
  </si>
  <si>
    <t>20221140142692  </t>
  </si>
  <si>
    <t>2022-04-18 14:11:21 </t>
  </si>
  <si>
    <t>CAC. Derecho de petición. </t>
  </si>
  <si>
    <t>320 740 7190 </t>
  </si>
  <si>
    <t>cachas556@gmail.com  </t>
  </si>
  <si>
    <t>JHON FERNANDO OSORIO BAENA  </t>
  </si>
  <si>
    <t>20221140142702  </t>
  </si>
  <si>
    <t>2022-04-18 14:27:52 </t>
  </si>
  <si>
    <t>CAC. INSPECCIÓN, VIGILANCIA Y CONTROL. </t>
  </si>
  <si>
    <t>20221140142712  </t>
  </si>
  <si>
    <t>2022-04-18 14:36:48 </t>
  </si>
  <si>
    <t>CAC. Solicitud Aval Curso Bombero I. </t>
  </si>
  <si>
    <t>20221140142722  </t>
  </si>
  <si>
    <t>2022-04-18 14:55:05 </t>
  </si>
  <si>
    <t>CHT. Incidente de desacato. </t>
  </si>
  <si>
    <t>2450925 </t>
  </si>
  <si>
    <t>JUZGADO PRIMERO PROMISCUO MUNICIPAL  </t>
  </si>
  <si>
    <t>20221140142732  </t>
  </si>
  <si>
    <t>2022-04-18 15:23:51 </t>
  </si>
  <si>
    <t>CAC. Respuesta Registro de curso Bomberos Pitalito Radicado DNBC 20221140138202 cambio de fecha. </t>
  </si>
  <si>
    <t>20221140142742  </t>
  </si>
  <si>
    <t>2022-04-18 15:55:51 </t>
  </si>
  <si>
    <t>CAC. Solicitud registros. </t>
  </si>
  <si>
    <t>3113715907 </t>
  </si>
  <si>
    <t>bomberos.albania@gmail.com  </t>
  </si>
  <si>
    <t>CUERPO DE BOMBEROS VOLUNTARIOS DE ALBANIA - LA GUAJIRA  </t>
  </si>
  <si>
    <t>20221140142752  </t>
  </si>
  <si>
    <t>2022-04-18 16:03:35 </t>
  </si>
  <si>
    <t>CI. NOT IMPUGNACIÓN TUTELA 2022-00128-00. </t>
  </si>
  <si>
    <t>2208985-3052661177 </t>
  </si>
  <si>
    <t>JUZGADO PROMISCUO MUNICIPAL DE ZARZAL -VALLE DEL CAUCA  </t>
  </si>
  <si>
    <t>20221140142762  </t>
  </si>
  <si>
    <t>2022-04-18 16:15:48 </t>
  </si>
  <si>
    <t>CAC. Solicitud de Registro de Curso Gestion y Administracion de Cuerpos de Bomberos. </t>
  </si>
  <si>
    <t>20221140142772  </t>
  </si>
  <si>
    <t>2022-04-18 16:18:51 </t>
  </si>
  <si>
    <t>CAC. SOLICITUD CERTIFICACIÓN. </t>
  </si>
  <si>
    <t>20221140142782  </t>
  </si>
  <si>
    <t>2022-04-18 16:27:37 </t>
  </si>
  <si>
    <t>CAC. solicitud número de registro. </t>
  </si>
  <si>
    <t>capacitacion@bomberospalmira.org  </t>
  </si>
  <si>
    <t>ESCUELA DE BOMBEROS PALMIRA  </t>
  </si>
  <si>
    <t>20221140142792  </t>
  </si>
  <si>
    <t>2022-04-18 16:30:31 </t>
  </si>
  <si>
    <t>RD. Legalización de comisión: San Juan de Urabá. </t>
  </si>
  <si>
    <t>20221140142802  </t>
  </si>
  <si>
    <t>2022-04-18 16:33:38 </t>
  </si>
  <si>
    <t>RD. Legalización de comisión: Planadas - Tolima. </t>
  </si>
  <si>
    <t>20221140142812  </t>
  </si>
  <si>
    <t>2022-04-18 16:46:18 </t>
  </si>
  <si>
    <t>CAC. solicitud de ampliacion de cupos radicado 20221140138722.  </t>
  </si>
  <si>
    <t>20221140142822  </t>
  </si>
  <si>
    <t>2022-04-18 16:57:21 </t>
  </si>
  <si>
    <t>CAC. Plan de Mejoramiento. </t>
  </si>
  <si>
    <t>CUERPO DE BOMBEROS VOLUNTARIOS DE ORITO  </t>
  </si>
  <si>
    <t>20221140142832  </t>
  </si>
  <si>
    <t>2022-04-18 17:03:01 </t>
  </si>
  <si>
    <t>CAC. Comunicación Oficial HERNAN ALBERTO POSSO DESISTIMIENTO. </t>
  </si>
  <si>
    <t>hernan.posso453@casur.gov.co  </t>
  </si>
  <si>
    <t>HERNAN ALBERTO POSSO QUICENO  </t>
  </si>
  <si>
    <t>20221140142842  </t>
  </si>
  <si>
    <t>2022-04-19 08:50:04 </t>
  </si>
  <si>
    <t>CAC. Solicitud requisitos para presentar un proyecto. </t>
  </si>
  <si>
    <t>jecastrillonp@hotmail.com  </t>
  </si>
  <si>
    <t>JORGE EDUARDO CASTRILLON  </t>
  </si>
  <si>
    <t>20221140142852  </t>
  </si>
  <si>
    <t>2022-04-19 08:54:26 </t>
  </si>
  <si>
    <t>CAC. Solicitud números de contacto o líneas de emergencia. </t>
  </si>
  <si>
    <t>CESAR MUñOZ  </t>
  </si>
  <si>
    <t>20221140142862  </t>
  </si>
  <si>
    <t>2022-04-19 08:57:17 </t>
  </si>
  <si>
    <t>CAC. UGRCOBM390-22 SOLICITUD CURSO INTRODUCTORIO EN LINEA BASICO SCI. </t>
  </si>
  <si>
    <t>8846698 - 3155921744 </t>
  </si>
  <si>
    <t>rodrigo.ospina@manizales.gov.co  </t>
  </si>
  <si>
    <t>CUERPO OFICIAL DE BOMBEROS DE MANIZALES - CALDAS  </t>
  </si>
  <si>
    <t>20221140142872  </t>
  </si>
  <si>
    <t>2022-04-19 09:09:13 </t>
  </si>
  <si>
    <t>20221140142882  </t>
  </si>
  <si>
    <t>2022-04-19 09:14:57 </t>
  </si>
  <si>
    <t>CI. SOLICITUD KIT FORESTAL MUNICIPIO DE NEIVA </t>
  </si>
  <si>
    <t>armando.cabrera@alcaldianeiva.gov.co </t>
  </si>
  <si>
    <t>20221140142892  </t>
  </si>
  <si>
    <t>2022-04-19 09:26:16 </t>
  </si>
  <si>
    <t>CAC. corrección radicado 20221140141022. </t>
  </si>
  <si>
    <t>admonremedios.bomberos@gmail.com </t>
  </si>
  <si>
    <t>20221140142902  </t>
  </si>
  <si>
    <t>2022-04-19 09:30:11 </t>
  </si>
  <si>
    <t>CAC. Cumplimiento Depósito legal. </t>
  </si>
  <si>
    <t>3816464 </t>
  </si>
  <si>
    <t>smtpbnacional@bibliotecanacional.gov.co  </t>
  </si>
  <si>
    <t>BIBLIOTECA NACIONAL DE COLOMBIA  </t>
  </si>
  <si>
    <t>JHON.PAZ </t>
  </si>
  <si>
    <t>20221140142912  </t>
  </si>
  <si>
    <t>2022-04-19 09:40:24 </t>
  </si>
  <si>
    <t>CAC. HOJA DE VIDA JORGE MEZA. </t>
  </si>
  <si>
    <t>meza.cobb@gmail.com  </t>
  </si>
  <si>
    <t>JORGE MEZA  </t>
  </si>
  <si>
    <t>20221140142922  </t>
  </si>
  <si>
    <t>2022-04-19 09:43:57 </t>
  </si>
  <si>
    <t>CAC. Situación del Cuerpo de Bomberos Voluntarios del Municipio de Mompox Bolívar. </t>
  </si>
  <si>
    <t>3183715200 </t>
  </si>
  <si>
    <t>coordinaciondepartamentalbol@gmail.com  </t>
  </si>
  <si>
    <t>COORDINACION EJECUTIVA DEPARTAMENTAL BOMBEROS BOLIVAR  </t>
  </si>
  <si>
    <t>20221140142932  </t>
  </si>
  <si>
    <t>2022-04-19 09:48:37 </t>
  </si>
  <si>
    <t>CAC. RESPUESTA RADICADO N° 20222110043901, RADICADO INTERNO 2022515R. </t>
  </si>
  <si>
    <t>7266700 </t>
  </si>
  <si>
    <t>gobierno@aratoca-santander.gov.co  </t>
  </si>
  <si>
    <t>ALCALDIA DE ARATOCA  </t>
  </si>
  <si>
    <t>20221140142942  </t>
  </si>
  <si>
    <t>2022-04-19 09:52:08 </t>
  </si>
  <si>
    <t>20221140142952  </t>
  </si>
  <si>
    <t>2022-04-19 09:59:24 </t>
  </si>
  <si>
    <t>SM. Remisión de diplomas para firma. </t>
  </si>
  <si>
    <t>20221140142962  </t>
  </si>
  <si>
    <t>2022-04-19 10:16:08 </t>
  </si>
  <si>
    <t>RD. Legalización de comisión: Departamento de Nariño. </t>
  </si>
  <si>
    <t>20221140142972  </t>
  </si>
  <si>
    <t>2022-04-19 10:21:07 </t>
  </si>
  <si>
    <t>RD. Legalización Departamento de Nariño. </t>
  </si>
  <si>
    <t>20221140142982  </t>
  </si>
  <si>
    <t>2022-04-19 10:24:27 </t>
  </si>
  <si>
    <t>20221140142992  </t>
  </si>
  <si>
    <t>2022-04-19 10:28:19 </t>
  </si>
  <si>
    <t>RD. Legalización de comisión: Floridablanca - Santander. </t>
  </si>
  <si>
    <t>20221140143002  </t>
  </si>
  <si>
    <t>2022-04-19 10:32:08 </t>
  </si>
  <si>
    <t>RD. Legalización de comisión: CBV Puracé y Popayán - Cauca. </t>
  </si>
  <si>
    <t>20221140143012  </t>
  </si>
  <si>
    <t>2022-04-19 10:35:33 </t>
  </si>
  <si>
    <t>RD. Legalización de comisión: Floridablanca. </t>
  </si>
  <si>
    <t>20221140143022  </t>
  </si>
  <si>
    <t>2022-04-19 10:39:46 </t>
  </si>
  <si>
    <t>RD. Legalización de comisión: Planadas - Tolima.  </t>
  </si>
  <si>
    <t>20221140143032  </t>
  </si>
  <si>
    <t>2022-04-19 10:43:01 </t>
  </si>
  <si>
    <t>RD. Legalización de comisión. </t>
  </si>
  <si>
    <t>20221140143042  </t>
  </si>
  <si>
    <t>2022-04-19 13:22:25 </t>
  </si>
  <si>
    <t>CI. EXT_S22-00033375-PQRSD-026487-PQR Petición Sra. Gloria Vesga Uribe. </t>
  </si>
  <si>
    <t>gloriavesgauribe@hotmail.com  </t>
  </si>
  <si>
    <t>GLORIA ESTELA VESGA URIBE  </t>
  </si>
  <si>
    <t>20221140143052  </t>
  </si>
  <si>
    <t>2022-04-19 14:49:47 </t>
  </si>
  <si>
    <t>20221140143062  </t>
  </si>
  <si>
    <t>2022-04-19 15:11:26 </t>
  </si>
  <si>
    <t>RD. Envio documentación requerido por la Oficina de Inspección Vigilancia y Control mediante Oficio 20222000046611 de marzo 15 de 2022. </t>
  </si>
  <si>
    <t>20221140143072  </t>
  </si>
  <si>
    <t>2022-04-19 15:13:50 </t>
  </si>
  <si>
    <t>RD. Manifestación de apoyo al Comandante del Cuerpo de Bomberos. </t>
  </si>
  <si>
    <t>20221140143082  </t>
  </si>
  <si>
    <t>2022-04-19 15:22:21 </t>
  </si>
  <si>
    <t>20221140143092  </t>
  </si>
  <si>
    <t>2022-04-19 15:25:42 </t>
  </si>
  <si>
    <t>RD. Cuenta de cobro No. 003. </t>
  </si>
  <si>
    <t>20221140143102  </t>
  </si>
  <si>
    <t>2022-04-19 15:28:16 </t>
  </si>
  <si>
    <t>20221140143112  </t>
  </si>
  <si>
    <t>2022-04-19 15:36:07 </t>
  </si>
  <si>
    <t>CAC. 170013333004200900108200, Auto requiere Bomberos </t>
  </si>
  <si>
    <t>jadmin04mzl@notificacionesrj.gov.co  </t>
  </si>
  <si>
    <t>8879640 </t>
  </si>
  <si>
    <t>JUZGADO 04 ADMINISTRATIVO CALDAS  </t>
  </si>
  <si>
    <t>20221140143122  </t>
  </si>
  <si>
    <t>2022-04-19 15:38:43 </t>
  </si>
  <si>
    <t>RD. CUENTA DE COBRO No. 04. </t>
  </si>
  <si>
    <t>20221140143132  </t>
  </si>
  <si>
    <t>2022-04-19 15:44:59 </t>
  </si>
  <si>
    <t>20221140143142  </t>
  </si>
  <si>
    <t>2022-04-19 16:09:15 </t>
  </si>
  <si>
    <t>ORFEO PRUEBA MODIFICACION DE FECHA </t>
  </si>
  <si>
    <t>atencionciudadano@dnbc.gov.co  </t>
  </si>
  <si>
    <t>COLABORADORES DE LA DNBC  </t>
  </si>
  <si>
    <t>20221140143152  </t>
  </si>
  <si>
    <t>2022-04-19 16:23:09 </t>
  </si>
  <si>
    <t>RD. Cuenta de cobro No. 004. </t>
  </si>
  <si>
    <t>20221140143162  </t>
  </si>
  <si>
    <t>2022-04-19 16:44:14 </t>
  </si>
  <si>
    <t>RD. Legalización de comisión Villaviencio. </t>
  </si>
  <si>
    <t>20221140143172  </t>
  </si>
  <si>
    <t>2022-04-19 16:49:23 </t>
  </si>
  <si>
    <t>20221140143182  </t>
  </si>
  <si>
    <t>2022-04-19 16:52:20 </t>
  </si>
  <si>
    <t>20221140143192  </t>
  </si>
  <si>
    <t>2022-04-19 16:54:43 </t>
  </si>
  <si>
    <t>20221140143202  </t>
  </si>
  <si>
    <t>2022-04-19 16:59:19 </t>
  </si>
  <si>
    <t>RD. Legalización de comisión Cartagena del Charirá. </t>
  </si>
  <si>
    <t>20221140143212  </t>
  </si>
  <si>
    <t>2022-04-20 08:47:29 </t>
  </si>
  <si>
    <t>20221140143222  </t>
  </si>
  <si>
    <t>2022-04-20 08:54:02 </t>
  </si>
  <si>
    <t>20221140143232  </t>
  </si>
  <si>
    <t>2022-04-20 09:04:49 </t>
  </si>
  <si>
    <t>rd: cuenta de cobro  </t>
  </si>
  <si>
    <t>20221140143242  </t>
  </si>
  <si>
    <t>2022-04-20 09:04:51 </t>
  </si>
  <si>
    <t>20221140143252  </t>
  </si>
  <si>
    <t>2022-04-20 09:04:58 </t>
  </si>
  <si>
    <t>20221140143262  </t>
  </si>
  <si>
    <t>2022-04-20 09:05:00 </t>
  </si>
  <si>
    <t>20221140143272  </t>
  </si>
  <si>
    <t>2022-04-20 09:05:02 </t>
  </si>
  <si>
    <t>20221140143282  </t>
  </si>
  <si>
    <t>2022-04-20 09:08:00 </t>
  </si>
  <si>
    <t>RD: cuenta de cobro  </t>
  </si>
  <si>
    <t>20221140143292  </t>
  </si>
  <si>
    <t>2022-04-20 09:10:18 </t>
  </si>
  <si>
    <t>RD: CUENTA DE COBRO  </t>
  </si>
  <si>
    <t>20221140143302  </t>
  </si>
  <si>
    <t>2022-04-20 09:17:36 </t>
  </si>
  <si>
    <t>20221140143312  </t>
  </si>
  <si>
    <t>2022-04-20 09:22:05 </t>
  </si>
  <si>
    <t>20221140143322  </t>
  </si>
  <si>
    <t>2022-04-20 09:27:21 </t>
  </si>
  <si>
    <t>RD. Legalización Cartagena del Chairá. </t>
  </si>
  <si>
    <t>20221140143332  </t>
  </si>
  <si>
    <t>2022-04-20 09:31:52 </t>
  </si>
  <si>
    <t>RD. Legalización de comisión: Bello - Antioquia. </t>
  </si>
  <si>
    <t>20221140143342  </t>
  </si>
  <si>
    <t>2022-04-20 09:34:38 </t>
  </si>
  <si>
    <t>RD. Legalización de comisión Bello - Antioquia. </t>
  </si>
  <si>
    <t>20221140143352  </t>
  </si>
  <si>
    <t>2022-04-20 09:37:52 </t>
  </si>
  <si>
    <t>RD. Legalización de comiisón: Villavicencio - Meta.  </t>
  </si>
  <si>
    <t>20221140143362  </t>
  </si>
  <si>
    <t>2022-04-20 09:47:01 </t>
  </si>
  <si>
    <t>SM. Formato de remisión de documentos. </t>
  </si>
  <si>
    <t>3144536385 </t>
  </si>
  <si>
    <t>EASY GLOBAL LOGISTICS S.A.S.  </t>
  </si>
  <si>
    <t>20221140143372  </t>
  </si>
  <si>
    <t>2022-04-20 09:54:23 </t>
  </si>
  <si>
    <t>RD. Certificados para firma Registro: 367-2021. </t>
  </si>
  <si>
    <t>20221140143382  </t>
  </si>
  <si>
    <t>2022-04-20 10:09:13 </t>
  </si>
  <si>
    <t>SM. Remisión diplomas para firma registro: 457-2021, 145-2022. </t>
  </si>
  <si>
    <t>20221140143392  </t>
  </si>
  <si>
    <t>2022-04-20 10:16:00 </t>
  </si>
  <si>
    <t>20221140143402  </t>
  </si>
  <si>
    <t>2022-04-20 10:19:13 </t>
  </si>
  <si>
    <t>20221140143412  </t>
  </si>
  <si>
    <t>2022-04-20 10:33:50 </t>
  </si>
  <si>
    <t>20221140143422  </t>
  </si>
  <si>
    <t>2022-04-20 10:54:16 </t>
  </si>
  <si>
    <t>CAC. Solicitud aval de instructor. </t>
  </si>
  <si>
    <t>20221140143432  </t>
  </si>
  <si>
    <t>2022-04-20 11:03:41 </t>
  </si>
  <si>
    <t>20221140143442  </t>
  </si>
  <si>
    <t>2022-04-20 11:07:12 </t>
  </si>
  <si>
    <t>RD. Legalización de comisión; San Juan de Urabá. </t>
  </si>
  <si>
    <t>20221140143452  </t>
  </si>
  <si>
    <t>2022-04-20 11:11:18 </t>
  </si>
  <si>
    <t>20221140143462  </t>
  </si>
  <si>
    <t>2022-04-20 11:16:56 </t>
  </si>
  <si>
    <t>20221140143472  </t>
  </si>
  <si>
    <t>2022-04-20 11:24:08 </t>
  </si>
  <si>
    <t>20221140143482  </t>
  </si>
  <si>
    <t>2022-04-20 11:39:56 </t>
  </si>
  <si>
    <t>RD CUENTA DE COBRO N4 </t>
  </si>
  <si>
    <t>20221140143492  </t>
  </si>
  <si>
    <t>2022-04-20 11:42:42 </t>
  </si>
  <si>
    <t>20221140143502  </t>
  </si>
  <si>
    <t>2022-04-20 11:48:11 </t>
  </si>
  <si>
    <t>20221140143512  </t>
  </si>
  <si>
    <t>2022-04-20 11:51:14 </t>
  </si>
  <si>
    <t>20221140143522  </t>
  </si>
  <si>
    <t>2022-04-20 11:51:46 </t>
  </si>
  <si>
    <t>CAC. Soportes a requisitos socializados posteriores a visita de la DNBC al cuerpo de Bomberos Voluntarios de Candelaria Valle. </t>
  </si>
  <si>
    <t>(032) 264 8266 - 312 6601736 </t>
  </si>
  <si>
    <t>bomberoscandelariavalle@yahoo.com  </t>
  </si>
  <si>
    <t>BENEMÉRITO CUERPO DE BOMBEROS CANDELARIA - VALLE  </t>
  </si>
  <si>
    <t>20221140143532  </t>
  </si>
  <si>
    <t>2022-04-20 11:53:47 </t>
  </si>
  <si>
    <t>20221140143542  </t>
  </si>
  <si>
    <t>2022-04-20 12:02:32 </t>
  </si>
  <si>
    <t>20221140143552  </t>
  </si>
  <si>
    <t>2022-04-20 12:07:52 </t>
  </si>
  <si>
    <t>20221140143562  </t>
  </si>
  <si>
    <t>2022-04-20 12:27:52 </t>
  </si>
  <si>
    <t>20221140143572  </t>
  </si>
  <si>
    <t>2022-04-20 13:31:55 </t>
  </si>
  <si>
    <t>20221140143582  </t>
  </si>
  <si>
    <t>2022-04-20 13:34:26 </t>
  </si>
  <si>
    <t>20221140143592  </t>
  </si>
  <si>
    <t>2022-04-20 13:34:27 </t>
  </si>
  <si>
    <t>20221140143602  </t>
  </si>
  <si>
    <t>2022-04-20 13:34:29 </t>
  </si>
  <si>
    <t>20221140143612  </t>
  </si>
  <si>
    <t>2022-04-20 13:34:31 </t>
  </si>
  <si>
    <t>20221140143622  </t>
  </si>
  <si>
    <t>2022-04-20 13:34:33 </t>
  </si>
  <si>
    <t>20221140143632  </t>
  </si>
  <si>
    <t>2022-04-20 13:34:35 </t>
  </si>
  <si>
    <t>20221140143642  </t>
  </si>
  <si>
    <t>2022-04-20 13:43:58 </t>
  </si>
  <si>
    <t>3143145382 </t>
  </si>
  <si>
    <t>fmartinezr55@gmail.com  </t>
  </si>
  <si>
    <t>FERNEY MARTINEZ RAMIREZ </t>
  </si>
  <si>
    <t>20221140143652  </t>
  </si>
  <si>
    <t>2022-04-20 13:59:39 </t>
  </si>
  <si>
    <t>CAC. Respuesta a oficio de Radicado DNBC No. *20222110046191* con asunto Urgente – Cumplimiento Ley 1575 de 2012 – Contratación para la prestación del servicio público esencial con el Cuerpo de Bomberos Voluntario para la vigencia 2022. </t>
  </si>
  <si>
    <t>7626230 </t>
  </si>
  <si>
    <t>gestiondelriesgo@duitama-boyaca.gov.co </t>
  </si>
  <si>
    <t>ALCALDIA DUITAMA BOYACA </t>
  </si>
  <si>
    <t>20221140143662  </t>
  </si>
  <si>
    <t>2022-04-20 14:03:34 </t>
  </si>
  <si>
    <t>CAC. Solicitud de información y directrices de aplicación de la Ley 2187 del 2022... </t>
  </si>
  <si>
    <t>bomberosaravena@hotmail.com  </t>
  </si>
  <si>
    <t>20221140143672  </t>
  </si>
  <si>
    <t>2022-04-20 14:06:56 </t>
  </si>
  <si>
    <t>CAC. situación actual cuerpos de bomberos de Córdoba. </t>
  </si>
  <si>
    <t>CUERPO DE BOMBEROS VOLUNTARIOS DE TIERRALTA  </t>
  </si>
  <si>
    <t>Jose Dario Martinez </t>
  </si>
  <si>
    <t>20221140143682  </t>
  </si>
  <si>
    <t>2022-04-20 14:20:07 </t>
  </si>
  <si>
    <t>20221140143692  </t>
  </si>
  <si>
    <t>2022-04-20 14:27:13 </t>
  </si>
  <si>
    <t>3006331875 </t>
  </si>
  <si>
    <t>CAMILO ANDRES GONZALEZ LARA </t>
  </si>
  <si>
    <t>20221140143702  </t>
  </si>
  <si>
    <t>2022-04-20 14:31:29 </t>
  </si>
  <si>
    <t>3005718482 </t>
  </si>
  <si>
    <t>GERMAN DARIO MENDEZ LOPEZ </t>
  </si>
  <si>
    <t>20221140143712  </t>
  </si>
  <si>
    <t>2022-04-20 14:37:14 </t>
  </si>
  <si>
    <t>20221140143722  </t>
  </si>
  <si>
    <t>2022-04-20 14:56:21 </t>
  </si>
  <si>
    <t>CAC. SOLICITUD INSCRIPCION EN PLATAFORMA DE EDUCACION DNBC. </t>
  </si>
  <si>
    <t>comandoalcala2019@gmail.com  </t>
  </si>
  <si>
    <t>20221140143732  </t>
  </si>
  <si>
    <t>2022-04-20 15:02:15 </t>
  </si>
  <si>
    <t>CAC. SOLICTUD CONDUCCION Y OPERACION DE VEHICULOS DE BOMBEROS. </t>
  </si>
  <si>
    <t>20221140143742  </t>
  </si>
  <si>
    <t>2022-04-20 15:04:44 </t>
  </si>
  <si>
    <t>3115241959 </t>
  </si>
  <si>
    <t>oscarpabon561@gmail.com  </t>
  </si>
  <si>
    <t>OSCAR ORLANDO PABON GARCIA </t>
  </si>
  <si>
    <t>20221140143752  </t>
  </si>
  <si>
    <t>2022-04-20 15:07:04 </t>
  </si>
  <si>
    <t>CAC. OFICIO Y LISTADO PARA LA CARNETIZACION DEL CBVL. </t>
  </si>
  <si>
    <t>3003060594 </t>
  </si>
  <si>
    <t>cbvlorica@hotmail.com  </t>
  </si>
  <si>
    <t>CUERPO DE BOMBEROS VOLUNTARIOS DE SANTA CRUZ DE LORICA  </t>
  </si>
  <si>
    <t>20221140143762  </t>
  </si>
  <si>
    <t>2022-04-20 15:21:49 </t>
  </si>
  <si>
    <t>CAC. Soportes / Registro N° 068- 2022/ Curso CPI. </t>
  </si>
  <si>
    <t>20221140143772  </t>
  </si>
  <si>
    <t>2022-04-20 15:33:12 </t>
  </si>
  <si>
    <t>CAC. SOLICITU CERTIFICACION.  </t>
  </si>
  <si>
    <t>7326380 </t>
  </si>
  <si>
    <t>sisben@turmeque-boyaca.gov.co  </t>
  </si>
  <si>
    <t>ALCALDIA DE TURMEQUE  </t>
  </si>
  <si>
    <t>20221140143782  </t>
  </si>
  <si>
    <t>2022-04-20 15:41:19 </t>
  </si>
  <si>
    <t>RD. Cuenta de cobro No. 4. </t>
  </si>
  <si>
    <t>20221140143792  </t>
  </si>
  <si>
    <t>2022-04-20 15:44:55 </t>
  </si>
  <si>
    <t>20221140143802  </t>
  </si>
  <si>
    <t>2022-04-20 15:49:05 </t>
  </si>
  <si>
    <t>20221140143812  </t>
  </si>
  <si>
    <t>2022-04-20 15:54:03 </t>
  </si>
  <si>
    <t>RD. CUENTA DE COBRO No. 4. </t>
  </si>
  <si>
    <t>20221140143822  </t>
  </si>
  <si>
    <t>2022-04-20 15:58:23 </t>
  </si>
  <si>
    <t>CAC. CONTESTACION A NUEVA SOLICITUD DE PROPUESTA ECONOMICA 2022 - RADICADO DNBC *20222110042601* Y RADICADO PROCESO JUDICIAL - 05001333302020210011000. </t>
  </si>
  <si>
    <t>3105032266 </t>
  </si>
  <si>
    <t>bomberossantafedeantioquia@hotmail.com  </t>
  </si>
  <si>
    <t>CUERPO DE BOMBEROS VOLUNTARIOS DE SANTAFE DE ANTIOQUIA  </t>
  </si>
  <si>
    <t>20221140143832  </t>
  </si>
  <si>
    <t>2022-04-20 16:05:39 </t>
  </si>
  <si>
    <t>CAC. Solicitud de concepto de aclaración para ascensos. </t>
  </si>
  <si>
    <t>bomberoschinavita@gmail.com  </t>
  </si>
  <si>
    <t>CUERPO DE BOMBEROS VOLUNTARIOS DE CHINAVITA  </t>
  </si>
  <si>
    <t>Jorge Fabian Rodriguez Hincapie </t>
  </si>
  <si>
    <t>20221140143842  </t>
  </si>
  <si>
    <t>2022-04-20 16:15:07 </t>
  </si>
  <si>
    <t>CAC. “ajustes registro de curso radicado 20221140142252”. </t>
  </si>
  <si>
    <t>20221140143852  </t>
  </si>
  <si>
    <t>2022-04-20 16:21:34 </t>
  </si>
  <si>
    <t>CAC. PETICION ESTUDIO VIGENCIA DECRETO 2090 DE 2003. </t>
  </si>
  <si>
    <t>UNIVERSIDAD NACIONAL DE COLOMBIA BOGOTA  </t>
  </si>
  <si>
    <t>20221140143862  </t>
  </si>
  <si>
    <t>2022-04-20 16:28:38 </t>
  </si>
  <si>
    <t>CAC. CONTRATACION MAGDALENA 2022. </t>
  </si>
  <si>
    <t>3016371054 </t>
  </si>
  <si>
    <t>delegacionmagdalenabomberos@gmail.com  </t>
  </si>
  <si>
    <t>DELEGACIÓN DEPARTAMENTAL BOMBEROS DEL MAGDALENA  </t>
  </si>
  <si>
    <t>20221140143872  </t>
  </si>
  <si>
    <t>2022-04-20 16:38:32 </t>
  </si>
  <si>
    <t>CAC. Resolución No. 009. </t>
  </si>
  <si>
    <t>20221140143882  </t>
  </si>
  <si>
    <t>2022-04-20 16:43:27 </t>
  </si>
  <si>
    <t>20221140143892  </t>
  </si>
  <si>
    <t>2022-04-20 16:50:42 </t>
  </si>
  <si>
    <t>CAC. Solicitud de registro de Curso Programa de Formación Bombero II (DOS). </t>
  </si>
  <si>
    <t>20221140143902  </t>
  </si>
  <si>
    <t>2022-04-20 16:57:52 </t>
  </si>
  <si>
    <t>CAC. Solicitud de registro de Curso Actualización Programa de Formación Bombero II (DOS).  </t>
  </si>
  <si>
    <t>20221140143912  </t>
  </si>
  <si>
    <t>2022-04-21 08:51:18 </t>
  </si>
  <si>
    <t>20221140143922  </t>
  </si>
  <si>
    <t>2022-04-21 09:06:47 </t>
  </si>
  <si>
    <t>RD: ORFEO DE PRUEBA </t>
  </si>
  <si>
    <t>20221140143932  </t>
  </si>
  <si>
    <t>2022-04-21 09:13:19 </t>
  </si>
  <si>
    <t>20221140143942  </t>
  </si>
  <si>
    <t>2022-04-21 09:38:16 </t>
  </si>
  <si>
    <t>20221140143952  </t>
  </si>
  <si>
    <t>2022-04-21 10:00:46 </t>
  </si>
  <si>
    <t>20221140143962  </t>
  </si>
  <si>
    <t>2022-04-21 10:33:53 </t>
  </si>
  <si>
    <t>20221140143972  </t>
  </si>
  <si>
    <t>2022-04-21 10:40:31 </t>
  </si>
  <si>
    <t>20221140143982  </t>
  </si>
  <si>
    <t>2022-04-21 10:44:16 </t>
  </si>
  <si>
    <t>20221140143992  </t>
  </si>
  <si>
    <t>2022-04-21 10:48:08 </t>
  </si>
  <si>
    <t>20221140144002  </t>
  </si>
  <si>
    <t>2022-04-21 10:53:07 </t>
  </si>
  <si>
    <t>20221140144012  </t>
  </si>
  <si>
    <t>2022-04-21 11:04:37 </t>
  </si>
  <si>
    <t>RD. CUENTA DE COBRO No. 004. </t>
  </si>
  <si>
    <t>20221140144022  </t>
  </si>
  <si>
    <t>2022-04-21 11:07:33 </t>
  </si>
  <si>
    <t>20221140144032  </t>
  </si>
  <si>
    <t>2022-04-21 11:20:32 </t>
  </si>
  <si>
    <t>RD. Legalización del exterior República Checa. </t>
  </si>
  <si>
    <t>20221140144042  </t>
  </si>
  <si>
    <t>2022-04-21 11:24:26 </t>
  </si>
  <si>
    <t>RD. Legalización de comisión del exterior: Praga República Checa. </t>
  </si>
  <si>
    <t>20221140144052  </t>
  </si>
  <si>
    <t>2022-04-21 11:31:02 </t>
  </si>
  <si>
    <t>RD. LEGALIZACIÓN COMISIÓN AL EXTERIOR. </t>
  </si>
  <si>
    <t>20221140144062  </t>
  </si>
  <si>
    <t>2022-04-21 11:34:10 </t>
  </si>
  <si>
    <t>RD. Suministro de combustible.  </t>
  </si>
  <si>
    <t>20221140144072  </t>
  </si>
  <si>
    <t>2022-04-21 12:00:56 </t>
  </si>
  <si>
    <t>RD. Pago No. 2 contrato No. 152-2021. </t>
  </si>
  <si>
    <t>3502787230 </t>
  </si>
  <si>
    <t>contabilidadasiatrading@gmail.com  </t>
  </si>
  <si>
    <t>ATG ASIA TRADING GROUP  </t>
  </si>
  <si>
    <t>20221140144082  </t>
  </si>
  <si>
    <t>2022-04-21 12:04:02 </t>
  </si>
  <si>
    <t>CAC. Solicitud Firma Certificados Curso Bomberos I, Gestión y Administración. </t>
  </si>
  <si>
    <t>20221140144092  </t>
  </si>
  <si>
    <t>2022-04-21 13:51:50 </t>
  </si>
  <si>
    <t>CAC. AJUSTES REGISTRO DE CURSO RADICADO 20221140142232. </t>
  </si>
  <si>
    <t>20221140144102  </t>
  </si>
  <si>
    <t>2022-04-21 13:55:51 </t>
  </si>
  <si>
    <t>CAC. BCBVD - 0802022 Informe acciones operativas. </t>
  </si>
  <si>
    <t>20221140144112  </t>
  </si>
  <si>
    <t>2022-04-21 14:00:02 </t>
  </si>
  <si>
    <t>CAC. Comunicado Oficial. </t>
  </si>
  <si>
    <t>CUERPO DE BOMBEROS VOLUNTARIOS BOLIVAR VALLE  </t>
  </si>
  <si>
    <t>20221140144122  </t>
  </si>
  <si>
    <t>2022-04-21 14:07:56 </t>
  </si>
  <si>
    <t>20221140144132  </t>
  </si>
  <si>
    <t>2022-04-21 14:13:22 </t>
  </si>
  <si>
    <t>CAC. SOLICITUD DE CARNETIZACIÓN CUERPO DE BOMBEROS VOLUNTARIOS DE GIGANTE HUILA. </t>
  </si>
  <si>
    <t>20221140144142  </t>
  </si>
  <si>
    <t>2022-04-21 14:31:31 </t>
  </si>
  <si>
    <t>CAC. RESPUESTA E-2022-128795, Respuesta a su Derecho de Petición. </t>
  </si>
  <si>
    <t>20221140144152  </t>
  </si>
  <si>
    <t>2022-04-21 14:35:41 </t>
  </si>
  <si>
    <t>CAC. RESPUESTA E-2022-128831, RESPUESTA DERECHO DE PETICIÓN. </t>
  </si>
  <si>
    <t>20221140144162  </t>
  </si>
  <si>
    <t>2022-04-21 14:48:25 </t>
  </si>
  <si>
    <t>CAC. Solicitud de firma de Bombero I. </t>
  </si>
  <si>
    <t>formacion@bomberosfloridablanca.com </t>
  </si>
  <si>
    <t>20221140144172  </t>
  </si>
  <si>
    <t>2022-04-21 14:51:37 </t>
  </si>
  <si>
    <t>3116069523 </t>
  </si>
  <si>
    <t>julianotalvarog@hotmail.com  </t>
  </si>
  <si>
    <t>JULIAN DAVID OTALVARO GRANADA </t>
  </si>
  <si>
    <t>20221140144182  </t>
  </si>
  <si>
    <t>2022-04-21 14:51:39 </t>
  </si>
  <si>
    <t>20221140144192  </t>
  </si>
  <si>
    <t>2022-04-21 14:54:23 </t>
  </si>
  <si>
    <t>VICTORIA AMALIA JATTIN MARTINEZ </t>
  </si>
  <si>
    <t>20221140144202  </t>
  </si>
  <si>
    <t>2022-04-21 15:01:00 </t>
  </si>
  <si>
    <t>20221140144212  </t>
  </si>
  <si>
    <t>2022-04-21 15:03:33 </t>
  </si>
  <si>
    <t>3012606846 </t>
  </si>
  <si>
    <t>CJ11@MISENA.EDU.CO  </t>
  </si>
  <si>
    <t>CRISTIAN JORGE GUSTIN VALENCIA </t>
  </si>
  <si>
    <t>20221140144222  </t>
  </si>
  <si>
    <t>2022-04-21 15:06:34 </t>
  </si>
  <si>
    <t>RD. Legalización de comisión Riosucio - Chocó. </t>
  </si>
  <si>
    <t>20221140144232  </t>
  </si>
  <si>
    <t>2022-04-21 15:11:11 </t>
  </si>
  <si>
    <t>CHT: PETICION </t>
  </si>
  <si>
    <t>yordilopez@esap.edu.co </t>
  </si>
  <si>
    <t>Yordi Lopez Ramirez </t>
  </si>
  <si>
    <t>20221140144242  </t>
  </si>
  <si>
    <t>2022-04-21 15:12:47 </t>
  </si>
  <si>
    <t>RD. Legalización de comisión: San Andrés,  </t>
  </si>
  <si>
    <t>20221140144252  </t>
  </si>
  <si>
    <t>2022-04-21 15:15:49 </t>
  </si>
  <si>
    <t>RD. Legalización de comisón: Quibdó - Chocó.  </t>
  </si>
  <si>
    <t>20221140144262  </t>
  </si>
  <si>
    <t>2022-04-21 15:39:03 </t>
  </si>
  <si>
    <t>CAC. Respuesta Radicado DNBC No. 20222110041961. </t>
  </si>
  <si>
    <t>20221140144272  </t>
  </si>
  <si>
    <t>2022-04-21 15:49:41 </t>
  </si>
  <si>
    <t>CAC. Respuesta a Oficio de Radicado DNBC No. *20222110046911*. </t>
  </si>
  <si>
    <t>6381015 - 312 4669596 - 3178486769 </t>
  </si>
  <si>
    <t>gestiondelriesgomani@gmail.com </t>
  </si>
  <si>
    <t>ALCALDIA MANI CASANARE </t>
  </si>
  <si>
    <t>20221140144282  </t>
  </si>
  <si>
    <t>2022-04-21 15:54:04 </t>
  </si>
  <si>
    <t>20221140144292  </t>
  </si>
  <si>
    <t>2022-04-21 16:06:17 </t>
  </si>
  <si>
    <t>CAC. Radicado 20222140001104,postulación mesa tecnica conducción y operación para vehículos de bomberos. </t>
  </si>
  <si>
    <t>bomberospitalito.seguridad@gmail.com </t>
  </si>
  <si>
    <t>20221140144302  </t>
  </si>
  <si>
    <t>2022-04-21 16:18:37 </t>
  </si>
  <si>
    <t>CAC. Solicitud de Concepto. </t>
  </si>
  <si>
    <t>3138934348 </t>
  </si>
  <si>
    <t>DELEGACION DEPARTAMENTAL DE BOMBEROS DE TOLIMA  </t>
  </si>
  <si>
    <t>20221140144312  </t>
  </si>
  <si>
    <t>2022-04-21 16:22:58 </t>
  </si>
  <si>
    <t>CAC. Solicitud de máquina de bomberos. </t>
  </si>
  <si>
    <t>aldemarbettin@yahoo.es  </t>
  </si>
  <si>
    <t>3125071104 </t>
  </si>
  <si>
    <t>DELEGACION DEPARTAMENTAL DE BOMBEROS DE SUCRE  </t>
  </si>
  <si>
    <t>20221140144322  </t>
  </si>
  <si>
    <t>2022-04-21 16:26:42 </t>
  </si>
  <si>
    <t>CAC. Solicitud apoyo jurídico para la postulación y/o posesión de un comandante de bomberos encargado para el municipio de Simacota Santander. </t>
  </si>
  <si>
    <t>planeacion@simacota-santander.gov.co </t>
  </si>
  <si>
    <t>SIMACOTA SANTANDER  </t>
  </si>
  <si>
    <t>20221140144332  </t>
  </si>
  <si>
    <t>2022-04-21 16:30:29 </t>
  </si>
  <si>
    <t>CAC. Respuesta a requerimiento por parte de su despacho con el radicado N° *20222110047491** </t>
  </si>
  <si>
    <t>bomberos.trinidad@hotmail.com  </t>
  </si>
  <si>
    <t>20221140144342  </t>
  </si>
  <si>
    <t>2022-04-21 16:35:47 </t>
  </si>
  <si>
    <t>CAC. SOLICITUD DE INFORMACION BOMBEROS SABANALARGA. </t>
  </si>
  <si>
    <t>20221140144352  </t>
  </si>
  <si>
    <t>2022-04-21 16:41:39 </t>
  </si>
  <si>
    <t>CAC. POSTULACION C.B.S.C.I  </t>
  </si>
  <si>
    <t>8414499 - 3108220701 </t>
  </si>
  <si>
    <t>bomberosandes1@gmail.com  </t>
  </si>
  <si>
    <t>CUERPO DE BOMBEROS VOLUNTARIOS DE ANDES - ANTIOQUIA  </t>
  </si>
  <si>
    <t>20221140144362  </t>
  </si>
  <si>
    <t>2022-04-21 16:46:42 </t>
  </si>
  <si>
    <t>CAC. RESPUESTA RADICADO No. 20222110035461-2022. </t>
  </si>
  <si>
    <t>3222518089 </t>
  </si>
  <si>
    <t>secgobierno@lapalma-cundinamarca.gov.co  </t>
  </si>
  <si>
    <t>ALCALDÍA LA PALMA CUNDINAMARCA </t>
  </si>
  <si>
    <t>20221140144372  </t>
  </si>
  <si>
    <t>2022-04-21 16:52:12 </t>
  </si>
  <si>
    <t>GOBERNACIÓN DE SANTANDER  </t>
  </si>
  <si>
    <t>20221140144382  </t>
  </si>
  <si>
    <t>2022-04-22 08:27:50 </t>
  </si>
  <si>
    <t>20221140144392  </t>
  </si>
  <si>
    <t>2022-04-22 09:08:03 </t>
  </si>
  <si>
    <t>cac. RESPUESTA OFICIO Radicado DNBC No. * 20222110042681*. </t>
  </si>
  <si>
    <t>3114092541 </t>
  </si>
  <si>
    <t>secretariadelinterior@sanestanislao-bolivar.gov.co </t>
  </si>
  <si>
    <t>ALCALDIA SAN ESTANISLAO BOLIVAR </t>
  </si>
  <si>
    <t>20221140144402  </t>
  </si>
  <si>
    <t>2022-04-22 09:14:38 </t>
  </si>
  <si>
    <t>20221140144412  </t>
  </si>
  <si>
    <t>2022-04-22 09:18:29 </t>
  </si>
  <si>
    <t>20221140144422  </t>
  </si>
  <si>
    <t>2022-04-22 09:20:52 </t>
  </si>
  <si>
    <t>3112021363 </t>
  </si>
  <si>
    <t>BENACIO MORALES ZUÑIGA </t>
  </si>
  <si>
    <t>20221140144432  </t>
  </si>
  <si>
    <t>2022-04-22 09:24:25 </t>
  </si>
  <si>
    <t>20221140144442  </t>
  </si>
  <si>
    <t>2022-04-22 09:29:59 </t>
  </si>
  <si>
    <t>918668158 </t>
  </si>
  <si>
    <t>gestiondelriesgo@tibacuy-cundinamarca.gov.co </t>
  </si>
  <si>
    <t>ALCALDIA TIBACUY CUNDINAMARCA </t>
  </si>
  <si>
    <t>20221140144452  </t>
  </si>
  <si>
    <t>2022-04-22 09:52:33 </t>
  </si>
  <si>
    <t>CAC. REMISION ACTUACIONES Y TRASLADO OFICIO. </t>
  </si>
  <si>
    <t>carlosaizu@hotmail.com  </t>
  </si>
  <si>
    <t>CUERPO DE BOMBEROS VOLUNTARIOS SUAREZ TOLIMA  </t>
  </si>
  <si>
    <t>20221140144462  </t>
  </si>
  <si>
    <t>2022-04-22 10:01:24 </t>
  </si>
  <si>
    <t>CAC. RESPUESTA RADICADO No. 20222110044201 - CUMPLIMIENTO LEY 1572 DE 2012. </t>
  </si>
  <si>
    <t>3132439652 </t>
  </si>
  <si>
    <t>secretariadegobierno@belen-boyaca.gov.co </t>
  </si>
  <si>
    <t>ALCALDIA BELEN BOYACA </t>
  </si>
  <si>
    <t>20221140144472  </t>
  </si>
  <si>
    <t>2022-04-22 10:13:13 </t>
  </si>
  <si>
    <t>CI. Traslado oficio del Ministerio de Tecnologías de la Información y de las Comunicaciones con radicado No. 10189. </t>
  </si>
  <si>
    <t>20221140144482  </t>
  </si>
  <si>
    <t>2022-04-22 10:18:28 </t>
  </si>
  <si>
    <t>CAC. Reiteración: traslado por competencia. </t>
  </si>
  <si>
    <t>20221140144492  </t>
  </si>
  <si>
    <t>2022-04-22 10:22:19 </t>
  </si>
  <si>
    <t>CAC. CONTESTACIÓN RADICADO 20222110033211 DE 24/01/2022. </t>
  </si>
  <si>
    <t>6451867 </t>
  </si>
  <si>
    <t>juridico-secgobierno@puertolopez-meta.gov.co </t>
  </si>
  <si>
    <t>ALCALDIA MUNICIPAL PUERTO LOPEZ META </t>
  </si>
  <si>
    <t>20221140144502  </t>
  </si>
  <si>
    <t>2022-04-22 10:31:51 </t>
  </si>
  <si>
    <t>RD. Factura 6841541-7.  </t>
  </si>
  <si>
    <t>20221140144512  </t>
  </si>
  <si>
    <t>2022-04-22 10:34:08 </t>
  </si>
  <si>
    <t>RD. FACTURA No. 6841542-9. </t>
  </si>
  <si>
    <t>20221140144522  </t>
  </si>
  <si>
    <t>2022-04-22 10:36:04 </t>
  </si>
  <si>
    <t>RD. Factura 6841540-5. </t>
  </si>
  <si>
    <t>20221140144532  </t>
  </si>
  <si>
    <t>2022-04-22 10:40:05 </t>
  </si>
  <si>
    <t>RD. Legalización de comisión: Popayán - Cauca. </t>
  </si>
  <si>
    <t>20221140144542  </t>
  </si>
  <si>
    <t>2022-04-22 10:43:15 </t>
  </si>
  <si>
    <t>RD. Legalización de comisión Sabaneta - Antioquia. </t>
  </si>
  <si>
    <t>20221140144552  </t>
  </si>
  <si>
    <t>2022-04-22 11:02:35 </t>
  </si>
  <si>
    <t>CAC. Contestación Derecho de petición. </t>
  </si>
  <si>
    <t>3107610498 </t>
  </si>
  <si>
    <t>gobierno@santarosadecabal-risaralda.gov.co  </t>
  </si>
  <si>
    <t>ALCALDIA SANTA ROSA DE VITERBO </t>
  </si>
  <si>
    <t>20221140144562  </t>
  </si>
  <si>
    <t>2022-04-22 11:33:17 </t>
  </si>
  <si>
    <t>20221140144572  </t>
  </si>
  <si>
    <t>2022-04-22 11:52:55 </t>
  </si>
  <si>
    <t>CAC. Solicitud: base de datos de Cuerpos de Bomberos a nvel nacional. </t>
  </si>
  <si>
    <t>comunicacionescorporativas@bomberoscali.org </t>
  </si>
  <si>
    <t>20221140144582  </t>
  </si>
  <si>
    <t>2022-04-22 11:54:23 </t>
  </si>
  <si>
    <t>CAC. Instructores para curso GAB. </t>
  </si>
  <si>
    <t>20221140144592  </t>
  </si>
  <si>
    <t>2022-04-22 12:03:06 </t>
  </si>
  <si>
    <t>CAC. Soportes Curso AVAL 022-2022- Bomberos Montelíbano. </t>
  </si>
  <si>
    <t>20221140144602  </t>
  </si>
  <si>
    <t>2022-04-22 12:25:01 </t>
  </si>
  <si>
    <t>3123348230 </t>
  </si>
  <si>
    <t>HERNANDO ANDRES GARCIA MARIÑO </t>
  </si>
  <si>
    <t>20221140144612  </t>
  </si>
  <si>
    <t>2022-04-22 14:07:15 </t>
  </si>
  <si>
    <t>CAC. SOLICITUD REGISTRO / CUERPO DE BOMBEROS VOLUNTARIOS LA CUMBRE. </t>
  </si>
  <si>
    <t>20221140144622  </t>
  </si>
  <si>
    <t>2022-04-22 14:16:41 </t>
  </si>
  <si>
    <t>CAC. Información Solicitada Radicado DNBC N° 20222110044021. </t>
  </si>
  <si>
    <t>6188150 </t>
  </si>
  <si>
    <t>gobierno@rionegro-santander.gov.co </t>
  </si>
  <si>
    <t>ALCALDIA MUNICIPAL DE RIONEGRO  </t>
  </si>
  <si>
    <t>20221140144632  </t>
  </si>
  <si>
    <t>2022-04-22 14:22:16 </t>
  </si>
  <si>
    <t>CAC. Solicitud de informacion. </t>
  </si>
  <si>
    <t>hgarcia@bomberosbogota.gov.co  </t>
  </si>
  <si>
    <t>HENRRY LEONARDO GARCIA RIVERA  </t>
  </si>
  <si>
    <t>20221140144642  </t>
  </si>
  <si>
    <t>2022-04-22 14:30:38 </t>
  </si>
  <si>
    <t>CAC. DOCUMENTACION CURSO REGISTRO 107-2022.  </t>
  </si>
  <si>
    <t>bomberosneira@hotmail.com  </t>
  </si>
  <si>
    <t>312284979 </t>
  </si>
  <si>
    <t>BOMBEROS VOLUNTARIOS NEIRA - CALDAS  </t>
  </si>
  <si>
    <t>20221140144652  </t>
  </si>
  <si>
    <t>2022-04-22 14:50:54 </t>
  </si>
  <si>
    <t>CAC. DOCUMENTOS REGISTRO 1 Y 2 BROS HONDA. </t>
  </si>
  <si>
    <t>20221140144662  </t>
  </si>
  <si>
    <t>2022-04-22 14:56:46 </t>
  </si>
  <si>
    <t>20221140144672  </t>
  </si>
  <si>
    <t>2022-04-22 15:01:26 </t>
  </si>
  <si>
    <t>CAC. RESPUESTA REQUERIMIENTO. </t>
  </si>
  <si>
    <t>20221140144682  </t>
  </si>
  <si>
    <t>2022-04-22 15:07:17 </t>
  </si>
  <si>
    <t>CAC. Solicitud Curso SCI. </t>
  </si>
  <si>
    <t>20221140144692  </t>
  </si>
  <si>
    <t>2022-04-22 15:12:35 </t>
  </si>
  <si>
    <t>CAC. “ ajustes registro de curso radicado 20221140142762 ”. </t>
  </si>
  <si>
    <t>20221140144702  </t>
  </si>
  <si>
    <t>2022-04-22 15:21:02 </t>
  </si>
  <si>
    <t>CAC. SOLICITUD REGISTRO PARA CURSO. </t>
  </si>
  <si>
    <t>8550090 </t>
  </si>
  <si>
    <t>cuerpodebomberosmanzanares@gmail.com  </t>
  </si>
  <si>
    <t>CUERPO DE BOMBEROS VOLUNTARIOS DE MANZANARES  </t>
  </si>
  <si>
    <t>20221140144712  </t>
  </si>
  <si>
    <t>2022-04-22 15:28:13 </t>
  </si>
  <si>
    <t>CAC. SOLICITUD REGISTRO CURSO GESTION Y ADMINISTRACIÓN DE CUERPOS DE BOMBEROS. </t>
  </si>
  <si>
    <t>20221140144722  </t>
  </si>
  <si>
    <t>2022-04-22 15:33:25 </t>
  </si>
  <si>
    <t>CAC. Solicitud certificado de cumplimiento. </t>
  </si>
  <si>
    <t>6524025 </t>
  </si>
  <si>
    <t>bomberospuestolleras@gmail.com  </t>
  </si>
  <si>
    <t>CUERPO DE BOMBEROS DE PUERTO LLERAS - META  </t>
  </si>
  <si>
    <t>20221140144732  </t>
  </si>
  <si>
    <t>2022-04-22 15:40:40 </t>
  </si>
  <si>
    <t>CAC. Desvinculación de unidad bomberil. </t>
  </si>
  <si>
    <t>20221140144742  </t>
  </si>
  <si>
    <t>2022-04-22 15:43:04 </t>
  </si>
  <si>
    <t>20221140144752  </t>
  </si>
  <si>
    <t>2022-04-22 15:47:27 </t>
  </si>
  <si>
    <t>20221140144762  </t>
  </si>
  <si>
    <t>2022-04-22 15:47:29 </t>
  </si>
  <si>
    <t>20221140144772  </t>
  </si>
  <si>
    <t>2022-04-22 15:53:37 </t>
  </si>
  <si>
    <t>PEDRO MANOSALVA  </t>
  </si>
  <si>
    <t>20221140144782  </t>
  </si>
  <si>
    <t>2022-04-22 15:59:15 </t>
  </si>
  <si>
    <t>CRISTIAN FERNANDO SALCEDO  </t>
  </si>
  <si>
    <t>20221140144792  </t>
  </si>
  <si>
    <t>2022-04-22 16:02:19 </t>
  </si>
  <si>
    <t>20221140144802  </t>
  </si>
  <si>
    <t>2022-04-22 16:05:50 </t>
  </si>
  <si>
    <t>20221140144812  </t>
  </si>
  <si>
    <t>2022-04-22 16:31:14 </t>
  </si>
  <si>
    <t>CAC. Buenas tardes, envió contestación de requerimiento por parte de la DNBC por parte del Consejo de Dignatarios de Trinidad. </t>
  </si>
  <si>
    <t>consejodedignatariostdd@gmail.com </t>
  </si>
  <si>
    <t>20221140144822  </t>
  </si>
  <si>
    <t>2022-04-22 16:31:16 </t>
  </si>
  <si>
    <t>20221140144832  </t>
  </si>
  <si>
    <t>2022-04-22 16:33:36 </t>
  </si>
  <si>
    <t>CAC. RESPUESTA DERECHO DE PETICIÓN RADICADO DNBC Nº 20222110043811. </t>
  </si>
  <si>
    <t>6862229 </t>
  </si>
  <si>
    <t>contactenos@elcarmen-bolivar.gov.co  </t>
  </si>
  <si>
    <t>ALCALDIA EL CARMEN DE BOLIVAR BOLIVAR </t>
  </si>
  <si>
    <t>20221140144842  </t>
  </si>
  <si>
    <t>2022-04-22 16:36:05 </t>
  </si>
  <si>
    <t>CAC. Reclamación de violación de leyes.  </t>
  </si>
  <si>
    <t>blanco2562@hotmail.com  </t>
  </si>
  <si>
    <t>EDGARDO DE JESUS BLANCO FLORES  </t>
  </si>
  <si>
    <t>20221140144852  </t>
  </si>
  <si>
    <t>2022-04-22 16:45:03 </t>
  </si>
  <si>
    <t>CAC. Denuncia, en contra de la comandante y el sargento del cuerpo de bomberos voluntario de galapa Atlantico, Yarledis milena Pérez y Carlos Viloria. </t>
  </si>
  <si>
    <t>marvinpadilla9012@gmail.com  </t>
  </si>
  <si>
    <t>MARVIN RODRIGO PADILLA NIETO </t>
  </si>
  <si>
    <t>20221140144862  </t>
  </si>
  <si>
    <t>2022-04-22 16:48:49 </t>
  </si>
  <si>
    <t>CAC. Comunicado oficial 002 </t>
  </si>
  <si>
    <t>20221140144872  </t>
  </si>
  <si>
    <t>2022-04-22 16:48:51 </t>
  </si>
  <si>
    <t>20221140144882  </t>
  </si>
  <si>
    <t>2022-04-22 16:53:24 </t>
  </si>
  <si>
    <t>CAC. EXT_S22-00037206-PQRSD-030185-PQR traslado solicitud Alcalde del Municipio de Suaza. </t>
  </si>
  <si>
    <t>3107537580 </t>
  </si>
  <si>
    <t>alcaldia@suaza-huila.gov.co  </t>
  </si>
  <si>
    <t>ALCALDIA MUNICIPAL SUAZA HUILA </t>
  </si>
  <si>
    <t>20221140144892  </t>
  </si>
  <si>
    <t>2022-04-22 16:59:13 </t>
  </si>
  <si>
    <t>CI. Invitación Conservatorio... 3 de mayo. </t>
  </si>
  <si>
    <t>3751078 </t>
  </si>
  <si>
    <t>correspondencia@gestiondelriesgo.gov.co  </t>
  </si>
  <si>
    <t>UNGRD  </t>
  </si>
  <si>
    <t>20221140144902  </t>
  </si>
  <si>
    <t>2022-04-25 11:35:09 </t>
  </si>
  <si>
    <t>SM: CERTIFICADOS </t>
  </si>
  <si>
    <t>bomberosflorida@yahoo.es  </t>
  </si>
  <si>
    <t>20221140144912  </t>
  </si>
  <si>
    <t>2022-04-25 13:58:42 </t>
  </si>
  <si>
    <t>20221140144922  </t>
  </si>
  <si>
    <t>2022-04-25 14:00:53 </t>
  </si>
  <si>
    <t>20221140144932  </t>
  </si>
  <si>
    <t>2022-04-25 14:03:13 </t>
  </si>
  <si>
    <t>20221140144942  </t>
  </si>
  <si>
    <t>2022-04-25 14:43:14 </t>
  </si>
  <si>
    <t>20221140144952  </t>
  </si>
  <si>
    <t>2022-04-25 14:43:16 </t>
  </si>
  <si>
    <t>20221140144962  </t>
  </si>
  <si>
    <t>2022-04-25 14:47:26 </t>
  </si>
  <si>
    <t>RD CUENTA DE COBRO n3 </t>
  </si>
  <si>
    <t>20221140144972  </t>
  </si>
  <si>
    <t>2022-04-25 14:51:24 </t>
  </si>
  <si>
    <t>20221140144982  </t>
  </si>
  <si>
    <t>2022-04-25 14:55:38 </t>
  </si>
  <si>
    <t>RD CUENTA DE COBRO N3 </t>
  </si>
  <si>
    <t>20221140144992  </t>
  </si>
  <si>
    <t>2022-04-25 15:32:38 </t>
  </si>
  <si>
    <t>RD cuenta de cobro 04 </t>
  </si>
  <si>
    <t>20221140145002  </t>
  </si>
  <si>
    <t>2022-04-25 15:35:05 </t>
  </si>
  <si>
    <t>20221140145012  </t>
  </si>
  <si>
    <t>2022-04-26 08:53:26 </t>
  </si>
  <si>
    <t>CAC Ajustes registro de curso radicado 20221140142712  </t>
  </si>
  <si>
    <t>20221140145022  </t>
  </si>
  <si>
    <t>2022-04-26 09:00:10 </t>
  </si>
  <si>
    <t>CAC REENVIAR PLAN DE ACCIÓN 2022 DEL DEPARTAMENTO DEL QUINDÍO </t>
  </si>
  <si>
    <t>20221140145032  </t>
  </si>
  <si>
    <t>2022-04-26 09:02:42 </t>
  </si>
  <si>
    <t>CAC Oficio de respuesta a solicitud de información de la Dirección Nacional de Bomberos </t>
  </si>
  <si>
    <t>alcaldia@sanpedrodelosmilagros-antioquia.gov.co  </t>
  </si>
  <si>
    <t>ALCALDIA MUNICIPAL DE SAN PEDRO DE LOS MILAGROS - ANTIOQUIA  </t>
  </si>
  <si>
    <t>20221140145042  </t>
  </si>
  <si>
    <t>2022-04-26 09:14:46 </t>
  </si>
  <si>
    <t>SM FIRMA DIPLOMAS CURSOS 115-2022/124-2022/123-2022 </t>
  </si>
  <si>
    <t>20221140145052  </t>
  </si>
  <si>
    <t>2022-04-26 09:21:23 </t>
  </si>
  <si>
    <t>CAC ajustes registro de curso radicado 20221140142282 </t>
  </si>
  <si>
    <t>bombercar@hotmail.com </t>
  </si>
  <si>
    <t>20221140145062  </t>
  </si>
  <si>
    <t>2022-04-26 09:23:26 </t>
  </si>
  <si>
    <t>20221140145072  </t>
  </si>
  <si>
    <t>2022-04-26 09:25:54 </t>
  </si>
  <si>
    <t>RD CUENTA DE COBRO N2 </t>
  </si>
  <si>
    <t>20221140145082  </t>
  </si>
  <si>
    <t>2022-04-26 09:31:26 </t>
  </si>
  <si>
    <t>20221140145092  </t>
  </si>
  <si>
    <t>2022-04-26 09:34:40 </t>
  </si>
  <si>
    <t>20221140145102  </t>
  </si>
  <si>
    <t>2022-04-26 09:37:40 </t>
  </si>
  <si>
    <t>20221140145112  </t>
  </si>
  <si>
    <t>2022-04-26 09:47:10 </t>
  </si>
  <si>
    <t>SM FIRMA DIPLOMAS </t>
  </si>
  <si>
    <t>20221140145122  </t>
  </si>
  <si>
    <t>2022-04-26 09:53:18 </t>
  </si>
  <si>
    <t>BENANCIO MORALES ZUÑIGA </t>
  </si>
  <si>
    <t>20221140145132  </t>
  </si>
  <si>
    <t>2022-04-26 10:02:26 </t>
  </si>
  <si>
    <t>CAC MESA TÉCNICA DE TRABAJO VIRTUAL. </t>
  </si>
  <si>
    <t>20221140145142  </t>
  </si>
  <si>
    <t>2022-04-26 10:06:42 </t>
  </si>
  <si>
    <t>CAC Documentos soporte Cuerpo de Bomberos Cantagallo Bolívar en creación Curso B1 Registro 424 de 2021 </t>
  </si>
  <si>
    <t>3156801070 </t>
  </si>
  <si>
    <t>bomberosventaquemadaboy@hotmail.com  </t>
  </si>
  <si>
    <t>CUERPO DE BOMBEROS VOLUNTARIOS DE VENTAQUEMADA  </t>
  </si>
  <si>
    <t>20221140145152  </t>
  </si>
  <si>
    <t>2022-04-26 10:10:42 </t>
  </si>
  <si>
    <t>CAC Documentos soporte Curso 424 -2021 Cantagallo Bolívar </t>
  </si>
  <si>
    <t>20221140145162  </t>
  </si>
  <si>
    <t>2022-04-26 10:15:31 </t>
  </si>
  <si>
    <t>CAC Anulación de numero de registro de actualización </t>
  </si>
  <si>
    <t>20221140145172  </t>
  </si>
  <si>
    <t>2022-04-26 10:19:30 </t>
  </si>
  <si>
    <t>CAC Solicitud información capacitación Bomberos </t>
  </si>
  <si>
    <t>3142270289 </t>
  </si>
  <si>
    <t>ruizdiego93@hotmail.com </t>
  </si>
  <si>
    <t>Diego Javier Ruiz Calderón </t>
  </si>
  <si>
    <t>20221140145182  </t>
  </si>
  <si>
    <t>2022-04-26 10:22:27 </t>
  </si>
  <si>
    <t>CAC Cumplimiento Ley 1575 de 2012 </t>
  </si>
  <si>
    <t>( 8) 7500710 - 3115134058 </t>
  </si>
  <si>
    <t>contactenos@garagoa-boyaca.gov.co  </t>
  </si>
  <si>
    <t>ALCALDIA GARAGOA BOYACA </t>
  </si>
  <si>
    <t>20221140145192  </t>
  </si>
  <si>
    <t>2022-04-26 10:24:42 </t>
  </si>
  <si>
    <t>CAC Respuesta oficio con radicado N° DNBC- 20222110043111. </t>
  </si>
  <si>
    <t>7556 6066 </t>
  </si>
  <si>
    <t>alcaldia@laesperanza-nortedesantander.gov.co  </t>
  </si>
  <si>
    <t>ALCALDIA MUNICIPAL LA ESPERANZA NORTE DE SANTANDER </t>
  </si>
  <si>
    <t>20221140145202  </t>
  </si>
  <si>
    <t>2022-04-26 10:26:55 </t>
  </si>
  <si>
    <t>CAC Solicitud oficio de participación de integrantes del Cuerpo Oficial de Bomberos de Medellín al Curso de Formación de Bomberos </t>
  </si>
  <si>
    <t>3012542404 </t>
  </si>
  <si>
    <t>cmgrd.medellin@gestiondelriesgo.gov.co  </t>
  </si>
  <si>
    <t>CUERPO OFICIAL DE BOMBEROS MEDELLIN  </t>
  </si>
  <si>
    <t>20221140145212  </t>
  </si>
  <si>
    <t>2022-04-26 10:30:51 </t>
  </si>
  <si>
    <t>CAC Traslado por competencia Radicado No E-2022-214392 Y E-2022-188748 </t>
  </si>
  <si>
    <t>20221140145222  </t>
  </si>
  <si>
    <t>2022-04-26 10:32:41 </t>
  </si>
  <si>
    <t>CAC Traslado por competencia Radicado No E-2022-214347 Y E-2022-188746 </t>
  </si>
  <si>
    <t>20221140145232  </t>
  </si>
  <si>
    <t>2022-04-26 10:34:01 </t>
  </si>
  <si>
    <t>CAC Traslado por competencia Radicado No E-2022-214293 y E-2022-188713 </t>
  </si>
  <si>
    <t>20221140145242  </t>
  </si>
  <si>
    <t>2022-04-26 10:35:20 </t>
  </si>
  <si>
    <t>CAC Traslado por competencia Radicado No E-2022-215904 </t>
  </si>
  <si>
    <t>20221140145252  </t>
  </si>
  <si>
    <t>2022-04-26 10:38:26 </t>
  </si>
  <si>
    <t>CAC RESPUESTA RADICADO 20222110040121 </t>
  </si>
  <si>
    <t>3133778741- 3133779993 </t>
  </si>
  <si>
    <t>alcaldia@supata-cundinamarca.gov.co  </t>
  </si>
  <si>
    <t>ALCALDIA SUPATA CUNDINAMARCA </t>
  </si>
  <si>
    <t>20221140145262  </t>
  </si>
  <si>
    <t>2022-04-26 10:42:18 </t>
  </si>
  <si>
    <t>CAC RESPUESTA BOMBEROS ZARAGOZA </t>
  </si>
  <si>
    <t>(4)838 9510 </t>
  </si>
  <si>
    <t>contactenos@zaragoza-antioquia.gov.co  </t>
  </si>
  <si>
    <t>ALCALDIA ZARAGOZA ANTIOQUIA </t>
  </si>
  <si>
    <t>20221140145272  </t>
  </si>
  <si>
    <t>2022-04-26 10:47:20 </t>
  </si>
  <si>
    <t>CAC Petición Traslado de RADICADO DE SALIDA 3202-2-2022-00260 </t>
  </si>
  <si>
    <t>3323400 </t>
  </si>
  <si>
    <t>servicioalciudadano@minambiente.gov.co  </t>
  </si>
  <si>
    <t>MINISTERIO DE AMBIENTE  </t>
  </si>
  <si>
    <t>20221140145282  </t>
  </si>
  <si>
    <t>2022-04-26 10:53:14 </t>
  </si>
  <si>
    <t>CAC Respuesta Registro de curso Bomberos Villavicencio Radicado DNBC 20213800086162 </t>
  </si>
  <si>
    <t>coordinacionacademica@bomberosvillavicencio.org  </t>
  </si>
  <si>
    <t>20221140145292  </t>
  </si>
  <si>
    <t>2022-04-26 11:04:57 </t>
  </si>
  <si>
    <t>CAC SOLICITUD CONVALIDACION DE CERTIFICADOS PARA HOMOLOGACION FORMACION BOMBERIL </t>
  </si>
  <si>
    <t>CUERPO DE BOMBEROS OFICIALES DE BOGOTA GESTION HUMANA  </t>
  </si>
  <si>
    <t>20221140145302  </t>
  </si>
  <si>
    <t>2022-04-26 11:09:01 </t>
  </si>
  <si>
    <t>20221140145312  </t>
  </si>
  <si>
    <t>2022-04-26 11:24:49 </t>
  </si>
  <si>
    <t>CAC POSTULACIONES S.C.I. LINEA </t>
  </si>
  <si>
    <t>20229000145322  </t>
  </si>
  <si>
    <t>2022-04-26 12:06:51 </t>
  </si>
  <si>
    <t>Queja en contra de los bomberos voluntarios de nocaima </t>
  </si>
  <si>
    <t>20221140145332  </t>
  </si>
  <si>
    <t>2022-04-26 12:14:34 </t>
  </si>
  <si>
    <t>CAC Petición sobre concepto e intervención de la DNBC </t>
  </si>
  <si>
    <t>3245884360 </t>
  </si>
  <si>
    <t>lufeortiz95@hotmail.com </t>
  </si>
  <si>
    <t>LUISA FERNANDA ORTIZ SANCHEZ </t>
  </si>
  <si>
    <t>20221140145342  </t>
  </si>
  <si>
    <t>2022-04-26 12:19:48 </t>
  </si>
  <si>
    <t>CAC ERROR PLATAFORMA RUE </t>
  </si>
  <si>
    <t>8580998 – 3122153043 </t>
  </si>
  <si>
    <t>bomberosvoluntariosfiladelfia@gmail.com  </t>
  </si>
  <si>
    <t>CUERPO DE BOMBEROS VOLUNTARIOS DE FILADELFIA CALDAS  </t>
  </si>
  <si>
    <t>20221140145352  </t>
  </si>
  <si>
    <t>2022-04-26 12:22:09 </t>
  </si>
  <si>
    <t>CAC Oficio remisorio importante y de urgente respuesta traspaso de vehículos Resolución 324 </t>
  </si>
  <si>
    <t>3182738556 </t>
  </si>
  <si>
    <t>bomberos1620@hotmail.com  </t>
  </si>
  <si>
    <t>CUERPO BOMBEROS VOLUNTARIOS LOS ANDES NARIÑO  </t>
  </si>
  <si>
    <t>20221140145362  </t>
  </si>
  <si>
    <t>2022-04-26 12:25:41 </t>
  </si>
  <si>
    <t>CAC Solicitud Registro DNBC </t>
  </si>
  <si>
    <t>20221140145372  </t>
  </si>
  <si>
    <t>2022-04-26 12:32:16 </t>
  </si>
  <si>
    <t>CAC DERECHO DE PETICION JHON FABIO CALAMBAS </t>
  </si>
  <si>
    <t>bealum27@hotmail.com </t>
  </si>
  <si>
    <t>JHON FABIO CALAMBAS GARCIA </t>
  </si>
  <si>
    <t>20221140145382  </t>
  </si>
  <si>
    <t>2022-04-26 12:37:23 </t>
  </si>
  <si>
    <t>CAC solicitud de registro para curso de Bomberos Nivel Uno y Nivel Dos. </t>
  </si>
  <si>
    <t>(8) 8389488 </t>
  </si>
  <si>
    <t>cbvaipe@hotmail.com  </t>
  </si>
  <si>
    <t>CUERPO DE BOMBEROS VOLUNTARIOS DE AIPE  </t>
  </si>
  <si>
    <t>20221140145392  </t>
  </si>
  <si>
    <t>2022-04-26 12:40:12 </t>
  </si>
  <si>
    <t>CAC Informe de estacion de Chipaque </t>
  </si>
  <si>
    <t>3115536945 </t>
  </si>
  <si>
    <t>bomberoschipaque79@gmail.com  </t>
  </si>
  <si>
    <t>CUERPO DE BOMBEROS VOLUNTARIOS DE CHIPAQUE - CUNDINAMARCA  </t>
  </si>
  <si>
    <t>20221140145402  </t>
  </si>
  <si>
    <t>2022-04-26 13:59:19 </t>
  </si>
  <si>
    <t>RD CUENTA DE COBRO n4 </t>
  </si>
  <si>
    <t>20221140145412  </t>
  </si>
  <si>
    <t>2022-04-26 14:21:17 </t>
  </si>
  <si>
    <t>20221140145422  </t>
  </si>
  <si>
    <t>2022-04-26 14:27:09 </t>
  </si>
  <si>
    <t>20221140145432  </t>
  </si>
  <si>
    <t>2022-04-26 14:37:25 </t>
  </si>
  <si>
    <t>CAC Solicitud de resultados convocatoria curso intermedio de SCI </t>
  </si>
  <si>
    <t>bonberoschachagui2003@gmail.com  </t>
  </si>
  <si>
    <t>CUERPO DE BOMBEROS VOLUNTARIOS CHACHAGüí  </t>
  </si>
  <si>
    <t>20221140145442  </t>
  </si>
  <si>
    <t>2022-04-26 14:50:02 </t>
  </si>
  <si>
    <t>CAC CERTIFICADO BOMBERIL </t>
  </si>
  <si>
    <t>direccionsst.itm@gmail.com </t>
  </si>
  <si>
    <t>DIRECTOR SST  </t>
  </si>
  <si>
    <t>20221140145452  </t>
  </si>
  <si>
    <t>2022-04-26 14:58:52 </t>
  </si>
  <si>
    <t>CAC Solicitud registro Bomberos II </t>
  </si>
  <si>
    <t>bomberosmarinilla@hotmail.com </t>
  </si>
  <si>
    <t>20221140145462  </t>
  </si>
  <si>
    <t>2022-04-26 15:04:14 </t>
  </si>
  <si>
    <t>20221140145472  </t>
  </si>
  <si>
    <t>2022-04-26 15:07:34 </t>
  </si>
  <si>
    <t>20221140145482  </t>
  </si>
  <si>
    <t>2022-04-26 15:11:07 </t>
  </si>
  <si>
    <t>CAC RESPUESTA RADICADO DNBC N° 20222140052061  </t>
  </si>
  <si>
    <t>20221140145492  </t>
  </si>
  <si>
    <t>2022-04-26 15:17:49 </t>
  </si>
  <si>
    <t>CAC Solicitud de aval de instructor - Bomberos Tauramena </t>
  </si>
  <si>
    <t>20221140145502  </t>
  </si>
  <si>
    <t>2022-04-26 15:45:08 </t>
  </si>
  <si>
    <t>20221140145512  </t>
  </si>
  <si>
    <t>2022-04-26 15:47:17 </t>
  </si>
  <si>
    <t>20221140145522  </t>
  </si>
  <si>
    <t>2022-04-26 15:49:45 </t>
  </si>
  <si>
    <t>3126130970 </t>
  </si>
  <si>
    <t>LIZ MARGARET ALVAREZ CALDERON </t>
  </si>
  <si>
    <t>20221140145532  </t>
  </si>
  <si>
    <t>2022-04-26 15:56:52 </t>
  </si>
  <si>
    <t>CAC Envio Queja cobro de certificación de bomberos del municipio de Restrepo-Meta. </t>
  </si>
  <si>
    <t>310 7985121 </t>
  </si>
  <si>
    <t>j.andres.lara@dihego.com </t>
  </si>
  <si>
    <t>Dihego Ltda Andres Lara  </t>
  </si>
  <si>
    <t>20221140145542  </t>
  </si>
  <si>
    <t>2022-04-26 15:59:42 </t>
  </si>
  <si>
    <t>20221140145552  </t>
  </si>
  <si>
    <t>2022-04-26 16:06:06 </t>
  </si>
  <si>
    <t>20221140145562  </t>
  </si>
  <si>
    <t>2022-04-26 16:14:09 </t>
  </si>
  <si>
    <t>CAC Traslado 2022-236516-80134-NC </t>
  </si>
  <si>
    <t>6644368 </t>
  </si>
  <si>
    <t>Contraloria@contraloriadebolivar.gov.co  </t>
  </si>
  <si>
    <t>CONTRALORIA DEPARTAMENTAL DE BOLIVAR  </t>
  </si>
  <si>
    <t>20221140145572  </t>
  </si>
  <si>
    <t>2022-04-26 16:17:30 </t>
  </si>
  <si>
    <t>EDINSON ALEXANDER COY </t>
  </si>
  <si>
    <t>20221140145582  </t>
  </si>
  <si>
    <t>2022-04-26 16:30:49 </t>
  </si>
  <si>
    <t>CAC Solicitud de Estatutos y Reglamento Disciplinario CBV Miranda - Cauca </t>
  </si>
  <si>
    <t>8476122 </t>
  </si>
  <si>
    <t>bomberosmiranda@hotmail.com  </t>
  </si>
  <si>
    <t>CUERPO DE BOMBEROS VOLUNTARIOS DE MIRANDA  </t>
  </si>
  <si>
    <t>20221140145592  </t>
  </si>
  <si>
    <t>2022-04-26 16:35:56 </t>
  </si>
  <si>
    <t>RD Postulación para el Curso virtual Sistema Comando Incidentes Ofertado por el Equipo de Educación DNBC. </t>
  </si>
  <si>
    <t>2206565 - 3176674045 </t>
  </si>
  <si>
    <t>cbomberoszarzal@yahoo.es  </t>
  </si>
  <si>
    <t>CUERPO DE BOMBEROS VOLUNTARIOS DE ZARZAL  </t>
  </si>
  <si>
    <t>20221140145602  </t>
  </si>
  <si>
    <t>2022-04-26 16:39:49 </t>
  </si>
  <si>
    <t>JORGE ARMANDO SANTA CRUZ </t>
  </si>
  <si>
    <t>20221140145612  </t>
  </si>
  <si>
    <t>2022-04-26 16:40:45 </t>
  </si>
  <si>
    <t>CAC Solicitud de acompañamiento </t>
  </si>
  <si>
    <t>3102580291 </t>
  </si>
  <si>
    <t>bomberosguateque@gmail.com  </t>
  </si>
  <si>
    <t>CUERPO DE BOMBEROS VOLUNTARIOS DE GUATEQUE - BOYACA  </t>
  </si>
  <si>
    <t>20221140145622  </t>
  </si>
  <si>
    <t>2022-04-26 16:42:29 </t>
  </si>
  <si>
    <t>20221140145632  </t>
  </si>
  <si>
    <t>2022-04-26 16:44:52 </t>
  </si>
  <si>
    <t>20221140145642  </t>
  </si>
  <si>
    <t>2022-04-26 16:47:35 </t>
  </si>
  <si>
    <t>20221140145652  </t>
  </si>
  <si>
    <t>2022-04-26 16:55:28 </t>
  </si>
  <si>
    <t>CAC MODIFICACIÓN CRONOGRAMA DE FECHAS BOMBEROS 1 Y 2 </t>
  </si>
  <si>
    <t>3219994917 </t>
  </si>
  <si>
    <t>20221140145662  </t>
  </si>
  <si>
    <t>2022-04-26 17:11:34 </t>
  </si>
  <si>
    <t>RD PAGO 01 </t>
  </si>
  <si>
    <t>3137374004 </t>
  </si>
  <si>
    <t>contabilidad@nauticenter.com  </t>
  </si>
  <si>
    <t>NAUTICENTER  </t>
  </si>
  <si>
    <t>20221140145672  </t>
  </si>
  <si>
    <t>2022-04-26 17:14:46 </t>
  </si>
  <si>
    <t>RD PAGO 03 </t>
  </si>
  <si>
    <t>20221140145682  </t>
  </si>
  <si>
    <t>2022-04-27 10:02:42 </t>
  </si>
  <si>
    <t>CAC: Acción de Tutela No. 2022-00167 Notificación Auto Admisorio </t>
  </si>
  <si>
    <t>2838738 </t>
  </si>
  <si>
    <t>jlato32@cendoj.ramajudicial.gov.co  </t>
  </si>
  <si>
    <t>JUZGADO 32 LABORAL DEL CIRCUITO  </t>
  </si>
  <si>
    <t>20221140145692  </t>
  </si>
  <si>
    <t>2022-04-27 10:05:54 </t>
  </si>
  <si>
    <t>RD SOLICITUD CONCEPTO JURIDICO </t>
  </si>
  <si>
    <t>3223717527 </t>
  </si>
  <si>
    <t>rocaleon2021@gmail.com </t>
  </si>
  <si>
    <t>ELKIN RICARDO CASTILLO ATARA </t>
  </si>
  <si>
    <t>20221140145702  </t>
  </si>
  <si>
    <t>2022-04-27 10:22:43 </t>
  </si>
  <si>
    <t>20221140145712  </t>
  </si>
  <si>
    <t>2022-04-27 11:20:24 </t>
  </si>
  <si>
    <t>CAC: Invitación Mesa de Trabajo para creación CBO </t>
  </si>
  <si>
    <t>20221140145722  </t>
  </si>
  <si>
    <t>2022-04-27 11:32:54 </t>
  </si>
  <si>
    <t>20221140145732  </t>
  </si>
  <si>
    <t>2022-04-27 11:59:35 </t>
  </si>
  <si>
    <t>20221140145742  </t>
  </si>
  <si>
    <t>2022-04-27 12:35:05 </t>
  </si>
  <si>
    <t>CAC Correspondencia del instituto nacional de vías -oficios DTE-GP 20782 </t>
  </si>
  <si>
    <t>INVIAS  </t>
  </si>
  <si>
    <t>EDWIN GONZALEZ MALAGON  </t>
  </si>
  <si>
    <t>20221140145752  </t>
  </si>
  <si>
    <t>2022-04-27 12:39:19 </t>
  </si>
  <si>
    <t>CAC Hojas de vida personal del cuerpo de bomberos voluntarios de sibate cundinamarca </t>
  </si>
  <si>
    <t>20221140145762  </t>
  </si>
  <si>
    <t>2022-04-27 14:16:47 </t>
  </si>
  <si>
    <t>RD PAGO 01 CONTRATO 138 </t>
  </si>
  <si>
    <t>6298804 6129348 </t>
  </si>
  <si>
    <t>ripel@ripel.com  </t>
  </si>
  <si>
    <t>RIPEL  </t>
  </si>
  <si>
    <t>20221140145772  </t>
  </si>
  <si>
    <t>2022-04-27 14:21:51 </t>
  </si>
  <si>
    <t>CAC: Postulación de Cuerpo de Bomberos Voluntarios de Ipiales al curso de fotografía, producción audiovisual y reportaje. </t>
  </si>
  <si>
    <t>20221140145782  </t>
  </si>
  <si>
    <t>2022-04-27 14:29:53 </t>
  </si>
  <si>
    <t>CAC PETICION  </t>
  </si>
  <si>
    <t>shirleycadena03@gmail.com  </t>
  </si>
  <si>
    <t>Shirley Cadena Tacha </t>
  </si>
  <si>
    <t>20221140145792  </t>
  </si>
  <si>
    <t>2022-04-27 14:31:36 </t>
  </si>
  <si>
    <t>CAC: Cambio de fecha para curso Inspector de Seguridad Nv Básico 137-2022 </t>
  </si>
  <si>
    <t>3118434706 </t>
  </si>
  <si>
    <t>diegovivas2006@gmail.com  </t>
  </si>
  <si>
    <t>DIEGO VIVAS ORTEGA </t>
  </si>
  <si>
    <t>20221140145802  </t>
  </si>
  <si>
    <t>2022-04-27 14:37:47 </t>
  </si>
  <si>
    <t>CAC Actuación preventiva del Ministerio Público  </t>
  </si>
  <si>
    <t>20221140145812  </t>
  </si>
  <si>
    <t>2022-04-27 14:45:59 </t>
  </si>
  <si>
    <t>CAC SOLICITUD REGISTRO BOMBEROS NIVEL DOS </t>
  </si>
  <si>
    <t>bomberosvoluntariosvenadillo@yahoo.es </t>
  </si>
  <si>
    <t>20221140145822  </t>
  </si>
  <si>
    <t>2022-04-27 14:50:19 </t>
  </si>
  <si>
    <t>CAC: Derecho de petición de información </t>
  </si>
  <si>
    <t>3222187002 </t>
  </si>
  <si>
    <t>ll.alarcon@uniandes.edu.co  </t>
  </si>
  <si>
    <t>LAURA LILIANA ALARCON ROJAS </t>
  </si>
  <si>
    <t>20221140145832  </t>
  </si>
  <si>
    <t>2022-04-27 15:02:44 </t>
  </si>
  <si>
    <t>SM FIRMA DIPLOMAS CURSO 220-2021 </t>
  </si>
  <si>
    <t>20221140145842  </t>
  </si>
  <si>
    <t>2022-04-27 15:08:53 </t>
  </si>
  <si>
    <t>SM FIRMA DIPLOMAS CURSO 424-2021 </t>
  </si>
  <si>
    <t>20221140145852  </t>
  </si>
  <si>
    <t>2022-04-27 15:09:13 </t>
  </si>
  <si>
    <t>CAC: SOLICITUD CAPACITACION SCI USAID </t>
  </si>
  <si>
    <t>20221140145862  </t>
  </si>
  <si>
    <t>2022-04-27 15:19:35 </t>
  </si>
  <si>
    <t>SM FIRMA DIPLOMAS CURSO 500-2021 </t>
  </si>
  <si>
    <t>cbvf-comandante@hotmail.com  </t>
  </si>
  <si>
    <t>20221140145872  </t>
  </si>
  <si>
    <t>2022-04-27 15:43:53 </t>
  </si>
  <si>
    <t>SM FIRMA DIPLOMAS 072-2022 </t>
  </si>
  <si>
    <t>20221140145882  </t>
  </si>
  <si>
    <t>2022-04-27 16:02:56 </t>
  </si>
  <si>
    <t>20221140145892  </t>
  </si>
  <si>
    <t>2022-04-27 16:14:36 </t>
  </si>
  <si>
    <t>20221140145902  </t>
  </si>
  <si>
    <t>2022-04-28 09:41:47 </t>
  </si>
  <si>
    <t>CAC RESPUESTA DIEGO RICARDO INSUASTY </t>
  </si>
  <si>
    <t>bomberosyacuanquer@gmail.com  </t>
  </si>
  <si>
    <t>3104553594 </t>
  </si>
  <si>
    <t>CUERPO DE BOMBEROS VOLUNTARIOS DE YACUANQUER  </t>
  </si>
  <si>
    <t>20221140145912  </t>
  </si>
  <si>
    <t>2022-04-28 09:46:43 </t>
  </si>
  <si>
    <t>CAC Anexo al presente me permito entregar copia de la Resolución 01 de 2022 por la que se declara una nulidad. </t>
  </si>
  <si>
    <t>20221140145922  </t>
  </si>
  <si>
    <t>2022-04-28 09:52:53 </t>
  </si>
  <si>
    <t>CAC Solicitud alcaldía de villa del rosario </t>
  </si>
  <si>
    <t>5700873 - 57003617 </t>
  </si>
  <si>
    <t>alcaldia@villadelrosario.gov.co  </t>
  </si>
  <si>
    <t>ALCALDÍA MUNICIPAL DE VILLA DEL ROSARIO  </t>
  </si>
  <si>
    <t>20221140145932  </t>
  </si>
  <si>
    <t>2022-04-28 09:58:51 </t>
  </si>
  <si>
    <t>313 217 3059 </t>
  </si>
  <si>
    <t>contactenos@rivera-huila.gov.co  </t>
  </si>
  <si>
    <t>ALCALDIA MUNICIPAL RIVERA HUILA </t>
  </si>
  <si>
    <t>20221140145942  </t>
  </si>
  <si>
    <t>2022-04-28 10:02:50 </t>
  </si>
  <si>
    <t>CAC Solicitud de información - viabilización de proyecto </t>
  </si>
  <si>
    <t>3143045575 </t>
  </si>
  <si>
    <t>bomberosvenecia@gmail.com  </t>
  </si>
  <si>
    <t>CUERPO DE BOMBEROS VOLUNTARIOS DE VENECIA - CUNDINAMARCA  </t>
  </si>
  <si>
    <t>20221140145952  </t>
  </si>
  <si>
    <t>2022-04-28 10:09:50 </t>
  </si>
  <si>
    <t>20221140145962  </t>
  </si>
  <si>
    <t>2022-04-28 10:15:29 </t>
  </si>
  <si>
    <t>CAC Ajustes registro de curso radicado 20221140142742 </t>
  </si>
  <si>
    <t>3162980809 </t>
  </si>
  <si>
    <t>CUERPO DE BOMBEROS VOLUNTARIOS DE ALBANIA - CAQUETA  </t>
  </si>
  <si>
    <t>20221140145972  </t>
  </si>
  <si>
    <t>2022-04-28 10:18:48 </t>
  </si>
  <si>
    <t>CAC SOLICITUD AVAL INSTRUCTORES DE BRIGADAS  </t>
  </si>
  <si>
    <t>20221140145982  </t>
  </si>
  <si>
    <t>2022-04-28 10:22:50 </t>
  </si>
  <si>
    <t>CAC INCUMPLIMIENTO LEY DE CUOTAS VIGENCIA 2021 </t>
  </si>
  <si>
    <t>comunicaciones@funcionpublica.gov.co  </t>
  </si>
  <si>
    <t>FUNCION PUBLICA  </t>
  </si>
  <si>
    <t>20221140145992  </t>
  </si>
  <si>
    <t>2022-04-28 10:29:44 </t>
  </si>
  <si>
    <t>CAC Listado Censal </t>
  </si>
  <si>
    <t>sisben@belen-boyaca.gov.co  </t>
  </si>
  <si>
    <t>20221140146002  </t>
  </si>
  <si>
    <t>2022-04-28 10:33:10 </t>
  </si>
  <si>
    <t>CAC CUENTA DE COBRO N4 </t>
  </si>
  <si>
    <t>20221140146012  </t>
  </si>
  <si>
    <t>2022-04-28 10:36:18 </t>
  </si>
  <si>
    <t>CAC Respuesta DNBC Nº *20222110046961* </t>
  </si>
  <si>
    <t>638 80 07 </t>
  </si>
  <si>
    <t>contactenos@pore-casanare.gov.co  </t>
  </si>
  <si>
    <t>ALCALDIA PORE CASANARE </t>
  </si>
  <si>
    <t>20221140146022  </t>
  </si>
  <si>
    <t>2022-04-28 10:39:06 </t>
  </si>
  <si>
    <t>CAC Tallas uniformes </t>
  </si>
  <si>
    <t>3204867892 - 3103307639 - 3223336316 </t>
  </si>
  <si>
    <t>cbvcampoalegrehuila@outlook.com  </t>
  </si>
  <si>
    <t>CUERPO DE BOMBEROS VOLUNTARIOS DE CAMPOALEGRE - HUILA  </t>
  </si>
  <si>
    <t>20221140146032  </t>
  </si>
  <si>
    <t>2022-04-28 11:15:16 </t>
  </si>
  <si>
    <t>CAC SOLICITUD AVAL INSTRUCTORES </t>
  </si>
  <si>
    <t>669 17 27 - 312 287 0047 </t>
  </si>
  <si>
    <t>cbvyumbo@bomberosyumbo.net  </t>
  </si>
  <si>
    <t>20221140146042  </t>
  </si>
  <si>
    <t>2022-04-28 11:33:53 </t>
  </si>
  <si>
    <t>CAC Solicitud nuevo escudo Bomberos  </t>
  </si>
  <si>
    <t>20221140146052  </t>
  </si>
  <si>
    <t>2022-04-28 11:45:18 </t>
  </si>
  <si>
    <t>CAC Solicitud para cambio de fecha del Curso Básico Sistema de Comando de Incidentes - CBSCI </t>
  </si>
  <si>
    <t>20221140146062  </t>
  </si>
  <si>
    <t>2022-04-28 11:54:57 </t>
  </si>
  <si>
    <t>juanjosenovoaroman@gmail.com </t>
  </si>
  <si>
    <t>Juan josé Novoa Román </t>
  </si>
  <si>
    <t>20221140146072  </t>
  </si>
  <si>
    <t>2022-04-28 12:01:53 </t>
  </si>
  <si>
    <t>CAC Solicitud Aval Curso Bombero Dos </t>
  </si>
  <si>
    <t>20221140146082  </t>
  </si>
  <si>
    <t>2022-04-28 12:04:35 </t>
  </si>
  <si>
    <t>CAC SOLICITUD DE AVAL CURSO BÁSICO SISTEMA DE COMANDO DE INCIDENTES BAJO LOS ESTÁNDARES DE USAID/BHA. </t>
  </si>
  <si>
    <t>alturasbomberosriosucio@gmail.com  </t>
  </si>
  <si>
    <t>CUERPO DE BOMBEROS VOLUNTARIOS DE RIOSUCIO CHOCO  </t>
  </si>
  <si>
    <t>20221140146092  </t>
  </si>
  <si>
    <t>2022-04-28 13:07:25 </t>
  </si>
  <si>
    <t>CAC: Postulación Cuerpo de Bomberos Voluntarios de Aguazul al curso de fotografía, producción audiovisual y reportaje </t>
  </si>
  <si>
    <t>20221140146102  </t>
  </si>
  <si>
    <t>2022-04-28 13:11:45 </t>
  </si>
  <si>
    <t>CAC: Postulación de (nombre del respectivo cuerpo de bomberos) al curso de fotografía, producción audiovisual y reportaje. </t>
  </si>
  <si>
    <t>20221140146112  </t>
  </si>
  <si>
    <t>2022-04-28 13:15:29 </t>
  </si>
  <si>
    <t>20221140146122  </t>
  </si>
  <si>
    <t>2022-04-28 13:19:10 </t>
  </si>
  <si>
    <t>20221140146132  </t>
  </si>
  <si>
    <t>2022-04-28 13:41:50 </t>
  </si>
  <si>
    <t>CAC: Postulación de Cuerpo de Bomberos Voluntarios de San Vicente de Chucuri al curso de fotografía, producción audiovisual y reportaje. </t>
  </si>
  <si>
    <t>20221140146142  </t>
  </si>
  <si>
    <t>2022-04-29 08:55:34 </t>
  </si>
  <si>
    <t>CAC: Postulación del Cuerpo de Bomberos Voluntarios de Zipaquirá al curso de fotografía, producción audiovisual y reportaje. </t>
  </si>
  <si>
    <t>20221140146152  </t>
  </si>
  <si>
    <t>2022-04-29 10:00:13 </t>
  </si>
  <si>
    <t>20229000146162  </t>
  </si>
  <si>
    <t>2022-04-29 11:49:59 </t>
  </si>
  <si>
    <t>Copia de radicado emitido desde el año 2018 </t>
  </si>
  <si>
    <t>3106483796 </t>
  </si>
  <si>
    <t>nacarito5@gmail.com </t>
  </si>
  <si>
    <t>Carolina Giraldo Correa </t>
  </si>
  <si>
    <t>2022-05-02 11:34:16.101843</t>
  </si>
  <si>
    <t>LUZ MARINA SERNA HERRERA</t>
  </si>
  <si>
    <t>RD CUENTA DE COBRO N4</t>
  </si>
  <si>
    <t>usuario de salida</t>
  </si>
  <si>
    <t>DEPENDENCIA DE SALIDA</t>
  </si>
  <si>
    <t>SOLICITUD</t>
  </si>
  <si>
    <t>2022-05-02 14:14:29.130943</t>
  </si>
  <si>
    <t>CHRISTIAN CAMILO PORTILLA QUELAL</t>
  </si>
  <si>
    <t>RD CUENTA DE COBRO 04</t>
  </si>
  <si>
    <t>2022-05-02 14:18:09.017018</t>
  </si>
  <si>
    <t>KRISTHIAN CAMILO PRIETO GUTIERREZ</t>
  </si>
  <si>
    <t>RD LEGALIZACION VIATICOS</t>
  </si>
  <si>
    <t>2022-05-02 14:22:04.236793</t>
  </si>
  <si>
    <t>EDGAR SANTIAGO ALARCON TALERO</t>
  </si>
  <si>
    <t>RD CUENTA DE COBRO N3</t>
  </si>
  <si>
    <t>2022-05-02 14:24:20.009792</t>
  </si>
  <si>
    <t>YERKY SNEIDER GARAVITO CANCELADO</t>
  </si>
  <si>
    <t>2022-05-02 14:29:44.939658</t>
  </si>
  <si>
    <t>JORGE EDWIN AMARILLO ALVARADO</t>
  </si>
  <si>
    <t>2022-05-02 14:40:41.072429</t>
  </si>
  <si>
    <t>MILTON JOSE MONA GOMEZ</t>
  </si>
  <si>
    <t>RD PETICION CONCEOTI JURIDICO</t>
  </si>
  <si>
    <t>PETICIóN DE CONSULTA</t>
  </si>
  <si>
    <t>2022-05-02 15:24:46.940255</t>
  </si>
  <si>
    <t>HUILA</t>
  </si>
  <si>
    <t>JUZGADO MUNICIPAL PROMISCUO 001</t>
  </si>
  <si>
    <t>CAC Notifica Actuación Judicial Rad. 41206408900120220002300</t>
  </si>
  <si>
    <t>PETICIóN ENTRE AUTORIDADES</t>
  </si>
  <si>
    <t>2022-05-02 16:39:39.88348</t>
  </si>
  <si>
    <t>MANUEL RICARDO GONZALEZ GONZALEZ</t>
  </si>
  <si>
    <t>2022-05-02 16:41:41.960813</t>
  </si>
  <si>
    <t>DIEGO ALEJANDRO ESPITIA VILLALOBOS</t>
  </si>
  <si>
    <t>2022-05-02 16:44:54.936664</t>
  </si>
  <si>
    <t>IMPLESEG S.A.S IMPLEMENTOS DE SEGURIDAD INDUSTRIAL</t>
  </si>
  <si>
    <t>RD PAGO 01</t>
  </si>
  <si>
    <t>2022-05-02 17:04:56.138515</t>
  </si>
  <si>
    <t>JHOAN OXIRIS NN</t>
  </si>
  <si>
    <t>RD CUENTA DE COBRO</t>
  </si>
  <si>
    <t>2022-05-03 09:16:59.962319</t>
  </si>
  <si>
    <t>META</t>
  </si>
  <si>
    <t>CUERPO DE BOMBEROS VOLUNTARIOS DE ACACIAS</t>
  </si>
  <si>
    <t>CAC SOLICITUD ESTUDIO DE HOJAS DE VIDA POSTULADOS A LA COMANDANCIA DE BOMBEROS ACACÍAS-META</t>
  </si>
  <si>
    <t>Jorge Fabian Rodriguez Hincapie</t>
  </si>
  <si>
    <t>FORMULACIÓN, ACTUALIZACIÓN ,ACOMPAÑAMINETO NORMATIVO Y OPERATIVO</t>
  </si>
  <si>
    <t>PETICIóN INTERéS GENERAL</t>
  </si>
  <si>
    <t>2022-05-03 09:18:52.076838</t>
  </si>
  <si>
    <t>ADMINISTRADOR SIGA</t>
  </si>
  <si>
    <t>CAC SIGA 2022 - Seguimiento al Reporte - DNBC</t>
  </si>
  <si>
    <t>margarita maria arias diaz</t>
  </si>
  <si>
    <t>GESTIÓN ADMININSTRATIVA</t>
  </si>
  <si>
    <t>INFORMES</t>
  </si>
  <si>
    <t>2022-05-03 09:22:23.416895</t>
  </si>
  <si>
    <t>CAUCA</t>
  </si>
  <si>
    <t>ALCALDIA SILVIA CAUCA</t>
  </si>
  <si>
    <t>CAC Respuesta Oficio No. 0720 del 02 de Mayo de 2022</t>
  </si>
  <si>
    <t>2022-05-03 09:38:34.910694</t>
  </si>
  <si>
    <t>FEDERACION COLOMBIANA DE MUNICIPIOS</t>
  </si>
  <si>
    <t>CAC CONFIRMACION ASISTENCIA</t>
  </si>
  <si>
    <t>INVITACIONES</t>
  </si>
  <si>
    <t>2022-05-03 10:53:24.743862</t>
  </si>
  <si>
    <t>SEBASTIAN ALZATE LÓPEZ</t>
  </si>
  <si>
    <t>2022-05-03 14:12:22.499974</t>
  </si>
  <si>
    <t>ALVARO JOSE RESTREPO PLAZA</t>
  </si>
  <si>
    <t>2022-05-03 14:16:02.767089</t>
  </si>
  <si>
    <t>PEDRO MANOSALVA</t>
  </si>
  <si>
    <t>2022-05-03 14:18:07.501182</t>
  </si>
  <si>
    <t>RICHARD ALEXANDER SANTACRUZ WALLES</t>
  </si>
  <si>
    <t>2022-05-03 14:21:31.812773</t>
  </si>
  <si>
    <t>JAIRO SOTO GIL SUBDIRECTOR ESTRATéGICO Y DE COORDINACIóN BOMBERIL</t>
  </si>
  <si>
    <t>2022-05-03 14:24:02.229461</t>
  </si>
  <si>
    <t>ANDREA MERCEDES PEÑUELA RINCON</t>
  </si>
  <si>
    <t>2022-05-03 14:26:14.136081</t>
  </si>
  <si>
    <t>PAOLA ANDREA NORIEGA JAIMES</t>
  </si>
  <si>
    <t>2022-05-03 14:28:25.696576</t>
  </si>
  <si>
    <t>DIANA PATRICIA PEDRAZA ARIAS</t>
  </si>
  <si>
    <t>2022-05-03 14:31:09.122361</t>
  </si>
  <si>
    <t>RONNY ROMERO VELANDIA</t>
  </si>
  <si>
    <t>2022-05-03 14:33:11.852981</t>
  </si>
  <si>
    <t>JORGE ENRIQUE RESTREPO SANGUINO</t>
  </si>
  <si>
    <t>2022-05-03 15:11:09.161905</t>
  </si>
  <si>
    <t>CUERPO DE BOMBEROS VOLUNTARIOS DE CALDONO - CAUCA</t>
  </si>
  <si>
    <t>CAC Respuesta al Radicado No. 20222110034611</t>
  </si>
  <si>
    <t>Lina Maria Rojas Gallego</t>
  </si>
  <si>
    <t>EDUCACIÓN NACIONAL PARA BOMBEROS</t>
  </si>
  <si>
    <t>2022-05-03 15:19:53.600261</t>
  </si>
  <si>
    <t>CUNDINAMARCA</t>
  </si>
  <si>
    <t>ALCALDIA MUNICIPAL DE NIMAIMA</t>
  </si>
  <si>
    <t>CAC RESPUESTA CASO BOMBEROS NIMAIMA -CUNDINAMARCA</t>
  </si>
  <si>
    <t>2022-05-03 15:27:50.261034</t>
  </si>
  <si>
    <t>CALDAS</t>
  </si>
  <si>
    <t>CUERPO DE BOMBEROS VOLUNTARIOS DE ARANZAZU - CALDAS</t>
  </si>
  <si>
    <t>CAC Solicitud registro bomberos 1 - Bomberos Aranzazu</t>
  </si>
  <si>
    <t>2022-05-03 15:31:29.997436</t>
  </si>
  <si>
    <t>CAC CONCEPTO HOJAS DE VIDA ASPIRANTES COMANDANTE Y SUBCOMANDANTE BOMBEROS ACACIAS</t>
  </si>
  <si>
    <t>2022-05-03 15:48:27.64086</t>
  </si>
  <si>
    <t>SANTANDER</t>
  </si>
  <si>
    <t>PROCURADURIA PROVINCIAL DE BUCARAMANGA</t>
  </si>
  <si>
    <t>CAC TRASLADO COPIA ESCRITO POR BOMBEROS ..E-2022-225453.</t>
  </si>
  <si>
    <t>2022-05-03 15:57:24.75771</t>
  </si>
  <si>
    <t>CAC TRASLADO COPIA PETICION . E-2022-225488.</t>
  </si>
  <si>
    <t>2022-05-03 16:01:13.150745</t>
  </si>
  <si>
    <t>Jonathan Ferney Rojas Corchuelo</t>
  </si>
  <si>
    <t>CAC Solicitud</t>
  </si>
  <si>
    <t>Jorge Restrepo Sanguino</t>
  </si>
  <si>
    <t>PETICIóN INTERéS PARTICULAR</t>
  </si>
  <si>
    <t>2022-05-03 16:06:57.031352</t>
  </si>
  <si>
    <t>VALLE DEL CAUCA</t>
  </si>
  <si>
    <t>CUERPO DE BOMBEROS VOLUNTARIOS DE PALMIRA</t>
  </si>
  <si>
    <t>CAC PERSONAL FINAL CURSO VIRTUAL CBSCI BOMBEROS PALMIRA</t>
  </si>
  <si>
    <t>2022-05-03 16:10:48.377278</t>
  </si>
  <si>
    <t>ATLANTICO</t>
  </si>
  <si>
    <t>ALCALDIA USIACURI ATLANTICO</t>
  </si>
  <si>
    <t>CAC RESPUESTA DEERECHO DE PETICION.</t>
  </si>
  <si>
    <t>2022-05-03 16:34:35.049522</t>
  </si>
  <si>
    <t>DIANA PAOLA ARIZA</t>
  </si>
  <si>
    <t>2022-05-03 16:36:25.936654</t>
  </si>
  <si>
    <t>SIMON ANDRES GONZALEZ BOHORQUEZ</t>
  </si>
  <si>
    <t>CAC LEGALIZACION VIATICOS</t>
  </si>
  <si>
    <t>2022-05-03 16:38:19.909646</t>
  </si>
  <si>
    <t>ALVARO PEREZ GARCES</t>
  </si>
  <si>
    <t>2022-05-03 16:47:29.208027</t>
  </si>
  <si>
    <t>2022-05-03 23:36:11.894817</t>
  </si>
  <si>
    <t>JEISSON ALEXANDER CAICEDO MATEUS</t>
  </si>
  <si>
    <t>CAC SOLICITUD DE CERTIFICADO LABORAL</t>
  </si>
  <si>
    <t>2022-05-04 04:20:55.579323</t>
  </si>
  <si>
    <t>ANDRES JORGE SUAREZ GARCIA</t>
  </si>
  <si>
    <t>CAC Solicitud proyecto sedes bomberos</t>
  </si>
  <si>
    <t>Yerky Sneider Garavito Cancelado</t>
  </si>
  <si>
    <t>SUBDIRECCIÓN ADMINISTRATIVA Y FINANCIERA</t>
  </si>
  <si>
    <t>2022-05-04 04:40:17.174815</t>
  </si>
  <si>
    <t>TOLIMA</t>
  </si>
  <si>
    <t>BENEMERITO CUERPO DE BOMBEROS VOLUNTARIOS DE IBAGUE</t>
  </si>
  <si>
    <t>CAC Remisión Documentos Actualizados Formación Bomberos CBVI</t>
  </si>
  <si>
    <t>Maicol Villarreal Ospina</t>
  </si>
  <si>
    <t>2022-05-04 04:53:11.10265</t>
  </si>
  <si>
    <t>CUERPO DE BOMBEROS VOLUNTARIOS DE PLANADAS - TOLIMA</t>
  </si>
  <si>
    <t>CAC SOLICITUD AMPLIACIÓN TERMINO</t>
  </si>
  <si>
    <t>Melba Vidal</t>
  </si>
  <si>
    <t>INSPECCIÓN, VIGILANCIA Y CONTROL</t>
  </si>
  <si>
    <t>2022-05-04 04:59:27.828604</t>
  </si>
  <si>
    <t>QUINDIO</t>
  </si>
  <si>
    <t>CUERPO DE BOMBEROS QUIMBAYA</t>
  </si>
  <si>
    <t>CAC Solicitud Concepto</t>
  </si>
  <si>
    <t>2022-05-04 05:06:11.414384</t>
  </si>
  <si>
    <t>CUERPO DE BOMBEROS VOLUNTARIOS DE CORINTO</t>
  </si>
  <si>
    <t>CAC envío de informe y lista de asistencia de bomberos 1 Corinto</t>
  </si>
  <si>
    <t>2022-05-04 05:17:54.635095</t>
  </si>
  <si>
    <t>CAPACITACIONES FLORIDABLANCA</t>
  </si>
  <si>
    <t>CAC Solicitud de actualización de Bombero I y Bombero II municipio de Vetas Santander</t>
  </si>
  <si>
    <t>No definido</t>
  </si>
  <si>
    <t>2022-05-04 05:26:25.338478</t>
  </si>
  <si>
    <t>UNIDAD NACIONAL PARA LA GESTION DEL RIESGO</t>
  </si>
  <si>
    <t>CAC Remisión Derecho de Petición Ticket N° GSC-2022-79984 - ATENCIÓN AL CIUDADANO UNGRD.</t>
  </si>
  <si>
    <t>Edgar Alexander Maya Lopez</t>
  </si>
  <si>
    <t>2022-05-04 05:36:08.159277</t>
  </si>
  <si>
    <t>COMANDO BOMBEROS YOPAL</t>
  </si>
  <si>
    <t>CAC SOLICITUD CAPACITACION PLATAFORMA RUE</t>
  </si>
  <si>
    <t>2022-05-04 05:51:18.644287</t>
  </si>
  <si>
    <t>CUERPO DE BOMBEROS OFICIALES DE BOGOTA SUBDIRECTOR OPERATIVO</t>
  </si>
  <si>
    <t>CAC Solicitud corrección cursos autorizados como instructores</t>
  </si>
  <si>
    <t>2022-05-04 05:57:20.930769</t>
  </si>
  <si>
    <t>CUERPO DE BOMBEROS VOLUNTARIOS DE ZIPAQUIRA</t>
  </si>
  <si>
    <t>CAC Solicitud apoyo Semana de la Salud Bomberos Zipaquirá</t>
  </si>
  <si>
    <t>Robinson Palacio Moná</t>
  </si>
  <si>
    <t>2022-05-04 06:04:26.758512</t>
  </si>
  <si>
    <t>CUERPO DE BOMBEROS OFICIALES DE BOGOTA GESTION HUMANA</t>
  </si>
  <si>
    <t>CAC Solicitud respetuosa para realizar postulación dentro de una de las mesas de trabajo de acuerdo a CONVOCATORIA CONFORMACIÓN DE 3 MESAS TÉCNICAS PARA LA ESTANDARIZACIÓN PLANES CURRICULARES contenida en circular 20222140001104 de fecha 06 de abril de 2022</t>
  </si>
  <si>
    <t>2022-05-04 06:13:50.402257</t>
  </si>
  <si>
    <t>BOLIVAR</t>
  </si>
  <si>
    <t>CUERPO DE BOMBEROS OFICIALES DE CARTAGENA</t>
  </si>
  <si>
    <t>CAC Solicitud continuación Proceso de inspección y vigilancia Cuerpo de Bomberos Oficiales de Cartagena.</t>
  </si>
  <si>
    <t>2022-05-04 08:19:57.769655</t>
  </si>
  <si>
    <t>CUERPO DE BOMBEROS VOLUNTARIOS DE CALIMA EL DARIEN</t>
  </si>
  <si>
    <t>CAC APOYO DOTACION Y CEREMONIA DE GRADUACION CUERPO DE BOMBEROS VOLUNTARIOS CARMEN DEL DARIEN</t>
  </si>
  <si>
    <t>Jiud Magnoly Gaviria Narvaez</t>
  </si>
  <si>
    <t>COORDINACIÓN OPERATIVA</t>
  </si>
  <si>
    <t>2022-05-04 08:29:55.263273</t>
  </si>
  <si>
    <t>SERGIO CAMARGO .</t>
  </si>
  <si>
    <t>CAC PETICION</t>
  </si>
  <si>
    <t>Carlos Cartagena Cano</t>
  </si>
  <si>
    <t>DIRECCION GENERAL</t>
  </si>
  <si>
    <t>2022-05-04 08:42:29.903825</t>
  </si>
  <si>
    <t>ANTIOQUIA</t>
  </si>
  <si>
    <t>CONTRALORIA GENERAL DE ANTIOQUIA</t>
  </si>
  <si>
    <t>CAC Respuesta Rad 2022200001929</t>
  </si>
  <si>
    <t>2022-05-04 08:52:20.730341</t>
  </si>
  <si>
    <t>MUNICIPIO DE TULUA SECRETARIA DE EDUCACION</t>
  </si>
  <si>
    <t>CAC Notificaciones SAC</t>
  </si>
  <si>
    <t>2022-05-04 08:58:15.725831</t>
  </si>
  <si>
    <t>BENEMERITO CUERPO DE BOMBEROS VOLUNTARIOS TULUA - VALLE</t>
  </si>
  <si>
    <t>RD. Remisión de diplomas para firma, registro No. 104-2022.</t>
  </si>
  <si>
    <t>2022-05-04 09:11:15.747111</t>
  </si>
  <si>
    <t>JEISON FERNEY RANGEL PINTO</t>
  </si>
  <si>
    <t>SM. Remisión denuncia por posibles agresiones del Señor Orlando Murillo.</t>
  </si>
  <si>
    <t>2022-05-04 09:21:25.406362</t>
  </si>
  <si>
    <t>CUERPO DE BOMBEROS VOLUNTARIOS DE VILLAMARIA CALDAS</t>
  </si>
  <si>
    <t>SM. Diplomas para firma, registro No. 181-2022.</t>
  </si>
  <si>
    <t>2022-05-04 09:26:51.99915</t>
  </si>
  <si>
    <t>ANDRES FERNANDO RODRIGUEZ AGUDELO</t>
  </si>
  <si>
    <t>SM. Remisión por competencia IUS E-2021-247598. Remisión queja contra la Veeduría Ciudadana Bomberil de Colombia.</t>
  </si>
  <si>
    <t>2022-05-04 09:34:28.323198</t>
  </si>
  <si>
    <t>SM. Remisión documentos reclamación seguro de vida correspondientes a la Bro. Adriana Milena Londoño.</t>
  </si>
  <si>
    <t>2022-05-04 09:45:00.499426</t>
  </si>
  <si>
    <t>CUERPO DE BOMBEROS OFICIALES BOGOTá UAECOB D.C.</t>
  </si>
  <si>
    <t>SM. Trámite de Homologación de los cursos Eduing Quiroga Arias.</t>
  </si>
  <si>
    <t>2022-05-04 09:51:00.602038</t>
  </si>
  <si>
    <t>PROCURADURIA PROVINCIAL DE ZIPAQUIRA OSCAR HERNANDO SANCHEZ SASTOQUE SUSTANCIADOR GRADO 9</t>
  </si>
  <si>
    <t>SM. Respuesta derecho de petición, Radicado: IUS E-2022-128795, Alcaldía Municipal de San Cayetano.</t>
  </si>
  <si>
    <t>2022-05-04 09:55:05.382321</t>
  </si>
  <si>
    <t>SM. Respuesta a derecho de petición, Radicado: IUS E-2022-128831, Alcaldía Municipal de San Cayetano.</t>
  </si>
  <si>
    <t>2022-05-04 10:05:05.823142</t>
  </si>
  <si>
    <t>ACADEMIA NACIONAL DE LOS BOMBEROS DE COLOMBIA (ANBC) BENEMéRITO CUERPO DE BOMBEROS VOLUNTARIOS DE CALI</t>
  </si>
  <si>
    <t>SM. Diplomas para firma registo: 065-2022.</t>
  </si>
  <si>
    <t>2022-05-04 10:08:51.542576</t>
  </si>
  <si>
    <t>PLANEACIÓN CORDOBA NARIÑO</t>
  </si>
  <si>
    <t>CAC Información municipio de Córdoba (N)</t>
  </si>
  <si>
    <t>2022-05-04 10:11:06.711035</t>
  </si>
  <si>
    <t>RISARALDA</t>
  </si>
  <si>
    <t>CUERPO DE BOMBEROS VOLUNTARIOS DE MISTRATO RISARALDA</t>
  </si>
  <si>
    <t>SM. Documentos camión marca Chevrolet modelo 2019.</t>
  </si>
  <si>
    <t>2022-05-04 10:16:43.800783</t>
  </si>
  <si>
    <t>PEDRO ANDRÈS MANOSALVA RINCÓN</t>
  </si>
  <si>
    <t>RD. Legalización de comisión: Santa Marta.</t>
  </si>
  <si>
    <t>2022-05-04 10:18:56.985637</t>
  </si>
  <si>
    <t>DEFENSORíA ASOCIADA DE LOS DERECHOS HUMANOS INTERNACIONAL ASOCIADA DE LOS DERECHOS HUMANOS INTERNACIONAL</t>
  </si>
  <si>
    <t>CAC REINTERAR SOLICITUD INVESTIGADOR CRIMINAL PRIVADO REPORTES HECHOS 26 DE JULIO DE 2018</t>
  </si>
  <si>
    <t>2022-05-04 10:19:56.007501</t>
  </si>
  <si>
    <t>MULTIPACK MS S.A.S</t>
  </si>
  <si>
    <t>RD. Pago arriendo sede de la DNBC.</t>
  </si>
  <si>
    <t>2022-05-04 10:23:35.174607</t>
  </si>
  <si>
    <t>ORGANIZACIÓN TERPEL S.A.</t>
  </si>
  <si>
    <t>RD. Pago suministro de combustible para el Parque Aotomotor de la DNBC.</t>
  </si>
  <si>
    <t>2022-05-04 10:24:25.075396</t>
  </si>
  <si>
    <t>ALCALDIA MUNICIPAL SANTUARIO RISARALDA</t>
  </si>
  <si>
    <t>CAC Respuesta a comunicación No 20222110043851</t>
  </si>
  <si>
    <t>2022-05-04 10:34:35.921855</t>
  </si>
  <si>
    <t>CAC SOLICITUD SOCIALIZACION INFORME PROCESO DE INSPECCION Y VIGILANCIA CUERPO DE BOMBEROS OFICIALES CARTAGENA.</t>
  </si>
  <si>
    <t>2022-05-04 10:37:45.60275</t>
  </si>
  <si>
    <t>EMIRO ACEVEDO ROJAS</t>
  </si>
  <si>
    <t>CAC Solicitud registro RUE</t>
  </si>
  <si>
    <t>2022-05-04 10:45:12.774978</t>
  </si>
  <si>
    <t>ALCALDIA MUNICIPAL CABUYARO META</t>
  </si>
  <si>
    <t>CAC RESPUESTA -Rad.: DNBC No. 20222110044571- MUNICIPIO DE CABUYARO</t>
  </si>
  <si>
    <t>2022-05-04 10:47:57.433964</t>
  </si>
  <si>
    <t>ALCALDIA MUNICIPAL SUAZA HUILA</t>
  </si>
  <si>
    <t>RD. Presentación proyecto estación de Bombeos de Suaza - Huila.</t>
  </si>
  <si>
    <t>Jonathan Prieto</t>
  </si>
  <si>
    <t>FORTALECIMIENTO BOMBERIL PARA LA RESPUESTA</t>
  </si>
  <si>
    <t>2022-05-04 10:55:17.119074</t>
  </si>
  <si>
    <t>CAC Solicitud información cifras de Bomberos</t>
  </si>
  <si>
    <t>PETICIóN DOCUMENTOS O INFORMACIóN</t>
  </si>
  <si>
    <t>2022-05-04 11:04:19.124471</t>
  </si>
  <si>
    <t>JORGE ALFREDO MANZUR HARF</t>
  </si>
  <si>
    <t>RD. Cuenta de cobro No. 03.</t>
  </si>
  <si>
    <t>2022-05-04 11:08:45.674878</t>
  </si>
  <si>
    <t>JULIAN LOPEZ ALZATE</t>
  </si>
  <si>
    <t>2022-05-04 11:15:39.310214</t>
  </si>
  <si>
    <t>CARLOS ANDRES CARTAGENA CANO</t>
  </si>
  <si>
    <t>RD. Legalización de comiisión: Medellín.</t>
  </si>
  <si>
    <t>2022-05-04 11:24:10.764502</t>
  </si>
  <si>
    <t>SECRETARIO ALCALDIA AGUA DE DIOS</t>
  </si>
  <si>
    <t>CAC. Solicitud de Reunión Virtual Municipio de Agua de Dios Cundinamarca.</t>
  </si>
  <si>
    <t>Cristian Fernando Salcedo Rueda</t>
  </si>
  <si>
    <t>SUBDIRECCIÓN ESTRATÉGICA Y DE COORDINACIÓN BOMBERIL</t>
  </si>
  <si>
    <t>2022-05-04 11:29:39.376956</t>
  </si>
  <si>
    <t>CAC SOLICITUD CURSO VIRTUAL COMANDO DE INCIDENTES</t>
  </si>
  <si>
    <t>2022-05-04 11:37:39.521342</t>
  </si>
  <si>
    <t>MARCO ANTONIO CANDELO PADILLA BOMBERO VOLUNTARIO TULUA VALLE</t>
  </si>
  <si>
    <t>CAC Radicado DNBC No. 20193320013592 se encuentra vigente.</t>
  </si>
  <si>
    <t>2022-05-04 11:42:31.587181</t>
  </si>
  <si>
    <t>BOMBEROS VOLUNTARIOS NEIRA - CALDAS</t>
  </si>
  <si>
    <t>CAC SOLICITUD ACTUALIZACION AVAL PARA INSTRUCTOR</t>
  </si>
  <si>
    <t>2022-05-04 11:55:35.03268</t>
  </si>
  <si>
    <t>TRASPORTE Y LOGISTICA DE HIDROCARBUROS .</t>
  </si>
  <si>
    <t>CAC Reporte inicial por derrame de hidrocarburo en el PK 46+875 del Sistema de Transporte de Hidrocarburos Poliducto Buenaventura – Yumbo</t>
  </si>
  <si>
    <t>2022-05-04 12:08:39.937554</t>
  </si>
  <si>
    <t>PROCURADURIA DELEGADA PARA LA SALUD LA PROTECCIóN SOCIAL Y EL TRABAJO DECENTE</t>
  </si>
  <si>
    <t>CAC. E-2022-122071 - DIRECCION BOMBEROS, Su solicitud sobre asistencia a mesa de negociación.</t>
  </si>
  <si>
    <t>2022-05-04 12:13:37.297296</t>
  </si>
  <si>
    <t>CONTRALORIA GENERAL DEL CAUCA</t>
  </si>
  <si>
    <t>CAC. Respuesta a su oficio DNBC No. *20222110050421 – solicitud recibida bajo radicado Xpert 202201200033081.</t>
  </si>
  <si>
    <t>2022-05-04 13:34:24.022216</t>
  </si>
  <si>
    <t>PROCURADURIA PROVINCIAL DE RIONEGRO ANTIOQUIA</t>
  </si>
  <si>
    <t>CAC. SOLICITUD RDOS IUC-D-2020-1664338 E IUC-D- 2020-1664297.</t>
  </si>
  <si>
    <t>2022-05-04 14:05:29.690145</t>
  </si>
  <si>
    <t>ALCADIA SANTA BARBARA SANTANDER</t>
  </si>
  <si>
    <t>CAC Alcaldía de Santa Bárbara - Correspondencia Enviada - E-2022-346</t>
  </si>
  <si>
    <t>2022-05-04 14:07:51.680103</t>
  </si>
  <si>
    <t>CONTRALORIA DELEGADA PARA EL SECTOR DE INFRAESTRUTURA CAROLINA SANCHEZ BRAVO</t>
  </si>
  <si>
    <t>CAC. Recordatorio Solicitud información indagación 85112-2021-40556.</t>
  </si>
  <si>
    <t>2022-05-04 14:18:17.095643</t>
  </si>
  <si>
    <t>FISCALIA 214 DELEGADA ANTE LOS JUECES PENALES DEL CIRCUITO</t>
  </si>
  <si>
    <t>CAC. SOLICITUD DE INFORMACION.</t>
  </si>
  <si>
    <t>Carlos Armando López Barrera</t>
  </si>
  <si>
    <t>GESTIÓN JURÍDICA</t>
  </si>
  <si>
    <t>2022-05-04 14:51:01.906521</t>
  </si>
  <si>
    <t>GOBERNACIÓN DE SANTANDER</t>
  </si>
  <si>
    <t>CAC. Solicitud de información y concepto.</t>
  </si>
  <si>
    <t>2022-05-04 15:42:07.490171</t>
  </si>
  <si>
    <t>JOHN EDISSON CHACON SOLANO</t>
  </si>
  <si>
    <t>CAC. SOLICITUD HOMOLOGACION.</t>
  </si>
  <si>
    <t>2022-05-04 15:45:06.024961</t>
  </si>
  <si>
    <t>CUERPO DE BOMBEROS VOLUNTARIOS DEL ESPINAL CAPITáN. CARLOS ALEJANDRO YEPES T. COMANDANTE - R/LEGA</t>
  </si>
  <si>
    <t>CAC. postulación mesa técnica Conducción y operaciones para vehículos de bomberos.</t>
  </si>
  <si>
    <t>2022-05-04 15:48:47.582721</t>
  </si>
  <si>
    <t>BENEMERITO CUERPO DE BOMBEROS VOLUNTARIOS TULUA - DEPARTAMENTO DE EDUCACIÓN</t>
  </si>
  <si>
    <t>CAC. Envio documentos soporte Curso Actualización Bombero II - Reguistro 104-2022.</t>
  </si>
  <si>
    <t>2022-05-04 16:01:05.97788</t>
  </si>
  <si>
    <t>MAGDALENA</t>
  </si>
  <si>
    <t>CUERPO DE BOMBEROS VOLUNTARIOS DE NUEVA GRANADA - MAGDALENA</t>
  </si>
  <si>
    <t>CAC. SOLICITUD FORMAL PARA AVAL COMO INSTRUCTORA.</t>
  </si>
  <si>
    <t>2022-05-04 16:11:57.540292</t>
  </si>
  <si>
    <t>LA GUAJIRA</t>
  </si>
  <si>
    <t>CUERPO DE BOMBEROS VOLUNTARIOS DE DIBULLA</t>
  </si>
  <si>
    <t>CI. Segundo Campamento de Mujeres Bomberas de Colombia 2022.</t>
  </si>
  <si>
    <t>2022-05-04 16:15:24.474774</t>
  </si>
  <si>
    <t>RD. Legalización de comisión Leticia - Amazonas.</t>
  </si>
  <si>
    <t>FACTURAS</t>
  </si>
  <si>
    <t>2022-05-04 16:21:23.87853</t>
  </si>
  <si>
    <t>CHARLES WILBER BENAVIDES CASTILLO</t>
  </si>
  <si>
    <t>RD. Legalización de comisión: Medellín - Antioquia.</t>
  </si>
  <si>
    <t>2022-05-04 16:26:09.363591</t>
  </si>
  <si>
    <t>RD. Legalización de comisión: Leticia - Amazonas.</t>
  </si>
  <si>
    <t>2022-05-04 16:33:27.471697</t>
  </si>
  <si>
    <t>CUERPO DE BOMBEROS VOLUNTARIOS FLORIDABLANCA FORMACIóN INTERNA</t>
  </si>
  <si>
    <t>CAC. Desvinculación de unidad bomberil.</t>
  </si>
  <si>
    <t>2022-05-04 16:36:14.358309</t>
  </si>
  <si>
    <t>CUERPO DE BOMBEROS VOLUNTARIOS DE ITAGUI</t>
  </si>
  <si>
    <t>CAC. Solicitud Aval CPI Junio 9 al 12 de 2022.</t>
  </si>
  <si>
    <t>2022-05-04 16:39:58.030821</t>
  </si>
  <si>
    <t>CUERPO DE BOMBEROS VOLUNTARIOS DE LA TEBAIDA</t>
  </si>
  <si>
    <t>CAC. Solicitud RUE.</t>
  </si>
  <si>
    <t>2022-05-04 16:43:11.583507</t>
  </si>
  <si>
    <t>ICONTEC</t>
  </si>
  <si>
    <t>CAC. Invitación Lanzamiento Observatorio y Sello para la No Discriminación-Ministerio del Interio.</t>
  </si>
  <si>
    <t>2022-05-04 16:48:29.883204</t>
  </si>
  <si>
    <t>CAC. Convocatoria curso intermedio comando de incidentes municipio de Pasto Nariño.</t>
  </si>
  <si>
    <t>2022-05-04 16:52:02.532246</t>
  </si>
  <si>
    <t>DIANA PATRICIA CORREA BALCAZAR</t>
  </si>
  <si>
    <t>CAC. DERECHO DE PETICION SOLICITANDO EL INFORME QUE ARROJO LA VISITA DE INSPECCION,VIGILANCIA Y CONTROL AL CUERPO DE BOMBEROS DE CANDELARIA VALLE.</t>
  </si>
  <si>
    <t>2022-05-04 16:55:45.688212</t>
  </si>
  <si>
    <t>CUERPO DE BOMBEROS VOLUNTARIOS MAGANGUE - BOLIVAR</t>
  </si>
  <si>
    <t>CAC. Derecho de Petición.</t>
  </si>
  <si>
    <t>2022-05-04 17:06:14.467685</t>
  </si>
  <si>
    <t>CUERPO DE BOMBEROS VOLUNTARIOS DE SAN PEDRO DE LOS MILAGROS</t>
  </si>
  <si>
    <t>CAC SOLICITUD DE INFORMACION</t>
  </si>
  <si>
    <t>2022-05-04 17:18:18.806797</t>
  </si>
  <si>
    <t>CAC Notificación y reporte inicial por derrame de hidrocarburo en el PK 86+640 del Sistema de Transporte de Hidrocarburos Poliducto Sebastopol – Medellín - Cartago</t>
  </si>
  <si>
    <t>2022-05-04 17:25:41.860197</t>
  </si>
  <si>
    <t>PERSONERIA SOCHA . .</t>
  </si>
  <si>
    <t>CAC RADICADO OFICIO PPF - 1272</t>
  </si>
  <si>
    <t>2022-05-05 09:36:44.6638</t>
  </si>
  <si>
    <t>CUERPO DE BOMBEROS VOLUNTARIOS DE LOS SANTOS</t>
  </si>
  <si>
    <t>SM. Remisión de diplomas registro No. 091-2022. 039-2022, 044-2022.</t>
  </si>
  <si>
    <t>2022-05-05 10:11:45.021955</t>
  </si>
  <si>
    <t>CUERPO DE BOMBEROS VOLUNTARIOS DE MONTELIBANO</t>
  </si>
  <si>
    <t>CAC. Soportes Curso AVAL 126-2022- Bomberos Montelíbano.</t>
  </si>
  <si>
    <t>2022-05-05 10:18:23.746675</t>
  </si>
  <si>
    <t>ALCALDIA MUNICIPAL EL TABLON DE GOMEZ NARIÑO</t>
  </si>
  <si>
    <t>CAC. radicado *DNBC20222110040511*</t>
  </si>
  <si>
    <t>2022-05-05 10:31:05.574707</t>
  </si>
  <si>
    <t>CUERPO DE BOMBEROS VOLUNTARIOS ROZO - VALLE</t>
  </si>
  <si>
    <t>CAC. Solicitud donación de uniformes.</t>
  </si>
  <si>
    <t>2022-05-05 10:33:32.183109</t>
  </si>
  <si>
    <t>CUERPO DE BOMBEROS VOLUNTARIOS DE LA CUMBRE VALLE DEL CAUCA</t>
  </si>
  <si>
    <t>CAC. OFICIO INTERÉS PROCESO DE INVESTIGACIÓN DE INCENDIOS.</t>
  </si>
  <si>
    <t>Pedro Andrés Manosalva Rincón</t>
  </si>
  <si>
    <t>2022-05-05 10:39:53.823916</t>
  </si>
  <si>
    <t>CAC. Confirmación asistencia evento “Gestión &amp;amp; Acción 2022”.</t>
  </si>
  <si>
    <t>2022-05-05 11:02:16.619717</t>
  </si>
  <si>
    <t>ALCALDIA MUNICIPAL PITALITO</t>
  </si>
  <si>
    <t>CAC. Respuesta a Derecho de Petición bajo radicado 2022PQR00009026.</t>
  </si>
  <si>
    <t>2022-05-05 11:15:23.662518</t>
  </si>
  <si>
    <t>NORTE DE SANTANDER</t>
  </si>
  <si>
    <t>CUERPO DE BOMBEROS VOLUNTARIOS DE LOS PATIOS</t>
  </si>
  <si>
    <t>CAC. Solicitud de Registro para Cursos- Bomberos de Los Patios.</t>
  </si>
  <si>
    <t>2022-05-05 11:20:15.63475</t>
  </si>
  <si>
    <t>VICHADA</t>
  </si>
  <si>
    <t>CUERPO DE BOMBEROS VOLUNTARIOS DE PUERTO CARREÑO - VICHADA</t>
  </si>
  <si>
    <t>CAC. Remisión de Proyecto de Acuerdo.</t>
  </si>
  <si>
    <t>2022-05-05 11:23:59.952186</t>
  </si>
  <si>
    <t>CAC. Solicitud aval Cursos Inspector de Seguridad Nivel Básico de mayo ,junio y julio del año 2022. Ajuste al correo Referencia radicado No. 20221140130072.</t>
  </si>
  <si>
    <t>2022-05-05 11:31:46.164161</t>
  </si>
  <si>
    <t>CUERPO DE BOMBEROS VOLUNTARIOS DE BUENAVISTA - QUINDIO</t>
  </si>
  <si>
    <t>CAC. Solicitud carnetización.</t>
  </si>
  <si>
    <t>2022-05-05 11:37:03.932478</t>
  </si>
  <si>
    <t>ALCALDIA MUNICIPAL DE GUATICA RISARALDA</t>
  </si>
  <si>
    <t>CAC. Respuesta No. de radicado 20222110043421 sobre cumplimiento ley 1575 de 2012</t>
  </si>
  <si>
    <t>2022-05-05 11:42:55.743805</t>
  </si>
  <si>
    <t>CAC. Respuesta al Radicado No. 20222110034611.</t>
  </si>
  <si>
    <t>2022-05-05 11:47:21.883335</t>
  </si>
  <si>
    <t>CUERPO DE BOMBEROS VOLUNTARIOS DE FREDONIA - ANTIOQUIA</t>
  </si>
  <si>
    <t>CAC. solicitud autorización para cambios de fecha horas practicas curso nivel uno bomberos Fredonia registro 069 del 2022.</t>
  </si>
  <si>
    <t>2022-05-05 11:57:42.807154</t>
  </si>
  <si>
    <t>CUERPO DE BOMBEROS VOLUNTARIOS DE JAMUNDI - VALLE DEL CAUCA</t>
  </si>
  <si>
    <t>CAC. MATRIZ DE EMERGENCIAS 2022 MATRIZ DE FORESTALES 2022.</t>
  </si>
  <si>
    <t>2022-05-05 12:04:07.092489</t>
  </si>
  <si>
    <t>CUERPO DE BOMBEROS OFICIALES RIOSUCIO - CALDAS</t>
  </si>
  <si>
    <t>CAC. Cumplimiento de responsabilidades Ley 1575 de 2012, fortalecimiento y contratación del municipio con el CBV Riosucio Caldas.</t>
  </si>
  <si>
    <t>2022-05-05 12:18:22.116235</t>
  </si>
  <si>
    <t>ALCALDIA SAN JUAN NEPOMUCENO BOLIVAR</t>
  </si>
  <si>
    <t>CAC RELACION DE INFOMACION RADICADO: 20222110044041</t>
  </si>
  <si>
    <t>2022-05-05 13:53:23.727117</t>
  </si>
  <si>
    <t>CUERPO DE BOMBEROS VOLUNTARIOS DE VENADILLO</t>
  </si>
  <si>
    <t>CAC. SOLICITUD REGISTRO INSPECTOR DE SEGURIDAD BASICO.</t>
  </si>
  <si>
    <t>2022-05-05 14:01:26.743825</t>
  </si>
  <si>
    <t>BOYACA</t>
  </si>
  <si>
    <t>ESCUELA TéCNICA DE BOMBEROS DUITAMA</t>
  </si>
  <si>
    <t>CAC. Solicitud de Registro de Cursos Actualización Bombero I y II Duitama.</t>
  </si>
  <si>
    <t>2022-05-05 14:06:18.295469</t>
  </si>
  <si>
    <t>CAC. SOLICITUD AVAL PARA INSTRUCTORES.</t>
  </si>
  <si>
    <t>2022-05-05 14:09:33.2877</t>
  </si>
  <si>
    <t>ALCALDIA SAN LUIS ANTIOQUIA</t>
  </si>
  <si>
    <t>CAC. Respuesta Radicado No. 20222110041541.</t>
  </si>
  <si>
    <t>2022-05-05 14:13:05.721607</t>
  </si>
  <si>
    <t>CUERPO DE BOMBEROS VOLUNTARIOS DE SAN VICENTE DE CHUCURI</t>
  </si>
  <si>
    <t>CAC. Postulación de Cuerpo de Bomberos Voluntarios San Vicente de Chucuri- Santander al curso de fotografía, producción audiovisual y reportaje.</t>
  </si>
  <si>
    <t>2022-05-05 14:16:35.839365</t>
  </si>
  <si>
    <t>ALCALDIA MUNICIPAL DE VILLAGOMEZ- CUNDINAMARCA</t>
  </si>
  <si>
    <t>CAC. Se solicita asesoría para la creación del Cuerpo de Bomberos.</t>
  </si>
  <si>
    <t>GONZALO ESCUDERO</t>
  </si>
  <si>
    <t>2022-05-05 14:19:28.944087</t>
  </si>
  <si>
    <t>BENEMERITO CUERPO DE BOMBEROS VOLUNTARIOS DE SAN JUAN DE PASTO</t>
  </si>
  <si>
    <t>CAC. Solicitud firma de certificados GAB Samaniego Registro N° 180-2022.</t>
  </si>
  <si>
    <t>2022-05-05 14:24:49.698194</t>
  </si>
  <si>
    <t>CUERPO DE BOMBEROS VOLUNTARIOS DE PIEDECUESTA</t>
  </si>
  <si>
    <t>CAC. Solicitud inscripción Cuerpo de Bomberos Voluntarios de Piedecuesta a curso CILSCI.</t>
  </si>
  <si>
    <t>2022-05-05 14:29:47.786055</t>
  </si>
  <si>
    <t>CASANARE</t>
  </si>
  <si>
    <t>ALCALDIA AGUAZUL CASANARE</t>
  </si>
  <si>
    <t>CAC RESPUESTA OFICIO 20222110046801</t>
  </si>
  <si>
    <t>2022-05-05 14:33:26.804257</t>
  </si>
  <si>
    <t>ALCALDÍA MUNICIPAL DE ALGECIRAS HUILA</t>
  </si>
  <si>
    <t>CAC. RESPUESTA A RADICADO No. 20222110036261.</t>
  </si>
  <si>
    <t>2022-05-05 14:37:44.734867</t>
  </si>
  <si>
    <t>SM. Remisión de diplomas registro No. 321-2021,</t>
  </si>
  <si>
    <t>2022-05-05 14:51:24.365046</t>
  </si>
  <si>
    <t>CAC “ajuste documentos aval de instructor radicado 20221140133262”</t>
  </si>
  <si>
    <t>2022-05-05 14:53:31.455773</t>
  </si>
  <si>
    <t>ALCALDIA MUNICIPAL CUASPUD NARIÑO</t>
  </si>
  <si>
    <t>CAC. RADICADO DNBC No. 20222110040451.</t>
  </si>
  <si>
    <t>2022-05-05 14:55:43.996224</t>
  </si>
  <si>
    <t>CUERPO DE BOMBEROS VOLUNTARIOS DE YOPAL</t>
  </si>
  <si>
    <t>CAC. Modificación fecha de curso.</t>
  </si>
  <si>
    <t>2022-05-05 14:58:25.781783</t>
  </si>
  <si>
    <t>PUTUMAYO</t>
  </si>
  <si>
    <t>CUERPO DE BOMBEROS VOLUNTARIOS VILLAGARZON PUTUMAYO</t>
  </si>
  <si>
    <t>CAC Solicitud Información</t>
  </si>
  <si>
    <t>2022-05-05 14:59:33.918326</t>
  </si>
  <si>
    <t>CUERPO DE BOMBEROS VOLUNTARIOS DE NEIVA</t>
  </si>
  <si>
    <t>CAC. Solicitud Registro Curso Bomberos Nivel Uno.</t>
  </si>
  <si>
    <t>2022-05-05 15:01:39.959688</t>
  </si>
  <si>
    <t>CAC Respuesta solicitud Registro de curso Bomberos Palmira Radicado DNBC 20221140142782 - completar solicitud</t>
  </si>
  <si>
    <t>2022-05-05 15:04:25.969961</t>
  </si>
  <si>
    <t>JOSE ALIRIO BLANCO MORA</t>
  </si>
  <si>
    <t>CAC. Solicitud y tramite de homologación de Cursos.</t>
  </si>
  <si>
    <t>2022-05-05 15:08:28.192689</t>
  </si>
  <si>
    <t>BOMBEROS VOLUNTARIOS MUNICIPIO ENTRERRIOS</t>
  </si>
  <si>
    <t>CAC. Informe actividades Bomberos Entrerríos Abril.</t>
  </si>
  <si>
    <t>2022-05-05 15:12:12.752463</t>
  </si>
  <si>
    <t>INDIRA MAYERLY CHAPARRO</t>
  </si>
  <si>
    <t>CAC. Consulta Certificado del Curso Gestión y Administración de Cuerpos de Bomberos.</t>
  </si>
  <si>
    <t>2022-05-05 15:17:09.889257</t>
  </si>
  <si>
    <t>CAC. POSTULACION - CUERPO DE BOMBEROS VOLUNTARIOS DE CALI, AL CURSO DE FOTOGRAFIA, PRODUCCION AUDIOVISUAL Y REPORTAJE.</t>
  </si>
  <si>
    <t>2022-05-05 15:18:32.684777</t>
  </si>
  <si>
    <t>CAC DOCUMENTOS CERTIFICACION BOMBEROS NIVEL UNO</t>
  </si>
  <si>
    <t>2022-05-05 15:19:51.347217</t>
  </si>
  <si>
    <t>CAC. POSTULACION - CUERPO DE BOMBEROS VOLUNTARIOS DE CALI, AL CURSO DE FOTOFRAFIA, PRODUCCION AUDIOVISUAL Y REPORTAJE, SRA. GLORIA TERESA BARONA ZAMBRANO.</t>
  </si>
  <si>
    <t>2022-05-05 15:22:59.457519</t>
  </si>
  <si>
    <t>GOBERNACIÓN PULI CUNDINAMARCA</t>
  </si>
  <si>
    <t>CAC. URGENTE !!! RESPUESTA AL REQUERIMIENTO.</t>
  </si>
  <si>
    <t>2022-05-05 15:33:19.963721</t>
  </si>
  <si>
    <t>DELEGACION DEPARTAMENTAL DE BOMBEROS CUNDINAMARCA</t>
  </si>
  <si>
    <t>CAC SOLICITUD DELEGACION DEPARTAMENTAL BOMBEROS CUNDINAMARCA</t>
  </si>
  <si>
    <t>Julio Cesar Garcia Triana</t>
  </si>
  <si>
    <t>2022-05-05 15:40:10.299304</t>
  </si>
  <si>
    <t>CUERPO DE BOMBEROS VOLUNTARIOS DE RIOSUCIO - CALDAS</t>
  </si>
  <si>
    <t>CAC SOLICITUD DE TRAZABILIDAD DE AVALES PARA CURSOS EN EL MARCO DEL PROGRAMA BOMBEROS INDÍGENAS BAJO LOS ESTÁNDARES DE USAID/BHA.</t>
  </si>
  <si>
    <t>2022-05-05 15:52:22.761664</t>
  </si>
  <si>
    <t>SUCRE</t>
  </si>
  <si>
    <t>CUERPO DE BOMBEROS VOLUNTARIOS DE SAN MARCOS</t>
  </si>
  <si>
    <t>CAC DEVOLUCION CARNET</t>
  </si>
  <si>
    <t>2022-05-05 15:52:34.099085</t>
  </si>
  <si>
    <t>JUZGADO CATORCE ADMINISTRATIVO ORAL DEL CIRCUITO DE TUNJA</t>
  </si>
  <si>
    <t>CAC. RADICACION DE OFICIO No. 0425 - PROCESO 15001333301420200001800.</t>
  </si>
  <si>
    <t>2022-05-05 16:30:49.654784</t>
  </si>
  <si>
    <t>SM. Solicitud de firmas de certificados: registro No. 180-2022.</t>
  </si>
  <si>
    <t>2022-05-05 16:35:52.830571</t>
  </si>
  <si>
    <t>CUERPO DE BOMBEROS VOLUNTARIOS DE SABANETA CUERPO DE BOMBEROS VOLUNTARIOS DE SABANETA</t>
  </si>
  <si>
    <t>CAC Solicitud CBVS mesas con Fasecolda</t>
  </si>
  <si>
    <t>2022-05-05 16:38:14.196051</t>
  </si>
  <si>
    <t>RD. Legalización de viáticos: Leticia - Amazonas.</t>
  </si>
  <si>
    <t>2022-05-05 16:43:40.393907</t>
  </si>
  <si>
    <t>SECRETARIA DE GOBIERNO DEPARTAMENTAL DE HUILA</t>
  </si>
  <si>
    <t>CAC RESPUESTA OFICIO RADICADO DNBC No. 20222110036311</t>
  </si>
  <si>
    <t>2022-05-05 16:47:39.783712</t>
  </si>
  <si>
    <t>SUR COMPANY</t>
  </si>
  <si>
    <t>RD. Pago parcial 05, final Contrato 139-2021.</t>
  </si>
  <si>
    <t>2022-05-05 18:41:33.306941</t>
  </si>
  <si>
    <t>ALCALDIA OROCUE CASANARE</t>
  </si>
  <si>
    <t>CAC RESPUESTA RADICADO DNBC 20222110046931</t>
  </si>
  <si>
    <t>2022-05-05 20:13:28.538647</t>
  </si>
  <si>
    <t>LUIS ARMANDO YARPAZ REVELO</t>
  </si>
  <si>
    <t>CAC Solicitud circular</t>
  </si>
  <si>
    <t>2022-05-05 21:01:55.015498</t>
  </si>
  <si>
    <t>CUERPO DE BOMBEROS VOLUNTARIOS DE POLONUEVO - ATLANTICO</t>
  </si>
  <si>
    <t>CAC Comparto Solicitud de Renuncia Al cargo de Comandante del Sr Carlos Alberto Márceles</t>
  </si>
  <si>
    <t>2022-05-05 22:26:02.336685</t>
  </si>
  <si>
    <t>ALCALDIA MUNICIPAL DE PASTO NARIÑO</t>
  </si>
  <si>
    <t>CAC RESPUESTA RADICADO DNBC 20222110040431-MUNICIPAL DE CONTADERO - NARIÑO</t>
  </si>
  <si>
    <t>2022-05-05 22:41:13.522751</t>
  </si>
  <si>
    <t>CUERPO OFICIAL DE BOMBEROS DE ARMENIA</t>
  </si>
  <si>
    <t>CAC Respuesta oficio radicado DNBC No. 20222110037671</t>
  </si>
  <si>
    <t>2022-05-06 05:23:19.204439</t>
  </si>
  <si>
    <t>ALCALDIA MUNICIPAL DE NEIVA SECRETARIA DE GESTION DEL RIESGO</t>
  </si>
  <si>
    <t>CAC solicitud complemento presencial formación modelo sistema de comando de incidentes Municipio de Neiva</t>
  </si>
  <si>
    <t>2022-05-06 05:29:31.991361</t>
  </si>
  <si>
    <t>CAC Soportes Curso GACB 072-2022</t>
  </si>
  <si>
    <t>2022-05-06 05:41:07.409743</t>
  </si>
  <si>
    <t>ALCALDIA CALIFORNIA-SANTANDER</t>
  </si>
  <si>
    <t>CAC TRASLADO COPIA CUMPLIMIENTO LEY 1575 DE 2012. CONTRATACION PRESTACIÓN SERVICIO PÚBLICO ESENCIAL CON EL CUERPO DE BOMBEROS VOLUNTARIOS VIGENCIA 2022..E-2022-225507.</t>
  </si>
  <si>
    <t>2022-05-06 05:46:02.479817</t>
  </si>
  <si>
    <t>CAC Solicitud de seguidimiento a radicado 20213800094512. respecto a proceso de Carnetización</t>
  </si>
  <si>
    <t>2022-05-06 05:51:51.827089</t>
  </si>
  <si>
    <t>CUERPO DE BOMBEROS VOLUNTARIOS DE SOPO</t>
  </si>
  <si>
    <t>CAC Solicitud registros Bombero 2</t>
  </si>
  <si>
    <t>2022-05-06 05:58:52.006856</t>
  </si>
  <si>
    <t>ANA PAOLA AGUDELO</t>
  </si>
  <si>
    <t>CAC Oficio 2022EE04190 - Traslado de Comunicación Radicado 2022ER03292</t>
  </si>
  <si>
    <t>Andrés Fernando Muñoz Cabrera</t>
  </si>
  <si>
    <t>2022-05-06 06:04:48.091371</t>
  </si>
  <si>
    <t>ALCALDÍA MUNICIPAL TESALIA HUILA</t>
  </si>
  <si>
    <t>CAC AMT-SPI-0166/2022- RESPUESTA SOLICITUD DE INFORMACION - 20222110036551</t>
  </si>
  <si>
    <t>2022-05-06 06:20:29.295133</t>
  </si>
  <si>
    <t>CAC Actualización de Instructor posible documento faltante</t>
  </si>
  <si>
    <t>2022-05-06 06:25:33.897649</t>
  </si>
  <si>
    <t>CUERPO DE BOMBEROS DE CORDOBA - NARIÑO</t>
  </si>
  <si>
    <t>CAC solcitud de Carnet para unidades activas - Bomberos Cordoba</t>
  </si>
  <si>
    <t>2022-05-06 06:36:30.358831</t>
  </si>
  <si>
    <t>BENEMERITO CUERPO DE BOMBEROS VOLUNTARIOS DE CALI</t>
  </si>
  <si>
    <t>CAC VISITA CUERPO DE BOMBEROS RIOFRIO- VALLE DEL CAUCA.</t>
  </si>
  <si>
    <t>2022-05-06 08:57:58.885138</t>
  </si>
  <si>
    <t>VEEDURIA BOMBERIL</t>
  </si>
  <si>
    <t>CAC. Respuesta Oficial, EXT_S22-00026353-PQRSD-020343-PQR, Traslado por competencia.</t>
  </si>
  <si>
    <t>Andrea Bibiana Castañeda Durán</t>
  </si>
  <si>
    <t>2022-05-06 09:02:18.86194</t>
  </si>
  <si>
    <t>CRISTOBAL LASSO</t>
  </si>
  <si>
    <t>CAC. reenvió de informe del curso de bomberos 1 de corinto.</t>
  </si>
  <si>
    <t>2022-05-06 09:09:19.575722</t>
  </si>
  <si>
    <t>ALCALDIA MUNICIPAL SAN AGUSTIN HUILA</t>
  </si>
  <si>
    <t>CAC. RESPUESTA OFICIO 20222110036501.</t>
  </si>
  <si>
    <t>2022-05-06 09:13:10.388491</t>
  </si>
  <si>
    <t>PROCURADURIA PROVINCIAL POPAYAN</t>
  </si>
  <si>
    <t>CAC. Respuesta Rosas - ASUNTO PREVENTIVO PETICIÓN DIRECCIÓN NACIONAL BOMBEROS DE COLOMBIA.</t>
  </si>
  <si>
    <t>2022-05-06 09:22:43.443277</t>
  </si>
  <si>
    <t>CUERPO DE BOMBEROS VOLUNTARIOS DE ALCALA</t>
  </si>
  <si>
    <t>CAC SOLICITUD AVAL CURSO BOMBEROS I</t>
  </si>
  <si>
    <t>2022-05-06 09:33:40.843714</t>
  </si>
  <si>
    <t>PROCURADURIA GENERAL DE LA NACION BOGOTA</t>
  </si>
  <si>
    <t>CAC Radicado de salida S-2022-042987</t>
  </si>
  <si>
    <t>2022-05-06 09:45:56.199979</t>
  </si>
  <si>
    <t>ALCALDIA MUNICIPAL DE CHIA</t>
  </si>
  <si>
    <t>CAC. respuesta contratación bomberos chía.</t>
  </si>
  <si>
    <t>2022-05-06 09:46:07.513069</t>
  </si>
  <si>
    <t>GESTION DEL RIESGO CHIA</t>
  </si>
  <si>
    <t>CAC respuesta contratación bomberos chia</t>
  </si>
  <si>
    <t>Oscar Orlando Pabón García</t>
  </si>
  <si>
    <t>GESTIÓN ATENCIÓN AL USUARIO</t>
  </si>
  <si>
    <t>2022-05-06 09:58:24.298217</t>
  </si>
  <si>
    <t>ALCALDIA MUNICIPAL DE CALARCA Gestion del Riesgo de Desastres QUINDIO</t>
  </si>
  <si>
    <t>CAC. REMISION OFICIO EXT_S22-00016186-PQRSD-012684-PQR del 11 de abril de 2022.</t>
  </si>
  <si>
    <t>Liz Margaret Álvarez calderon</t>
  </si>
  <si>
    <t>2022-05-06 10:03:16.432216</t>
  </si>
  <si>
    <t>ALCALDIA MEDELLIN ANTIOQUIA</t>
  </si>
  <si>
    <t>CAC Documento - 202230186889</t>
  </si>
  <si>
    <t>2022-05-06 10:11:28.523707</t>
  </si>
  <si>
    <t>AEROCIVIL REGIONAL CUNDINAMARCA</t>
  </si>
  <si>
    <t>CAC Solicitud Certificación relacionamiento CEA</t>
  </si>
  <si>
    <t>2022-05-06 10:16:39.265811</t>
  </si>
  <si>
    <t>BENEMéRITO CUERPO DE BOMBEROS VOLUNTARIOS BUGA</t>
  </si>
  <si>
    <t>CAC. Saludo cordial y solicitud de estado de avance entrega de maquina al cuerpo de bomberos voluntarios de Guadalajara de Buga-Valle del Cauca.</t>
  </si>
  <si>
    <t>2022-05-06 10:17:25.795371</t>
  </si>
  <si>
    <t>CAC Informe Curso Bombero Uno de 2021, Bomberos Jamundi</t>
  </si>
  <si>
    <t>2022-05-06 10:21:56.350724</t>
  </si>
  <si>
    <t>CUERPO DE BOMBEROS VOLUNTARIOS DE LA CEJA</t>
  </si>
  <si>
    <t>CAC. Solicitud diseños para la construcción de estaciones de bomberos.</t>
  </si>
  <si>
    <t>2022-05-06 10:28:35.217415</t>
  </si>
  <si>
    <t>LEONEL NUSTES PEREZ</t>
  </si>
  <si>
    <t>CAC. VENCIMIENTO POR EDAD CARGO DE COMANDANTE Y RENUNCIA DEL SUBCOMANDANTE</t>
  </si>
  <si>
    <t>2022-05-06 10:32:34.686852</t>
  </si>
  <si>
    <t>CUERPO DE BOMBEROS VOLUNTARIOS DE GALAPA - ATLANTICO</t>
  </si>
  <si>
    <t>CAC NOTIFICACION INCUMPLIMIENTO DEL SEÑOR ALCANDE AL OFICIO N° 20222110043441 de la DNBC.</t>
  </si>
  <si>
    <t>2022-05-06 10:51:38.08554</t>
  </si>
  <si>
    <t>CUERPO DE BOMBEROS VOLUNTARIOS EL DONCELLO - CAQUETÁ</t>
  </si>
  <si>
    <t>CAC. requerimientos departamento de inspección, vigilancia y control a cuerpos de bomberos radicado N° 20222150050321.</t>
  </si>
  <si>
    <t>2022-05-06 10:54:15.193886</t>
  </si>
  <si>
    <t>CUERPO DE BOMBEROS DE MOCOA</t>
  </si>
  <si>
    <t>CAC solicitud de Registros para cursos</t>
  </si>
  <si>
    <t>2022-05-06 11:00:43.061348</t>
  </si>
  <si>
    <t>CESAR</t>
  </si>
  <si>
    <t>ALCALDIA PUEBLO BELLO CESAR</t>
  </si>
  <si>
    <t>CAC Cumplimiento Ley 1575 de 2012 – Contratación para la prestación del servicio público esencial con el Cuerpo de Bomberos Voluntarios para la vigencia 2022.</t>
  </si>
  <si>
    <t>2022-05-06 11:05:53.648085</t>
  </si>
  <si>
    <t>CUERPO DE BOMBEROS VOLUNTARIOS DE PIENDAMO</t>
  </si>
  <si>
    <t>CAC Respuesta oficio No. 20222110034551</t>
  </si>
  <si>
    <t>2022-05-06 11:12:56.142079</t>
  </si>
  <si>
    <t>JOHN HAROLD SANTACRUZ HENAO</t>
  </si>
  <si>
    <t>CAC. Postulación del Cuerpo de Bomberos Voluntarios Santander de Quilichao, Cauca, al curso de fotografía, producción audio visual y reportaje.</t>
  </si>
  <si>
    <t>2022-05-06 11:14:52.210945</t>
  </si>
  <si>
    <t>MINISTERIO DE EDUCACION NACIONAL</t>
  </si>
  <si>
    <t>CAC SAC - ALCALDIA DE SIBATE</t>
  </si>
  <si>
    <t>2022-05-06 11:18:23.901175</t>
  </si>
  <si>
    <t>CUERPO DE BOMBEROS VOLUNTARIOS DE FLORENCIA</t>
  </si>
  <si>
    <t>CAC. CONVOCATORIA PARA EL PRIMER CURSO DE FOTOGRAFÍA, PRODUCCIÓN AUDIOVISUAL Y REPORTAJE PARA EL CUMBRIMIENTO DE LA ACTIVIDAD BOMBERIL.</t>
  </si>
  <si>
    <t>2022-05-06 11:23:32.849413</t>
  </si>
  <si>
    <t>CUERPO DE BOMBEROS DE PUEBLO RICO</t>
  </si>
  <si>
    <t>CAC. Postulación Unidad bomberil al Curso de fotografía, realización audiovisual y reportaje para el cubrimiento de la actividad bomberil.</t>
  </si>
  <si>
    <t>2022-05-06 11:26:45.824084</t>
  </si>
  <si>
    <t>CUERPO DE BOMBEROS VOLUNTARIOS DE EL TAMBO - NARIÑO</t>
  </si>
  <si>
    <t>CAC. Postulación de cuerpo de bomberos voluntarios de El Tambo Nariño al curso de fotografía, producción audiovisua l y reportaje.</t>
  </si>
  <si>
    <t>2022-05-06 11:30:17.547569</t>
  </si>
  <si>
    <t>CAC. Postulación Bomberos Jamundi.</t>
  </si>
  <si>
    <t>2022-05-06 11:33:21.38031</t>
  </si>
  <si>
    <t>CAC. Postulación de BOMBEROS PASTO al curso de fotografía, producción audiovisual y reportaje.</t>
  </si>
  <si>
    <t>2022-05-06 11:36:41.958858</t>
  </si>
  <si>
    <t>CUERPO DE BOMBEROS VOLUNTARIOS DE ENVIGADO</t>
  </si>
  <si>
    <t>CAC. Postulación de CUERPO DE BOMBEROS VOLUNTARIOS DE ENVIGADO al curso de fotografía, producción audiovisual y reportaje.</t>
  </si>
  <si>
    <t>2022-05-06 11:46:21.069496</t>
  </si>
  <si>
    <t>ALCALDIA MUNICIPAL DE MANIZALES</t>
  </si>
  <si>
    <t>CAC. Postulación de Cuerpo Oficial De Bomberos Manizales al curso de fotografía, producción audiovisual y reportaje.</t>
  </si>
  <si>
    <t>2022-05-06 11:49:29.776475</t>
  </si>
  <si>
    <t>MAURICIO DELGADO PERDOMO</t>
  </si>
  <si>
    <t>RD. Legalización de comisión GUAMO.</t>
  </si>
  <si>
    <t>2022-05-06 11:50:28.528539</t>
  </si>
  <si>
    <t>JUAN CARLOS PEREZ</t>
  </si>
  <si>
    <t>CAC EXCUSA DE ASISTENCIA A REUNION DE CONSEJO DE OFICIALES</t>
  </si>
  <si>
    <t>2022-05-06 11:53:34.283342</t>
  </si>
  <si>
    <t>LINA MARIA ROJAS GALLEGO</t>
  </si>
  <si>
    <t>RD. Legalización de comisión: Guamo.</t>
  </si>
  <si>
    <t>2022-05-06 11:55:25.23495</t>
  </si>
  <si>
    <t>CUERPO DE BOMBEROS VOLUNTARIOS DE ALVARADO</t>
  </si>
  <si>
    <t>CAC SIN ASUNTO</t>
  </si>
  <si>
    <t>2022-05-06 11:58:33.144226</t>
  </si>
  <si>
    <t>CUERPO DE BOMBEROS OFICIALES DE DOSQUEBRADAS</t>
  </si>
  <si>
    <t>CAC Solicitud Registro para los Cursos Bomberos I y II para Rda</t>
  </si>
  <si>
    <t>2022-05-06 12:12:15.039459</t>
  </si>
  <si>
    <t>CUERPO DE BOMBEROS VOLUNTARIOS DE PAISPAMBA SOTARA CAUCA</t>
  </si>
  <si>
    <t>CAC. Postulacion.</t>
  </si>
  <si>
    <t>2022-05-06 12:15:17.782426</t>
  </si>
  <si>
    <t>ALCALDIA SANTA ROSA CAUCA</t>
  </si>
  <si>
    <t>CAC Respuesta a Oficio con radicado DNBC No. 2022211003458</t>
  </si>
  <si>
    <t>2022-05-06 12:17:34.541472</t>
  </si>
  <si>
    <t>CUERPO DE BOMBEROS VOLUNTARIOS DE VILLANUEVA - BOLIVAR</t>
  </si>
  <si>
    <t>CAC. Postulación Cuerpo de Bomberos Voluntarios Villanueva Casanare, al curso de fotografía, producción audiovisual y reportaje.</t>
  </si>
  <si>
    <t>2022-05-06 12:19:33.734472</t>
  </si>
  <si>
    <t>CUERPO DE BOMBEROS VOLUNTARIOS DE PUPIALES</t>
  </si>
  <si>
    <t>CAC “Postulación de Cuerpo de Bomberos Voluntarios de Pupiales “Primer Curso de Fotografía, Producción Audiovisual y Reportaje para el Cubrimiento de la Actividad Bomberil</t>
  </si>
  <si>
    <t>2022-05-06 12:20:59.360491</t>
  </si>
  <si>
    <t>CUERPO DE BOMBEROS VOLUNTARIOS DE TIERRALTA</t>
  </si>
  <si>
    <t>CAC. POSTULACION CUERPO DE BOMBEROS TIERRALTA CORDOBA CURSO DE FOTOGRAFÍA, PRODUCCIÓN AUDIOVISUAL Y REPORTAJE PARA EL CUMBRIMIENTO DE LA ACTIVIDAD BOMBERIL.</t>
  </si>
  <si>
    <t>2022-05-06 12:24:53.747021</t>
  </si>
  <si>
    <t>CUERPO DE BOMBEROS VOLUNTARIOS DEL MUNICIPIO DE FUNDACION - MAGDALENA</t>
  </si>
  <si>
    <t>CAC. POSTULACION BOMBEROS FUNDACION CURSO DE FOTOGRAFÍA, PRODUCCIÓN AUDIOVISUAL Y REPORTAJE PARA EL CUMBRIMIENTO DE LA ACTIVIDAD BOMBERIL.</t>
  </si>
  <si>
    <t>2022-05-06 12:28:51.865042</t>
  </si>
  <si>
    <t>CAC RE-EVIAR AL DIRRECION NACIONAL DE BOMBEROS</t>
  </si>
  <si>
    <t>2022-05-06 12:34:15.299323</t>
  </si>
  <si>
    <t>ALCALDIA LA UNION ANTIOQUIA</t>
  </si>
  <si>
    <t>CAC REMISIÓN QUEJA DISCIPLINARIA POR COMPETENCIA</t>
  </si>
  <si>
    <t>2022-05-06 12:43:42.362567</t>
  </si>
  <si>
    <t>ALCALDIA MUNICIPAL DE SIBATE</t>
  </si>
  <si>
    <t>CAC RESPUESTA RADICADO 20222110044541</t>
  </si>
  <si>
    <t>2022-05-06 13:00:14.825065</t>
  </si>
  <si>
    <t>BOMBEROS BOGOTA</t>
  </si>
  <si>
    <t>CAC Respuesta Registro de curso Bomberos Oficiales Bogotá Radicado DNBC 20221140140192</t>
  </si>
  <si>
    <t>2022-05-06 13:00:18.90972</t>
  </si>
  <si>
    <t>2022-05-06 13:06:20.843786</t>
  </si>
  <si>
    <t>ALCALDIA SANTANDER DE QUILICHAO CAUCA</t>
  </si>
  <si>
    <t>CAC MESA INTERSECTORIAL EMSSANAR REUNION ACTORES SANTANDER DE QUILICHAO</t>
  </si>
  <si>
    <t>2022-05-06 17:38:22.665972</t>
  </si>
  <si>
    <t>Julián Andrés Granados González</t>
  </si>
  <si>
    <t>CAC Homologación curso soporte básico de vida</t>
  </si>
  <si>
    <t>2022-05-09 05:45:47.775902</t>
  </si>
  <si>
    <t>CUERPO DE BOMBEROS VOLUNTARIOS DE TUTA</t>
  </si>
  <si>
    <t>2022-05-09 05:53:38.098818</t>
  </si>
  <si>
    <t>ALCALDES CHOCO</t>
  </si>
  <si>
    <t>CAC Contestación al requerimiento presentado mediante el oficio circular PRCH – CRB0 - 275</t>
  </si>
  <si>
    <t>2022-05-09 06:01:09.950793</t>
  </si>
  <si>
    <t>CUERPO DE BOMBEROS VOLUNTARIOS DE TURBACO - BOLÍVAR</t>
  </si>
  <si>
    <t>CAC Solicitud del estado actual de los planes de Mejoramiento de los Cuerpos de Bomberos del Departamento de Bolívar.</t>
  </si>
  <si>
    <t>Julio Alejandro Chamorro Cabrera</t>
  </si>
  <si>
    <t>2022-05-09 06:09:33.634355</t>
  </si>
  <si>
    <t>SECRETARIA DISTRITAL DE AMBIENTE</t>
  </si>
  <si>
    <t>CAC Invitación Conjunta_ Afectaciones ambientales por incendios en zonas de páramo.</t>
  </si>
  <si>
    <t>2022-05-09 06:14:13.203209</t>
  </si>
  <si>
    <t>ALCALDIA TURBANA BOLIVAR</t>
  </si>
  <si>
    <t>CAC</t>
  </si>
  <si>
    <t>2022-05-09 09:31:34.670387</t>
  </si>
  <si>
    <t>OPAIN CUERPO DE BOMBEROS AERONáUTICOS EL DORADO</t>
  </si>
  <si>
    <t>CAC. Postulación del Cuerpo de Bomberos Aeronáuticos El Dorado al curso de fotografía, producción audiovisual y reportaje.</t>
  </si>
  <si>
    <t>2022-05-09 09:39:43.031883</t>
  </si>
  <si>
    <t>CUERPO DE BOMBEROS VOLUNTARIOS DE TUNJA</t>
  </si>
  <si>
    <t>CAC. Postulación de Cuerpo de Bomberos Voluntarios de Tunja al curso de fotografía, producción audiovisual y reportaje.</t>
  </si>
  <si>
    <t>2022-05-09 09:44:17.154751</t>
  </si>
  <si>
    <t>CUERPO DE BOMBEROS VOLUNTARIOS CUMBAL - NARIÑO</t>
  </si>
  <si>
    <t>CAC. POSTULACION CUERPO DE BOMBEROS VOLUNTARIOS DE CUMBAL.</t>
  </si>
  <si>
    <t>2022-05-09 09:58:27.976055</t>
  </si>
  <si>
    <t>CUERPO DE BOMBEROS VOLUNTARIOS DE VILLAGORGONA</t>
  </si>
  <si>
    <t>CAC. Postulación del Benemérito Cuerpo de Bomberos Voluntarios de Villagrogona al curso de fotografía, producción audiovisual y reportaje.</t>
  </si>
  <si>
    <t>2022-05-09 10:03:49.08573</t>
  </si>
  <si>
    <t>CUERPO DE BOMBEROS VOLUNTARIOS DE CHINCHINA</t>
  </si>
  <si>
    <t>CAC. &amp;quot;Postulación de Benemérito Cuerpo de Bomberos Voluntarios de Chinchiná&amp;quot;</t>
  </si>
  <si>
    <t>2022-05-09 10:09:47.93871</t>
  </si>
  <si>
    <t>CUERPO DE BOMBEROS VOLUNTARIOS DE POPAYAN</t>
  </si>
  <si>
    <t>CAC. POSTULACIÓN DEL CUERPO DE BOMBEROS VOLUNTARIOS DE POPAYÁN AL CURSO DE FOTOGRAFIA, PRODUCCIÓN AUDIOVISUAL Y REPORTAJE.</t>
  </si>
  <si>
    <t>2022-05-09 10:14:09.912738</t>
  </si>
  <si>
    <t>CUERPO DE BOMBEROS VOLUNTARIOS DE GENOVA - QUINDIO</t>
  </si>
  <si>
    <t>CAC. Postulación de Cuerpo de Bomberos Voluntarios de Génova QUindío al curso de fotografía, producción audivisual y reportaje.</t>
  </si>
  <si>
    <t>2022-05-09 10:18:13.35004</t>
  </si>
  <si>
    <t>CUERPO DE BOMBEROS VOLUNTARIOS DE SABANETA</t>
  </si>
  <si>
    <t>CAC. postulacion curso de fotografia.</t>
  </si>
  <si>
    <t>2022-05-09 10:43:09.732493</t>
  </si>
  <si>
    <t>CUERPO DE BOMBEROS VOLUNTARIOS DE MARINILLA</t>
  </si>
  <si>
    <t>CAC. Postulación del Cuerpo de Bomberos Voluntarios Marinilla, Antioquia; al curso de fotografía, producción audiovisual y reportaje.</t>
  </si>
  <si>
    <t>2022-05-09 10:48:37.27015</t>
  </si>
  <si>
    <t>CUERPO DE BOMBEROS VOLUNTARIOS COMBITA</t>
  </si>
  <si>
    <t>CAC. FOTOGRAFIA, PRODUCCION AUDIOVISUAL Y REPORTAJE PARA EL CUBRIMIENTO DE LA ACTIVIDAD BOMBERIL.</t>
  </si>
  <si>
    <t>2022-05-09 10:53:33.302152</t>
  </si>
  <si>
    <t>CUERPO DE BOMBEROS VOLUNTARIOS AGUACHICA</t>
  </si>
  <si>
    <t>CHT. : SOLICITUD ACOMPAÑAMIENTO DNBC Y PROCURADURIA DELEGADA.</t>
  </si>
  <si>
    <t>2022-05-09 11:05:33.855596</t>
  </si>
  <si>
    <t>CUERPO DE BOMBEROS VOLUNTARIOS DE TENJO</t>
  </si>
  <si>
    <t>CAC. Postulacion de cuerpo de bomberos voluntarios de Tenjo Cundinamarca al curso de fotografía, producción audiovisual y reportaje</t>
  </si>
  <si>
    <t>2022-05-09 11:11:27.075288</t>
  </si>
  <si>
    <t>CUERPO DE BOMBEROS VOLUNTARIOS DE SAN JUAN DE ARAMA</t>
  </si>
  <si>
    <t>CAC. POSTULACIÓN CURSO DE FOTOGRAFÍA BOMBERIL.</t>
  </si>
  <si>
    <t>2022-05-09 11:16:26.705754</t>
  </si>
  <si>
    <t>HERNANDO MARTINEZ LASSO</t>
  </si>
  <si>
    <t>CAC. Inscripcion del primer curso de fotografia.</t>
  </si>
  <si>
    <t>2022-05-09 11:22:36.763489</t>
  </si>
  <si>
    <t>CUERPO DE BOMBEROS VOLUNTARIOS DE SAN ANTONIO DEL TEQUENDAMA</t>
  </si>
  <si>
    <t>CAC. POSTULACIÓN CUERPO DE BOMBEROS VOLUNTARIOS SAN ANTONIO DEL TEQUENDAMA AL CURSO DE FOTOGRAFÍA, PRODUCCIÓN AUDIOVISUAL Y REPORTAJE.</t>
  </si>
  <si>
    <t>2022-05-09 11:26:41.039015</t>
  </si>
  <si>
    <t>2022-05-09 11:32:06.602482</t>
  </si>
  <si>
    <t>CUERPO DE BOMBEROS VOLUNTARIOS DE TIMBIO</t>
  </si>
  <si>
    <t>CAC. envio documentos CURSO FOTOGRAFIA Y AUDIOVISUAL DNBC CARLOS H ZAPATA.</t>
  </si>
  <si>
    <t>2022-05-09 11:41:55.244927</t>
  </si>
  <si>
    <t>CUERPO DE BOMBEROS VOLUNTARIOS DE LA ESTRELLA</t>
  </si>
  <si>
    <t>CAC. “Postulación de (Cuerpo de bomberos voluntarios la Estrella) al curso de fotografía, producción audiovisual y reportaje”.</t>
  </si>
  <si>
    <t>2022-05-09 11:47:31.522003</t>
  </si>
  <si>
    <t>CAC. Postulación curso.</t>
  </si>
  <si>
    <t>2022-05-09 11:52:05.352327</t>
  </si>
  <si>
    <t>DELEGACION DEPARTAMENTAL DEL GUAINIA</t>
  </si>
  <si>
    <t>RD. Solicitud sobre la forma de contratar y la administración de los recursos de la sobretasa bomberil.</t>
  </si>
  <si>
    <t>2022-05-09 13:54:08.864492</t>
  </si>
  <si>
    <t>2022-05-09 13:57:29.548111</t>
  </si>
  <si>
    <t>CAC. Postulación de Bomberos Duitama al curso de fotografía, producción audiovisual y reportaje”.</t>
  </si>
  <si>
    <t>2022-05-09 14:24:28.818329</t>
  </si>
  <si>
    <t>CUERPO DE BOMBEROS VOLUNTARIOS DE LA MESA</t>
  </si>
  <si>
    <t>CAC. Postulación de Bomberos La Mesa, Cundinamarca al curso de fotografía, producción audiovisual y reportaje.</t>
  </si>
  <si>
    <t>2022-05-09 14:32:44.471888</t>
  </si>
  <si>
    <t>CUERPO DE BOMBEROS VOLUNTARIOS DE PUERTO COLOMBIA</t>
  </si>
  <si>
    <t>CAC. POSTULACION JOAN SEBASTIAN VASQUEZ MARTINEZ.</t>
  </si>
  <si>
    <t>2022-05-09 14:36:11.330273</t>
  </si>
  <si>
    <t>CUERPO DE BOMBEROS VOLUNTARIOS SOLEDAD ATLANTICO</t>
  </si>
  <si>
    <t>CAC. POSTULACION DE CUERPO DE BOMBEROS VOLUNTARIOS DE SOLEDAD ATLANTICO AL CURSO DE FOTOGRAFIA, PRODUCCION AUDIOVISUAL Y REPORTAJE.</t>
  </si>
  <si>
    <t>2022-05-09 15:02:08.173525</t>
  </si>
  <si>
    <t>GOBERNACION DEL QUINDIO</t>
  </si>
  <si>
    <t>SM. información inscripción dignatarios radicado D-5948.</t>
  </si>
  <si>
    <t>2022-05-09 15:18:30.499349</t>
  </si>
  <si>
    <t>CUERPO DE BOMBEROS VOLUNTARIOS FLORIDABLANCA</t>
  </si>
  <si>
    <t>CAC. Postulación del Cuerpo de Bomberos Voluntarios de Floridablanca - CBVF al curso de fotografía, producción audiovisual y reportaje.</t>
  </si>
  <si>
    <t>2022-05-09 15:21:09.270251</t>
  </si>
  <si>
    <t>BENEMERITO CUERPO DE BOMBEROS VOLUNTARIOS DE LETICIA</t>
  </si>
  <si>
    <t>CAC. postulación de bomberos aeronáuticos Leticia amazonas al curso de fotografía, producción audiovisual y reportaje.</t>
  </si>
  <si>
    <t>2022-05-09 15:26:26.742685</t>
  </si>
  <si>
    <t>CUERPO DE BOMBEROS VOLUNTARIOS DE TOCANCIPA</t>
  </si>
  <si>
    <t>CAC. Postulacion de cuerpo de bomberos voluntarios de Tocancipá al curso de fotografia producción audiovisual y reportaje.</t>
  </si>
  <si>
    <t>2022-05-09 15:30:40.068892</t>
  </si>
  <si>
    <t>CAC. Postulación de cuerpo de bomberos voluntarios de Tocancipá al curso de fotografía producción audiovisual y reportaje.</t>
  </si>
  <si>
    <t>2022-05-09 15:38:33.958546</t>
  </si>
  <si>
    <t>LEIDY JOHANA BOLIVAR MEDINA</t>
  </si>
  <si>
    <t>2022-05-09 15:45:23.297352</t>
  </si>
  <si>
    <t>EDWIN GONZALEZ MALAGON</t>
  </si>
  <si>
    <t>RD. Legalización de comisión: Tadó y Quibdó.</t>
  </si>
  <si>
    <t>2022-05-09 15:51:06.220282</t>
  </si>
  <si>
    <t>CUERPO BOMBEROS OFICIALES MEDELLIN</t>
  </si>
  <si>
    <t>CAC. POSTULACIÓN DAVID FELIPE IZQUIERDO.</t>
  </si>
  <si>
    <t>2022-05-09 15:54:17.829139</t>
  </si>
  <si>
    <t>CAC. Requisitos Carlos Chávez Convocatoria Curso Fotografía DNBC.</t>
  </si>
  <si>
    <t>2022-05-09 16:09:30.247887</t>
  </si>
  <si>
    <t>CAC. Comunicación Observación Contraloría General de la República – Atención Denuncia 2021-212026-82111-D.</t>
  </si>
  <si>
    <t>Alvaro Perez</t>
  </si>
  <si>
    <t>GESTIÓN CONTRACTUAL</t>
  </si>
  <si>
    <t>2022-05-09 16:14:42.022542</t>
  </si>
  <si>
    <t>ALCALDIA CHIQUINQUIRA BOYACA</t>
  </si>
  <si>
    <t>SM. Cumplimiento de la Ley 1575 de 2012 - Contratación para la prestación del servicio público esencial con el Cuerpo de Bomberos Voluntarios para la vigencia 2022.</t>
  </si>
  <si>
    <t>2022-05-09 16:24:59.073729</t>
  </si>
  <si>
    <t>CUERPO DE BOMBEROS VOLUNTARIOS DE SANTA ROSA DE CABAL</t>
  </si>
  <si>
    <t>CAC. POSTULACION DE CUERPO DE BOMBEROS VOLUNTARIOS SANTA ROSA DE CABAL AL CURSO DE FOTOGRAFIA, PRODUCCION AUDIOVISUAL Y REPORTAJE.</t>
  </si>
  <si>
    <t>2022-05-09 16:33:55.562281</t>
  </si>
  <si>
    <t>CUERPO DE BOMBEROS VOLUNTARIOS DE RIOFRIO</t>
  </si>
  <si>
    <t>CAC. INFORME DE REVISORIA FISCAL.</t>
  </si>
  <si>
    <t>2022-05-09 16:39:53.849114</t>
  </si>
  <si>
    <t>JHON FABIO VILLEGAS</t>
  </si>
  <si>
    <t>CAC Radicación de documentos</t>
  </si>
  <si>
    <t>2022-05-09 16:56:30.163869</t>
  </si>
  <si>
    <t>CAC QUEJA</t>
  </si>
  <si>
    <t>2022-05-09 16:56:31.951895</t>
  </si>
  <si>
    <t>2022-05-09 20:20:24.851768</t>
  </si>
  <si>
    <t>ALCALDIA CUMBITARA NARIÑO</t>
  </si>
  <si>
    <t>CAC Respuesta a radicado DNBC No. **20222110040471** - Radicado interno Alcaldía No. 0714 del 25/04/22</t>
  </si>
  <si>
    <t>2022-05-10 04:17:31.527362</t>
  </si>
  <si>
    <t>ALCALDIA CACHIPAY CUNDINAMARCA</t>
  </si>
  <si>
    <t>CAC REMISIÓN DE COPIA DE RESPUESTA A DERECHO DE PETICIÓN DEL 24 DE MARZO DE 2022</t>
  </si>
  <si>
    <t>2022-05-10 04:27:59.846523</t>
  </si>
  <si>
    <t>JAIME MAURICIO VELASQUEZ</t>
  </si>
  <si>
    <t>CAC Reconocimiento Grado ante Bomberos Voluntarios</t>
  </si>
  <si>
    <t>2022-05-10 04:36:03.479549</t>
  </si>
  <si>
    <t>GOBERNACION DE TOLIMA</t>
  </si>
  <si>
    <t>CAC REQUERIMIENTO COMODATOS OFICIO SAAG-0184</t>
  </si>
  <si>
    <t>2022-05-10 04:40:10.674419</t>
  </si>
  <si>
    <t>ALCALDIA SUPATA CUNDINAMARCA</t>
  </si>
  <si>
    <t>CAC SOLICITUD VIABILIDAD DE CONVENIO - CUERPO DE BOMBEROS SUPATÁ.</t>
  </si>
  <si>
    <t>2022-05-10 04:50:20.771191</t>
  </si>
  <si>
    <t>ALCALDIA SANTA BARBARA ANTIOQUIA</t>
  </si>
  <si>
    <t>CAC RESPUESTA A OFICIO DEL 26 DE ABRIL DE 2022.CON RADICADO 202222110042581</t>
  </si>
  <si>
    <t>2022-05-10 05:03:26.387904</t>
  </si>
  <si>
    <t>CUERPO DE BOMBEROS VOLUNTARIOS DE MONTELIBANO DEPARTAMENTO DE CAPACITACION</t>
  </si>
  <si>
    <t>CAC Solicitud de Cupos Adicionales para Curso</t>
  </si>
  <si>
    <t>2022-05-10 05:14:25.217032</t>
  </si>
  <si>
    <t>BOMBEROS AERONAUTICOS</t>
  </si>
  <si>
    <t>CAC Colaboración Bomberos aeronáuticos Venezuela</t>
  </si>
  <si>
    <t>2022-05-10 05:18:30.790226</t>
  </si>
  <si>
    <t>CUERPO DE BOMBEROS VOLUNTARIOS DE PALESTINA - CALDAS CORREGIMIENTO ARAUCA</t>
  </si>
  <si>
    <t>CAC DENUNCIA DERECHO A LA VIDA</t>
  </si>
  <si>
    <t>2022-05-10 05:31:24.297521</t>
  </si>
  <si>
    <t>CUERPO DE BOMBEROS VOLUNTARIOS DE HONDA</t>
  </si>
  <si>
    <t>CAC CORECCIONES REGISTRO BOMBEROS 1 Y 2 DNBC HONDA</t>
  </si>
  <si>
    <t>2022-05-10 05:45:59.774453</t>
  </si>
  <si>
    <t>CUERPO DE BOMBEROS VOLUNTARIOS DE LA HORMIGA</t>
  </si>
  <si>
    <t>CAC PROYECTO EPP BOMBEROS VOLUNTARIOS LA HORMIGA</t>
  </si>
  <si>
    <t>2022-05-10 05:49:51.868447</t>
  </si>
  <si>
    <t>CAC ingreso de hojas de vida rue</t>
  </si>
  <si>
    <t>2022-05-10 05:57:35.094677</t>
  </si>
  <si>
    <t>CUERPO DE BOMBEROS VOLUNTARIOS DE SAN JOSE - CALDAS</t>
  </si>
  <si>
    <t>CAC Respuesta al Radicado DNBC N° 20222140052061</t>
  </si>
  <si>
    <t>2022-05-10 06:01:19.236339</t>
  </si>
  <si>
    <t>ALCALDIA MUNICIPAL LA ESPERANZA NORTE DE SANTANDER</t>
  </si>
  <si>
    <t>CAC TRASLADO COPIA CREACION CUERPO DE BOMBEROS LEY 1575 DE 2012.-</t>
  </si>
  <si>
    <t>2022-05-10 06:05:36.364049</t>
  </si>
  <si>
    <t>DIDACTICA EMPRESARIAL .</t>
  </si>
  <si>
    <t>CAC Cobranza telefónica para su equipo de trabajo</t>
  </si>
  <si>
    <t>2022-05-10 06:11:47.800395</t>
  </si>
  <si>
    <t>2022-05-10 06:18:48.055067</t>
  </si>
  <si>
    <t>CAC SOLICITUD PROCESO DE INSPECCION, VIGILANCIA Y CONTROL BOMBEROS PALESTINA HUILA</t>
  </si>
  <si>
    <t>2022-05-10 06:25:11.398553</t>
  </si>
  <si>
    <t>CAC Solicitud de referencias de unidades bomberiles</t>
  </si>
  <si>
    <t>2022-05-10 06:29:17.535877</t>
  </si>
  <si>
    <t>KARINA REYES VALBUENA</t>
  </si>
  <si>
    <t>CAC Solicitud de informacion y documentos</t>
  </si>
  <si>
    <t>2022-05-10 06:35:07.509157</t>
  </si>
  <si>
    <t>JUZGADO PRIMERO PENAL DEL CIRCUITO ARMENIA QUINDIO</t>
  </si>
  <si>
    <t>CAC Notificación Auto admite 2022.00112.00</t>
  </si>
  <si>
    <t>2022-05-10 06:43:50.717078</t>
  </si>
  <si>
    <t>CUERPO DE BOMBEROS VOLUNTARIOS SANTA ROSA DE OSOS</t>
  </si>
  <si>
    <t>CAC RESPUESTA RADICADO 20222110042591</t>
  </si>
  <si>
    <t>2022-05-10 06:50:05.740957</t>
  </si>
  <si>
    <t>COMUNICACIóN PRESIDENCIA DE LA REPúBLICA</t>
  </si>
  <si>
    <t>CAC TRASLADO</t>
  </si>
  <si>
    <t>2022-05-10 06:58:53.943368</t>
  </si>
  <si>
    <t>CUERPO DE BOMBEROS VOLUNTARIOS DE CHAPARRAL - TOLIMA</t>
  </si>
  <si>
    <t>CAC Respuesta Oficio 20222150051541</t>
  </si>
  <si>
    <t>2022-05-10 11:14:50.602258</t>
  </si>
  <si>
    <t>RD. Firma de diplomas, registro No. 190-2022.</t>
  </si>
  <si>
    <t>2022-05-10 11:45:21.846299</t>
  </si>
  <si>
    <t>ACUEDUCTO Y ALCANTARILLADO DE BOGOTÁ</t>
  </si>
  <si>
    <t>RD. Factura acueducto y alcantarillado periodo facturado feb 12/2022 a abri 12/2022.</t>
  </si>
  <si>
    <t>2022-05-10 13:34:14.578127</t>
  </si>
  <si>
    <t>CUERPO DE BOMBEROS VOLUNTARIOS DE ALBANIA - CAQUETA</t>
  </si>
  <si>
    <t>CAC respuesta del radicado DNBC *20222150050321*</t>
  </si>
  <si>
    <t>2022-05-10 13:39:43.69871</t>
  </si>
  <si>
    <t>CAC Documentos faltantes solicitud de aval CPI radicado No. 20221140147202.</t>
  </si>
  <si>
    <t>2022-05-10 13:43:24.051303</t>
  </si>
  <si>
    <t>2022-05-10 14:04:17.294377</t>
  </si>
  <si>
    <t>ALCALDIA MUNICIPAL EL PEÑOL NARIÑO</t>
  </si>
  <si>
    <t>CAC Respuesta oficio DNBC No. 20222110040491 referente a solicitud de cumplimiento Ley 1575 de 2012 - contratación para la prestación del servicio público esencial con el cuerpo de bomberos voluntarios</t>
  </si>
  <si>
    <t>2022-05-10 14:09:30.12505</t>
  </si>
  <si>
    <t>CONFEDERECIóN DE BOMBEROS DE COLOMBIA</t>
  </si>
  <si>
    <t>CAC SOLICITUD DE REGISTROS</t>
  </si>
  <si>
    <t>2022-05-10 14:17:24.949344</t>
  </si>
  <si>
    <t>GOBERNACION DE RISARALDA SECRETARIA DE GOBIERNO</t>
  </si>
  <si>
    <t>2022-05-10 14:20:49.849695</t>
  </si>
  <si>
    <t>JULIO ALEJANDRO HOYOS</t>
  </si>
  <si>
    <t>RD. CUENTA DE COBRO No. 03.</t>
  </si>
  <si>
    <t>2022-05-10 14:46:18.786296</t>
  </si>
  <si>
    <t>RD. Certificados para firma, registro No. 034-2022.</t>
  </si>
  <si>
    <t>2022-05-10 14:56:15.495275</t>
  </si>
  <si>
    <t>CUERPO DE BOMBEROS VOLUNTARIOS DE SANTA MARTA</t>
  </si>
  <si>
    <t>SM. Remisión de diplomas, registro: 164-2022 y 163-2022.</t>
  </si>
  <si>
    <t>2022-05-10 15:04:12.645391</t>
  </si>
  <si>
    <t>LORENA PATIÑO -</t>
  </si>
  <si>
    <t>CAC Incumplimiento pagos seguridad social</t>
  </si>
  <si>
    <t>QUEJA</t>
  </si>
  <si>
    <t>2022-05-10 16:33:44.514343</t>
  </si>
  <si>
    <t>CAC Solicitud apoyo adquisición Simulador de Bomberos</t>
  </si>
  <si>
    <t>2022-05-10 16:33:46.468416</t>
  </si>
  <si>
    <t>2022-05-10 16:47:00.616103</t>
  </si>
  <si>
    <t>ALCALDIA MUNICIPAL DE BARICHARA</t>
  </si>
  <si>
    <t>CAC Respuesta radicado DNBC N° 20222110043991-Barichara</t>
  </si>
  <si>
    <t>2022-05-10 16:54:59.211632</t>
  </si>
  <si>
    <t>CAC Aval Cursos Gestión y Administración de Cuerpos de Bomberos para el Departamento del Choco.</t>
  </si>
  <si>
    <t>2022-05-10 17:01:35.240532</t>
  </si>
  <si>
    <t>CAC “Ajustes registro de curso radicado 20221140146462”.</t>
  </si>
  <si>
    <t>2022-05-10 17:05:16.7222</t>
  </si>
  <si>
    <t>UMATA PIEDRAS</t>
  </si>
  <si>
    <t>CAC Respuesta oficio No. 20222110046431</t>
  </si>
  <si>
    <t>2022-05-10 17:28:43.570298</t>
  </si>
  <si>
    <t>CUERPO DE BOMBEROS VOLUNTARIOS SABANAGRANDE</t>
  </si>
  <si>
    <t>CAC Respuesta a oficio con radicado N° 20222110043631</t>
  </si>
  <si>
    <t>2022-05-10 17:37:40.164222</t>
  </si>
  <si>
    <t>CAC solicitud bomberos tuta</t>
  </si>
  <si>
    <t>2022-05-10 17:41:06.869134</t>
  </si>
  <si>
    <t>CAC Solicitud aval Bomberos II</t>
  </si>
  <si>
    <t>2022-05-10 17:52:41.429798</t>
  </si>
  <si>
    <t>JONATHAN FERNEY ROJAS CORCHUELO</t>
  </si>
  <si>
    <t>CAC SOLICITUD</t>
  </si>
  <si>
    <t>2022-05-10 17:57:58.790777</t>
  </si>
  <si>
    <t>CAC RADICACION DOCUMENTOS REGISTRO 190-2022 CURSO CONDUCCIÓN Y OPERACIÓN PARA VEHÍCULOS DE BOMBEROS</t>
  </si>
  <si>
    <t>2022-05-10 18:06:31.347576</t>
  </si>
  <si>
    <t>ALCALDIA MUNICIPAL SANTA MARIA HUILA</t>
  </si>
  <si>
    <t>CAC REPUESTA RADICADO DNBC No 20222110044551</t>
  </si>
  <si>
    <t>2022-05-11 09:44:30.802573</t>
  </si>
  <si>
    <t>CUERPO DE BOMBEROS VOLUNTARIOS DE BOSCONIA</t>
  </si>
  <si>
    <t>RD. Carnetización.</t>
  </si>
  <si>
    <t>2022-05-11 09:47:44.53836</t>
  </si>
  <si>
    <t>RD. Solicitud de registros bomberos I Bomberos II.</t>
  </si>
  <si>
    <t>2022-05-11 09:59:39.601841</t>
  </si>
  <si>
    <t>RD. Propuesta para fortalecimiento del CBV de Bosconia.</t>
  </si>
  <si>
    <t>Luis Alberto Valencia Pulido</t>
  </si>
  <si>
    <t>2022-05-11 10:26:59.780565</t>
  </si>
  <si>
    <t>VIVIANA ANDRADE TOVAR</t>
  </si>
  <si>
    <t>RD. Legalización de comisión: Yopal.</t>
  </si>
  <si>
    <t>2022-05-11 10:30:48.60467</t>
  </si>
  <si>
    <t>SABINA LOPEZ GOMEZ</t>
  </si>
  <si>
    <t>RD. Legalización de comisión.</t>
  </si>
  <si>
    <t>2022-05-11 10:39:26.067811</t>
  </si>
  <si>
    <t>RD. Legalizaciones de comisión Medellín y Rionegro.</t>
  </si>
  <si>
    <t>2022-05-11 10:49:17.47112</t>
  </si>
  <si>
    <t>ANDRES MUñOZ CABRERA</t>
  </si>
  <si>
    <t>RD. Legalización de comisión Yopal.</t>
  </si>
  <si>
    <t>2022-05-11 11:42:41.899807</t>
  </si>
  <si>
    <t>RICARDO CASTILLO ATARA</t>
  </si>
  <si>
    <t>RD. Informe reunión.</t>
  </si>
  <si>
    <t>2022-05-11 11:46:16.068966</t>
  </si>
  <si>
    <t>CUERPO DE BOMBEROS VOLUNTARIOS DE CHIPAQUE - CUNDINAMARCA</t>
  </si>
  <si>
    <t>RD. Solicitud copia de acta de reunión realizada el día 19 de marzo del 2022 por la DNBC y copia del resultado de la visita a la Estación.</t>
  </si>
  <si>
    <t>2022-05-11 12:20:30.618419</t>
  </si>
  <si>
    <t>JUZGADO 03 PROMISCUO MUNICIPAL - BOYACA - MONIQUIRA</t>
  </si>
  <si>
    <t>CI. ACCIÓN DE TUTELA N°:20220006100.</t>
  </si>
  <si>
    <t>2022-05-11 17:25:18.749819</t>
  </si>
  <si>
    <t>ESTEBAN QUINTERO .</t>
  </si>
  <si>
    <t>CAC Inquietud con respecto al ascenso de: Asperante a Bombero, al grado de: Bombero</t>
  </si>
  <si>
    <t>2022-05-12 05:11:39.889912</t>
  </si>
  <si>
    <t>CUERPO DE BOMBEROS DE SAN JOSé DEL FRAGUA</t>
  </si>
  <si>
    <t>CAC envió documentación</t>
  </si>
  <si>
    <t>2022-05-12 05:15:32.643631</t>
  </si>
  <si>
    <t>CUERPO DE BOMBEROS VOLUNTARIOS DE FONSECA</t>
  </si>
  <si>
    <t>CAC Solicitud de apoyo</t>
  </si>
  <si>
    <t>2022-05-12 05:21:02.645943</t>
  </si>
  <si>
    <t>CUERPO DE BOMBEROS VOLUNTARIOS DE SOACHA</t>
  </si>
  <si>
    <t>2022-05-12 05:27:33.632848</t>
  </si>
  <si>
    <t>CUERPO DE BOMBEROS VOLUNTARIOS DE AMALFI</t>
  </si>
  <si>
    <t>CAC Invitación 35 años Bomberos Amalfi</t>
  </si>
  <si>
    <t>2022-05-12 05:33:15.087011</t>
  </si>
  <si>
    <t>ALCALDIA DE CUMBAL</t>
  </si>
  <si>
    <t>CAC Contestación Radicado DNBC No. **20222110040461**</t>
  </si>
  <si>
    <t>2022-05-12 05:36:47.963883</t>
  </si>
  <si>
    <t>ALCALDIA MUNICIPAL MOGOTES SANTANDER</t>
  </si>
  <si>
    <t>CAC SOLICITUD ACOMPAÑAMIENTO MESA DE TRABAJO</t>
  </si>
  <si>
    <t>2022-05-12 05:39:44.97857</t>
  </si>
  <si>
    <t>CONSEJO DE ESTADO</t>
  </si>
  <si>
    <t>CAC BOLETÍN JURISPRUDENCIAL DEL CONSEJO DE ESTADO &amp;quot;JURISPRUDENCIA Y CONCEPTOS&amp;quot; EDICIÓN 253 ABRIL DE 2022</t>
  </si>
  <si>
    <t>2022-05-12 05:39:56.349042</t>
  </si>
  <si>
    <t>2022-05-12 05:47:01.194236</t>
  </si>
  <si>
    <t>CAC RESPUESTA E-2022-215710</t>
  </si>
  <si>
    <t>2022-05-12 05:51:26.810117</t>
  </si>
  <si>
    <t>CUERPO BOMBEROS VOLUNTARIOS LOS ANDES NARIÑO</t>
  </si>
  <si>
    <t>CAC SOLICITUD CORRECCION NOMBRE</t>
  </si>
  <si>
    <t>2022-05-12 05:55:30.743726</t>
  </si>
  <si>
    <t>ALCALDIA CHOACHI CUNDINAMARCA</t>
  </si>
  <si>
    <t>CAC RESPUESTA SEGUIMIENTO E-2022-128794 IUS-D-2022-2320646</t>
  </si>
  <si>
    <t>2022-05-12 05:59:13.525339</t>
  </si>
  <si>
    <t>BOMBEROS PUERTO NARIÑO</t>
  </si>
  <si>
    <t>CAC Evidencia de solicitud enviada a, el consejo de dignatarios de bomberos Leticia Amazonas.</t>
  </si>
  <si>
    <t>2022-05-12 06:06:04.365245</t>
  </si>
  <si>
    <t>ALCALDIA SANTA ROSA DEL SUR BOLIVAR</t>
  </si>
  <si>
    <t>CAC Cumplimiento Ley 1575 de 2012 – Contratación para la prestación del servicio público esencial con el Cuerpo de Bomberos Voluntarios para la vigencia 2022</t>
  </si>
  <si>
    <t>2022-05-12 06:10:45.333954</t>
  </si>
  <si>
    <t>GESTION DEL RIESGO CHOCONTA - CUNDINAMARCA</t>
  </si>
  <si>
    <t>CAC Respuesta ACCIÓN PREVENTIVA E-2022-128784</t>
  </si>
  <si>
    <t>2022-05-12 06:20:45.670265</t>
  </si>
  <si>
    <t>CUERPO DE BOMBEROS VOLUNTARIOS CAQUEZA</t>
  </si>
  <si>
    <t>CAC SOLICITUD REGISTRO CUERPO BOMBERO 2 PARA EL CUERPO DE BOMBEROS VOLUNTARIOS DE CAQUEZA, CUNDINAMARCA</t>
  </si>
  <si>
    <t>2022-05-12 06:25:17.837797</t>
  </si>
  <si>
    <t>ALCALDIA TUTAZA BOYACA</t>
  </si>
  <si>
    <t>CAC Solicitud certificación listado censal Municipio de Tutazá - BOMBEROS</t>
  </si>
  <si>
    <t>2022-05-12 06:32:43.630619</t>
  </si>
  <si>
    <t>CAC Soporte Cursos ANBC-CBV Cali - Radicado No. 20221140130812</t>
  </si>
  <si>
    <t>2022-05-12 06:38:31.112548</t>
  </si>
  <si>
    <t>CAC REQUERIMIENTO DE SOLICITUD DELEGACION DEPARTAMENTAL DE BOMBEROS CUNDINAMARCA</t>
  </si>
  <si>
    <t>2022-05-12 06:42:17.252152</t>
  </si>
  <si>
    <t>CAC SOLICITUD REASIGNACION DE EQUIPOS DELEGACION DEPARTAMENTAL BOMBEROS CUNDINAMARCA</t>
  </si>
  <si>
    <t>2022-05-12 06:45:27.601804</t>
  </si>
  <si>
    <t>ALCALDIA CICUCO BOLIVAR</t>
  </si>
  <si>
    <t>CAC Notificación Resolución 007 de 2022 “Por la cual se inscriben dignatarios del CUERPO DE BOMBEROS VOLUNTARIO DE CICUCO.</t>
  </si>
  <si>
    <t>2022-05-12 06:59:00.854542</t>
  </si>
  <si>
    <t>CUERPO DE BOMBEROS VOLUNTARIOS DE AGUAZUL - CASANARE</t>
  </si>
  <si>
    <t>CAC SOLICITUD REGISTRO CURSO BOMBERO I Y BOMBERO II</t>
  </si>
  <si>
    <t>2022-05-12 11:38:48.343047</t>
  </si>
  <si>
    <t>SAN ANDRES</t>
  </si>
  <si>
    <t>CUERPO DE BOMBEROS DE PROVIDENCIA Y SANTA CATALINA ISLAS</t>
  </si>
  <si>
    <t>RD. Carnetización COB de Providencia y Santa Catalina Islas.</t>
  </si>
  <si>
    <t>2022-05-12 14:32:14.600366</t>
  </si>
  <si>
    <t>RD. Firma de diplomas, registro No. 321-2021.</t>
  </si>
  <si>
    <t>2022-05-12 14:49:14.255048</t>
  </si>
  <si>
    <t>RD. Diplomas para firma, registro No. 321-2021.</t>
  </si>
  <si>
    <t>2022-05-12 14:53:35.745908</t>
  </si>
  <si>
    <t>SM. Remisión de diplomas para firma, registro No. 126-2022.</t>
  </si>
  <si>
    <t>2022-05-12 15:04:19.750969</t>
  </si>
  <si>
    <t>2022-05-12 15:26:16.571583</t>
  </si>
  <si>
    <t>CUERPO DE BOMBEROS VOLUNTARIOS DE CUCUTA</t>
  </si>
  <si>
    <t>CAC Solicitud Bomberos Cúcuta - Concepto Jurídico</t>
  </si>
  <si>
    <t>2022-05-12 15:29:21.338244</t>
  </si>
  <si>
    <t>ALCALDIA SABANETA ANTIOQUIA</t>
  </si>
  <si>
    <t>CAC 20221140149762</t>
  </si>
  <si>
    <t>2022-05-12 15:50:52.11529</t>
  </si>
  <si>
    <t>ALCALDÍA MUNICIPAL DE PUPIALES - NARIÑO</t>
  </si>
  <si>
    <t>CAC RESPUESTA CONTRATACION CON EL CUERPO DE BOMBEROS VOLUNTARIOS PUPIALES IUS-E-2022-147007</t>
  </si>
  <si>
    <t>2022-05-12 15:58:31.838133</t>
  </si>
  <si>
    <t>CAC SOLICITUD CAMBIO NUMERO</t>
  </si>
  <si>
    <t>2022-05-12 16:03:57.843962</t>
  </si>
  <si>
    <t>CAC OLICITUD URGENTE DE INFORMACION (3° ENVIO)</t>
  </si>
  <si>
    <t>2022-05-12 16:07:06.700172</t>
  </si>
  <si>
    <t>CUERPO DE BOMBEROS VOLUNTARIOS DE VITERBO</t>
  </si>
  <si>
    <t>CAC COPIA DE TECNICO MECANICA SOLICITADA</t>
  </si>
  <si>
    <t>2022-05-12 16:16:48.092512</t>
  </si>
  <si>
    <t>CUERPO DE BOMBEROS VOLUNTARIOS DE MONIQUIRA TRIBUNAL DISCIPLINARIO</t>
  </si>
  <si>
    <t>CAC inf novedad DNBC SOTO.pdf</t>
  </si>
  <si>
    <t>2022-05-12 16:20:40.621681</t>
  </si>
  <si>
    <t>CUERPO DE BOMBEROS VOLUNTARIOS DE FLORIDA - VALLE</t>
  </si>
  <si>
    <t>CAC CONSULTA DE PREGUNTAS DEL COMITE DE ASCENSO</t>
  </si>
  <si>
    <t>2022-05-12 16:23:39.455351</t>
  </si>
  <si>
    <t>CUERPO DE BOMBEROS VOLUNTARIOS DE NILO</t>
  </si>
  <si>
    <t>CAC solicitud de acompañamiento</t>
  </si>
  <si>
    <t>2022-05-12 16:34:43.255631</t>
  </si>
  <si>
    <t>JUZGADO MUNICIPAL - PROMISCUO 001 COLOMBIA,</t>
  </si>
  <si>
    <t>2022-05-12 16:52:05.608408</t>
  </si>
  <si>
    <t>CAC Notificación Auto Desiste 2022.00112.00</t>
  </si>
  <si>
    <t>2022-05-12 16:54:49.387484</t>
  </si>
  <si>
    <t>DELEGACION VALLE DEL CAUCA</t>
  </si>
  <si>
    <t>CAC CUERPOS DE BOMBEROS DEL VALLE DEL CAUCA</t>
  </si>
  <si>
    <t>2022-05-13 09:38:59.363371</t>
  </si>
  <si>
    <t>SM. Certificados para firma, registro No. 318-2021.</t>
  </si>
  <si>
    <t>2022-05-13 10:44:05.443399</t>
  </si>
  <si>
    <t>CUERPO DE BOMBEROS VOLUNTARIOS DE SAN VICENTE DEL CAGUAN - CAQUETA</t>
  </si>
  <si>
    <t>CAC documentos para DNBC</t>
  </si>
  <si>
    <t>2022-05-13 11:07:24.294085</t>
  </si>
  <si>
    <t>CUERPO DE BOMBEROS VOLUNTARIOS DE RISARALDA - CALDAS</t>
  </si>
  <si>
    <t>CAC muy buenos días le envio la documentación BOMBERO 1 quedo atenta a cualquier cosa muchísimas gracias</t>
  </si>
  <si>
    <t>2022-05-13 13:28:25.175329</t>
  </si>
  <si>
    <t>JHONATAN ANTE RUIZ</t>
  </si>
  <si>
    <t>CAC Solicitud de información</t>
  </si>
  <si>
    <t>VIVIAN LORENA RAMIREZ SERNA</t>
  </si>
  <si>
    <t>GESTIÓN TALENTO HUMANO</t>
  </si>
  <si>
    <t>2022-05-13 14:26:05.866563</t>
  </si>
  <si>
    <t>ALCALDIA MUNICIPAL DE TABIO CUNDINAMARCA</t>
  </si>
  <si>
    <t>2022-05-13 14:40:04.086174</t>
  </si>
  <si>
    <t>CAC Ajuste registro de curso radicado 20221140145452</t>
  </si>
  <si>
    <t>2022-05-13 14:45:37.473027</t>
  </si>
  <si>
    <t>INVIAS</t>
  </si>
  <si>
    <t>CAC Correspondencia del Instituto Nacional de Vías - oficios: SMC-GGP3 25320</t>
  </si>
  <si>
    <t>2022-05-13 14:52:48.096476</t>
  </si>
  <si>
    <t>CAC SOLICITUD BOMBERO DOS</t>
  </si>
  <si>
    <t>2022-05-13 15:11:35.781926</t>
  </si>
  <si>
    <t>CAC Respuesta a traslado de competencia Radicado No. 20222000051411 DNBC</t>
  </si>
  <si>
    <t>2022-05-13 15:34:33.940213</t>
  </si>
  <si>
    <t>CAC SOLICITUD SEGUNDO CURSO BOMBERO DOS</t>
  </si>
  <si>
    <t>2022-05-13 15:51:50.364988</t>
  </si>
  <si>
    <t>SUBATOURS</t>
  </si>
  <si>
    <t>RD. Suministro de tiquetes aéreos rutas nacionales e internacionales para la DNBC.</t>
  </si>
  <si>
    <t>2022-05-13 15:53:53.330378</t>
  </si>
  <si>
    <t>VEEDURIA CIUDADANA VIGIAS DEL CAFE</t>
  </si>
  <si>
    <t>CAC SOLICITUD INFORMACION PERSONERIA JURIDICA BOMBEROS</t>
  </si>
  <si>
    <t>2022-05-13 16:05:43.901784</t>
  </si>
  <si>
    <t>CUERPO OFICIAL DE BOMBEROS DE MANIZALES - CALDAS</t>
  </si>
  <si>
    <t>CAC SOLICITUD REGISTRO CURSOS BOMBERO I Y II COBM</t>
  </si>
  <si>
    <t>2022-05-13 16:20:02.510406</t>
  </si>
  <si>
    <t>MINISTERIO DEL INTEROR VICEMINISTERIO DE RELACIONES POLÍTICAS</t>
  </si>
  <si>
    <t>CAC Traslado EXT_S22-00043527-PQRSD-036356-PQR</t>
  </si>
  <si>
    <t>2022-05-13 16:27:02.298748</t>
  </si>
  <si>
    <t>ALCALDIA BARANOA ATLANTICO</t>
  </si>
  <si>
    <t>CAC Solicitud DNBC No. 20222110043411 – Cumplimiento Ley 1575 de 2012 – Contratación para la prestación del servicio público esencial con el Cuerpo de Bomberos Voluntarios para la vigencia 2022.</t>
  </si>
  <si>
    <t>2022-05-13 16:30:14.078957</t>
  </si>
  <si>
    <t>FUNCION PUBLICA</t>
  </si>
  <si>
    <t>CAC Conozca las experiencias postuladas a la versión XXII del Premio Nacional de Alta Gerencia 2022</t>
  </si>
  <si>
    <t>2022-05-13 16:43:10.119866</t>
  </si>
  <si>
    <t>DANIEL ALEJANDRO CAMARGO RODRIGUEZ</t>
  </si>
  <si>
    <t>2022-05-13 16:45:22.80061</t>
  </si>
  <si>
    <t>CAC SOLICITUD DE REGISTRO BOMBERO UNO- BOMBERO DOS</t>
  </si>
  <si>
    <t>2022-05-13 16:50:53.454562</t>
  </si>
  <si>
    <t>COMUNICACIONES CONTADURIA GENERAL DE LA NACION</t>
  </si>
  <si>
    <t>CAC Reporte Información - Boletín de Deudores Morosos del Estado - BDME N° 37 con corte al 31 de mayo de 2022</t>
  </si>
  <si>
    <t>2022-05-13 16:56:42.358998</t>
  </si>
  <si>
    <t>MINISTERIO DE INTERIOR</t>
  </si>
  <si>
    <t>CAC Solicitud de concepto PL 283 Senado</t>
  </si>
  <si>
    <t>2022-05-13 16:56:44.463073</t>
  </si>
  <si>
    <t>2022-05-13 16:59:13.306804</t>
  </si>
  <si>
    <t>MARIO JARAMILLO COTE</t>
  </si>
  <si>
    <t>CAC RESPUESTA RADICADO # 20222150050321</t>
  </si>
  <si>
    <t>2022-05-13 17:13:19.774542</t>
  </si>
  <si>
    <t>CAC Solicitud Aval e Instructores</t>
  </si>
  <si>
    <t>2022-05-13 17:17:30.879968</t>
  </si>
  <si>
    <t>LUISA FERNANDA GALLEGO</t>
  </si>
  <si>
    <t>CAC Solicitud de Norma o Ley De Pago</t>
  </si>
  <si>
    <t>2022-05-13 17:21:51.413451</t>
  </si>
  <si>
    <t>CUERPO DE BOMBEROS VOLUNTARIOS DE JARDIN</t>
  </si>
  <si>
    <t>CAC INFORMES</t>
  </si>
  <si>
    <t>2022-05-13 17:28:45.276892</t>
  </si>
  <si>
    <t>CUERPO DE BOMBEROS VOLUNTARIOS DE BUCARAMANGA</t>
  </si>
  <si>
    <t>CAC Solicitud apoyo DNB liderar proyecto normativo amplíe techo de pago de horas extras Bomberos</t>
  </si>
  <si>
    <t>2022-05-13 17:35:43.923872</t>
  </si>
  <si>
    <t>ALCALDIA CALOTO CAUCA</t>
  </si>
  <si>
    <t>2022-05-13 17:39:09.310331</t>
  </si>
  <si>
    <t>ALCALDIA BELEN BOYACA</t>
  </si>
  <si>
    <t>CAC solicitud tabla de tarifas de inspecciones de seguridad humana</t>
  </si>
  <si>
    <t>2022-05-13 17:41:06.925913</t>
  </si>
  <si>
    <t>GOBERNACION DE CALDAS</t>
  </si>
  <si>
    <t>CAC INFORMACION PROYECTOS</t>
  </si>
  <si>
    <t>2022-05-13 17:44:09.20725</t>
  </si>
  <si>
    <t>CAC Documentos actualizacion Bombero I - Bomberos Rozo</t>
  </si>
  <si>
    <t>2022-05-13 17:54:11.317353</t>
  </si>
  <si>
    <t>CUERPO DE BOMBEROS VOLUNTARIOS DE SANTA HELENA DEL OPON</t>
  </si>
  <si>
    <t>CAC solicitud de codigo bomberos I</t>
  </si>
  <si>
    <t>2022-05-13 18:14:17.030422</t>
  </si>
  <si>
    <t>CBV NARIÑO NARIÑO</t>
  </si>
  <si>
    <t>CAC solicitud de carnetización CBV MUNICIPIO DE NARIÑO-NARIÑO</t>
  </si>
  <si>
    <t>2022-05-13 18:17:48.064606</t>
  </si>
  <si>
    <t>ALCALDIA DE PASTO GERMAN CHAMORRO DE LA ROSA</t>
  </si>
  <si>
    <t>CAC Solicitud Kits Departamento de Nariño</t>
  </si>
  <si>
    <t>2022-05-13 18:21:50.661032</t>
  </si>
  <si>
    <t>CUERPO DE BOMBEROS VOLUNTARIOS DE FILANDIA</t>
  </si>
  <si>
    <t>CAC Urgente Solicitud Registro DNBC curso CPI/BHA del 14 al 17 de Junio Filandia Quindío</t>
  </si>
  <si>
    <t>2022-05-13 18:30:51.055666</t>
  </si>
  <si>
    <t>ALCALDIA MUNICIPAL DE GUADALAJARA DE BUGA</t>
  </si>
  <si>
    <t>CAC NOTIFICO SENTENCIA DE TUTELA SEGUNDA INSTANCIA</t>
  </si>
  <si>
    <t>2022-05-13 18:34:03.331644</t>
  </si>
  <si>
    <t>CUERPO DE BOMBEROS VOLUNTARIOS DE COROZAL</t>
  </si>
  <si>
    <t>CAC l Curso Sistema Comando De Incidentes-CSCI</t>
  </si>
  <si>
    <t>2022-05-13 18:36:58.487368</t>
  </si>
  <si>
    <t>ALCALDIA MUNICIPAL DE BARAYA HUILA</t>
  </si>
  <si>
    <t>CAC Comunicación trámite dado a su Oficio de radicado N° 20222110036281 de asunto: Cumplimiento Ley 1575 de 2012 Contratación para la prestación del servicio público esencial con el cuerpo de Bomberos Voluntarios para la vigencia 2022, en el municipio de B...</t>
  </si>
  <si>
    <t>2022-05-13 18:42:20.897424</t>
  </si>
  <si>
    <t>2022-05-13 18:55:41.501557</t>
  </si>
  <si>
    <t>CBV SITIONUEVO MAGDALENA</t>
  </si>
  <si>
    <t>CAC QUEJA LABORAL</t>
  </si>
  <si>
    <t>2022-05-13 18:59:11.902254</t>
  </si>
  <si>
    <t>CAC Comunicación</t>
  </si>
  <si>
    <t>2022-05-13 18:59:23.295245</t>
  </si>
  <si>
    <t>2022-05-13 18:59:29.998281</t>
  </si>
  <si>
    <t>2022-05-13 18:59:36.716998</t>
  </si>
  <si>
    <t>2022-05-13 18:59:48.083485</t>
  </si>
  <si>
    <t>2022-05-13 18:59:54.657434</t>
  </si>
  <si>
    <t>2022-05-13 19:00:01.396226</t>
  </si>
  <si>
    <t>2022-05-13 19:00:08.111145</t>
  </si>
  <si>
    <t>2022-05-13 19:00:14.84171</t>
  </si>
  <si>
    <t>2022-05-13 19:00:21.564904</t>
  </si>
  <si>
    <t>2022-05-13 19:05:33.917443</t>
  </si>
  <si>
    <t>CUERPO DE BOMBEROS VOLUNTARIOS DE BALBOA - RISARALDA</t>
  </si>
  <si>
    <t>CAC RESPUESTA A SOLICITUD DE INFORMACIÓN LEY 1575 DE 2012</t>
  </si>
  <si>
    <t>2022-05-13 19:09:51.841871</t>
  </si>
  <si>
    <t>CUERPO DE BOMBEROS VOLUNTARIOS DE DUITAMA</t>
  </si>
  <si>
    <t>CAC DOc Cierre proceso de educación Bombero II --&amp;gt; Duitama--&amp;gt; 279-2021</t>
  </si>
  <si>
    <t>2022-05-16 14:08:47.362902</t>
  </si>
  <si>
    <t>JUZGADO 01 PROMISCUO MUNICIPAL - AGUA DE DIOS CUNDINAMARCA -</t>
  </si>
  <si>
    <t>CAC: ACCIÓN DE TUTELA 2022-00179 Accionante ALCALDÍA AGUA DE DIOS Accionado CUERPO DE BOMBEROS VOLUNTARIO DE AGUA DE DIOS</t>
  </si>
  <si>
    <t>2022-05-17 09:40:03.347842</t>
  </si>
  <si>
    <t>UNION TEMPORAL SFL - KPN</t>
  </si>
  <si>
    <t>RD PAGO 03 ENTREGA PARCIAL</t>
  </si>
  <si>
    <t>2022-05-17 09:51:38.027055</t>
  </si>
  <si>
    <t>IVAN LEONARDO GONZALEZ GONZALEZ</t>
  </si>
  <si>
    <t>2022-05-17 10:47:51.824593</t>
  </si>
  <si>
    <t>CAMILO ANDRES GONZALEZ LARA</t>
  </si>
  <si>
    <t>2022-05-17 11:39:45.346279</t>
  </si>
  <si>
    <t>MINISTERIO DE COMERCIO</t>
  </si>
  <si>
    <t>RD: documentos concepto de licencia</t>
  </si>
  <si>
    <t>2022-05-17 12:02:50.470664</t>
  </si>
  <si>
    <t>CUERPO DE BOMBEROS DE CHOCONTA</t>
  </si>
  <si>
    <t>CAC Soportes Curso Bombero I</t>
  </si>
  <si>
    <t>2022-05-17 13:51:46.744525</t>
  </si>
  <si>
    <t>CUERPO DE BOMBEROS VOLUNTARIOS DE ARMENIA QUINDIO</t>
  </si>
  <si>
    <t>CAC SOLICITUD DE CONCEPTO.</t>
  </si>
  <si>
    <t>2022-05-17 14:16:11.353683</t>
  </si>
  <si>
    <t>CONTRALORIA DIRECTORA DE CUENTAS Y ESTADíSTICAS FISCALES</t>
  </si>
  <si>
    <t>CAC REITERACIÓN - Comunicación Observación Contraloría General de la República – Atención Denuncia 2021-212026-82111-D</t>
  </si>
  <si>
    <t>2022-05-17 14:25:16.205806</t>
  </si>
  <si>
    <t>CAC Solicitud codigo Curso Bombero I</t>
  </si>
  <si>
    <t>2022-05-17 14:27:46.660915</t>
  </si>
  <si>
    <t>CUERPO DE BOMBEROS VOLUNTARIOS DE VILLAVICENCIO</t>
  </si>
  <si>
    <t>CAC SOLCIITUD CURSO</t>
  </si>
  <si>
    <t>2022-05-17 14:31:37.350207</t>
  </si>
  <si>
    <t>VIPCOL LTDA</t>
  </si>
  <si>
    <t>2022-05-17 14:33:07.224895</t>
  </si>
  <si>
    <t>CUERPO DE BOMBEROS VOLUNTARIOS DE MONIQUIRA</t>
  </si>
  <si>
    <t>CAC oficio derecho de peticion</t>
  </si>
  <si>
    <t>2022-05-17 14:40:31.519204</t>
  </si>
  <si>
    <t>JOSE ANTONIO JIMENEZ GUTIERREZ</t>
  </si>
  <si>
    <t>CAC resolucion No.011</t>
  </si>
  <si>
    <t>2022-05-17 14:46:12.938311</t>
  </si>
  <si>
    <t>CUERPO DE BOMBEROS VOLUNTARIOS DE LA VEGA</t>
  </si>
  <si>
    <t>CAC Solicitud Respetuosa al Capitán en Jefe Charles Wilber Benavides Castillo</t>
  </si>
  <si>
    <t>2022-05-17 18:23:53.821763</t>
  </si>
  <si>
    <t>DIEGO ALEJANDRO HERNANDEZ</t>
  </si>
  <si>
    <t>CAC PETICION RESPETUOSA (REITERA)</t>
  </si>
  <si>
    <t>2022-05-17 18:32:34.727056</t>
  </si>
  <si>
    <t>ALCALDIA BETULIA ANTIOQUIA</t>
  </si>
  <si>
    <t>CAC Contestación al oficio con numero de Radicado Radicado DNBC No. *20222110046591*</t>
  </si>
  <si>
    <t>2022-05-17 18:45:31.7023</t>
  </si>
  <si>
    <t>RMINGENIEROS . .</t>
  </si>
  <si>
    <t>CAC Invitación Reunión Avance Estación de Bomberos Santiago de Tolú</t>
  </si>
  <si>
    <t>2022-05-17 18:52:01.01188</t>
  </si>
  <si>
    <t>UNIDAD NACIONAL DE PROTECCION UNP</t>
  </si>
  <si>
    <t>CAC EXT22-00044353</t>
  </si>
  <si>
    <t>2022-05-17 19:17:19.845372</t>
  </si>
  <si>
    <t>CAC RESPUESTA TRASLADO COPIA CREACION CUERPO DE BOMBEROS LEY 1575 DE 2012.</t>
  </si>
  <si>
    <t>2022-05-17 19:22:24.941047</t>
  </si>
  <si>
    <t>ALCALDIA EL PAUJIL CAQUETA</t>
  </si>
  <si>
    <t>CAC COMUNICADO DE CAMBIO TEMPORAL DE CUENTAS CORREO ELECTRÓNICO INSTITUCIONAL OFICIAL, POR CAMBIO DE PROVEEDOR DE CORREO</t>
  </si>
  <si>
    <t>2022-05-17 19:31:40.174707</t>
  </si>
  <si>
    <t>CAC PQR</t>
  </si>
  <si>
    <t>2022-05-17 19:31:43.653843</t>
  </si>
  <si>
    <t>2022-05-17 19:39:10.55503</t>
  </si>
  <si>
    <t>CUERPOS DE BOMBEROS DE COLOMBIA - HUILA</t>
  </si>
  <si>
    <t>CAC solicitud de registro para formación de bomberos nivel 1 y 2</t>
  </si>
  <si>
    <t>2022-05-17 19:42:18.238887</t>
  </si>
  <si>
    <t>CAC A eliminarlos y organizarlos, 19 y 20 de mayo</t>
  </si>
  <si>
    <t>2022-05-17 20:29:41.238712</t>
  </si>
  <si>
    <t>2022-05-17 20:39:56.424308</t>
  </si>
  <si>
    <t>CAC Solicitud Capacitación SCIB - DNBC</t>
  </si>
  <si>
    <t>2022-05-17 20:49:19.585971</t>
  </si>
  <si>
    <t>2022-05-17 20:54:37.247999</t>
  </si>
  <si>
    <t>CAM ALCALDIA MEDELLIN ANTIOQUIA</t>
  </si>
  <si>
    <t>CAC Documento - 202230202891</t>
  </si>
  <si>
    <t>Jose Dario Martinez</t>
  </si>
  <si>
    <t>2022-05-17 20:58:38.570927</t>
  </si>
  <si>
    <t>BENEMERITO CUERPO DE BOMBEROS NARIñO NARIñO</t>
  </si>
  <si>
    <t>CAC Procedimiento para la expedición del Carné de identificación Bomberil</t>
  </si>
  <si>
    <t>PETICION DE INTERES GENERAL</t>
  </si>
  <si>
    <t>2022-05-17 21:03:33.687808</t>
  </si>
  <si>
    <t>CAC OFI22-00046219 / IDM - 16 mayo 2022 Seguimiento Plan Estratégico del Vía Parque Isla de Salamanca Sentencia 3872 de 2020 RespuestaSinRadicado</t>
  </si>
  <si>
    <t>2022-05-17 21:08:02.725365</t>
  </si>
  <si>
    <t>CAC Respuesta Oficial</t>
  </si>
  <si>
    <t>2022-05-17 21:18:44.59386</t>
  </si>
  <si>
    <t>CAC PERMISOS DE DOCUMENTO EN DRIVE OTORGADOS</t>
  </si>
  <si>
    <t>2022-05-17 22:57:22.928522</t>
  </si>
  <si>
    <t>CAC SOLICITUD DE REGISTRO CURSO BOMBERO 2- BOMBEROS CHINCHINA - CALDAS</t>
  </si>
  <si>
    <t>2022-05-17 23:01:44.480455</t>
  </si>
  <si>
    <t>CAC Cancelación Evento Lanzamiento Observatorio y Sello No Discriminación</t>
  </si>
  <si>
    <t>2022-05-17 23:29:26.536403</t>
  </si>
  <si>
    <t>COMITé DEPARTAMENTAL DEL VICHADA</t>
  </si>
  <si>
    <t>CAC DOCUMENTO</t>
  </si>
  <si>
    <t>2022-05-17 23:40:00.684562</t>
  </si>
  <si>
    <t>CAC Soporte Curso Inspector de Seguridad Nivel Básico 181-2022</t>
  </si>
  <si>
    <t>2022-05-17 23:46:16.261268</t>
  </si>
  <si>
    <t>CARLOS ALBERTO MORALES HIGUERA .</t>
  </si>
  <si>
    <t>CAC DERECHO DE PETICIÓN</t>
  </si>
  <si>
    <t>2022-05-17 23:56:21.894639</t>
  </si>
  <si>
    <t>CAC solicitud de reasignación</t>
  </si>
  <si>
    <t>2022-05-17 23:58:50.408942</t>
  </si>
  <si>
    <t>ALCALDIA MERCADERES CAUCA</t>
  </si>
  <si>
    <t>CAC Respuesta al requerimiento ​​20222110034381 de fecha 28 de febrero de 2022</t>
  </si>
  <si>
    <t>2022-05-18 00:04:10.246955</t>
  </si>
  <si>
    <t>PLASTICOS Y MADERAS RECICLABLES SA</t>
  </si>
  <si>
    <t>CAC SOLICITUD VISITA SOACHA</t>
  </si>
  <si>
    <t>2022-05-18 00:08:10.466791</t>
  </si>
  <si>
    <t>ADOLFO ZABALA NIÑO</t>
  </si>
  <si>
    <t>CAC Derecho de Petición</t>
  </si>
  <si>
    <t>Jose Alexander Teuta Gomez</t>
  </si>
  <si>
    <t>2022-05-18 00:22:03.222243</t>
  </si>
  <si>
    <t>CUERPO DE BOMBEROS VOLUNTARIOS DE VILLETA</t>
  </si>
  <si>
    <t>CAC solicitud curso virtual SCI</t>
  </si>
  <si>
    <t>2022-05-18 04:31:55.047764</t>
  </si>
  <si>
    <t>GESTION DEL RIESGO PUERTO GUZMAN .</t>
  </si>
  <si>
    <t>CAC Buenas tardes Respuesta a radicado N° 20222110037591</t>
  </si>
  <si>
    <t>2022-05-18 04:37:58.172964</t>
  </si>
  <si>
    <t>MDCC S.A.S . .</t>
  </si>
  <si>
    <t>CAC Pruebas convocatorias en el estado colombiano</t>
  </si>
  <si>
    <t>2022-05-18 04:53:04.816735</t>
  </si>
  <si>
    <t>CUERPO DE BOMBEROS VOLUNTARIOS DE SAN SEBASTIÁN DE MARIQUITA</t>
  </si>
  <si>
    <t>CAC OFICIO DE AGRADECIMIENTO</t>
  </si>
  <si>
    <t>2022-05-18 04:59:37.880546</t>
  </si>
  <si>
    <t>CAC SOLICITUD CAPACITACIÓN</t>
  </si>
  <si>
    <t>2022-05-18 05:11:29.143671</t>
  </si>
  <si>
    <t>ALCALDIA INZA CAUCA</t>
  </si>
  <si>
    <t>CAC Solicitud visita Técnica para la revisión y evaluación de área apta para estación de bomberos Inzá</t>
  </si>
  <si>
    <t>2022-05-18 05:14:50.53068</t>
  </si>
  <si>
    <t>INVASIÓN CULTURAL FAICP</t>
  </si>
  <si>
    <t>CAC CONVOCATORIA ABIERTA FAICP</t>
  </si>
  <si>
    <t>2022-05-18 05:22:22.610719</t>
  </si>
  <si>
    <t>ROCIO PINZON RIOS</t>
  </si>
  <si>
    <t>CAC PREGUNTA</t>
  </si>
  <si>
    <t>2022-05-18 05:25:05.134498</t>
  </si>
  <si>
    <t>MINISTERIO DE SALUD</t>
  </si>
  <si>
    <t>CAC Reporte listados censales</t>
  </si>
  <si>
    <t>2022-05-18 05:29:43.503208</t>
  </si>
  <si>
    <t>ALCALDIA DE ARMENIA ANTIOQUIA</t>
  </si>
  <si>
    <t>CAC SOLICITUD DE CONCEPTO</t>
  </si>
  <si>
    <t>2022-05-18 05:33:26.010584</t>
  </si>
  <si>
    <t>VEEDURIA RIOFRIO VALLE</t>
  </si>
  <si>
    <t>CAC seguimiento situacion juridica - BOMBEROS RIOFRIO VALLE DEL CAUCA</t>
  </si>
  <si>
    <t>Hernando Andres Garcia Mariño</t>
  </si>
  <si>
    <t>2022-05-18 08:52:46.626597</t>
  </si>
  <si>
    <t>CUERPO DE BOMBEROS OFICIALES DE BOGOTA ESCUELA FORMACION BOMERIL</t>
  </si>
  <si>
    <t>CAC Soportes / Registro N° 194-2022/ Curso Conducción y Operación para Vehículos de Bombero</t>
  </si>
  <si>
    <t>2022-05-18 09:25:00.210718</t>
  </si>
  <si>
    <t>DIANA ALEJANDRA ACERO CAMACHO</t>
  </si>
  <si>
    <t>RD: cuenta de cobro</t>
  </si>
  <si>
    <t>2022-05-18 09:25:02.100782</t>
  </si>
  <si>
    <t>2022-05-18 09:27:10.02807</t>
  </si>
  <si>
    <t>CARILYN QUINTERO HUEPA</t>
  </si>
  <si>
    <t>RD: CUENTA DE COBRO</t>
  </si>
  <si>
    <t>2022-05-18 09:27:11.872684</t>
  </si>
  <si>
    <t>2022-05-18 09:27:13.671245</t>
  </si>
  <si>
    <t>2022-05-18 09:27:15.468391</t>
  </si>
  <si>
    <t>2022-05-18 09:30:10.398872</t>
  </si>
  <si>
    <t>CUERPO DE BOMBEROS VOLUNTARIOS DE SUESCA - CUNDINAMARCA</t>
  </si>
  <si>
    <t>RD: Respuesta radicado # 20222000051441</t>
  </si>
  <si>
    <t>2022-05-18 09:48:54.011285</t>
  </si>
  <si>
    <t>RD FIRMA DIPLOMAS REGISTRO 391-2021</t>
  </si>
  <si>
    <t>2022-05-18 09:53:18.861339</t>
  </si>
  <si>
    <t>SM FIRMA DIPLOMAS REGISTRO 279-2021</t>
  </si>
  <si>
    <t>2022-05-18 09:58:48.72192</t>
  </si>
  <si>
    <t>RD CUENTA DE COBRO 05</t>
  </si>
  <si>
    <t>2022-05-18 09:58:55.164701</t>
  </si>
  <si>
    <t>2022-05-18 10:01:02.680491</t>
  </si>
  <si>
    <t>CAROLINA ESCARRAGA TREJOS</t>
  </si>
  <si>
    <t>2022-05-18 10:03:39.73585</t>
  </si>
  <si>
    <t>ANA MILENA CEDEÑO AVILES</t>
  </si>
  <si>
    <t>Arley Coy</t>
  </si>
  <si>
    <t>2022-05-18 10:07:22.98052</t>
  </si>
  <si>
    <t>CRISTIAN CAMILO ACEVEDO FORERO</t>
  </si>
  <si>
    <t>2022-05-18 10:11:36.395114</t>
  </si>
  <si>
    <t>SM FIRMA DIPLOMAS REGISTRO 352-2021</t>
  </si>
  <si>
    <t>2022-05-18 11:54:23.438919</t>
  </si>
  <si>
    <t>CAC SOLICITUD PRIORITARIA DE INFORMACION (4° SOLICITUD)</t>
  </si>
  <si>
    <t>2022-05-18 11:58:23.743135</t>
  </si>
  <si>
    <t>MARGARITA MARIA ARIAS DIAZ</t>
  </si>
  <si>
    <t>RD CUENTA DE COBORO 04</t>
  </si>
  <si>
    <t>2022-05-18 11:59:53.095944</t>
  </si>
  <si>
    <t>RED DE VEEDURIAS DEL GUAVIARE REDCIPAZ</t>
  </si>
  <si>
    <t>CAC DERECHO DE PETICION . REDCIPAZ. VEEDURIA.</t>
  </si>
  <si>
    <t>2022-05-18 12:01:42.370355</t>
  </si>
  <si>
    <t>ARLEY ALFONSO COY GONZALEZ</t>
  </si>
  <si>
    <t>2022-05-18 12:03:35.04764</t>
  </si>
  <si>
    <t>CUERPO DE BOMBEROS VOLUNTARIOS DE SAN JUAN GIRON</t>
  </si>
  <si>
    <t>CAC SOLICITUD RUE - CUERPO DE BOMBEROS VOLUNTARIOS DE SAN JUAN GIRÓN</t>
  </si>
  <si>
    <t>2022-05-18 12:03:38.738483</t>
  </si>
  <si>
    <t>RD SOLICITUD CARRO CISTERNA</t>
  </si>
  <si>
    <t>2022-05-18 12:15:49.734413</t>
  </si>
  <si>
    <t>CUERPO DE BOMBEROS VOLUNTARIOS DE PITALITO</t>
  </si>
  <si>
    <t>CAC Validación de certificados</t>
  </si>
  <si>
    <t>2022-05-18 14:17:44.586721</t>
  </si>
  <si>
    <t>JHON ALEXANDER GUZMAN VALDERRAMA</t>
  </si>
  <si>
    <t>2022-05-18 14:23:30.83901</t>
  </si>
  <si>
    <t>KATTY LILIANA SERPA BOLAÑO</t>
  </si>
  <si>
    <t>2022-05-18 14:53:50.837265</t>
  </si>
  <si>
    <t>SORAYA USME ANDRADE</t>
  </si>
  <si>
    <t>2022-05-18 14:59:47.926224</t>
  </si>
  <si>
    <t>2022-05-18 15:01:53.759447</t>
  </si>
  <si>
    <t>ALEXANDER OBANDO PENA</t>
  </si>
  <si>
    <t>2022-05-18 15:33:47.722417</t>
  </si>
  <si>
    <t>RD: Cuenta de cobro</t>
  </si>
  <si>
    <t>2022-05-18 15:35:39.197887</t>
  </si>
  <si>
    <t>JUZGADO 01 PROMISCUO MUNICIPAL DE ZARZAL VALLE</t>
  </si>
  <si>
    <t>CAC URGENTE - NOTA ADMISIÓN TUTELA 2022-00245-00</t>
  </si>
  <si>
    <t>2022-05-18 15:39:21.647718</t>
  </si>
  <si>
    <t>2022-05-18 15:50:04.451265</t>
  </si>
  <si>
    <t>CAC solicitud de informacion</t>
  </si>
  <si>
    <t>2022-05-18 15:55:36.257696</t>
  </si>
  <si>
    <t>2022-05-18 15:57:39.988481</t>
  </si>
  <si>
    <t>CUERPO DE BOMBEROS VOLUNTARIOS DE MAHATES - BOLIVAR</t>
  </si>
  <si>
    <t>CAC Solicitud información del establecimiento de Comercio Estación de servicio el Viso identificada con el N° de matricula mercantil 09-223456-02 vinculado al nit 26209817-4</t>
  </si>
  <si>
    <t>2022-05-18 16:00:15.319468</t>
  </si>
  <si>
    <t>CAC OFICIO SOLICITUD BOMBEROS POPAYÁN</t>
  </si>
  <si>
    <t>2022-05-18 16:54:20.913215</t>
  </si>
  <si>
    <t>RD: legalizacion viaticos</t>
  </si>
  <si>
    <t>2022-05-18 16:55:08.12193</t>
  </si>
  <si>
    <t>2022-05-18 16:56:47.455174</t>
  </si>
  <si>
    <t>JAVIER CORAL MENESES</t>
  </si>
  <si>
    <t>2022-05-18 16:58:58.79589</t>
  </si>
  <si>
    <t>JULIO CESAR GARCIA TRIANA</t>
  </si>
  <si>
    <t>2022-05-18 17:03:17.497188</t>
  </si>
  <si>
    <t>LUIS ALBERTO VALENCIA PULIDO</t>
  </si>
  <si>
    <t>RD: legalizacion de viaticos</t>
  </si>
  <si>
    <t>2022-05-18 17:04:20.711479</t>
  </si>
  <si>
    <t>2022-05-19 01:43:56.863978</t>
  </si>
  <si>
    <t>CUERPO OFICIAL DE BOMBEROS DE QUIBDO</t>
  </si>
  <si>
    <t>CAC SOLICITUD VISITA DE INSPECCIÓN PARA CERTIFICADO DE BOMBEROS QUIBDO</t>
  </si>
  <si>
    <t>2022-05-19 01:48:58.670639</t>
  </si>
  <si>
    <t>CAC INFROMACIÓN</t>
  </si>
  <si>
    <t>2022-05-19 01:51:29.335135</t>
  </si>
  <si>
    <t>BOMBEROS BUCARAMANGA</t>
  </si>
  <si>
    <t>CAC SOLICITUD AMPLIACION DE INFORMACION RELACIONADA CON GASTOS PARA ADMITIDOS CURSO DE FORMACION PARA BOMBERO CFB-2022</t>
  </si>
  <si>
    <t>2022-05-19 01:55:15.062768</t>
  </si>
  <si>
    <t>CUERPO DE BOMBEROS VOLUNTARIOS DE NUEVO COLON BOYACA</t>
  </si>
  <si>
    <t>CAC VERIFICACION INFORMACION</t>
  </si>
  <si>
    <t>2022-05-19 09:32:54.404098</t>
  </si>
  <si>
    <t>RD: Legalizacion viaticos</t>
  </si>
  <si>
    <t>2022-05-19 09:36:38.939029</t>
  </si>
  <si>
    <t>EDGAR ALEXANDER MAYA LOPEZ</t>
  </si>
  <si>
    <t>2022-05-19 09:40:30.66666</t>
  </si>
  <si>
    <t>2022-05-19 09:42:37.385078</t>
  </si>
  <si>
    <t>2022-05-19 09:49:01.552021</t>
  </si>
  <si>
    <t>2022-05-19 09:50:21.785507</t>
  </si>
  <si>
    <t>2022-05-19 10:24:39.221209</t>
  </si>
  <si>
    <t>CLAUDIA QUINTERO FRANKLIN</t>
  </si>
  <si>
    <t>2022-05-19 10:28:51.569876</t>
  </si>
  <si>
    <t>JACQUELINE RIVERA FONSECA</t>
  </si>
  <si>
    <t>2022-05-19 10:30:45.992777</t>
  </si>
  <si>
    <t>CARLOS ANDRES VARGAS PUERTO</t>
  </si>
  <si>
    <t>2022-05-19 10:34:21.097722</t>
  </si>
  <si>
    <t>LUIS GUILLERMO PATIÑO MUÑOZ</t>
  </si>
  <si>
    <t>2022-05-19 11:06:48.357725</t>
  </si>
  <si>
    <t>2022-05-19 11:39:50.483824</t>
  </si>
  <si>
    <t>LEIDY JOHANNA RAMIREZ PIZA</t>
  </si>
  <si>
    <t>2022-05-19 11:41:57.491514</t>
  </si>
  <si>
    <t>MELBA LEYNER VIDAL</t>
  </si>
  <si>
    <t>2022-05-19 11:53:30.039547</t>
  </si>
  <si>
    <t>MELISSA LOZANO ANGEL</t>
  </si>
  <si>
    <t>2022-05-19 13:53:52.186705</t>
  </si>
  <si>
    <t>ALEJANDRA MOSQUERA HURTADO</t>
  </si>
  <si>
    <t>2022-05-19 14:10:41.325105</t>
  </si>
  <si>
    <t>ARBEY HERNAN TRUJILLO MENDEZ</t>
  </si>
  <si>
    <t>2022-05-19 14:27:05.771803</t>
  </si>
  <si>
    <t>LEIDY JAZMIN CARRILLO VELA</t>
  </si>
  <si>
    <t>2022-05-19 15:39:44.870509</t>
  </si>
  <si>
    <t>2022-05-19 18:10:10.67914</t>
  </si>
  <si>
    <t>CAC URGENTE TUTELA 2022-00063 HERNANDO WALTEROS CARO VS JOSÉ ANTONIO JIMÉNEZ GUTIÉRREZ Y OTROS</t>
  </si>
  <si>
    <t>2022-05-19 18:20:13.491475</t>
  </si>
  <si>
    <t>CAC Dr. LISANDRO PENAGOS ECHAVARRIA.docx</t>
  </si>
  <si>
    <t>2022-05-19 18:30:21.868466</t>
  </si>
  <si>
    <t>JAMES CORAL -</t>
  </si>
  <si>
    <t>CAC Peticion derogatoria art 53 y 54 resolucion 0661</t>
  </si>
  <si>
    <t>2022-05-20 08:01:29.318276</t>
  </si>
  <si>
    <t>JUNTA DEPARTAMENTAL DE BOMBEROS DEL CHOCO</t>
  </si>
  <si>
    <t>CAC PARA SU CONOCIMIENTO</t>
  </si>
  <si>
    <t>2022-05-20 08:04:19.689055</t>
  </si>
  <si>
    <t>DELEGACION DEPARTAMENTAL DE BOMBEROS PUTUMAYO</t>
  </si>
  <si>
    <t>CAC SOLICITUD EVENTO DE EQUIDAD DE GENERO EN EL DEPARTAMENTO DEL PUTUMAYO</t>
  </si>
  <si>
    <t>2022-05-20 08:10:15.96966</t>
  </si>
  <si>
    <t>Personal para curso virtual SCI</t>
  </si>
  <si>
    <t>2022-05-20 08:12:29.618314</t>
  </si>
  <si>
    <t>CAC RESPUESTA E-2022-139208</t>
  </si>
  <si>
    <t>2022-05-20 08:16:50.04893</t>
  </si>
  <si>
    <t>REGISTRADURIA NACIOANL -</t>
  </si>
  <si>
    <t>CAC Comunicación de la Resolución No. 9618 de 19 de abril de 2022.</t>
  </si>
  <si>
    <t>2022-05-20 08:20:00.048536</t>
  </si>
  <si>
    <t>CAC Solicitud de Carnetización</t>
  </si>
  <si>
    <t>2022-05-20 08:33:33.023992</t>
  </si>
  <si>
    <t>2022-05-20 08:37:28.459687</t>
  </si>
  <si>
    <t>DELEGACION DEPARTAMENTAL DE NARIÑO</t>
  </si>
  <si>
    <t>CAC SOLICITUD DELEGACIÓN DEPARTAMENTAL DE NARIÑO</t>
  </si>
  <si>
    <t>2022-05-20 08:39:43.376034</t>
  </si>
  <si>
    <t>CAC Invitación a presentar la declaración de Retención en la fuente periodo 4 del año gravable 2022.</t>
  </si>
  <si>
    <t>2022-05-20 08:42:58.024536</t>
  </si>
  <si>
    <t>CUERPO DE BOMBEROS VOLUNTARIOS DE OROCUE - CASANARE</t>
  </si>
  <si>
    <t>CAC TRABAJO</t>
  </si>
  <si>
    <t>2022-05-20 09:19:16.042981</t>
  </si>
  <si>
    <t>ENEL CODENSA S.A. ESP.</t>
  </si>
  <si>
    <t>SM: facturas enel</t>
  </si>
  <si>
    <t>Miguel Ángel Franco Torres</t>
  </si>
  <si>
    <t>GESTIÓN FINANCIERA</t>
  </si>
  <si>
    <t>2022-05-20 09:25:04.730903</t>
  </si>
  <si>
    <t>IVAN JAVIER HERNANDEZ GUILLOT</t>
  </si>
  <si>
    <t>2022-05-20 11:27:46.802645</t>
  </si>
  <si>
    <t>CUERPO DE BOMBEROS VOLUNTARIOS DE RESTREPO - META</t>
  </si>
  <si>
    <t>RD: cambio de certificado</t>
  </si>
  <si>
    <t>2022-05-20 11:29:17.645972</t>
  </si>
  <si>
    <t>RD: firma de certificado</t>
  </si>
  <si>
    <t>2022-05-20 11:30:51.530883</t>
  </si>
  <si>
    <t>RD: firma de certificados</t>
  </si>
  <si>
    <t>2022-05-20 11:35:02.426413</t>
  </si>
  <si>
    <t>CUERPO DE BOMBEROS VOLUNTARIOS CAICEDONIA</t>
  </si>
  <si>
    <t>CAC Solicitud revisión Hojas de vida</t>
  </si>
  <si>
    <t>Orlando Murillo Lopez</t>
  </si>
  <si>
    <t>2022-05-20 11:39:07.566349</t>
  </si>
  <si>
    <t>RD LEGALIZACION VIATIOCOS</t>
  </si>
  <si>
    <t>2022-05-20 11:40:45.945147</t>
  </si>
  <si>
    <t>CAC ajustes registro de curso radicado 20221140145962</t>
  </si>
  <si>
    <t>2022-05-20 11:46:03.184223</t>
  </si>
  <si>
    <t>VICEMINISTERIO POLìTICAS</t>
  </si>
  <si>
    <t>CAC Trámite de traslado a la DNBC EXT_S22-00044038-PQRSD-036840-PQR</t>
  </si>
  <si>
    <t>2022-05-20 11:51:32.115586</t>
  </si>
  <si>
    <t>2022-05-20 11:54:16.144487</t>
  </si>
  <si>
    <t>2022-05-20 11:56:47.551499</t>
  </si>
  <si>
    <t>ORLANDO MURILLO LOPEZ</t>
  </si>
  <si>
    <t>2022-05-20 13:48:42.493801</t>
  </si>
  <si>
    <t>2022-05-20 13:50:22.145696</t>
  </si>
  <si>
    <t>LEIDY YURANI CHAVARRO QUIROZ</t>
  </si>
  <si>
    <t>2022-05-20 13:52:27.366214</t>
  </si>
  <si>
    <t>2022-05-20 13:54:12.045031</t>
  </si>
  <si>
    <t>JHON JAIVER VERGARA MENDOZA</t>
  </si>
  <si>
    <t>2022-05-20 14:02:11.59872</t>
  </si>
  <si>
    <t>GERMAN DARIO MENDEZ LOPEZ</t>
  </si>
  <si>
    <t>2022-05-20 14:25:00.572914</t>
  </si>
  <si>
    <t>HERNANDO ANDRES GARCIA MARIÑO</t>
  </si>
  <si>
    <t>2022-05-20 14:27:38.219466</t>
  </si>
  <si>
    <t>MATEO CASTAÑEDA MASMELA</t>
  </si>
  <si>
    <t>2022-05-20 14:30:57.379977</t>
  </si>
  <si>
    <t>JAVIER FERNANDO DELGADO YARA</t>
  </si>
  <si>
    <t>2022-05-20 14:39:44.882929</t>
  </si>
  <si>
    <t>SEVERO GALLO ARAQUE</t>
  </si>
  <si>
    <t>2022-05-20 14:45:53.371203</t>
  </si>
  <si>
    <t>LORENA CHARRY ACOSTA</t>
  </si>
  <si>
    <t>2022-05-20 14:48:13.994266</t>
  </si>
  <si>
    <t>COMJURIDICA ASESORES</t>
  </si>
  <si>
    <t>2022-05-20 14:51:12.231075</t>
  </si>
  <si>
    <t>JULIO ALEJANDRO CHAMORRO CABRERA</t>
  </si>
  <si>
    <t>2022-05-20 14:53:05.728034</t>
  </si>
  <si>
    <t>CRISTIAN FERNANDO SALCEDO RUEDA</t>
  </si>
  <si>
    <t>2022-05-20 15:32:17.685962</t>
  </si>
  <si>
    <t>JAIRO FERNANDO SALAZAR FAJARDO</t>
  </si>
  <si>
    <t>2022-05-20 15:35:49.473291</t>
  </si>
  <si>
    <t>2022-05-20 15:55:47.330038</t>
  </si>
  <si>
    <t>DEYSI JHOHANNA YAMPUEZAN</t>
  </si>
  <si>
    <t>2022-05-20 16:14:41.279215</t>
  </si>
  <si>
    <t>JUAN DAVID JARAMILLO RESTREPO</t>
  </si>
  <si>
    <t>2022-05-20 16:47:57.004267</t>
  </si>
  <si>
    <t>CLAUDIA BOLENA FAJARDO URREA</t>
  </si>
  <si>
    <t>2022-05-20 16:49:05.185861</t>
  </si>
  <si>
    <t>ELIZABETH ARIAS HERNANDEZ</t>
  </si>
  <si>
    <t>2022-05-22 19:56:48.10488</t>
  </si>
  <si>
    <t>CUERPO BOMBEROS VOLUNTARIOS DE APARTADO - ANTIOQUIA</t>
  </si>
  <si>
    <t>CAC Solicitud de registro para curso Bombero uno y dos</t>
  </si>
  <si>
    <t>2022-05-22 19:56:49.876214</t>
  </si>
  <si>
    <t>2022-05-22 20:16:36.580472</t>
  </si>
  <si>
    <t>CUERPO DE BOMBEROS VOLUNTARIOS DE CAMPOALEGRE - HUILA</t>
  </si>
  <si>
    <t>CAC solicitud para carnetizacion</t>
  </si>
  <si>
    <t>2022-05-22 20:23:20.07144</t>
  </si>
  <si>
    <t>JULIO RODRíGUEZ DE LA HOZ</t>
  </si>
  <si>
    <t>2022-05-22 20:30:17.725735</t>
  </si>
  <si>
    <t>CAC REUNION ACTORES DEPARTAMENTO CAUCA - MESA INTERSECTORIAL EMSSANAR MES DE MAYO</t>
  </si>
  <si>
    <t>2022-05-22 20:39:06.355462</t>
  </si>
  <si>
    <t>PQR - -</t>
  </si>
  <si>
    <t>2022-05-22 20:49:00.444271</t>
  </si>
  <si>
    <t>MARIA MAGDALENA PERDOMO -</t>
  </si>
  <si>
    <t>CAC Reporte final por derrame de hidrocarburo en el PK 3+300 del Sistema de Transporte de Hidrocarburos Poliducto Buenaventura – Yumbo</t>
  </si>
  <si>
    <t>2022-05-22 21:03:10.958905</t>
  </si>
  <si>
    <t>CAC Solicitud de reemplazo de personal postulado al PRIMER CURSO DE FOTOGRAFÍA, PRODUCCIÓN AUDIOVISUAL Y REPORTAJE PARA EL CUBRIMIENTO DE LA ACTIVIDAD BOMBERIL.</t>
  </si>
  <si>
    <t>2022-05-22 21:12:42.160171</t>
  </si>
  <si>
    <t>GESTION DEL RIESGO</t>
  </si>
  <si>
    <t>CAC Oficio 2022EE05389 - TRASLADO POR COMPETENCIA – SOLICITUD APOYO. RADICADO UNGRD NO. 2022ER03071.</t>
  </si>
  <si>
    <t>2022-05-22 21:18:43.909618</t>
  </si>
  <si>
    <t>RM INGENIEROS</t>
  </si>
  <si>
    <t>CAC CSC CARIBE- Oficio CSC_CB_210</t>
  </si>
  <si>
    <t>2022-05-22 21:22:32.403295</t>
  </si>
  <si>
    <t>CAC NUEVO CORREEO DE BOMBEROS VOLUNTARIO DE VILLANUEVA LA GUAJIRA</t>
  </si>
  <si>
    <t>2022-05-22 21:29:25.45252</t>
  </si>
  <si>
    <t>VANESA TABORDA ARANGO</t>
  </si>
  <si>
    <t>CAC Hoja de vida- practica profesional</t>
  </si>
  <si>
    <t>2022-05-22 21:36:52.558103</t>
  </si>
  <si>
    <t>CUERPO DE BOMBEROS VOLUNTARIOS DE LA UNION</t>
  </si>
  <si>
    <t>CAC SOLICITUD CURSO CILSCI</t>
  </si>
  <si>
    <t>2022-05-22 21:57:06.72729</t>
  </si>
  <si>
    <t>CAC SOLICITUD REGISTROS CURSOS DE BOMBEROS</t>
  </si>
  <si>
    <t>2022-05-22 22:02:00.898336</t>
  </si>
  <si>
    <t>2022-05-22 22:05:38.628788</t>
  </si>
  <si>
    <t>CUERPO DE BOMBEROS VOLUNTARIOS DE GALERAS SUCRE -</t>
  </si>
  <si>
    <t>CAC Peticion</t>
  </si>
  <si>
    <t>2022-05-23 08:55:42.962626</t>
  </si>
  <si>
    <t>LEIDY JOHANA JIMENEZ CASTILLO</t>
  </si>
  <si>
    <t>RD. Cuenta de Cobro No. 04.</t>
  </si>
  <si>
    <t>2022-05-23 09:05:20.25271</t>
  </si>
  <si>
    <t>MARIA ANGELICA AVENDAñO CASTIBLANCO</t>
  </si>
  <si>
    <t>RD. Cuenta de cobro No. 04.</t>
  </si>
  <si>
    <t>2022-05-23 09:10:07.06645</t>
  </si>
  <si>
    <t>CUERPO DE BOMBEROS VOLUNTARIOS DE GIGANTE</t>
  </si>
  <si>
    <t>SM. Remisión de diplomas para firma, radicados Nos. 112-2022, 113-2022.</t>
  </si>
  <si>
    <t>2022-05-23 09:29:04.021255</t>
  </si>
  <si>
    <t>RD. Cuenta de cobro No. 05.</t>
  </si>
  <si>
    <t>2022-05-23 09:39:01.581546</t>
  </si>
  <si>
    <t>CUERPO DE BOMBEROS VOLUNTARIOS DE EL CARMEN DEL VIBORAL</t>
  </si>
  <si>
    <t>RD. Diplomas para firma registro No. 182-2022.</t>
  </si>
  <si>
    <t>2022-05-23 09:42:18.540674</t>
  </si>
  <si>
    <t>JOSE DARIO MARTINEZ ZAPATA</t>
  </si>
  <si>
    <t>2022-05-23 09:51:10.665217</t>
  </si>
  <si>
    <t>SM. Remisión de diplomas para firma, registro No. 446-2021.</t>
  </si>
  <si>
    <t>2022-05-23 09:56:06.587808</t>
  </si>
  <si>
    <t>PROCURADURIA SEGUNDA DELEGADA CONTRATACION ESTATAL</t>
  </si>
  <si>
    <t>SM. Solicitud de información, Expediente No. IUS E-2020-576194 / IUC D-2022-1638760.</t>
  </si>
  <si>
    <t>2022-05-23 10:22:09.278193</t>
  </si>
  <si>
    <t>JOSE GONZALO ESCUDERO ESCUDERO</t>
  </si>
  <si>
    <t>2022-05-23 11:17:43.223817</t>
  </si>
  <si>
    <t>ANDREA BIBIANA CASTAÑEDA DURAN</t>
  </si>
  <si>
    <t>2022-05-23 11:56:44.333003</t>
  </si>
  <si>
    <t>JAIME AUGUSTO HERRERA QUINONES</t>
  </si>
  <si>
    <t>RD. Cuenta de cobro No. 004.</t>
  </si>
  <si>
    <t>2022-05-23 12:22:00.815045</t>
  </si>
  <si>
    <t>JHON FREDY GARAVITO CORTES</t>
  </si>
  <si>
    <t>2022-05-23 13:59:57.435666</t>
  </si>
  <si>
    <t>KEYMARKET</t>
  </si>
  <si>
    <t>RD. Suministro de consumibles de impresión de las impresoras de la DNBC.</t>
  </si>
  <si>
    <t>2022-05-23 14:13:06.699107</t>
  </si>
  <si>
    <t>AERONAUTICA CIVIL</t>
  </si>
  <si>
    <t>SM. Solicitud apoyo adquisición simulador de Bomberos.</t>
  </si>
  <si>
    <t>2022-05-23 14:23:17.915861</t>
  </si>
  <si>
    <t>SM. Respuesta a Derecho de petición, Alcaldía Municipal de Tabio.</t>
  </si>
  <si>
    <t>2022-05-23 14:28:29.319534</t>
  </si>
  <si>
    <t>JULIAN DAVID OTALVARO GRANADA</t>
  </si>
  <si>
    <t>2022-05-23 14:35:04.321888</t>
  </si>
  <si>
    <t>MAICOL VILLARREAL OSPINA</t>
  </si>
  <si>
    <t>2022-05-23 14:42:09.608702</t>
  </si>
  <si>
    <t>SM. Respuesta a derecho de petición: (Alcaldía Municipal de Ubaté).</t>
  </si>
  <si>
    <t>2022-05-23 14:46:20.535357</t>
  </si>
  <si>
    <t>SM. Respuesta derecho de petición (Alcaldía de Tenjo).</t>
  </si>
  <si>
    <t>2022-05-23 15:01:06.398273</t>
  </si>
  <si>
    <t>CUERPO DE BOMBEROS VOLUNTARIOS DEL MUNICIPIO DE PURIFICACIÓN</t>
  </si>
  <si>
    <t>CAC respuesta queja cuerpo de bomberos purificación 20221140142442</t>
  </si>
  <si>
    <t>2022-05-23 15:09:03.632104</t>
  </si>
  <si>
    <t>KEYLA CORTES RODRÍGUEZ</t>
  </si>
  <si>
    <t>2022-05-23 15:26:46.461926</t>
  </si>
  <si>
    <t>JOSEFA MARIA CONTRERAS</t>
  </si>
  <si>
    <t>SM. Recurso de apelación contra la Resolución No. 004 del 14 de marzo del 2022.</t>
  </si>
  <si>
    <t>2022-05-23 15:35:32.994379</t>
  </si>
  <si>
    <t>PAOLA ANDREA URUEÑA GORDILLO</t>
  </si>
  <si>
    <t>2022-05-23 15:51:09.011881</t>
  </si>
  <si>
    <t>VICTORIA AMALIA JATTIN MARTINEZ</t>
  </si>
  <si>
    <t>2022-05-23 15:56:28.830503</t>
  </si>
  <si>
    <t>JORGE ANDRES RAMIREZ VELASQUEZ</t>
  </si>
  <si>
    <t>2022-05-23 15:58:45.11034</t>
  </si>
  <si>
    <t>OSCAR ORLANDO PABON GARCIA</t>
  </si>
  <si>
    <t>2022-05-23 16:10:22.395274</t>
  </si>
  <si>
    <t>CAMILO VASQUEZ VARGAS</t>
  </si>
  <si>
    <t>2022-05-23 16:28:15.002479</t>
  </si>
  <si>
    <t>RD. LEgalización de comisión: Ciénaga - Magdalena.</t>
  </si>
  <si>
    <t>2022-05-23 16:33:15.432278</t>
  </si>
  <si>
    <t>EDINSON ALEXANDER COY</t>
  </si>
  <si>
    <t>RD. CUENTA DE COBRO No. 005.</t>
  </si>
  <si>
    <t>2022-05-23 16:37:08.476792</t>
  </si>
  <si>
    <t>RD. Legalización de comisión: Ciénaga - Magdalena.</t>
  </si>
  <si>
    <t>2022-05-23 16:41:11.503092</t>
  </si>
  <si>
    <t>CUERPO DE BOMBEROS VOLUNTARIOS DE IPIALES</t>
  </si>
  <si>
    <t>SM. Solicitud avales para instructures.</t>
  </si>
  <si>
    <t>2022-05-23 16:48:52.546721</t>
  </si>
  <si>
    <t>JOHN JAIRO BELTRAN MAHECHA</t>
  </si>
  <si>
    <t>2022-05-23 16:51:00.312674</t>
  </si>
  <si>
    <t>CATALINA CARRANZA ALVAREZ</t>
  </si>
  <si>
    <t>2022-05-23 16:53:07.550426</t>
  </si>
  <si>
    <t>2022-05-24 06:53:47.93092</t>
  </si>
  <si>
    <t>CUERPO DE BOMBEROS VOLUNTARIOS DE SUBACHOQUE</t>
  </si>
  <si>
    <t>CAC CERTIFICADO DE BOMBEROS PARA SUBACHOQUE</t>
  </si>
  <si>
    <t>2022-05-24 06:58:42.459284</t>
  </si>
  <si>
    <t>CUERPO DE BOMBEROS VOLUNTARIOS DE GUATEQUE - BOYACA</t>
  </si>
  <si>
    <t>CAC Respuesta atención al ciudadano</t>
  </si>
  <si>
    <t>2022-05-24 07:36:52.211296</t>
  </si>
  <si>
    <t>CUERPO DE BOMBEROS VOLUNTARIOS DE CHOACHI - CUNDIMARCA</t>
  </si>
  <si>
    <t>2022-05-24 07:54:55.506114</t>
  </si>
  <si>
    <t>CUERPO DE BOMBEROS ANGELOPOLIS</t>
  </si>
  <si>
    <t>CAC envio poliza de la bombero maria trinidad quintana mesa, unidad activa del cuerpo de bomberos voluntarios del municipio de angelopolis antioquia</t>
  </si>
  <si>
    <t>2022-05-24 08:04:18.051133</t>
  </si>
  <si>
    <t>CAC Solicitud aval instructor.</t>
  </si>
  <si>
    <t>2022-05-24 08:08:44.763707</t>
  </si>
  <si>
    <t>CAC Soportes Curso AVAL 182-2022- Bomberos El Carmen Viboral</t>
  </si>
  <si>
    <t>2022-05-24 08:12:41.566974</t>
  </si>
  <si>
    <t>CAC REPORTE NOVEDAD</t>
  </si>
  <si>
    <t>2022-05-24 08:17:32.447411</t>
  </si>
  <si>
    <t>YINA PAOLA BETHAN ARIAS</t>
  </si>
  <si>
    <t>CAC Solicitud Tramite dado a derecho de Petición</t>
  </si>
  <si>
    <t>2022-05-24 08:19:56.017573</t>
  </si>
  <si>
    <t>CUERPO DE BOMBEROS VOLUNTARIOS DE VALLEDUPAR</t>
  </si>
  <si>
    <t>CAC Imposibilidad Financiera de Poder Cumplir con Convención Colectiva y emolumentos laborales básicos con la actual planta de personal.s</t>
  </si>
  <si>
    <t>2022-05-24 08:26:25.778865</t>
  </si>
  <si>
    <t>LUIS OTALVARO -</t>
  </si>
  <si>
    <t>CAC centros de formación para brigadas</t>
  </si>
  <si>
    <t>2022-05-24 08:34:46.625655</t>
  </si>
  <si>
    <t>CAC informe curso bombero II 105-2022</t>
  </si>
  <si>
    <t>2022-05-24 08:34:48.376033</t>
  </si>
  <si>
    <t>2022-05-24 08:40:19.709911</t>
  </si>
  <si>
    <t>CNSC - COMISION NACIONAL DEL SERVICIO CIVIL</t>
  </si>
  <si>
    <t>CAC REUNION MIERCOLES 25 MAYO DE 2022 (PLANEACION PS BOMBEROS)</t>
  </si>
  <si>
    <t>2022-05-24 08:45:27.770871</t>
  </si>
  <si>
    <t>CUERPO DE BOMBEROS VOLUNTARIOS DE CLEMENCIA BOLIVAR</t>
  </si>
  <si>
    <t>CAC Solicitud de Registro para Curso</t>
  </si>
  <si>
    <t>2022-05-24 08:51:28.025519</t>
  </si>
  <si>
    <t>CONTRALORIA GENERAL DE LA NACION</t>
  </si>
  <si>
    <t>Comunicación Auto de Archivo 2022-007-DNBC.</t>
  </si>
  <si>
    <t>2022-05-24 08:57:27.717244</t>
  </si>
  <si>
    <t>JUZGADO 04 PENAL CIRCUITO FUNCION DE CONOCIMIENTO- ARMENIA QUINDIO - -</t>
  </si>
  <si>
    <t>CAC OFICIO 853 BOMBEROS DE COLOMBIA</t>
  </si>
  <si>
    <t>2022-05-24 09:04:57.023648</t>
  </si>
  <si>
    <t>CAC aclaracion sobre cuales deben ser las competencias del tecnico que realiza las inspecciones de bomberos</t>
  </si>
  <si>
    <t>2022-05-24 09:35:51.836708</t>
  </si>
  <si>
    <t>RD. Cuenta de cobro No. 5.</t>
  </si>
  <si>
    <t>2022-05-24 09:44:09.839368</t>
  </si>
  <si>
    <t>SM. Solicitud número de registro curso.</t>
  </si>
  <si>
    <t>2022-05-24 09:49:40.514055</t>
  </si>
  <si>
    <t>2022-05-24 10:02:41.153727</t>
  </si>
  <si>
    <t>CUERPO OFICIAL DE BOMBEROS DE BOGOTA BOGOTA</t>
  </si>
  <si>
    <t>SM. Remisión de diplomas para firma, registro No. 194-2022.</t>
  </si>
  <si>
    <t>2022-05-24 10:13:08.874099</t>
  </si>
  <si>
    <t>MERLE JOHANA GALINDO OLAYA</t>
  </si>
  <si>
    <t>2022-05-24 11:57:16.222083</t>
  </si>
  <si>
    <t>CAC ACTUALIZACIÓN BOMBEROS I con Reg. 159-2021</t>
  </si>
  <si>
    <t>2022-05-24 12:10:27.975448</t>
  </si>
  <si>
    <t>CAC solicitud Solicitud De Acompañamiento De La Oficina De Equidad Y Genero.</t>
  </si>
  <si>
    <t>2022-05-24 12:14:08.602564</t>
  </si>
  <si>
    <t>2022-05-24 12:16:46.728198</t>
  </si>
  <si>
    <t>UNIVERSIDAD DE LOS ANDES</t>
  </si>
  <si>
    <t>CAC Encuesta estudio sobre dirección y conducción de las organizaciones públicas</t>
  </si>
  <si>
    <t>Adriana Moreno Roncancio</t>
  </si>
  <si>
    <t>PLANEACIÓN ESTRATEGICA</t>
  </si>
  <si>
    <t>2022-05-24 12:18:40.631284</t>
  </si>
  <si>
    <t>2022-05-24 12:22:56.244603</t>
  </si>
  <si>
    <t>CAC Solicitud de apertura del Programa de Bomberos Indígenas en el departamento del Tolima</t>
  </si>
  <si>
    <t>2022-05-24 12:29:59.606973</t>
  </si>
  <si>
    <t>CAC Solicitud de los avales de los Curso Bomberos nivel I y II para el personal de Bomberos Ipiales.</t>
  </si>
  <si>
    <t>2022-05-24 12:36:03.059725</t>
  </si>
  <si>
    <t>CAC Desesperante situación y hemos decidido suspender todo tipo de servicio y solo atender emergencias donde estén involucradas vidas humanas.</t>
  </si>
  <si>
    <t>2022-05-24 12:41:15.073484</t>
  </si>
  <si>
    <t>JUZGADO 3 MONIQUIRA</t>
  </si>
  <si>
    <t>CAC FALLO ACCIÓN DE TUTELA N°:20220006100</t>
  </si>
  <si>
    <t>2022-05-24 12:42:20.026612</t>
  </si>
  <si>
    <t>ANDRES FERNANDO CABRERA OCHOA</t>
  </si>
  <si>
    <t>2022-05-24 12:47:57.482542</t>
  </si>
  <si>
    <t>CUERPO DE BOMBEROS VOLUNTARIOS DE EL COPEY - CESAR</t>
  </si>
  <si>
    <t>CAC COMUNICADO OFICIAL - BOMBEROS EL COPEY</t>
  </si>
  <si>
    <t>2022-05-24 12:54:34.214902</t>
  </si>
  <si>
    <t>SINDICATO NACIONAL DE BOMBEROS OFICIALES DE COLOMBIA</t>
  </si>
  <si>
    <t>CAC D.P SOLICITUD CITA PRESENCIAL</t>
  </si>
  <si>
    <t>2022-05-24 12:54:35.849282</t>
  </si>
  <si>
    <t>2022-05-24 14:00:12.281859</t>
  </si>
  <si>
    <t>JONATHAN PRIETO BARAJAS</t>
  </si>
  <si>
    <t>2022-05-24 14:46:18.724531</t>
  </si>
  <si>
    <t>JULIAN DAVID CASTRO MARTINEZ</t>
  </si>
  <si>
    <t>RD. Solicitud homologación títulos Resolución 1127 de 2018.</t>
  </si>
  <si>
    <t>2022-05-24 14:50:13.800705</t>
  </si>
  <si>
    <t>MARTHA VELANDIA</t>
  </si>
  <si>
    <t>RD. Solicitud Homologación título.</t>
  </si>
  <si>
    <t>2022-05-24 14:53:17.170661</t>
  </si>
  <si>
    <t>2022-05-24 15:06:53.890845</t>
  </si>
  <si>
    <t>JORGE FABIAN RODRIGUEZ HINCAPIE</t>
  </si>
  <si>
    <t>RD. Cuenta de cobro.</t>
  </si>
  <si>
    <t>2022-05-24 15:09:38.031612</t>
  </si>
  <si>
    <t>RD. Cuenta de cobro No. 02.</t>
  </si>
  <si>
    <t>2022-05-24 15:22:23.693425</t>
  </si>
  <si>
    <t>2022-05-24 15:24:44.331464</t>
  </si>
  <si>
    <t>Cuenta de cobro No. 05.</t>
  </si>
  <si>
    <t>2022-05-24 15:36:37.287109</t>
  </si>
  <si>
    <t>JIUD MAGNOLY GAVIRIA NARVAEZ</t>
  </si>
  <si>
    <t>2022-05-24 16:12:43.239803</t>
  </si>
  <si>
    <t>JOSIAS FIESCO AGUDELO</t>
  </si>
  <si>
    <t>RD. Cuenta de cobro No. 005.</t>
  </si>
  <si>
    <t>2022-05-24 16:37:52.013476</t>
  </si>
  <si>
    <t>JUZGADO 01 PENAL CIRCUITO ADOLESCENTES FUNCION CONOCIMIENTO - CUNDINAMARCA - SOACHA . .</t>
  </si>
  <si>
    <t>CAC Urgente: Notificación Auto Admite Impugnación Fallo de Tutela Radicado No. 257543118001 202200052 00 (Radicado Juzgado Origen 25754-4088-001-2022-00040-00)</t>
  </si>
  <si>
    <t>2022-05-24 16:45:24.95161</t>
  </si>
  <si>
    <t>2022-05-24 16:51:58.603995</t>
  </si>
  <si>
    <t>CUERPO DE BOMBEROS VOLUNTARIOS TULUA</t>
  </si>
  <si>
    <t>CAC Solicitud de Registro Curso:</t>
  </si>
  <si>
    <t>2022-05-25 07:23:07.914348</t>
  </si>
  <si>
    <t>CAC documentos solicitados por vigilancia y control cuerpo de bomberos voluntarios san vicente dl caguan- caqueta.</t>
  </si>
  <si>
    <t>Javier Alberto Coral Meneses</t>
  </si>
  <si>
    <t>2022-05-25 07:29:00.610167</t>
  </si>
  <si>
    <t>CAC Soportes Procesos de Capacitacion para firma del Director Nacional - CBV Cal</t>
  </si>
  <si>
    <t>2022-05-25 07:37:56.707122</t>
  </si>
  <si>
    <t>CAC Solicitud Curso de Inspector de Seguridad Nivel Basico</t>
  </si>
  <si>
    <t>2022-05-25 07:52:27.64566</t>
  </si>
  <si>
    <t>CAC Respuesta de fondo al derecho de petición recibido en nuestras instalaciones el día 8 de marzo 2022</t>
  </si>
  <si>
    <t>2022-05-25 07:57:52.429871</t>
  </si>
  <si>
    <t>CAC Devolución carnés por retiro CBVF</t>
  </si>
  <si>
    <t>2022-05-25 08:04:17.958501</t>
  </si>
  <si>
    <t>DELEGACION BOMBEROS SANTANDER</t>
  </si>
  <si>
    <t>CAC sugerencia de modificación del rue</t>
  </si>
  <si>
    <t>2022-05-25 08:10:36.950856</t>
  </si>
  <si>
    <t>CUERPO DE BOMBEROS VOLUNTARIOS DE GACHALA - CUNDINAMARCA</t>
  </si>
  <si>
    <t>CAC ACCIÓN PREVENTIVA E-2022-128828</t>
  </si>
  <si>
    <t>2022-05-25 08:32:07.492149</t>
  </si>
  <si>
    <t>RD. Remisión de diplomas para firma: registo NO. 510-2021.</t>
  </si>
  <si>
    <t>2022-05-25 09:19:27.858319</t>
  </si>
  <si>
    <t>ANDRES FELIPE MACIAS GIRALDO</t>
  </si>
  <si>
    <t>2022-05-25 09:43:18.966836</t>
  </si>
  <si>
    <t>RD. Formato designación de beneficiarios.</t>
  </si>
  <si>
    <t>2022-05-25 10:14:41.063868</t>
  </si>
  <si>
    <t>RD. Remisión documentos solicitados en la visita realizada el día 3 de agosto del 2021.</t>
  </si>
  <si>
    <t>2022-05-25 11:45:50.270423</t>
  </si>
  <si>
    <t>2022-05-25 11:54:50.691393</t>
  </si>
  <si>
    <t>CAMILO NARANJO ESCOBAR</t>
  </si>
  <si>
    <t>2022-05-25 12:17:08.904262</t>
  </si>
  <si>
    <t>LIBERTY SEGUROS S.A.</t>
  </si>
  <si>
    <t>RD. Cuenta de cobro No. 002.</t>
  </si>
  <si>
    <t>2022-05-25 13:11:17.52226</t>
  </si>
  <si>
    <t>GOBERNACIÓN DE NORTE DE SANTANDER</t>
  </si>
  <si>
    <t>CAC RESPUESTA A OFICIO N°20222110054031 RAD INTERNO N°2022-08400-013328-2</t>
  </si>
  <si>
    <t>2022-05-25 13:14:49.977355</t>
  </si>
  <si>
    <t>MINISTERIO DEL INTERIOR CARLOS ALBERTO BAENA LóPEZ CARLOS ALBERTO BAENA LóPEZ</t>
  </si>
  <si>
    <t>CAC RESPUESTA OFICIAL</t>
  </si>
  <si>
    <t>2022-05-25 13:19:04.286829</t>
  </si>
  <si>
    <t>CAC Comparto AUTORIZACION DE COMANDANTE BROS CARMEN DE APICALA PARA INSTRUCTORES BOMBEROS 1 Y 2 contigo</t>
  </si>
  <si>
    <t>2022-05-25 13:32:00.687587</t>
  </si>
  <si>
    <t>CAC Notificación de la separación del cargo de Comandante en el C.B.V Polonuevo</t>
  </si>
  <si>
    <t>2022-05-25 13:45:43.239576</t>
  </si>
  <si>
    <t>CAC ajustes registro de curso radicado 20221140148002</t>
  </si>
  <si>
    <t>2022-05-25 13:50:35.211203</t>
  </si>
  <si>
    <t>ALCALDIA ANDES ANTIOQUIA</t>
  </si>
  <si>
    <t>CAC RESPUESTA SOLICITUD OFICIO DNBC 20222110047551</t>
  </si>
  <si>
    <t>2022-05-25 13:53:53.281907</t>
  </si>
  <si>
    <t>CUERPO DE BOMBEROS VOLUNTARIOS DE VILLANUEVA - CASANARE</t>
  </si>
  <si>
    <t>CAC Adelantar curos SWCI precsencial Cuerpo de Bomberos Voluntarios de Villanueva Casanare</t>
  </si>
  <si>
    <t>Mauricio Delgado Perdomo</t>
  </si>
  <si>
    <t>2022-05-25 13:56:20.585493</t>
  </si>
  <si>
    <t>CUERPO DE BOMBEROS VOLUNTARIOS DE ORITO</t>
  </si>
  <si>
    <t>CAC Suplantación de firma. Cuerpo de Bomberos Orito Putumayo</t>
  </si>
  <si>
    <t>2022-05-25 14:04:37.281058</t>
  </si>
  <si>
    <t>CUERPO DE BOMBEROS VOLUNTARIOS DE PEREIRA</t>
  </si>
  <si>
    <t>CAC Solicitud Aval de la Unidad Activa Tte Taborda</t>
  </si>
  <si>
    <t>2022-05-25 14:09:44.580534</t>
  </si>
  <si>
    <t>CUERPO DE BOMBEROS VOLUNTARIOS DE SAN ANDRES ISLA</t>
  </si>
  <si>
    <t>CAC respetuosa solicitud</t>
  </si>
  <si>
    <t>2022-05-25 14:27:51.692411</t>
  </si>
  <si>
    <t>JOHN JADER OCAMPO MADRIGAL</t>
  </si>
  <si>
    <t>2022-05-25 14:32:51.209297</t>
  </si>
  <si>
    <t>TATIANA HERRERA BUSTOS</t>
  </si>
  <si>
    <t>2022-05-25 14:38:15.668712</t>
  </si>
  <si>
    <t>CUERPO DE BOMBEROS VOLUNTARIOS DE BOGOTA</t>
  </si>
  <si>
    <t>RD. CUENTA DE COBRO.</t>
  </si>
  <si>
    <t>2022-05-25 14:42:22.143107</t>
  </si>
  <si>
    <t>LIZ MARGARET ALVAREZ CALDERON</t>
  </si>
  <si>
    <t>RD. Cuenta de cobro No. 4.</t>
  </si>
  <si>
    <t>2022-05-25 14:46:17.810276</t>
  </si>
  <si>
    <t>JOSE ALEXANDER TEUTA GOMEZ</t>
  </si>
  <si>
    <t>2022-05-25 15:45:40.632453</t>
  </si>
  <si>
    <t>2022-05-25 16:08:10.539148</t>
  </si>
  <si>
    <t>CRISTIAN JORGE GUSTIN VALENCIA</t>
  </si>
  <si>
    <t>2022-05-25 16:18:28.154029</t>
  </si>
  <si>
    <t>TRIBUNAL SUPERIOR DE BOGOTA</t>
  </si>
  <si>
    <t>CAC. *NOTIFICACIÓN* FALLO 2A INSTANCIA - TUTELA RAD: 32 2022 00167 01.</t>
  </si>
  <si>
    <t>2022-05-25 16:25:08.685788</t>
  </si>
  <si>
    <t>JORGE ARMANDO SANTA CRUZ</t>
  </si>
  <si>
    <t>2022-05-25 16:50:28.015701</t>
  </si>
  <si>
    <t>JHEAN PIERRE</t>
  </si>
  <si>
    <t>2022-05-25 16:59:26.69161</t>
  </si>
  <si>
    <t>SANDRA CAROLINA PULIDO MOYETON</t>
  </si>
  <si>
    <t>RD. CUENTA DE COBRO NO. 5</t>
  </si>
  <si>
    <t>2022-05-26 09:22:21.557542</t>
  </si>
  <si>
    <t>SM. Devolución de carnets.</t>
  </si>
  <si>
    <t>Edwin Alfonso Zamora Oyola</t>
  </si>
  <si>
    <t>GESTIÓN DE TECNOLOGÍA E INFORMACIÓN</t>
  </si>
  <si>
    <t>2022-05-26 09:27:06.442421</t>
  </si>
  <si>
    <t>RD. Remisión de diplomas para firma, registro No. 133-2022.</t>
  </si>
  <si>
    <t>2022-05-26 09:33:25.84656</t>
  </si>
  <si>
    <t>JAVIER ALBERTO CORAL MENESES</t>
  </si>
  <si>
    <t>RD. Legalización de comisión: Bello - Antioquia.</t>
  </si>
  <si>
    <t>2022-05-26 09:52:08.959067</t>
  </si>
  <si>
    <t>DIANA CATALINA RUIZ CARVALLO</t>
  </si>
  <si>
    <t>2022-05-26 09:58:34.466583</t>
  </si>
  <si>
    <t>RD. Legalización de comisión: Pereira - Risaralda.</t>
  </si>
  <si>
    <t>2022-05-26 09:58:54.495291</t>
  </si>
  <si>
    <t>HAROLD FELIPE BOHORQUEZ RODRIGUEZ</t>
  </si>
  <si>
    <t>CAC solicitud de certificado de prestacion de servicios</t>
  </si>
  <si>
    <t>2022-05-26 10:05:01.115835</t>
  </si>
  <si>
    <t>RD. Legalización de comisión: Antioquia - Medellín.</t>
  </si>
  <si>
    <t>2022-05-26 10:12:24.691893</t>
  </si>
  <si>
    <t>CAC Envio de resolucion</t>
  </si>
  <si>
    <t>2022-05-26 10:20:52.82151</t>
  </si>
  <si>
    <t>ANDRES FELIPE MONTALVO DE LA OSSA</t>
  </si>
  <si>
    <t>2022-05-26 10:48:40.613884</t>
  </si>
  <si>
    <t>FERNEY MARTINEZ RAMIREZ</t>
  </si>
  <si>
    <t>2022-05-26 11:01:25.113489</t>
  </si>
  <si>
    <t>RD. Legalización de comisión: Pereira.</t>
  </si>
  <si>
    <t>2022-05-26 11:23:30.405218</t>
  </si>
  <si>
    <t>RD. Legalizacion de comisión: Pereira.</t>
  </si>
  <si>
    <t>2022-05-26 11:27:30.230082</t>
  </si>
  <si>
    <t>RD. Legalización de comisión: Pasto.</t>
  </si>
  <si>
    <t>2022-05-26 11:33:08.562819</t>
  </si>
  <si>
    <t>RD. Legalización de comisión: Envigado - Antioquia.</t>
  </si>
  <si>
    <t>2022-05-26 11:37:58.673504</t>
  </si>
  <si>
    <t>RD. Legalizaciones de comisión: Envigado.</t>
  </si>
  <si>
    <t>2022-05-26 11:41:00.483035</t>
  </si>
  <si>
    <t>RD. Legalización de comisión: Medellín.</t>
  </si>
  <si>
    <t>2022-05-26 11:45:05.93973</t>
  </si>
  <si>
    <t>2022-05-26 11:48:20.705909</t>
  </si>
  <si>
    <t>GUAVIARE</t>
  </si>
  <si>
    <t>ALCALDIA MUNICIPAL DE SAN JOSE DEL GUAVIARE GUAVIARE</t>
  </si>
  <si>
    <t>SM. Solicitud de asesoría técnica.</t>
  </si>
  <si>
    <t>2022-05-26 11:53:10.389441</t>
  </si>
  <si>
    <t>RD. Legalización de comisión: Florencia - Caquetá.</t>
  </si>
  <si>
    <t>2022-05-26 11:56:44.25804</t>
  </si>
  <si>
    <t>2022-05-26 12:01:17.494055</t>
  </si>
  <si>
    <t>RD. Legación de comisión: Florencia - Caquetá.</t>
  </si>
  <si>
    <t>2022-05-26 12:04:37.137789</t>
  </si>
  <si>
    <t>OMAR ENRIQUE MORENO BALLESTEROS</t>
  </si>
  <si>
    <t>PROYECTOS</t>
  </si>
  <si>
    <t>2022-05-26 15:31:53.171782</t>
  </si>
  <si>
    <t>JHOAN OXIRIS QUITIAN CHILA</t>
  </si>
  <si>
    <t>2022-05-26 15:35:43.038322</t>
  </si>
  <si>
    <t>KRISTIAN CAMILO PRIETO GUTIERREZ</t>
  </si>
  <si>
    <t>2022-05-26 15:53:45.555012</t>
  </si>
  <si>
    <t>RD. Segundo pago plataforma Cuerpo de Bomberos.</t>
  </si>
  <si>
    <t>2022-05-26 16:14:44.46307</t>
  </si>
  <si>
    <t>RD. Legalización de comisión Chachaguí - Pasto.</t>
  </si>
  <si>
    <t>2022-05-26 16:52:39.076655</t>
  </si>
  <si>
    <t>CAC DOCUMENTACION DE FINALIZACION DE CURSO BOMBEROS NIVEL 1 REGITRO 199-2022</t>
  </si>
  <si>
    <t>2022-05-27 16:05:04.983506</t>
  </si>
  <si>
    <t>CUERPO DE BOMBEROS VOLUNTARIOS PRADERA</t>
  </si>
  <si>
    <t>CAC Documentacion Soporte Curso GESTION Y ADMINISTRACION DE CUERPOS DE BOMBEROS CBV PRADERA</t>
  </si>
  <si>
    <t>2022-05-27 16:17:08.92805</t>
  </si>
  <si>
    <t>ALCALDIA EL COPEY CESAR</t>
  </si>
  <si>
    <t>CAC Respuesta Oficio No. 20222110050051</t>
  </si>
  <si>
    <t>2022-05-27 16:24:19.892036</t>
  </si>
  <si>
    <t>CAC REPLICA A RESPUESTA Y SOLICITUD DE COPIAS</t>
  </si>
  <si>
    <t>2022-05-27 16:29:31.846644</t>
  </si>
  <si>
    <t>CAC Solicitud Aval Curso Básico Sistema Comando de Incidente.</t>
  </si>
  <si>
    <t>2022-05-27 16:34:21.268156</t>
  </si>
  <si>
    <t>CUERPO DE BOMBEROS VOLUNTARIOS DE EL PEñOL</t>
  </si>
  <si>
    <t>CAC Plantilla para curso SCI</t>
  </si>
  <si>
    <t>2022-05-27 16:43:06.971376</t>
  </si>
  <si>
    <t>CAC (Sin asunto)</t>
  </si>
  <si>
    <t>2022-05-27 16:53:15.140481</t>
  </si>
  <si>
    <t>SECRETARIA DE PLANEACION MUNICIPAL SAN JOSE DEL GUAVIARE</t>
  </si>
  <si>
    <t>CAC Solicitud de asesoría técnica</t>
  </si>
  <si>
    <t>Ronny Estiven Romero Velandia</t>
  </si>
  <si>
    <t>2022-05-27 17:03:28.437525</t>
  </si>
  <si>
    <t>CUERPO DE BOMBEROS VOLUNTARIOS ARCABUCO DPTO BOYACA</t>
  </si>
  <si>
    <t>CAC PETICIÓN DEL DÍA 04-03-22 -RADICADO DNBC: 20222110044171.</t>
  </si>
  <si>
    <t>2022-05-27 17:10:12.348757</t>
  </si>
  <si>
    <t>CUERPO DE BOMBEROS VOLUNTARIOS DE PUERTO RICO - CAQUETA</t>
  </si>
  <si>
    <t>CAC OFICIO D.D. 0006</t>
  </si>
  <si>
    <t>2022-05-30 20:57:11.364479</t>
  </si>
  <si>
    <t>WALTER QUIÑONEZ RODRIGUEZ</t>
  </si>
  <si>
    <t>Solicitud de aclaración referente a Certificación o Aval como Instructor D.N.B.C</t>
  </si>
  <si>
    <t>2022-05-30 21:06:55.150376</t>
  </si>
  <si>
    <t>CUERPO DE BOMBEROS VOLUNTARIOS DE CIENAGA - MAGDALENA</t>
  </si>
  <si>
    <t>Documentacion Bombero 1 Reg 488-2021</t>
  </si>
  <si>
    <t>2022-05-30 21:10:44.283652</t>
  </si>
  <si>
    <t>CAC documentos aval instructor</t>
  </si>
  <si>
    <t>2022-05-30 21:15:17.086023</t>
  </si>
  <si>
    <t>2022-05-30 21:19:28.387184</t>
  </si>
  <si>
    <t>CAC Documentacion Curso Bombero 1 Registro 1240</t>
  </si>
  <si>
    <t>2022-05-30 21:29:43.175922</t>
  </si>
  <si>
    <t>CUERPO DE BOMBEROS VOLUNTARIOS DE GIRARDOTA</t>
  </si>
  <si>
    <t>CAC Derecho de petición</t>
  </si>
  <si>
    <t>2022-05-31 06:44:43.388542</t>
  </si>
  <si>
    <t>CUERPO DE BOMBEROS VOLUNTARIOS DE SAN PEDRO SUCRE</t>
  </si>
  <si>
    <t>CAC Respuesta de solicitudes</t>
  </si>
  <si>
    <t>2022-05-31 06:59:45.03564</t>
  </si>
  <si>
    <t>CAC solicitud numero de registro</t>
  </si>
  <si>
    <t>2022-05-31 07:13:32.902185</t>
  </si>
  <si>
    <t>CAC radicado referencia No. 20222000053271 DNBC y otros referente a CUERPO DE BOMBEROS VOLUNTARIOS DE TIMBIO</t>
  </si>
  <si>
    <t>2022-05-31 07:19:30.268873</t>
  </si>
  <si>
    <t>CAC Documentos Curso Bombero II Reg. 1241-2016</t>
  </si>
  <si>
    <t>2022-05-31 07:28:46.291205</t>
  </si>
  <si>
    <t>CAC Solicitud Aval para Cursos de Bomberos I y II</t>
  </si>
  <si>
    <t>2022-05-31 07:38:55.331948</t>
  </si>
  <si>
    <t>CAC Solicitud Aval Curso de APH</t>
  </si>
  <si>
    <t>2022-05-31 07:47:07.870484</t>
  </si>
  <si>
    <t>CAC cambio en fechas de actualización</t>
  </si>
  <si>
    <t>2022-05-31 08:00:27.223504</t>
  </si>
  <si>
    <t>CUERPO DE BOMBEROS VOLUNTARIOS DE GUAMO</t>
  </si>
  <si>
    <t>CAC Solicitud Cambio Modalidad Curso Bomberos UNO Registro Nº 151-2022</t>
  </si>
  <si>
    <t>2022-05-31 08:07:21.540519</t>
  </si>
  <si>
    <t>CUERPO DE BOMBEROS VOLUNTARIOS DE BELEN DE UMBRIA</t>
  </si>
  <si>
    <t>CAC Cumplimiento Ley 1575 de 2012 ? Contrataci�n para la prestaci�n del servicio p�blico esencial con el Cuerpo de Bomberos Voluntarios para la vigencia 2022</t>
  </si>
  <si>
    <t>2022-05-31 08:14:55.144289</t>
  </si>
  <si>
    <t>DELEGACION DEPARTAMENTAL DE BOMBEROS DE SUCRE</t>
  </si>
  <si>
    <t>CAC Verificación información cursos</t>
  </si>
  <si>
    <t>2022-05-31 08:19:48.374825</t>
  </si>
  <si>
    <t>MINISTERIO DEL INTERIOR LUIS FERNANDO PINZON GALINDO</t>
  </si>
  <si>
    <t>2022-05-31 08:25:48.694545</t>
  </si>
  <si>
    <t>2022-05-31 08:27:53.098428</t>
  </si>
  <si>
    <t>CAC Consulta Equivalencia de Contenidos</t>
  </si>
  <si>
    <t>2022-05-31 08:33:57.230311</t>
  </si>
  <si>
    <t>CAC RESPUESTA OFICIAL INDIGENAS</t>
  </si>
  <si>
    <t>2022-05-31 08:37:18.912993</t>
  </si>
  <si>
    <t>CAC RESPUESTA OFICIAL INDIGENAS NAZA W</t>
  </si>
  <si>
    <t>2022-05-31 08:51:28.271449</t>
  </si>
  <si>
    <t>CUERPO DE BOMBEROS VOLUNTARIOS DE CALOTO - CAUCA</t>
  </si>
  <si>
    <t>CAC SOLICITUD REGISTRO PARA CURSO DE BOMBEROS II</t>
  </si>
  <si>
    <t>2022-05-31 09:03:03.382754</t>
  </si>
  <si>
    <t>CAC buenas tardes envio las correcciones del cronograma y la formación quedo atenta a cualquier cosa bombero 1</t>
  </si>
  <si>
    <t>2022-05-31 09:06:44.042174</t>
  </si>
  <si>
    <t>BENEMERITO CUERPO DE BOMBEROS VOLUNTARIOS DE CALI ACADEMIA</t>
  </si>
  <si>
    <t>RD. Diplomas para firma registros No.: 100-2022, 169-2022 y 193-2022.</t>
  </si>
  <si>
    <t>2022-05-31 09:08:09.677922</t>
  </si>
  <si>
    <t>W PATIÑO CORREA</t>
  </si>
  <si>
    <t>CAC Consulta normatividad para sistemas contra incendios en maquinaria minera</t>
  </si>
  <si>
    <t>2022-05-31 09:25:47.039665</t>
  </si>
  <si>
    <t>CUERPO DE BOMBEROS VOLUNTARIOS DE VENECIA</t>
  </si>
  <si>
    <t>CAC DRECHO DE PETICION</t>
  </si>
  <si>
    <t>2022-05-31 09:34:14.814499</t>
  </si>
  <si>
    <t>CAC SOLICITUD CURSO SISTEMA COMANDO DE INCIDENTES VIRTUAL</t>
  </si>
  <si>
    <t>2022-05-31 10:16:58.064181</t>
  </si>
  <si>
    <t>CAC Solicitud de Curso Introductorio en Línea de Sistema Comando de Incidente.</t>
  </si>
  <si>
    <t>2022-05-31 10:34:34.991554</t>
  </si>
  <si>
    <t>JORGE LUIS OCHOA -</t>
  </si>
  <si>
    <t>CAC CamScanner 05-30-2022 19.44.pd</t>
  </si>
  <si>
    <t>2022-05-31 10:49:59.5038</t>
  </si>
  <si>
    <t>CUERPO DE BOMBEROS VOLUNTARIOS EL PEÑOL</t>
  </si>
  <si>
    <t>CAC Participación para el curso SCI</t>
  </si>
  <si>
    <t>2022-05-31 10:54:06.21786</t>
  </si>
  <si>
    <t>CAC Solicitud de certificación</t>
  </si>
  <si>
    <t>2022-05-31 10:58:38.145284</t>
  </si>
  <si>
    <t>CAC Inscripción curso SCI básico</t>
  </si>
  <si>
    <t>2022-05-31 11:02:12.621452</t>
  </si>
  <si>
    <t>2022-05-31 11:08:34.694553</t>
  </si>
  <si>
    <t>CUERPO DE BOMBEROS VOLUNTARIOS DE CAUCASIA - ANTIOQUIA</t>
  </si>
  <si>
    <t>CAC Radicación de solicitud de carnetización</t>
  </si>
  <si>
    <t>2022-05-31 11:19:06.762032</t>
  </si>
  <si>
    <t>2022-05-31 11:23:20.515063</t>
  </si>
  <si>
    <t>CUERPO DE BOMBEROS VOLUNTARIOS DE YUMBO</t>
  </si>
  <si>
    <t>CAC INFORME (CBF 13, 14 Y 15 mayo 2022 - Yumbo)</t>
  </si>
  <si>
    <t>2022-05-31 11:27:40.322955</t>
  </si>
  <si>
    <t>CAC CURSO ACTUALIZACION NIVEL I - CUERPO DE BOMBEROS VOLUNTARIOS DE GIGANTE</t>
  </si>
  <si>
    <t>2022-05-31 11:46:53.401857</t>
  </si>
  <si>
    <t>2022-05-31 11:52:46.403903</t>
  </si>
  <si>
    <t>RD. Legalización de comisión: Pandi.</t>
  </si>
  <si>
    <t>2022-05-31 11:54:35.459928</t>
  </si>
  <si>
    <t>GOBERNACIÓN DEL CAUCA COMITE DEPARTAMENTAL CAUCA</t>
  </si>
  <si>
    <t>CAC Socialización del Programa Bomberos Indígenas en la Cuarta Mesa de Trabajo - Volcán Puracé</t>
  </si>
  <si>
    <t>2022-05-31 11:55:47.244763</t>
  </si>
  <si>
    <t>2022-05-31 11:58:54.332573</t>
  </si>
  <si>
    <t>RD. Legalización de comisión: Chachagui.</t>
  </si>
  <si>
    <t>2022-05-31 12:02:31.142341</t>
  </si>
  <si>
    <t>2022-05-31 12:06:25.643861</t>
  </si>
  <si>
    <t>RD. Legalización de comisión: Vijes.</t>
  </si>
  <si>
    <t>2022-05-31 12:14:18.78292</t>
  </si>
  <si>
    <t>RD. Legalización de comisión: Aguazul - Casanare.</t>
  </si>
  <si>
    <t>2022-05-31 12:18:51.958482</t>
  </si>
  <si>
    <t>2022-05-31 12:31:26.085884</t>
  </si>
  <si>
    <t>CAC INFORME CURSO PRIMAP ABRIL 22, 23 Y 24 2022</t>
  </si>
  <si>
    <t>2022-05-31 13:55:19.490929</t>
  </si>
  <si>
    <t>2022-05-31 15:06:45.886175</t>
  </si>
  <si>
    <t>SM. Solicitud firma de certificados Registro No. 182-2022.</t>
  </si>
  <si>
    <t>2022-05-31 15:19:55.947314</t>
  </si>
  <si>
    <t>CUERPO DE BOMBEROS VOLUNTARIOS DE OPORAPA HUILA</t>
  </si>
  <si>
    <t>SM. Devolución carnet.</t>
  </si>
  <si>
    <t>2022-05-31 15:27:54.114776</t>
  </si>
  <si>
    <t>SM. Remisión firmas de diplomas 107-2022.</t>
  </si>
  <si>
    <t>2022-05-31 16:04:08.495951</t>
  </si>
  <si>
    <t>ALCALDIA MUNICIPAL DE SIMACOTA SANTANDER</t>
  </si>
  <si>
    <t>SM. Remisión del Señor San Isidro Chona Herrera quien solicita investigación disciplinaria contra Orlando Vega Rodriguez.</t>
  </si>
  <si>
    <t>Faubricio Sanchez Cortes</t>
  </si>
  <si>
    <t>2022-05-31 17:05:39.387511</t>
  </si>
  <si>
    <t>CUERPO DE BOMBEROS VOLUNTARIOS DE PUERTO NARE - ANTIOQUIA</t>
  </si>
  <si>
    <t>CAC SOLICITUD DE PLAZO</t>
  </si>
  <si>
    <t>2022-05-31 17:12:03.494802</t>
  </si>
  <si>
    <t>CAC INFORME SCI - ABRIL 09 Y 10 DE ABRIL 2022</t>
  </si>
  <si>
    <t>Magda Roncancio</t>
  </si>
  <si>
    <t>Queja mal servicio sargento javier rico-bomberos</t>
  </si>
  <si>
    <t>Jorge Ardila Pallares</t>
  </si>
  <si>
    <t>Respuesta al requerimiento con radicado 20229000135262 con fecha 11 de marzo de 2022 y una vez cumplido el plazo legal continua sin respuesta</t>
  </si>
  <si>
    <t>ANONIMO_PQRSD</t>
  </si>
  <si>
    <t>Queja</t>
  </si>
  <si>
    <t>DIANA CAROLINA ESPEJO PEREZ</t>
  </si>
  <si>
    <t>Solicitud de información de incendios forestales</t>
  </si>
  <si>
    <t>LUZ MARINA SOTO ACEVEDO</t>
  </si>
  <si>
    <t>CONSULTA PARA EJERCER COMO MIEMBRO DEL CONSEJO DE OFICIALES O COMO DIGNATARIO DE CUERPO DE BOMBEROS VOLUNTARIOS</t>
  </si>
  <si>
    <t>USUARIO ANONIMO</t>
  </si>
  <si>
    <t>COLEGIO SIN SENSORES DE HUMO</t>
  </si>
  <si>
    <t>Se reitera la atención, tramite y respuesta de los radicados 20229000135262 y 20229000146562</t>
  </si>
  <si>
    <t>KAREN ALEJANDRA BERMUDEZ CHIGUASUQUE</t>
  </si>
  <si>
    <t>Información de incendios en Parque Natural Sumapaz</t>
  </si>
  <si>
    <t>Nubia Acevedo</t>
  </si>
  <si>
    <t>petiicion</t>
  </si>
  <si>
    <t>Jhojan Alexander Garcia Jimenez</t>
  </si>
  <si>
    <t>Solicitud apoyo para mejora de capacidades</t>
  </si>
  <si>
    <t>Diego Jiménez</t>
  </si>
  <si>
    <t>Información salarial</t>
  </si>
  <si>
    <t>LUIS FREDY BAUTISTA CARDENAS</t>
  </si>
  <si>
    <t>DENUNCIA POR PRESUNTOS FUNCIONARIOS DE BOMBEROS</t>
  </si>
  <si>
    <t>AUGUSTO MARTINEZ MELO</t>
  </si>
  <si>
    <t>SUPLANTACION VISITA DE BOMBEROS</t>
  </si>
  <si>
    <t>EUDES MIGUEL HOLGUIN ANAYA</t>
  </si>
  <si>
    <t>Presentando derecho de Petición</t>
  </si>
  <si>
    <t>SOLICITUD DE INFORMACIÓN_VISITA BOMBEROS ARMENIA</t>
  </si>
  <si>
    <t>Canal Escrito</t>
  </si>
  <si>
    <t>Correo Atencion ciudadano</t>
  </si>
  <si>
    <t>Antioquia</t>
  </si>
  <si>
    <t>Entidad Bomberil</t>
  </si>
  <si>
    <t>Legislacion Bomberil</t>
  </si>
  <si>
    <t>Radicacion directa</t>
  </si>
  <si>
    <t>Bogota D.C</t>
  </si>
  <si>
    <t>Nariño</t>
  </si>
  <si>
    <t>Entidad Territorial</t>
  </si>
  <si>
    <t>Solicitud de informacion</t>
  </si>
  <si>
    <t xml:space="preserve"> Yerky Sneider Garavito Cancelado</t>
  </si>
  <si>
    <t xml:space="preserve"> SUBDIRECCIÓN ADMINISTRATIVA Y FINANCIERA</t>
  </si>
  <si>
    <t>Caldas</t>
  </si>
  <si>
    <t>Persona Natural</t>
  </si>
  <si>
    <t>N/A</t>
  </si>
  <si>
    <t>Santander</t>
  </si>
  <si>
    <t xml:space="preserve"> Camilo Portilla Quelal</t>
  </si>
  <si>
    <t>Quindio</t>
  </si>
  <si>
    <t xml:space="preserve"> Jorge Restrepo Sanguino</t>
  </si>
  <si>
    <t>Cauca</t>
  </si>
  <si>
    <t>INFRAESTRUCTURA NACIONAL PARA BOMBEROS</t>
  </si>
  <si>
    <t>Canal virtual</t>
  </si>
  <si>
    <t>Chat institucional</t>
  </si>
  <si>
    <t>Cundinamarca</t>
  </si>
  <si>
    <t xml:space="preserve"> Julio Cesar Garcia Triana</t>
  </si>
  <si>
    <t>INSPECCION, VIGILANCIA Y CONTROL</t>
  </si>
  <si>
    <t>Tolima</t>
  </si>
  <si>
    <t xml:space="preserve"> Julio Alejandro Chamorro Cabrera</t>
  </si>
  <si>
    <t xml:space="preserve">	20222150038311</t>
  </si>
  <si>
    <t xml:space="preserve"> Alvaro Perez</t>
  </si>
  <si>
    <t>Otros</t>
  </si>
  <si>
    <t>CITEL</t>
  </si>
  <si>
    <t>Boyaca</t>
  </si>
  <si>
    <t>Valle del Cauca</t>
  </si>
  <si>
    <t>Acompañamiento Juridico</t>
  </si>
  <si>
    <t>Correo institucional</t>
  </si>
  <si>
    <t>Queja contra Cuerpo de Bombero</t>
  </si>
  <si>
    <t>Persona Juridica</t>
  </si>
  <si>
    <t>CAC. TRASLADO SOLICITUD SECRETARÍA DE GOBIERNO – ALCALDÍA DE SEVILLA.  </t>
  </si>
  <si>
    <t>Risaralda</t>
  </si>
  <si>
    <t xml:space="preserve"> VIVIANA ANDRADE TOVAR</t>
  </si>
  <si>
    <t>Arauca</t>
  </si>
  <si>
    <t xml:space="preserve">	20222110041811</t>
  </si>
  <si>
    <t>Meta</t>
  </si>
  <si>
    <t xml:space="preserve"> Melba Vidal</t>
  </si>
  <si>
    <t xml:space="preserve">	20222150042841</t>
  </si>
  <si>
    <t>Cordoba</t>
  </si>
  <si>
    <t xml:space="preserve">	20222110041641</t>
  </si>
  <si>
    <t>Vichada</t>
  </si>
  <si>
    <t xml:space="preserve"> Andrés Fernando Muñoz Cabrera</t>
  </si>
  <si>
    <t>Magdalena</t>
  </si>
  <si>
    <t xml:space="preserve">	20222130041011</t>
  </si>
  <si>
    <t>Servicio de Mensajeria</t>
  </si>
  <si>
    <t xml:space="preserve"> Maicol Villarreal Ospina</t>
  </si>
  <si>
    <t>Héctor Iván Bravo Bravo</t>
  </si>
  <si>
    <t xml:space="preserve"> VIVIAN LORENA RAMIREZ SERNA</t>
  </si>
  <si>
    <t>Entidad Publica</t>
  </si>
  <si>
    <t>Bolivar</t>
  </si>
  <si>
    <t xml:space="preserve">	20222150045341</t>
  </si>
  <si>
    <t>Huila</t>
  </si>
  <si>
    <t xml:space="preserve"> Arturo Enrique Cujia Amaya</t>
  </si>
  <si>
    <t xml:space="preserve">	20221000042111</t>
  </si>
  <si>
    <t xml:space="preserve">	20222140046521</t>
  </si>
  <si>
    <t xml:space="preserve">	20222110049551</t>
  </si>
  <si>
    <t xml:space="preserve">	20222150042861</t>
  </si>
  <si>
    <t xml:space="preserve">	20222120047571</t>
  </si>
  <si>
    <t>Cesar</t>
  </si>
  <si>
    <t>Putumayo</t>
  </si>
  <si>
    <t xml:space="preserve">	20222110049721</t>
  </si>
  <si>
    <t xml:space="preserve">	20222110034291</t>
  </si>
  <si>
    <t>Cumplida</t>
  </si>
  <si>
    <t>20-01-2022 18:16 PM Archivar Lina Maria Rojas Gallego Se respondió con radicado DNBC 20222140032821</t>
  </si>
  <si>
    <t>PDF</t>
  </si>
  <si>
    <t>Si</t>
  </si>
  <si>
    <t>Se asigno TRD incorrecta</t>
  </si>
  <si>
    <t>31-01-2022 08:55 AM Archivar Edgar Alexander Maya Lopez Se da respuesta con radicado DNBC 20222110033251</t>
  </si>
  <si>
    <t>Extemporanea</t>
  </si>
  <si>
    <t>15-03-2022 17:24 PM	Archivar	VIVIANA ANDRADE TOVAR	SE DA CONTESTACIÓN A LA SOLICITUD MEDIANTE RADICADO NUMERO 20221100047091</t>
  </si>
  <si>
    <t>Sin evidencia de envio de respuesta</t>
  </si>
  <si>
    <t>24-01-2022 17:14 PM Archivar Jiud Magnoly Gaviria Narvaez Se brinda respuesta mediante email de segurosdnbc@gmail.com</t>
  </si>
  <si>
    <t>Informacion enviada correo electronico por tramite de segusros de vida.</t>
  </si>
  <si>
    <t>22-02-2022 11:48 AM Archivar Camilo Portilla Quelal se da comunicación al 3142600583 número del comandante JUAN CARLOS CRUZ AGUIRRE, quien informa la situación a fondo y se esboza por parte del suscrito el proceso a seguir.</t>
  </si>
  <si>
    <t>No se adjunta evidencia de respuesta telefonica</t>
  </si>
  <si>
    <t>21-02-2022 16:17 PM Archivar Jorge Restrepo Sanguino SE DIO RESPUESTA MEDIANTE OFICIO N°20222110035961 EL 03/02/2022</t>
  </si>
  <si>
    <t>18-02-2022 10:34 AM Archivar Yerky Sneider Garavito Cancelado Requerimiento atendido. Por instrucciones del arquitecto Yerky Garavito, del 17 de febrero de 2022 pasa a archivo.</t>
  </si>
  <si>
    <t>No se anexa evidencia de respuesta</t>
  </si>
  <si>
    <t>31-01-2022 18:04 PM Archivar Andrea Bibiana Castañeda Durán SE DIO TRÁMITE CON RADICADO 20222110033621 ENVIADO EL 28/01/2022</t>
  </si>
  <si>
    <t>Orfeo sin cerrar (archivar)</t>
  </si>
  <si>
    <t>11-02-2022 13:32 PM Archivar Julio Alejandro Chamorro Cabrera Se envió respuesta el 10 de febrero con radicado No 20222000036711</t>
  </si>
  <si>
    <t>09-02-2022 16:42 PM Archivar Alvaro Perez Se remite respuesta mediante el correo del director nacional de Bomberos.</t>
  </si>
  <si>
    <t>27-01-2022 14:46 PM Archivar Carlos Cartagena Cano DOCUMENTO SE ARCHIVA YA QUE SE REALIZA EL PROCESO SE SOLICITUD DE ACTUALIZACION DE LA PAGINA, CON LOS DATOS CORRESPONDIENTES.</t>
  </si>
  <si>
    <t>https://dnbc.gov.co/directorio</t>
  </si>
  <si>
    <t>11-02-2022 11:05 AM Archivar Javier Alberto Coral Meneses Respuesta enviada el 9 de febrero con radicado No 20222150037961</t>
  </si>
  <si>
    <t>Vencida</t>
  </si>
  <si>
    <t>18-04-2022 13:05 PM	Archivar	Andrea Bibiana Castañeda Durán	SE DIO TRÁMITE CON RAD. 20222110037861 ENVIADO EL 4/4/22</t>
  </si>
  <si>
    <t>16-02-2022 10:30 AM Archivar Carlos Cartagena Cano se envía correo electrónico el día 16/ 02/2022, con respuesta, se archiva documento.</t>
  </si>
  <si>
    <t>01-03-2022 23:18 PM	Archivar	Lina Maria Rojas Gallego	Se respondió con radicado DNBC 20222140043011</t>
  </si>
  <si>
    <t>WORD</t>
  </si>
  <si>
    <t>No se especifica medio de envio de respuesta/ documento sin firma</t>
  </si>
  <si>
    <t>19-02-2022 16:02 PM Archivar Andrea Bibiana Castañeda Durán SE DIO TRÁMITE CON RADICADO 20222110038041 ENVIADO 16/02/22</t>
  </si>
  <si>
    <t>Se da respuesta vía correo electrónico el día 07/02/2022</t>
  </si>
  <si>
    <t>21-02-2022 16:36 PM Archivar Jorge Restrepo Sanguino SE DIO RESPUESTA MEDIANTE OFICIO N° 20222110038091 EL 16/02/2022</t>
  </si>
  <si>
    <t>08-02-2022 11:26 AM Archivar Jorge Restrepo Sanguino SE DIO RESPUESTA MEDIANTE OFICIO N°20222110036011 EL 07/02/2022</t>
  </si>
  <si>
    <t>19-02-2022 15:48 PM Archivar Andrea Bibiana Castañeda Durán SE DIO TRÁMITE CON RADICADO NO. 20222110037481 EL 14/02/22</t>
  </si>
  <si>
    <t>Responsable de peticion no archiva radicado de entrada ni salida</t>
  </si>
  <si>
    <t>01-03-2022 12:16 PM	Archivar	Lina Maria Rojas Gallego	Se archiva, es la misma denuncia del radicado 20221140124392</t>
  </si>
  <si>
    <t>19-02-2022 15:59 PM Archivar Andrea Bibiana Castañeda Durán SE DIO TTÁMITE CON RADICADO NO. 20222110038051 ENVIADO EL 16/02/22</t>
  </si>
  <si>
    <t>16-03-2022 09:49 AM	Archivar	VIVIANA ANDRADE TOVAR	Mediante reunión virtual entre la DNBC en representación de Viviana Andrade como apoyo a la supervisión y Julián Ramos como líder de brigada y representante del CBV Yumbo, se dio asesoría y respuesta al requerimiento. Reposa acta de seguimiento en carpeta del convenio de incendios forestales 2022.</t>
  </si>
  <si>
    <t>Sin evidencia de reunion virtual</t>
  </si>
  <si>
    <t>17-03-2022 19:06 PM	Archivar	Melba Vidal	Respuesta enviada el 14/02/2022 con radicado No 20222150042841</t>
  </si>
  <si>
    <t xml:space="preserve">Enviado el 14/03/2022 no el </t>
  </si>
  <si>
    <t>16-02-2022 13:31 PM Archivar Jorge Restrepo Sanguino SE DIO RESPUESTA MEDIANTE OFICIO N°20222110038091 EL 16/02/2022</t>
  </si>
  <si>
    <t>16-02-2022 09:34 AM Archivar Edgar Alexander Maya Lopez Se da respuesta con radicado DNBC N° 20222140037701 - envio 16/02/2022</t>
  </si>
  <si>
    <t>Orfeo de entrada y salida sin archivar ni subir evidencia enviada por correo electronico. (respuesta verificada en correo respuestas atencion ciudadano</t>
  </si>
  <si>
    <t>23-02-2022 09:19 AM Archivar Andrea Bibiana Castañeda Durán SE DIO TRÁMITE CONJUNTO CON EL RADICADO 20221140130412, VINCULADO CON EL RADICADO DE SALIDA 20222110041451</t>
  </si>
  <si>
    <t xml:space="preserve">No se adjunta documento con firma </t>
  </si>
  <si>
    <t>27-04-2022 16:12 PM Archivar Andrés Fernando Muñoz Cabrera Se da respuesta a través del correo de atención al Ciudadano el día 26/04/2022, con radicado Nº 20222130051391.</t>
  </si>
  <si>
    <t>12-04-2022 15:39 PM	Archivar	Andrés Fernando Muñoz Cabrera	Se da respuesta a través del correo del Tte. Andres Muñoz con oficio No. 20222130041011 el 06/04/2022</t>
  </si>
  <si>
    <t>26-04-2022 16:08 PM Archivar Camilo Portilla Quelal Se tramita esta solicitud</t>
  </si>
  <si>
    <t>Para revisar</t>
  </si>
  <si>
    <t>10-02-2022 10:58 AM Archivar Mauricio Delgado Perdomo SE RESPONDE MEDIANTE CORREO ELECTRONICO. SE ADJUNTA IMAGEN DEL CORREO</t>
  </si>
  <si>
    <t>No se genero radicado de salida por parte de contratista Mauricio Delgado Perdomo</t>
  </si>
  <si>
    <t>11-02-2022 10:30 AM Archivar Edgar Alexander Maya Lopez Se da respuesta con radicado DNBC N° 20222140036891</t>
  </si>
  <si>
    <t>08-02-2022 11:25 AM Archivar Jorge Restrepo Sanguino SE DIO RESPUESTA MEDIANTE OFICIO N° 20222110036011 EL 07/02/2022</t>
  </si>
  <si>
    <t>14-02-2022 14:44 PM Archivar Maicol Villarreal Ospina SE DA RESPUESTA CON RADICADO DNBC 20222140034081 POR CORREO ELECTRÓNICO</t>
  </si>
  <si>
    <t>15-02-2022 15:19 PM Archivar VIVIAN LORENA RAMIREZ SERNA se envió respuesta de solicitud el día 15 de febrero de 2022 a través de correo electrónico conforme al radicado 20221140124952</t>
  </si>
  <si>
    <t>01-03-2022 12:22 PM	Archivar	Lina Maria Rojas Gallego	Se archiva, es igual al radicado 20221140124392</t>
  </si>
  <si>
    <t>02-06-2022 16:57 PM Archivar Carlos Armando López Barrera Se da respuesta con número de radicado: 20223000039491, enviado el día 16 de febrero de 2022.</t>
  </si>
  <si>
    <t>21-02-2022 16:29 PM Archivar Jorge Restrepo Sanguino SE DIO RESPUESTA MEDIANTE OFICIO N° 20222110036041 EL 01/02/2022</t>
  </si>
  <si>
    <t>Documento sin firma, sin evidencia de medio de envio de respuesta</t>
  </si>
  <si>
    <t>10-03-2022 23:32 PM	Archivar	Alvaro Perez	Se da respuesta mediante correo electrónico el 10/03/2022.</t>
  </si>
  <si>
    <t>Peticion sin numero de radicado de salida, documento sin asunto al momento de envio.</t>
  </si>
  <si>
    <t>09-03-2022 17:24 PM	Archivar	Andrea Bibiana Castañeda Durán	SE DIO TRÁMITE CON RADICADO 20222110041941 ENVIADO EL 09/03/22</t>
  </si>
  <si>
    <t>10-02-2022 15:30 PM Archivar Jorge Restrepo Sanguino SE DIO RESPUESTA MEDIANTE OFICIO N° 20222110036621 EL 10/02/2022</t>
  </si>
  <si>
    <t>14-02-2022 15:29 PM Archivar Edgar Alexander Maya Lopez Se da respuesta por correo electrónico se deja evidencia en digital</t>
  </si>
  <si>
    <t>No se genera radicado de salida, respuesta por correo electronico</t>
  </si>
  <si>
    <t>19-02-2022 15:55 PM Archivar Andrea Bibiana Castañeda Durán SE DIO TRÁMITE CON RAD. 20222110037751 ENVIADO EL 15/2/22</t>
  </si>
  <si>
    <t>09-02-2022 17:15 PM Archivar VIVIAN LORENA RAMIREZ SERNA se da Respuesta al peticionario vía correo electrónico el día 09 de febrero de 2022 bajo el radicado 20223100038001</t>
  </si>
  <si>
    <t>Sin documento firmado</t>
  </si>
  <si>
    <t>16-03-2022 17:24 PM	Archivar	Edgar Alexander Maya Lopez	Se da respuesta con radicado DNBC N° 20222140046521</t>
  </si>
  <si>
    <t>Se tiene evidencia en correo con firma respuestas atencion ciudadano del envio, responsable aun no archiva Orfeo</t>
  </si>
  <si>
    <t>01-03-2022 12:09 PM	Archivar	Jorge Restrepo Sanguino	SE DIO RESPUESTA MEDIANTE OFICIO N°20222110039581 EL 28/02/2022</t>
  </si>
  <si>
    <t>25-04-2022 16:37 PM Archivar Camilo Portilla Quelal respuesta enviada el 21/04/2022 rad 20222110049551</t>
  </si>
  <si>
    <t>17-03-2022 19:09 PM	Archivar	Melba Vidal	Se envia respuesta el 14/03/2022 con radicado No 20222150042861</t>
  </si>
  <si>
    <t>30-03-2022 10:19 AM	Archivar	Jiud Magnoly Gaviria Narvaez	Se archiva, oficio de respuesta con salida de orfeo:20222120047571.</t>
  </si>
  <si>
    <t>Responsable de peticion no archiva radicado de ni salida ni adjunta evidencia de respuesta</t>
  </si>
  <si>
    <t>10-02-2022 15:53 PM Archivar Jorge Restrepo Sanguino SE DIO RESPUESTA MEDIANTE OFICIO N° 20222110036721 EL 10/02/2022</t>
  </si>
  <si>
    <t>04-02-2022 15:37 PM Archivar Alvaro Perez Se dio respuesta con radicado numero 20223130036911 enviado el dia 04/02/2022</t>
  </si>
  <si>
    <t>Respuesta mal gestionada, radicado de salida mal asignado</t>
  </si>
  <si>
    <t>Se da respuesta vía correo electrónico el día 03/02/2022</t>
  </si>
  <si>
    <t>Orfeo de entrada sin cerrar</t>
  </si>
  <si>
    <t>26-04-2022 15:01 PM Archivar Melba Vidal Respuesta enviada el 22 de abril del 2022 con radicado No 20222150042431</t>
  </si>
  <si>
    <t>03-02-2022 10:15 AM Archivar Ronny Estiven Romero Velandia LA REVISION Y LA ASESORIA SE EFECTUO VIA TELEFONICA</t>
  </si>
  <si>
    <t>Es necesario aportar evidencia de llamada telefonica</t>
  </si>
  <si>
    <t>correo enviado 14-03-2022</t>
  </si>
  <si>
    <t>Se da respuesta vía correo electrónico el día 15/02/2022</t>
  </si>
  <si>
    <t>Orfeo de entrada sin archivar</t>
  </si>
  <si>
    <t>Correo Atencion Ciudadano</t>
  </si>
  <si>
    <t>Persona natural</t>
  </si>
  <si>
    <t>Formato PQRSD Web</t>
  </si>
  <si>
    <t>Acompañamiento juridico</t>
  </si>
  <si>
    <t xml:space="preserve">	20223130045451</t>
  </si>
  <si>
    <t>Entidad territorial</t>
  </si>
  <si>
    <t xml:space="preserve">	INSPECCIÓN, VIGILANCIA Y CONTROL</t>
  </si>
  <si>
    <t xml:space="preserve">	20222150040851</t>
  </si>
  <si>
    <t>No designa</t>
  </si>
  <si>
    <t xml:space="preserve">	20222110043981</t>
  </si>
  <si>
    <t xml:space="preserve">	20222110044491</t>
  </si>
  <si>
    <t xml:space="preserve">	20222150048981</t>
  </si>
  <si>
    <t>Citel</t>
  </si>
  <si>
    <t xml:space="preserve">	20221000039421</t>
  </si>
  <si>
    <t>JAIRO SOTO GIL</t>
  </si>
  <si>
    <t xml:space="preserve">	20222000038101</t>
  </si>
  <si>
    <t>Valle del cauca</t>
  </si>
  <si>
    <t xml:space="preserve">	20222110039011</t>
  </si>
  <si>
    <t>Sucre</t>
  </si>
  <si>
    <t xml:space="preserve">	20222150049001</t>
  </si>
  <si>
    <t xml:space="preserve">	20221000040941</t>
  </si>
  <si>
    <t>Correo Institucional</t>
  </si>
  <si>
    <t xml:space="preserve">	20223100049141</t>
  </si>
  <si>
    <t xml:space="preserve">	20221000046471</t>
  </si>
  <si>
    <t xml:space="preserve">	20221000039441</t>
  </si>
  <si>
    <t xml:space="preserve">	20222150049231</t>
  </si>
  <si>
    <t xml:space="preserve">	20221000039301</t>
  </si>
  <si>
    <t xml:space="preserve">	20222110044781</t>
  </si>
  <si>
    <t xml:space="preserve">	20221000047711</t>
  </si>
  <si>
    <t xml:space="preserve">	20221000042131</t>
  </si>
  <si>
    <t>Atlantico</t>
  </si>
  <si>
    <t xml:space="preserve">	20222110046951</t>
  </si>
  <si>
    <t xml:space="preserve">	PLANEACIÓN ESTRATEGICA</t>
  </si>
  <si>
    <t xml:space="preserve">	20222150041081</t>
  </si>
  <si>
    <t xml:space="preserve"> 	20222150041891</t>
  </si>
  <si>
    <t>Guainia</t>
  </si>
  <si>
    <t>Redes sociales</t>
  </si>
  <si>
    <t xml:space="preserve">	20222110044811</t>
  </si>
  <si>
    <t xml:space="preserve">	20223120042441</t>
  </si>
  <si>
    <t xml:space="preserve">	20222130049201</t>
  </si>
  <si>
    <t xml:space="preserve">	FORTALECIMIENTO BOMBERIL PARA LA RESPUESTA</t>
  </si>
  <si>
    <t xml:space="preserve">	20222130050401</t>
  </si>
  <si>
    <t xml:space="preserve">	20222130049191</t>
  </si>
  <si>
    <t xml:space="preserve">	GESTIÓN CONTRACTUAL</t>
  </si>
  <si>
    <t xml:space="preserve">	20223130047611</t>
  </si>
  <si>
    <t xml:space="preserve">	20222110044821</t>
  </si>
  <si>
    <t xml:space="preserve">	20222150047621</t>
  </si>
  <si>
    <t>Caqueta</t>
  </si>
  <si>
    <t xml:space="preserve">	20222150050321</t>
  </si>
  <si>
    <t xml:space="preserve">	20222110041451</t>
  </si>
  <si>
    <t xml:space="preserve">	20221000041511</t>
  </si>
  <si>
    <t>Casanare</t>
  </si>
  <si>
    <t xml:space="preserve">	20222110046981</t>
  </si>
  <si>
    <t>Norte de Santander</t>
  </si>
  <si>
    <t>Radicacion Directa</t>
  </si>
  <si>
    <t>COOPERACIÓN INTERNACIONAL Y ALIANZAS ESTRATEGICAS</t>
  </si>
  <si>
    <t>Andres Garcia Mariño</t>
  </si>
  <si>
    <t xml:space="preserve">	20221000041521</t>
  </si>
  <si>
    <t xml:space="preserve">	20222110045461</t>
  </si>
  <si>
    <t xml:space="preserve">	20222110046971</t>
  </si>
  <si>
    <t xml:space="preserve">	20222110050371</t>
  </si>
  <si>
    <t>Choco</t>
  </si>
  <si>
    <t xml:space="preserve">	20222110044881</t>
  </si>
  <si>
    <t xml:space="preserve">	Orlando Murillo Lopez</t>
  </si>
  <si>
    <t xml:space="preserve">	20222110050381</t>
  </si>
  <si>
    <t xml:space="preserve">	20222110047531</t>
  </si>
  <si>
    <t xml:space="preserve">	20222110050391</t>
  </si>
  <si>
    <t>20222110036011 Y 20222110036001</t>
  </si>
  <si>
    <t xml:space="preserve">	20222150049151</t>
  </si>
  <si>
    <t xml:space="preserve">	20222110047601</t>
  </si>
  <si>
    <t>Sin evidencia de Correo respuesta, ni imagen de respuesta</t>
  </si>
  <si>
    <t>10-02-2022 07:30 AM Archivar Andrea Bibiana Castañeda Durán SE DIO TRÁMITE CON RADICADO 20222110036171 ENVIADO EL 9/02/2021</t>
  </si>
  <si>
    <t>10-02-2022 15:29 PM Archivar Jorge Restrepo Sanguino SE DIO RESPUESTA MEDIANTE OFICIO N°20222110037011 EL 10-02-2022</t>
  </si>
  <si>
    <t>16-02-2022 15:17 PM	Archivar	Jorge Restrepo Sanguino	SE DIO RESPUESTA N° 20222110038131 EL 16/02/2022</t>
  </si>
  <si>
    <t>19-02-2022 15:54 PM	Archivar	Andrea Bibiana Castañeda Durán	SE DIO TRÁMITE CON RAD. 20222110037491 ENVIADO EL DÍA 14/02/22</t>
  </si>
  <si>
    <t>14-03-2022 09:56 AM	Archivar	Alvaro Perez	Se da respuesta mediante el correo electrónico del ordenador del gasto el dia 22/02/2021.</t>
  </si>
  <si>
    <t>14-06-2022 15:14 PM Archivar Arturo Enrique Cujia Amaya Fue resuelto mediante oficio radicado con número 20221000047781 y enviado vía correo electrónico de fecha 23 de abril de 2022.</t>
  </si>
  <si>
    <t>24-02-2022 05:11 AM	Archivar	Andrea Bibiana Castañeda Durán	MISMA PETICIÓN DEL RADICADO 20221140124472</t>
  </si>
  <si>
    <t>Reiterativa/duplicado</t>
  </si>
  <si>
    <t>17-03-2022 09:34 AM	Archivar	Edgar Alexander Maya Lopez	Se atiende la solicitud de manera presencial, con representantes del cuerpo oficial de bomberos Bucaramanga, se deja como evidencia listado de asistencia de los participantes en la Reunión</t>
  </si>
  <si>
    <t>Reunion</t>
  </si>
  <si>
    <t>Radicado de entrada sin archivar.</t>
  </si>
  <si>
    <t>25-02-2022 06:22 AM	Archivar	Andrea Bibiana Castañeda Durán	MISMA PETICIÓN DEL RADICADO 20221140127212</t>
  </si>
  <si>
    <t>Misma peticion, diferente destinatario</t>
  </si>
  <si>
    <t>12-05-2022 10:47 AM Archivar Andrés Fernando Muñoz Cabrera Se da respuesta a través del correo Respuestas Atención Ciudadano el día 10/05/2022, con oficio DNBC No. 20222130052461</t>
  </si>
  <si>
    <t>18-02-2022 15:27 PM	Archivar	VIVIAN LORENA RAMIREZ SERNA	se archiva documento conforme al radicado 20221000127072 enviado vía correo electrónico</t>
  </si>
  <si>
    <t>No se adjunta documento con firma</t>
  </si>
  <si>
    <t>16-02-2022 13:34 PM	Archivar	Jorge Restrepo Sanguino	SE DIO RESPUESTA MEDIANTE OFICIO N° 20222110038141 EL 16/02/2022</t>
  </si>
  <si>
    <t>15-02-2022 16:33 PM	Archivar	Jiud Magnoly Gaviria Narvaez	Se brinda respuesta vía email: segurosdnbc@gmail.com</t>
  </si>
  <si>
    <t>24-06-2022 08:54 AM Archivar Carlos Armando López Barrera Se da respuesta con número de radicado: 20221000127132.</t>
  </si>
  <si>
    <t>Radicado de entrada no da numero de salida 20222110046311</t>
  </si>
  <si>
    <t>09-03-2022 17:37 PM	Archivar	Andrea Bibiana Castañeda Durán	SE DIO TRÁMITE CON RAD. 20222110041951 ENVIADO EL 09/03/22</t>
  </si>
  <si>
    <t>15-03-2022 04:59 AM	Archivar	Andrea Bibiana Castañeda Durán	SE DIO TRÁMITE CON RAD. 20222110043981 ENVIADO EL 14/3/22</t>
  </si>
  <si>
    <t>15-03-2022 04:55 AM	Archivar	Andrea Bibiana Castañeda Durán	SE DIO TRÁMITE CON RADICADO 20222110044491 ENVIADO EL 14/03/22</t>
  </si>
  <si>
    <t>Word</t>
  </si>
  <si>
    <t>Se tiene eviencia de envio respuesta conn firma, responsable debe cerrar y adjuntar evidencias de radicados de salida y entrada</t>
  </si>
  <si>
    <t>18-03-2022 11:18 AM	Archivar	Julio Cesar Garcia Triana	se da respuesta el 28 de febrero de 2022 archivese</t>
  </si>
  <si>
    <t>15-03-2022 09:31 AM	Archivar	Jorge Restrepo Sanguino	SE DIO RESPUESTA MEDIANTE OFICIO N°20222110038151 EL 14/03/2022</t>
  </si>
  <si>
    <t>17-03-2022 12:16 PM	Archivar	Edgar Alexander Maya Lopez	Se da respuesta por correo electrónico se deja evidencia en digital</t>
  </si>
  <si>
    <t>No se genero numero de radicado para respuesta.</t>
  </si>
  <si>
    <t>18-02-2022 14:59 PM	Archivar	Carlos Cartagena Cano	Documento enviado y archivado para fines pertinentes.</t>
  </si>
  <si>
    <t>Se da respuesta vía correo electrónico el día 16/02/2022</t>
  </si>
  <si>
    <t>12-02-2022 08:17 AM	Archivar	Mauricio Delgado Perdomo	Se responden 20221000127622 - 20222140038351 TRABAJO DE GRADO ZIPAQUIRA</t>
  </si>
  <si>
    <t>16-02-2022 15:20 PM	Archivar	Jorge Restrepo Sanguino	SE DIO RESPUESTA MEDIANTE OFICIO N°20222110038201 EL 16/02/2022</t>
  </si>
  <si>
    <t>19-02-2022 15:57 PM	Archivar	Andrea Bibiana Castañeda Durán	SE DIO TRÁMITE CON RADICADO 20222110037851 ENVIADO EL 15/02/22</t>
  </si>
  <si>
    <t>Se responde con evidencia en correo respuestasatencionciudadano@dnbc.gov.co, responsable debe adjuntar evidencia y hacer cierre de Orfeo de salida y entrada</t>
  </si>
  <si>
    <t>06-04-2022 16:08 PM	Archivar	Alvaro Perez	Se dio respuesta mediante correo electrónico de la entidad el día 06 de abril de 2022.</t>
  </si>
  <si>
    <t>Se necesita adjuntar nuevamente evidencia de envio de respuesta</t>
  </si>
  <si>
    <t>14-02-2022 14:46 PM	Archivar	JAIRO SOTO GIL	02/10/2022 correo electronico</t>
  </si>
  <si>
    <t>08-02-2022 15:41 PM	Archivar	Carlos Cartagena Cano	Se archiva documentación, se hace la gestión vía correo electrónico para habilitar el Usuario y Clave en el RUE.</t>
  </si>
  <si>
    <t>Se actualiza pagina DNBC</t>
  </si>
  <si>
    <t>Se da respuesta vía correo electrónico el día 24/02/2022</t>
  </si>
  <si>
    <t>04-03-2022 09:06 AM	Archivar	Andrea Bibiana Castañeda Durán	SE DIO TRÁMITE CON RADICADO 20222110041471 ENVIADO EL 02/03/22</t>
  </si>
  <si>
    <t>24-06-2022 09:04 AM Archivar Carlos Armando López Barrera Se da respuesta con el número de radicado 20223000039491.</t>
  </si>
  <si>
    <t>Se archiva radicado de entrada 24/06/2022</t>
  </si>
  <si>
    <t>15-03-2022 04:56 AM	Archivar	Andrea Bibiana Castañeda Durán	SE DIO TRAMITE CON RAD. 20222110044581 ENVIADO EL 14/03/22</t>
  </si>
  <si>
    <t>No se ha subido envidencia ni archivado radicados</t>
  </si>
  <si>
    <t>18-02-2022 14:58 PM	Archivar	Carlos Cartagena Cano	Documento enviado por correo y archivado.</t>
  </si>
  <si>
    <t>No se anexa evidencia nde respuesta por correo electronico</t>
  </si>
  <si>
    <t>23-03-2022 16:29 PM	Archivar	VIVIAN LORENA RAMIREZ SERNA	se dio respuesta vía correo electrónico el 23 de marzo de 2022 conforme al radicado 20223100048731</t>
  </si>
  <si>
    <t>Orfeo salida sin archivar</t>
  </si>
  <si>
    <t>08-04-2022 14:15 PM	Archivar	Carlos Cartagena Cano	Se envía correo electrónico con respuesta dada, y copia al cuerpo de bomberos Oficiales de Bucaramanga.</t>
  </si>
  <si>
    <t>Se envio realmente el dia 04/05/2022 por parte de la oficina FANO</t>
  </si>
  <si>
    <t>05-04-2022 12:11 PM	Archivar	VIVIAN LORENA RAMIREZ SERNA	se da respuesta via correo electrónico conforme al radicado 20221140128562</t>
  </si>
  <si>
    <t>16-02-2022 09:59 AM	Archivar	Carlos Cartagena Cano	se envía correo electrónico con respuesta 15/02/2022</t>
  </si>
  <si>
    <t>15-03-2022 09:30 AM	Archivar	Jorge Restrepo Sanguino	SE DIO RESPUESTA MEDIANTE OFICIO N°20222110044781 EL 14/03/2022</t>
  </si>
  <si>
    <t>Envio tardio por parte de la oficina FANO</t>
  </si>
  <si>
    <t>17-03-2022 14:15 PM	Archivar	Edgar Alexander Maya Lopez	Se da respuesta por correo electrónico se deja evidencia en digital</t>
  </si>
  <si>
    <t>18-02-2022 17:51 PM	Archivar	Alvaro Perez	Se da respuesta mediante el correo del Director el dia 17/02/2022.</t>
  </si>
  <si>
    <t>Se solicita adjuntar evidencia de respuesta</t>
  </si>
  <si>
    <t>09-03-2022 17:41 PM	Archivar	Andrea Bibiana Castañeda Durán	SE DIO TRÁMITE CON RADICADO 20222110041961 ENVIADO EL 09/03/22</t>
  </si>
  <si>
    <t>21-04-2022 11:27 AM Archivar Camilo Portilla Quelal NO HABILITA LA CARGA DEL DOCUMENTOS DE RESPUESTA.</t>
  </si>
  <si>
    <t>28-03-2022 16:40 PM	Archivar	VIVIANA ANDRADE TOVAR	SE ARCHIVA LA SOLICITUD DANDO RESPUESTA MEDIANTE RADICADO N° 20221100048811</t>
  </si>
  <si>
    <t>se adjunta imagen correo enviado 09-03-2022</t>
  </si>
  <si>
    <t>09-03-2022 14:35 PM	Archivar	Maicol Villarreal Ospina	SE DA RESPUESTA CON RADICADO DNBC 20222140039411 POR CORREO CERTIFICADO</t>
  </si>
  <si>
    <t>Se envia por correo electronico, no por correo certificado</t>
  </si>
  <si>
    <t>SE ADJUNTA IMAGEN DEL CORREO 09-03-2022</t>
  </si>
  <si>
    <t>09-03-2022 17:16 PM	Archivar	Andrea Bibiana Castañeda Durán	MISMA PETICIÓN DEL RADICADO 20221000124622 RESPONDIO CON EL RAD. No. 20222110041351</t>
  </si>
  <si>
    <t>01-04-2022 16:52 PM	Archivar	Andrés Fernando Muñoz Cabrera	Se archiva, se dio respuesta mediante radicado No. 20222130050571 y se envió por correo electrónico</t>
  </si>
  <si>
    <t>15-03-2022 09:24 AM	Archivar	Jorge Restrepo Sanguino	SE DIO RESPUESTA MEDIANTE OFICIO N° 20222110044811 EL 14/02/2022</t>
  </si>
  <si>
    <t>Se envía por correo electrónico el día 3/3/22</t>
  </si>
  <si>
    <t>04-03-2022 09:12 AM	Archivar	Andrea Bibiana Castañeda Durán	SE DIO TRÁMITE CON RADICADO 20222110040561 ENVIADO EL 02/03/22</t>
  </si>
  <si>
    <t>07-06-2022 10:15 AM Archivar Andrés Fernando Muñoz Cabrera Se dio tramite personalmente con el Comandante del Cuerpo de Bomberos el Copey, informando el proceso y la espera de la respuesta de al aseguradora.</t>
  </si>
  <si>
    <t>02-05-2022 14:53 PM Archivar Jonathan Prieto Se dio respuesta mediante radicado No. 20222130050401 de fecha 31-03-2022 el cual se envió mediante correo electrónico.</t>
  </si>
  <si>
    <t>28-03-2022 09:16 AM	Archivar	Edgar Alexander Maya Lopez	Se da respuesta por correo electrónico, se deja evidencia en digital</t>
  </si>
  <si>
    <t>Se adjunta prueba de respuesta, no se genero radicado de salida</t>
  </si>
  <si>
    <t>17-02-2022 10:49 AM	Archivar	Edwin Alfonso Zamora Oyola	Se diligencio formulario de la información solicitada.</t>
  </si>
  <si>
    <t>19-04-2022 09:02 AM	Archivar	Camilo Portilla Quelal	SE DIO RESPUESTA VERBAL DENTRO DE LA REUNION DENTRO DE LA MESA DE CONCERTACIÓN BOMBERIL EN EL 02/02/2022, SE LES INFORMÓ QUE DEBEN HACER LA SOLICITUD DE INCLUSION PARA PARTICIPACIÓN DE LA BANCADA SINDICAL CON EL REPRESENTANTE DE LA MISMA CT ALLAN RAMIREZ.</t>
  </si>
  <si>
    <t>Se debe adjuntar evidencia de reunion</t>
  </si>
  <si>
    <t>15-03-2022 09:26 AM	Archivar	Jorge Restrepo Sanguino	SE DIO RESPUESTA MEDIANTE OFICIO N° 20222110044821 EL 14/03/2022</t>
  </si>
  <si>
    <t>28-03-2022 09:32 AM	Archivar	Edgar Alexander Maya Lopez	Se da respuesta por correo electrónico se deja evidencia en digital</t>
  </si>
  <si>
    <t>10-03-2022 13:35 PM	Archivar	Jose Alexander Teuta Gomez	Se da respuesta con radicado 20222140046171 por correo electrónico</t>
  </si>
  <si>
    <t>17-03-2022 09:37 AM	Archivar	Carlos Cartagena Cano	Se da respuesta vía correo electrónico el día 16 de marzo para fines pertinentes y se anexa el documento para fines pertinentes.</t>
  </si>
  <si>
    <t>05-04-2022 08:31 AM	Archivar	Edgar Alexander Maya Lopez	Se da respuesta con radicado DNBC N° 20222140050811</t>
  </si>
  <si>
    <t>03-05-2022 14:58 PM Archivar Melba Vidal Respuesta enviada el 21 de abril con radicado No 20222150050321</t>
  </si>
  <si>
    <t>09-03-2022 17:20 PM	Archivar	Andrea Bibiana Castañeda Durán	SE DIO TRÁMITE CON RADICADO 20221140130412 ENVIADO EL 09/03/22</t>
  </si>
  <si>
    <t>09-03-2022 09:50 AM	Archivar	Carlos Cartagena Cano	documento enviado por correo el dia 08 de marzo. se archiva documento</t>
  </si>
  <si>
    <t>02-03-2022 22:38 PM	Archivar	Lina Maria Rojas Gallego	Se responde radicado por correo electrónico el 02-03-2022, se asigna registro 111-2022</t>
  </si>
  <si>
    <t>No se genero radicado de salida</t>
  </si>
  <si>
    <t>31-03-2022 11:17 AM	Archivar	Jorge Restrepo Sanguino	SE DIO RESPUESTA MEDIANTE OFICIO N°20222110046981 EL 30/03/2022</t>
  </si>
  <si>
    <t>05-04-2022 15:36 PM Archivar Edgar Alexander Maya Lopez Se da respuesta por correo electrónico se deja evidencia en digital</t>
  </si>
  <si>
    <t>27-04-2022 16:34 PM Archivar Andrés Fernando Muñoz Cabrera Se archiva el 27/04/2022 por ser documento informativo.</t>
  </si>
  <si>
    <t>informativo pero revisado 48 dias habiles despues</t>
  </si>
  <si>
    <t>21-03-2022 09:54 AM	Archivar	LUZ MARINA SERNA	Esta solicitud se atendió hace mas de un mes por el Cap Charles, Cap Soto, e igualmente Luz Serna y Mauricio Delgado.</t>
  </si>
  <si>
    <t>Sin evidencia de respuesta</t>
  </si>
  <si>
    <t>04-03-2022 16:00 PM	Archivar	Jiud Magnoly Gaviria Narvaez	Se brinda respuesta mediante correo electrónico. 4 de marzo 2022.</t>
  </si>
  <si>
    <t>No se genero radicado de salida para seguimiento.</t>
  </si>
  <si>
    <t>22-02-2022 11:08 AM	Archivar	Carlos Cartagena Cano	se envía la información a la dependencia encargada, Gestión de comunicaciones para la respectiva actualización, se archiva documento para tal fin.</t>
  </si>
  <si>
    <t>No se tiene evidencia de respuesta o actualizacion en este caso</t>
  </si>
  <si>
    <t>21-02-2022 10:22 AM	Archivar	Faubricio Sanchez Cortes	Se da respuesta vía correo electrónico el día 21/02/2022 según ley Ley 2052 de 2020</t>
  </si>
  <si>
    <t>No se genera radicado de salida por según Ley 2052 de 2022 ley anti-tramites</t>
  </si>
  <si>
    <t>17-05-2022 16:07 PM Archivar Jonathan Prieto Se dio respuesta mediante Radicado No. 2022130050411 el cual fue enviado vía correo electrónico el día 4 de abril de 2022.</t>
  </si>
  <si>
    <t>Radicado de salida inexistente</t>
  </si>
  <si>
    <t>26-04-2022 12:21 PM Archivar Carlos Cartagena Cano se envía respuesta vía correo electrónico, para fines pertinentes.</t>
  </si>
  <si>
    <t>17-03-2022 17:13 PM	Archivar	Jorge Restrepo Sanguino	SE DIO RESPUESTA MEDIANTE OFICIO N° 20222110045461 EL 17/03/2022</t>
  </si>
  <si>
    <t>19-04-2022 14:53 PM Archivar Jiud Magnoly Gaviria Narvaez Se ha mantenido comunicación con el comandante, se encuentra en tramite del traspaso, por medio de un tramitador para la oficina de transito, pero manifiesta que no cuenta dinero para la póliza todo riesgo.</t>
  </si>
  <si>
    <t>Sin evidencia de comunicación con comandante</t>
  </si>
  <si>
    <t>03-05-2022 15:01 PM Archivar Melba Vidal respuesta enviada el 14 de marzo con radicado No 20222150044401</t>
  </si>
  <si>
    <t>27-04-2022 08:41 AM Archivar Andrea Bibiana Castañeda Durán SE DIO TRÁMITE CON RADICADO 20222110050371 ENVIADO EL 26/4/22</t>
  </si>
  <si>
    <t>17-03-2022 17:05 PM	Archivar	Jorge Restrepo Sanguino	SE DIO RESPUESTA MEDIANTE OFICIO N° 20222110044871 EL 17/03/2022</t>
  </si>
  <si>
    <t>15-03-2022 09:25 AM	Archivar	Jorge Restrepo Sanguino	SE DIO RESPUESTA MEDIANTE OFICIO N°20222110044881 EL 14/02/2022</t>
  </si>
  <si>
    <t>04-04-2022 16:02 PM	Archivar	Jorge Restrepo Sanguino	SE DIO RESPUESTA MEDIANTE OFICIO N°20222110044871 EL 09/03/2022</t>
  </si>
  <si>
    <t>24-02-2022 16:16 PM	Archivar	Mauricio Delgado Perdomo	SE RESPONDE MEDIANTE CORREO ELECTRONICO. SE ADJUNTA IMAGEN</t>
  </si>
  <si>
    <t>No se genera radicado de salida por según Ley 2052 de 2020 ley anti-tramites</t>
  </si>
  <si>
    <t>27-02-2022 13:28 PM	Archivar	Orlando Murillo Lopez	Se dio respuesta con radicado 20222110042301</t>
  </si>
  <si>
    <t>Reiteracion solicitud/ no se adjunta evidencia de respuesta con firma</t>
  </si>
  <si>
    <t>27-04-2022 08:40 AM Archivar Andrea Bibiana Castañeda Durán SE DIO TRÁMITE CON RAD. 20222110050381 ENVIADO EL 26/4/22</t>
  </si>
  <si>
    <t>28-02-2022 16:06 PM	Archivar	Carlos Cartagena Cano	Documento se archiva, se pasa la información a CITEL vía correo electrónico para realizar lo pertinente.</t>
  </si>
  <si>
    <t>Sin evidencia de Correo respuesta</t>
  </si>
  <si>
    <t>27-04-2022 08:42 AM Archivar Andrea Bibiana Castañeda Durán SE DIO TRÁMITE CON RADICADO 20222110050391 ENVIADO EL 26/4/22</t>
  </si>
  <si>
    <t>28-02-2022 09:59 AM	Archivar	Mauricio Delgado Perdomo	SE RESPONDE MEDIANTE CORREO ELECRONICO. SE ADJUNTA IMAGEN DEL CORREO</t>
  </si>
  <si>
    <t>08-03-2022 14:03 PM	Archivar	Jorge Restrepo Sanguino	SE DIO TRAMITE CON RADICADOS N° 20222110036011 Y 20222110036001</t>
  </si>
  <si>
    <t>03-05-2022 15:02 PM Archivar Melba Vidal Respuesta enviada el 7 de abril con radicado No 20222150049151</t>
  </si>
  <si>
    <t>03-03-2022 15:35 PM	Archivar	Miguel Ángel Franco Torres	EL DIA 03 DE MARZO DE 2022, EDIANTE ORFEO DE SALIDA 20223110043771; SE DIO RESPUESTA A LO SOLICITADO POR LA COMISION LEGAL DE CUENTAS SOBRE EL INFORME FINANCIERO 2021</t>
  </si>
  <si>
    <t>No se adjunta repuesta con firma</t>
  </si>
  <si>
    <t>18-03-2022 12:12 PM	Archivar	Edgar Alexander Maya Lopez	Se da respuesta por correo electrónico se deja evidencia en digital</t>
  </si>
  <si>
    <t>06-05-2022 10:29 AM Archivar Jiud Magnoly Gaviria Narvaez Se envió respuesta el día 29 de abril de 2022.</t>
  </si>
  <si>
    <t>Canal escrito</t>
  </si>
  <si>
    <t>Correo atencion ciudadano</t>
  </si>
  <si>
    <t xml:space="preserve">	20222150049591</t>
  </si>
  <si>
    <t>Persona juridica</t>
  </si>
  <si>
    <t>Entidad publica</t>
  </si>
  <si>
    <t xml:space="preserve">	20222110051321</t>
  </si>
  <si>
    <t>Canal presencial</t>
  </si>
  <si>
    <t xml:space="preserve">	MARYOLY DIAZ</t>
  </si>
  <si>
    <t xml:space="preserve"> 20222150050821-20222150050831</t>
  </si>
  <si>
    <t>26-04-2022 09:12 AM Archivar Edgar Alexander Maya Lopez Se da respuesta con radicado DNBC N° 20222140051611 se envia el 26/04/2022</t>
  </si>
  <si>
    <t>Radicado de entrada y salida sin archivar, respuesta enviada por respuestasatencionciudadano@dnbc.gov.co</t>
  </si>
  <si>
    <t>02-06-2022 16:42 PM Archivar Carlos Armando López Barrera Se da respuesta con número de radicado: 20221140133232 el día: 25/03/2022.</t>
  </si>
  <si>
    <t>27-04-2022 15:30 PM Archivar Andrea Bibiana Castañeda Durán SE DIO TRÁMITE CON RAD. 20222110046861</t>
  </si>
  <si>
    <t>25-04-2022 16:45 PM Archivar Camilo Portilla Quelal respuesta enviada el 11/03/2022 rad 20222110043341</t>
  </si>
  <si>
    <t>27-04-2022 08:38 AM Archivar Andrea Bibiana Castañeda Durán SE DIO TRÁMITE CON RADICADO 20222110050251 ENVIADO EL 26/4/22</t>
  </si>
  <si>
    <t>Radicado de salida sin archivar, respuesta enviada por respuestasatencionciudadano@dnbc.gov.co</t>
  </si>
  <si>
    <t>23-03-2022 11:05 AM	Archivar	Alvaro Perez	Se da respuesta mediante correo electrónico de la entidad en día 23/03/2022.</t>
  </si>
  <si>
    <t>Se envio evidencia de respuesta al correo respuestasatencionciudadano@dnbc.gov.co</t>
  </si>
  <si>
    <t>26-04-2022 09:17 AM Archivar Edgar Alexander Maya Lopez Se da respuesta con radicado DNBC N° 20222140051881 se envia el 26/04/2022</t>
  </si>
  <si>
    <t>Orfeo de salida sin archivar</t>
  </si>
  <si>
    <t>08-03-2022 14:48 PM	Archivar	Alvaro Perez	Se envía respuesta mediante el correo de atención al ciudadano el día 07 de marzo de 2022.</t>
  </si>
  <si>
    <t>Radicado de salida sin adjuntar documento firmado y sin archivar</t>
  </si>
  <si>
    <t>12-04-2022 07:52 AM	Archivar	Andrea Bibiana Castañeda Durán	SE DA TRÁMITE CONJUNTO CON EL RADICADO 20229000133802</t>
  </si>
  <si>
    <t>Se tiene evidencia de envio correo respuestasatencionciudadano@dnbc.gov.co pero no se ha subido esa evidencia a Orfeo de entrada y salida (sin archivar)</t>
  </si>
  <si>
    <t>27-04-2022 15:24 PM Archivar Andrea Bibiana Castañeda Durán SE DIO TRÁMITE CON RAD. 20222110051321 ENVIADO EL 27/4/22</t>
  </si>
  <si>
    <t>28-03-2022 14:56 PM	Archivar	Edgar Alexander Maya Lopez	Se da respuesta por correo electrónico se deja evidencia en digital</t>
  </si>
  <si>
    <t>Se dio respuesta a consulta según Ley 2052</t>
  </si>
  <si>
    <t>Orfeo sin cerrar</t>
  </si>
  <si>
    <t>03-05-2022 14:40 PM Archivar Melba Vidal Respondidos con el radicado No 20222150049591 enviado a Ronny el 28 de marzo y enviado por atención al ciudadano a sus destinatarios el 21 de abril</t>
  </si>
  <si>
    <t>12-04-2022 14:56 PM	Archivar	Mauricio Delgado Perdomo	SE GESTIONA LA RESPUESTA PARA QUE ATENCION AL CIUDADANO GARANTICE LA GESTION DE LA INFORMACION. SE ADJUNTA LA RESPUESTA.</t>
  </si>
  <si>
    <t>No se ha adjuntado respuesta firmada y digitalizada para su notificacion por avisa en la pagina WEB</t>
  </si>
  <si>
    <t>27-04-2022 15:22 PM Archivar Andrea Bibiana Castañeda Durán SE DIO TRÁMITE CON RADICADO 20222110051471 ENVIADO EL 27/4/22</t>
  </si>
  <si>
    <t>04-04-2022 16:37 PM	Archivar	Jorge Restrepo Sanguino	SE DIO RESPUESTA MEDIANTE OFICIO N°20222110047661 EL 04/04/2022</t>
  </si>
  <si>
    <t>Enviado por respuestasatencionciudadano@dnbc.gov.co, se cierra Orfeo sin adjuntar documentos firmados</t>
  </si>
  <si>
    <t>11-05-2022 10:35 AM Archivar Jorge Restrepo Sanguino SE DIO RESPUESTA MEDIANTE OFICIO N°20222110050281 EL 10/05/2022</t>
  </si>
  <si>
    <t>26-04-2022 09:13 AM Archivar Edgar Alexander Maya Lopez Se da respuesta con radicado DNBC N° 20222140051611 se envia el 26/04/2022</t>
  </si>
  <si>
    <t>26-04-2022 15:50 PM Archivar Jorge Restrepo Sanguino SE DIO RESPUESTA MEDIANTE OFICIO N°20222110050841 EL 26-02-2022</t>
  </si>
  <si>
    <t>27-04-2022 16:05 PM Archivar Jorge Restrepo Sanguino SE DIO RESPUESTA MEDIANTE OFICIO N°20222110051861 EL 27-04-2022</t>
  </si>
  <si>
    <t>21-04-2022 23:18 PM Archivar Camilo Portilla Quelal PETICION REPETIDA, RESPUESTA 20222110051941 - radicado 2022140134262</t>
  </si>
  <si>
    <t>Archivado sin evidencia de envio de respuesta</t>
  </si>
  <si>
    <t>11-03-2022 16:15 PM	Archivar	Carlos Cartagena Cano	Se archiva documento ya que se realizo modificación y posterior notificación vía correo electrónico. el 11 de marzo.</t>
  </si>
  <si>
    <t>Se dio respuesta a solicitud de actualizacion e informacion según Ley 2052</t>
  </si>
  <si>
    <t>04-04-2022 10:40 AM	Archivar	Julio Alejandro Chamorro Cabrera	Respuest enviada el 1/04/2022 con radicado 20222000049561</t>
  </si>
  <si>
    <t>14-03-2022 09:23 AM	Archivar	Carlos Cartagena Cano	Se archiva documento ya que la CITEL, logro vía telefónica y por correo electrónico realizar lo pertinente con el comandante del cuerpo de bomberos.</t>
  </si>
  <si>
    <t>No se adjunta radicado de respuesta ni se evidencia respuesta por correo</t>
  </si>
  <si>
    <t>22-06-2022 14:58 PM	Archivar	Melba Vidal	rESPUESTA ENVIADA EL 21 DE JUNIO DEL 2022 CON RADICADO nO 20222150057531</t>
  </si>
  <si>
    <t>11-03-2022 07:46 AM	Archivar	Mauricio Delgado Perdomo	SE RESPONDE MEDIANTE CORREO ELECTRONICO. SE ADJUNTA IMAGEN</t>
  </si>
  <si>
    <t>17-03-2022 07:51 AM	Archivar	Mauricio Delgado Perdomo	SE RESPONDE 20221140135042 - 20222140047521 GIRARDOTA</t>
  </si>
  <si>
    <t>Se tiene evidencia en coreo respuestasatencionciudadano@dnbc.gov.co pero responsable no ha subido evidencia y documento firmado</t>
  </si>
  <si>
    <t>18-04-2022 13:01 PM	Archivar	Andrea Bibiana Castañeda Durán	SE DIO TRÁMITE CON RADICADO 20222110047481 ENVIADO EL 4/4/22</t>
  </si>
  <si>
    <t>06-05-2022 13:46 PM Archivar Andrés Fernando Muñoz Cabrera Se da respuesta a través del correo de Atención al Ciudadano con oficio DNBC No. 20222130053961, el día 06/05/2022</t>
  </si>
  <si>
    <t>04-05-2022 12:35 PM Archivar Jorge Restrepo Sanguino SE DIO RESPUESTA MEDIANTE OFICIO No 20222110052041 EL 04/05/2022</t>
  </si>
  <si>
    <t>27-04-2022 15:25 PM Archivar Andrea Bibiana Castañeda Durán SE DIO TRÁMITE CON RAD. 20222110051481 ENVIADO EL 27/4/22</t>
  </si>
  <si>
    <t>Se tiene evidencia de envio correo respuestasatencionciudadano@dnbc.gov.co pero no se ha subido esa evidencia a Orfeo de salida (sin archivar)</t>
  </si>
  <si>
    <t>01-04-2022 14:26 PM	Archivar	Julio Cesar Garcia Triana	SE RECIBE COMUNICACION INFORMANDO LA APERTURA DEL PROCESO ADMINISTRATIVO SANCIONATORIO 001-2022 EN CONTRA DEL CUERPO DE BOMBEROS VOLUNTARIOS DE BARBOSA SANTANDER. ARCHIVESE</t>
  </si>
  <si>
    <t>Documento informativo, no requiere respuesta DNBC</t>
  </si>
  <si>
    <t>04-05-2022 12:34 PM Archivar Jorge Restrepo Sanguino SE DIO RESPUESTA MEDIANTE OFICIO N°20222110052071 EL 04/05/2022</t>
  </si>
  <si>
    <t>06-05-2022 13:50 PM Archivar Andrés Fernando Muñoz Cabrera Se da respuesta a través del correo de Atención al Ciudadano con oficio DNBC No. 20222130053961, el día 06/05/2022</t>
  </si>
  <si>
    <t>01-04-2022 23:33 PM	Archivar	Lina Maria Rojas Gallego	Se respondió con radicado DNBC 20222140050611</t>
  </si>
  <si>
    <t>01-04-2022 14:35 PM	Archivar	Julio Cesar Garcia Triana	SE RECIBE COMUNICACION DE APERTURA DE PROCESO ADMINISTRATIVO SANCIONATORIO EN CONTRA DEL CBV BARBOSA SANTANDER, AUTO DE AVERIGUACION PRELIMINAR, ARCHIVESE</t>
  </si>
  <si>
    <t>27-04-2022 15:27 PM Archivar Andrea Bibiana Castañeda Durán SE DIO TRÁMITE CON RAD. 20222110051511 ENVIADO EL 27/4/22</t>
  </si>
  <si>
    <t>11-05-2022 10:39 AM Archivar Jorge Restrepo Sanguino SE DIO RESPUESTA MEDIANTE OFICIO N°20222110052261 EL 09/05/2022</t>
  </si>
  <si>
    <t>17-03-2022 07:32 AM	Archivar	Mauricio Delgado Perdomo	SE RESPONDE VIA CORREO ELECTRONICO. SE ADJUNTA IMAGEN CORREO</t>
  </si>
  <si>
    <t>Respuesta según ley 2052</t>
  </si>
  <si>
    <t>12-05-2022 10:59 AM Archivar Andrés Fernando Muñoz Cabrera Se da respuesta a través del correo Respuestas Atención Ciudadano el día 10/05/2022, con oficio DNBC No. 20222130053311</t>
  </si>
  <si>
    <t>17-03-2022 07:04 AM	Archivar	Mauricio Delgado Perdomo	SE RESPONDE POR CORREO ELECTRONICO, SE ADJUNTA IMAGEN DE CORREO.</t>
  </si>
  <si>
    <t>22-03-2022 13:38 PM	Archivar	Lina Maria Rojas Gallego	Se respondió con radicado DNBC 20222140047801</t>
  </si>
  <si>
    <t>02-04-2022 12:00 PM	Archivar	Lina Maria Rojas Gallego	Se responde con radicado DNBC 20222140050651</t>
  </si>
  <si>
    <t>08-06-2022 09:42 AM Archivar Jorge Restrepo Sanguino SE DIO RESPUESTA MEDIANTE OFICIO N° 20222110056181 EL 07/06/2022</t>
  </si>
  <si>
    <t>27-04-2022 10:55 AM Archivar Jiud Magnoly Gaviria Narvaez Se brinda respuesta mediante correo electrónico segurosdnbc@gmail.com, se adjunta soporte de rta.</t>
  </si>
  <si>
    <t>Respuesta por correo institucional del contratista</t>
  </si>
  <si>
    <t>11-05-2022 16:33 PM Archivar Edgar Alexander Maya Lopez Se da respuesta con radicado DNBC N° 20222140053941</t>
  </si>
  <si>
    <t>23-03-2022 11:32 AM	Archivar	Alvaro Perez	Se da respuesta mediante correo electrónico el día 23/03/2022.</t>
  </si>
  <si>
    <t>Se corroboro con oficina de contratacion el envio del documento solicitado</t>
  </si>
  <si>
    <t>08-06-2022 16:10 PM Archivar Jorge Restrepo Sanguino SE DIO RESPUESTA MEDIANTE OFICIO N°20222110050241 EL 05/04/2022</t>
  </si>
  <si>
    <t>Envio real 08/06/2022</t>
  </si>
  <si>
    <t>01-04-2022 23:47 PM	Archivar	Lina Maria Rojas Gallego	Se archiva como informativo, se participa en reunion virtual en conjunto con la UNGRD.</t>
  </si>
  <si>
    <t>03-05-2022 17:20 PM Archivar Edgar Alexander Maya Lopez Se da respuesta con radicado DNBC N° 20222140053441, se envia el 03/05/2022</t>
  </si>
  <si>
    <t>Se verifica en vio el 11/05/2022 no el 03/05/2022</t>
  </si>
  <si>
    <t>20-06-2022 07:55 AM	Archivar	Andrea Bibiana Castañeda Durán	SE DIO TRÁMITE CON RAD. 20222110056941 ENVIADO EL 15/6/22</t>
  </si>
  <si>
    <t>Se hace envio real el dia 15/06/2022 por el correo respuestasatencionciudadano@dnbc.gov.co</t>
  </si>
  <si>
    <t>27-04-2022 08:43 AM Archivar Andrea Bibiana Castañeda Durán SE DIO TRÁMITE CON RAD. 20222110050421 ENVIADO EL 26/4/22</t>
  </si>
  <si>
    <t>27-04-2022 15:33 PM Archivar Andrea Bibiana Castañeda Durán SE DIO TRÁMITE CON RAD. 20222110051531 ENVIDO EL 27/4/22</t>
  </si>
  <si>
    <t>26-03-2022 15:39 PM	Archivar	Orlando Murillo Lopez	Se da Respuesta con Radicado No. 20222110049281</t>
  </si>
  <si>
    <t>12-05-2022 13:54 PM Archivar Andrea Bibiana Castañeda Durán SE DIO TRÁMITE CO RADICADO 20222110054481 ENVIADO EL 11/5/22</t>
  </si>
  <si>
    <t>19-04-2022 09:25 AM	Archivar	Camilo Portilla Quelal	RESPUESTA A RADICADO 20219000116982 - DOCUMENTO INFORMATIVO</t>
  </si>
  <si>
    <t>SE ARCHIVA SIN RESPUESTA, para revisar</t>
  </si>
  <si>
    <t>Radicado de entrada sin archivar</t>
  </si>
  <si>
    <t>02-05-2022 09:30 AM Archivar Miguel Ángel Franco Torres El día 12 de Abril se envío el Certificado de Ingresos y Retenciones, solicitado por Alfapeople</t>
  </si>
  <si>
    <t>Se adjunta evidencia de respuesta por parte de la oficina financiera DNBC al correo respuestasatencionciudadano@dnbc.gov.co</t>
  </si>
  <si>
    <t>12-05-2022 13:43 PM Archivar Andrea Bibiana Castañeda Durán SE DIO TRÁMITE CON RADICADO 20222110052231 ENVIADO EL 5/5/22</t>
  </si>
  <si>
    <t>26-04-2022 15:38 PM Archivar Jorge Restrepo Sanguino SE ARCHIVA SE DIO RESPUESTA POR CORREO ELECTRÓNICO EL 26-04-2022</t>
  </si>
  <si>
    <t>Se da respuesta sin radicado de salida</t>
  </si>
  <si>
    <t>26-04-2022 16:07 PM Archivar Camilo Portilla Quelal Se tramita esta petición</t>
  </si>
  <si>
    <t>28-03-2022 10:01 AM	Archivar	Javier Alberto Coral Meneses	Solicitud respondida via telefónica, el teniente Javier Coral se desplazará en comisión a la ciudad de Bucaramanga para dar apoyo en lo solicitada. Se realizará reunión presencial el 29 de marzo a las 7:30 am</t>
  </si>
  <si>
    <t>Envio tardio por parte del responsable del correo respuestasatencionciudadano@dnbc.gov.co</t>
  </si>
  <si>
    <t>11-05-2022 10:37 AM Archivar Jorge Restrepo Sanguino SE DIO RESPUESTA MEDIANTE OFICIO N°20222110052631 EL 10/05/2022</t>
  </si>
  <si>
    <t>18-05-2022 13:35 PM Archivar VIVIAN LORENA RAMIREZ SERNA se envia dentro del termino de ley, respuesta vía correo electrónico</t>
  </si>
  <si>
    <t>02-04-2022 10:06 AM	Archivar	Lina Maria Rojas Gallego	Se responde con radicado DNBC 20222140050631</t>
  </si>
  <si>
    <t>16-05-2022 17:07 PM Archivar Edgar Alexander Maya Lopez Se da respuesta con radicado DNBC N° 20222140054631, se envía el 16/05/2022</t>
  </si>
  <si>
    <t>21-04-2022 16:26 PM Archivar Viviana Gonzalez Cano SE DA CONTESTACION MEDIANTE CORREO ELECTRONI NOTIFICACIONES JUDICIALES MEDIANTE RADICADO 20223140052011.</t>
  </si>
  <si>
    <t>Se responde como peticion de interes particular puesto que no cumple los requisitos para ser queja, respuesta por notificacionesjudiciales@dnbc.gov.co</t>
  </si>
  <si>
    <t>26-04-2022 08:23 AM Archivar Maicol Villarreal Ospina SE DA RESPUESTA CON RADICADO 20222140050981 POR CORREO CERTIFICADO</t>
  </si>
  <si>
    <t>Enviado por correo electronico no correo certificado el 25/04/2022</t>
  </si>
  <si>
    <t>Sin archivar radicado de entrada</t>
  </si>
  <si>
    <t>Sin archivar radicado de entrada y salida</t>
  </si>
  <si>
    <t>Radicado de entrada y salida sin archivar</t>
  </si>
  <si>
    <t>20-04-2022 14:52 PM Archivar Jose Alexander Teuta Gomez Se da respuesta con radicado 20222140051801 por correo electrónico</t>
  </si>
  <si>
    <t>22-04-2022 11:22 AM Archivar Jose Alexander Teuta Gomez Se da respuesta con radicado 20222140052201 por correo electrónico</t>
  </si>
  <si>
    <t>ARCHIVADO SIN RESPUESTA</t>
  </si>
  <si>
    <t>11-05-2022 10:36 AM Archivar Jorge Restrepo Sanguino SE DIO RESPUESTA MEDIANTE OFICIO N°20222110052851 EL 10/05/2022</t>
  </si>
  <si>
    <t>26-04-2022 12:16 PM Archivar Carlos Cartagena Cano Solicitud enviada para fines pertinentes.</t>
  </si>
  <si>
    <t>Radicado de entrada sin archivar, respuesta enviada por respuestasatencionciudadano@dnbc.gov.co</t>
  </si>
  <si>
    <t>09-04-2022 23:24 PM	Archivar	Orlando Murillo Lopez	Se dio respuesta con radicado No. 20222110050961</t>
  </si>
  <si>
    <t>29-05-2022 10:58 AM Archivar Andrea Bibiana Castañeda Durán SE DIO TRÁMITE CON RAD. 20222110054811 ENVIADO EL 23/5/22</t>
  </si>
  <si>
    <t>20-05-2022 14:58 PM Archivar Edgar Alexander Maya Lopez Se da respuesta con radicado DNBC N° 20222140054911, se envia el 20/05/2022</t>
  </si>
  <si>
    <t>21-05-2022 18:47 PM Archivar Lina Maria Rojas Gallego Se responde con radicado DNBC 20222140055531</t>
  </si>
  <si>
    <t>Entidad bomberil</t>
  </si>
  <si>
    <t>La guajira</t>
  </si>
  <si>
    <t>Servicio de mensajeria</t>
  </si>
  <si>
    <t>Canal Virtual</t>
  </si>
  <si>
    <t>20222000053251- 20222000053261- 20222000053271- 20222000053341-20222000053351- 20222000053361- 20222000053371- 20222000053381- 20222000053391- 20222000053401- 20222000053411- 20222000053421-</t>
  </si>
  <si>
    <t>20221000053791- 20221000055191</t>
  </si>
  <si>
    <t>GESTION COMUNICACIONES</t>
  </si>
  <si>
    <t>20222150056021- 20222150056031</t>
  </si>
  <si>
    <t>13-05-2022 09:59 AM Archivar Edgar Alexander Maya Lopez Se da respuesta, programando reunión virtual con el interesado, se deja soporte de la programación de la reunión</t>
  </si>
  <si>
    <t>No</t>
  </si>
  <si>
    <t>27-04-2022 11:14 AM Archivar Jiud Magnoly Gaviria Narvaez Se brinda respuesta mediante correo electrónico segurosdnbc@gmail.com, se adjunta soporte</t>
  </si>
  <si>
    <t>No se genera radicado de salida, respuesta enviada a solicitante desde correo institucional de la gestion responsable</t>
  </si>
  <si>
    <t>26-04-2022 12:14 PM Archivar Carlos Cartagena Cano Documento enviado a correo electrónico, comandante del cuerpo de bomberos de Tibasosa, para fines pertinentes.</t>
  </si>
  <si>
    <t>Pdf</t>
  </si>
  <si>
    <t>25-04-2022 23:24 PM Archivar Orlando Murillo Lopez Se dio respuesta con radicado No 20222110052501</t>
  </si>
  <si>
    <t>Sin  archivar ni adjuntar en radicado de salida (evidencia en correo respuestasatencionciudadano@dnbc.gov.co)</t>
  </si>
  <si>
    <t>27-04-2022 11:24 AM Archivar Jiud Magnoly Gaviria Narvaez Se brinda respuesta mediante correo electrónico segurosdnbc@gmail.com, se adjunta soporte.</t>
  </si>
  <si>
    <t>Se tiene evidencia de envio por respuestasatencionciudadano@dnbc.gov.co pero no se ha realizado tramite interno de cierre de radicado de entrada y salida ni se ha adjuntado evidencias</t>
  </si>
  <si>
    <t>07-05-2022 18:16 PM Archivar Mauricio Delgado Perdomo 20221140140452 - 20222140054141 RESPUESTA DENUNCIA MARIA DEL CARMEN CASTAÑO</t>
  </si>
  <si>
    <t>Orfeo respondido pero no se ha adjuntado el documento de respuesta confirma en raicado de salida</t>
  </si>
  <si>
    <t>06-05-2022 14:35 PM Archivar Andrés Fernando Muñoz Cabrera Se da respuesta a través del correo de Tatiana Herrera, el día 06/05/2022</t>
  </si>
  <si>
    <t>Se adjuna evidencia de respuesta a correo respuestasatencionciudadano@dnbc.gov.co</t>
  </si>
  <si>
    <t>21-04-2022 17:23 PM Archivar Jose Alexander Teuta Gomez Se archiva el radicado, los documentos faltantes fueron aportados cumpliendo requisitos. El postulante ya realizo el curso</t>
  </si>
  <si>
    <t>No se tiene evidencia de respuesta, pero se cierra por realizacion de curso.</t>
  </si>
  <si>
    <t>23-05-2022 21:46 PM Archivar Lina Maria Rojas Gallego Se responde radicado por correo electrónico el 23/05/2022.</t>
  </si>
  <si>
    <t>No se genero radicado de salida para respuesta</t>
  </si>
  <si>
    <t>09-05-2022 10:33 AM Archivar Alvaro Perez Se da respuesta mediante correo electrónico del Director Nacional de Bomberos, el día 09 de mayo de 2022.</t>
  </si>
  <si>
    <t>No se adjunta a radicado de salida respuesta confirma enviada desde correo de Directo general</t>
  </si>
  <si>
    <t>08-04-2022 15:30 PM Archivar Alvaro Perez Se envía respuesta mediante correo electrónico de la entidad el 07-04-2022.</t>
  </si>
  <si>
    <t>Se anexa evidencia de envio por correo institucional contratacion con documento solicitado.</t>
  </si>
  <si>
    <t>22-04-2022 12:07 PM Archivar Jose Alexander Teuta Gomez Se da respuesta con radicado 20222140052211 por correo electrónico</t>
  </si>
  <si>
    <t>29-05-2022 10:57 AM Archivar Andrea Bibiana Castañeda Durán SE DIO TRÁMITE CON RAD. 20222110054821 ENVIADO EL 23/5/22</t>
  </si>
  <si>
    <t>19-05-2022 11:50 AM Archivar Arturo Enrique Cujia Amaya Se atendió telefónicamente al Comandante Rolando Roys del CBV Villanueva- Guajira, mediante cual se le brindó orientación y apoyo para la elaboración de una carta con la finalidad de gestionar ante la Alcaldía de Villanueva el recaudo de la sobretasa bomberil, e igualmente se despejaron dudas relacionadas al manejo y naturaleza de la sobretasa. Se le envió borrador al comandante de solicitud de ejecución presupuestal, para que una vez cuente con la información pueda hacerle seguimiento al uso de la sobretasa.</t>
  </si>
  <si>
    <t>Se envia evidencia de respuesta al correo respuestasatencionciudadano@dnbc.gov.co</t>
  </si>
  <si>
    <t>26-05-2022 16:30 PM Archivar Edgar Alexander Maya Lopez Se da respuesta con radicado DNBC N° 20222140055681, se envia el 26/05/2022</t>
  </si>
  <si>
    <t>08-04-2022 14:21 PM Archivar Carlos Cartagena Cano Documento se verifican y se realiza la validación del cuerpo de bomberos vía llamada electrónica.</t>
  </si>
  <si>
    <t>Se evidencia con carga de documentos sistema RUE (no se podia realizar por fallaas tecnicas resuentas por la oficina T.I )</t>
  </si>
  <si>
    <t>11-05-2022 15:32 PM Archivar Jorge Restrepo Sanguino SE DIO RESPUESTA MEDIANTE OFICIO N°20222110052861 EL 10/05/2022</t>
  </si>
  <si>
    <t>08-06-2022 16:06 PM Archivar Andrea Bibiana Castañeda Durán SE DIO TRÁMITE CON RAD. 20222110055581 ENVIADO EL 6/6/22</t>
  </si>
  <si>
    <t>Se tiene evidencia de respuesta correo respuestasatencionciudadano@dnbc.gov.co pero no se ha adjuntado evidencia en radicados ni archivado</t>
  </si>
  <si>
    <t>05-05-2022 17:20 PM Archivar Alvaro Perez Se remite respuesta mediante correo electrónico el día 05 de mayor de 2022</t>
  </si>
  <si>
    <t>Sea djunta evidencia de envio via correo electronico pero no se adjunta en radicado de salida respuesta con firma.</t>
  </si>
  <si>
    <t>27-04-2022 11:43 AM Archivar Jiud Magnoly Gaviria Narvaez Se brinda respuesta mediante correo electrónico segurosdnbc@gmail.com, se adjunta soportes.</t>
  </si>
  <si>
    <t>Se adjunta evidencia de respuesta por correo instituciona DNBC de la gestion,</t>
  </si>
  <si>
    <t>06-05-2022 14:26 PM Archivar Alvaro Perez Se remite respuesta el 06 de mayo de 2022.</t>
  </si>
  <si>
    <t xml:space="preserve">No se genero radicado de salida </t>
  </si>
  <si>
    <t>12-05-2022 13:47 PM Archivar Andrea Bibiana Castañeda Durán SE DIO TRÁMITE CON RADICADO 20222110052671 ENVIADO EL 10/5/22</t>
  </si>
  <si>
    <t>01-06-2022 16:15 PM Archivar Jorge Restrepo Sanguino SE ARCHIVA POR REQUERIMIENTO REALIZADO A LA ALCALDÍA DE OPORAPA CON RADICADO N°20222110036421</t>
  </si>
  <si>
    <t>19-05-2022 11:44 AM Archivar Arturo Enrique Cujia Amaya Se atendió telefónicamente al Comandante del CBV de San Juan, Guajira, y se le dio orientación con respecto a la sobretasa bomberil. Si bien es cierto que esta función hace parte más del resorte de FANO, en aras de brindar una atención se le brindó la orientación al comandante. Se proyectó documento con el tema de la orientación y se le suministró un formato a través del cual puede realizar gestión de fiscalización de la sobretasa ante la alcaldía.</t>
  </si>
  <si>
    <t>12-05-2022 13:35 PM Archivar Andrea Bibiana Castañeda Durán SE DIO TRÁMITE CON RADICADO 20222110052661 ENVIADO EL 04/05/22</t>
  </si>
  <si>
    <t>27-04-2022 16:35 PM Archivar Andrea Bibiana Castañeda Durán SE DIO TRÁMITE CON RADICADO 20222110051521 ENVIADO EL 27/4/22</t>
  </si>
  <si>
    <t>Radicado de salida sin cierre</t>
  </si>
  <si>
    <t>11-05-2022 10:38 AM Archivar Jorge Restrepo Sanguino SE DIO RESPUESTA MEDIANTE OFICIO N°20222110052631 EL 10/05/2022</t>
  </si>
  <si>
    <t>20-04-2022 14:59 PM Archivar Mauricio Delgado Perdomo SE REPSONDE VIA CORREO ELECTRONICO, SE ADJUNTA PDF</t>
  </si>
  <si>
    <t xml:space="preserve">Se genera respuesta según ley 2052 de 2020 razonalizacion de tramites </t>
  </si>
  <si>
    <t>12-05-2022 15:37 PM Archivar Andrés Fernando Muñoz Cabrera Se dio respuesta a través del correo electrónico del Tte. Andres Muñoz, el día 21/04/2022</t>
  </si>
  <si>
    <t>No se genero radicado de salida, respuesta dada por correo electronico institucional.</t>
  </si>
  <si>
    <t>19-04-2022 15:15 PM Archivar Carlos Cartagena Cano se envía a CITEL para fines pertinentes, con el comandante del cuerpo de bomberos y verificación en en el RUE</t>
  </si>
  <si>
    <t>Se adjunta evidencia a correo respuestas atencion ciudadano@dnbc.gov.co</t>
  </si>
  <si>
    <t>Orfeo de entrada sin cerrar, se tiene evidencia de envio en correo respuestasatencionciudadano@dnbc.gov.co</t>
  </si>
  <si>
    <t>15-06-2022 16:36 PM	Archivar	Jiud Magnoly Gaviria Narvaez	Se envía el día 15 de junio.</t>
  </si>
  <si>
    <t>27-04-2022 14:07 PM Archivar Jose Alexander Teuta Gomez Seda respuesta con radicado 20222140052711 por correo electrónico</t>
  </si>
  <si>
    <t>27-04-2022 16:26 PM Archivar Yerky Sneider Garavito Cancelado SE ELABORO OFICIO DE RESPUESTA Y FUE ENVIADO POR CORREO ELECTRONICO A LA SIGUIENTE DIRECCION: admin04man@cendoj.ramajudicial.gov.co</t>
  </si>
  <si>
    <t>Se da respuesta via correo institucional de gestion responsable según terminos 1755 de 2015 peticion entre autoridades</t>
  </si>
  <si>
    <t>20-05-2022 15:48 PM Archivar Jose Alexander Teuta Gomez se da respuesta con radicado 20222140055441 por correo electrónico</t>
  </si>
  <si>
    <t>No se tiene evidencia de envio de respuesta oficial, documento sin firma</t>
  </si>
  <si>
    <t>14-06-2022 09:55 AM Archivar Edgar Alexander Maya Lopez Se da respuesta por correo electrónico se deja evidencia en digital</t>
  </si>
  <si>
    <t>18-05-2022 11:58 AM Archivar Julio Cesar Garcia Triana se envia respuesta por atencion al ciudadano el 11 de mayo de 2022, archivese</t>
  </si>
  <si>
    <t>Se debe especificar numero de radicado de salida en caso de no crear respuesta dentro de radicado de entrada.</t>
  </si>
  <si>
    <t>29-04-2022 09:02 AM Archivar Carlos Cartagena Cano Se envía solicitud a CITEL para verificar con cuerpo de bomberos de Filadelfia.</t>
  </si>
  <si>
    <t>24-05-2022 14:57 PM Archivar Edgar Alexander Maya Lopez Se da respuesta por correo electrónico se deja evidencia en digital</t>
  </si>
  <si>
    <t>04-05-2022 14:07 PM Archivar Jorge Fabian Rodriguez Hincapie Se archiva petición del Cuerpo de Bomberos Voluntarios de Miranda, toda ves que se adjunto por correo electrónico institucional la minutas de estatuto y reglamento disciplinario de acuerdo a lo solicitado por parte del peticionario.</t>
  </si>
  <si>
    <t>Se envia evidencia de envio de documentos al correo respuestasatencionciudadano@dnbc.gov.co</t>
  </si>
  <si>
    <t>Reasignacion al dia 15 habil por parte de Fortalecimiento bomberil a FANO</t>
  </si>
  <si>
    <t>15-06-2022 14:24 PM Archivar Melba Vidal Respuesta enviada el 14 de junio del 2022 con radicado No 20222150056031</t>
  </si>
  <si>
    <t>01-06-2022 15:01 PM Archivar Edgar Alexander Maya Lopez Se da respuesta por correo electrónico, el 1/06/2022</t>
  </si>
  <si>
    <t xml:space="preserve">	20222110059061</t>
  </si>
  <si>
    <t>20222000055501- 20222000055511- 20222000055521.</t>
  </si>
  <si>
    <t>GUAINIA</t>
  </si>
  <si>
    <t xml:space="preserve"> 20222110056481- 20222110056561</t>
  </si>
  <si>
    <t xml:space="preserve"> 20221000056591- 20221000056531- 20221000056511</t>
  </si>
  <si>
    <t xml:space="preserve"> 20222110057211- 20222110057221</t>
  </si>
  <si>
    <t>29-05-2022 13:47 PM Archivar Andrea Bibiana Castañeda Durán MISMA PETICIÓN DEL RADICADO 20221140147962</t>
  </si>
  <si>
    <t xml:space="preserve"> Oscar Orlando Pabón García</t>
  </si>
  <si>
    <t>Angélica Xiomara Rosado Bayona</t>
  </si>
  <si>
    <t>20222110056171 - 20222110054411 -20222110056171</t>
  </si>
  <si>
    <t xml:space="preserve">	20222140057851</t>
  </si>
  <si>
    <t xml:space="preserve">	20222150057381</t>
  </si>
  <si>
    <t xml:space="preserve"> 20222000056781 - 20222000056791</t>
  </si>
  <si>
    <t>29-05-2022 10:55 AM Archivar Andrea Bibiana Castañeda Durán SE DIO TRÁMITE CON RAD. 20222110054191 ENVIADO EL 16/5/22</t>
  </si>
  <si>
    <t>No se genera radicado de salida, se adjunta evidencia de respuesta solicitada, no se archiva radicado de entrada</t>
  </si>
  <si>
    <t>05-05-2022 09:10 AM Archivar Alvaro Perez SE REMITE LA INFORMACIÓN SOLICITADA MEDIANTE CORREO ELECTRÓNICO DEL 29 DE ABRIL DE 2022.</t>
  </si>
  <si>
    <t>Falta evidencia de envio por correo electronico</t>
  </si>
  <si>
    <t>Se tiene evidencia en correo respuestasatencionciudadano@dnbc.gov.co, se debe archivar radicado de entrada y adjuntar esta evidencia de respuesta en radicado de salida</t>
  </si>
  <si>
    <t>24-06-2022 15:26 PM	Archivar	Edgar Alexander Maya Lopez	Se da respuesta con radicado DNBC N° 20222140058581 se envia el 24/06/2022</t>
  </si>
  <si>
    <t>06-05-2022 12:18 PM Archivar Carlos Cartagena Cano Se envía correo electrónico a la CITEL para fines pertinentes el día miércoles 04 de Mayo 2022 para fines pertinentes.</t>
  </si>
  <si>
    <t>Se realiza capacitacion rue al cuerpo de bomberos yopal, se debe adjuntar evidencia de envio de respuesta a CBV</t>
  </si>
  <si>
    <t>Radicado de entrada y salida sin archivar, no se adjunta documento con firma (evidencia de envio en respuestasatencionciudadano@dnbc.gov.co)</t>
  </si>
  <si>
    <t>Radicado entrada sin archivar, radicado de salida sin adjuntar imagen con firma.</t>
  </si>
  <si>
    <t>31-05-2022 15:20 PM Archivar Jose Alexander Teuta Gomez Se adjunta, evidencia del correo enviado al peticionario dando respuesta a su consulta. 31-5-22</t>
  </si>
  <si>
    <t>No se genero radicado de salida en respuesta</t>
  </si>
  <si>
    <t>13-05-2022 18:03 PM Archivar Jorge Restrepo Sanguino SE DIO RESPUESTA MEDIANTE OFICIO N 20222110053971 EL 13-05-2022</t>
  </si>
  <si>
    <t>13-05-2022 18:47 PM Archivar Alvaro Perez Se remite respuesta mediante correo electronico de contratación el dia 13 de mayo de 2022.</t>
  </si>
  <si>
    <t>No se genera radicado de salida, respuesta dada desde correo institucional contratacion</t>
  </si>
  <si>
    <t>Se envia evidencia de respuesta via coorreo institucional oficina juridica de Direccion DNBC, se debe archivar radicado de entrada</t>
  </si>
  <si>
    <t>No se archiva radicado de entrada.</t>
  </si>
  <si>
    <t>09-05-2022 11:17 AM Archivar Julio Alejandro Chamorro Cabrera Respuesta enviada el 9 de mayo del 2022 con radicado No 20222000054211</t>
  </si>
  <si>
    <t>Se responde via correo electronico institucional de inspeccion vigilacia y control</t>
  </si>
  <si>
    <t>08-06-2022 17:08 PM Archivar Andrea Bibiana Castañeda Durán SE DIO TRÁMITE CON RAD. 20222110056071 ENVIADO EL 7/6/22</t>
  </si>
  <si>
    <t>Se tiene evidencia de envio de respuesta (respuestasatencionciudadano@dnbc.gov.co) no se sube documento digitalizado con firma en radicado de salida.</t>
  </si>
  <si>
    <t>06-06-2022 14:13 PM Archivar Andrés Fernando Muñoz Cabrera Se da respuesta a través del correo de Tatiana Herrera el día 06/06/2022, relacionado la respuesta a la consulta realizada.</t>
  </si>
  <si>
    <t>No se genero radicado de salida ni oficio remisorio para respuesta por parte de la oficina responsable</t>
  </si>
  <si>
    <t>08-06-2022 15:34 PM Archivar Andrea Bibiana Castañeda Durán SE DIO TRÁMITE CON RADICADO 20222110056081 ENVIADO EL 07/06/22</t>
  </si>
  <si>
    <t>09-05-2022 14:53 PM Archivar Carlos Cartagena Cano Información enviada a CITEL para fines pertinentes vía correo electrónico el día 09 de Mayo 2022</t>
  </si>
  <si>
    <t>Informacion actualizada en sistema RUE</t>
  </si>
  <si>
    <t>03-06-2022 11:47 AM Archivar Julio Alejandro Chamorro Cabrera Se habla via telefónica con la Copordinadora del Departamento de Bolívar para darle la información requerida, se acuerda enviarle a cada cuerpo de omberos una solicitud del cumplimiento del plan de mejora</t>
  </si>
  <si>
    <t>Contratista responde mediante llamada a coordinadora del departamento de Bolivar, no se aporta evidencia de llamada</t>
  </si>
  <si>
    <t>13-05-2022 10:41 AM Archivar Jorge Restrepo Sanguino SE DIO RESPUESTA MEDIANTE OFICIO N°20222110054411 EL 13/05/2022</t>
  </si>
  <si>
    <t>29-05-2022 10:56 AM Archivar Andrea Bibiana Castañeda Durán SE DIO TRÁMITE CON RADICADO 20222110054601 ENVIADO EL 17/5/22</t>
  </si>
  <si>
    <t>06-06-2022 10:21 AM Archivar Alvaro Perez Se dio respuesta mediante el correo electronico de el Director el dia 20 de mayo de 2022.</t>
  </si>
  <si>
    <t>12-05-2022 09:33 AM Archivar Carlos Cartagena Cano Información se envia a CITEL el dia 03 de Mayo para fines pertinentes.</t>
  </si>
  <si>
    <t>Correo enviado antes de su radicacion</t>
  </si>
  <si>
    <t>19-05-2022 11:30 AM Archivar Maicol Villarreal Ospina SE DA RESPUESTA CON RADICADO DNBC 20222140055021 POR CORREO ELECTRÓNICO</t>
  </si>
  <si>
    <t>Por desconocimiento del solicitante la queja no va dirigida a la DNBC realmente/radicado de entrada sin archivar</t>
  </si>
  <si>
    <t>24-05-2022 17:22 PM Archivar Lina Maria Rojas Gallego Se responde con radicado DNBC 20222140055701</t>
  </si>
  <si>
    <t>06-06-2022 12:05 PM Archivar Andrés Fernando Muñoz Cabrera Se da respuesta a través del correo Respuestas Atención Ciudadano el día 06/06/2022, con oficio DNBC No. 20222130055431</t>
  </si>
  <si>
    <t>Problema internbo Orfeo radicado de salida no encontrado, respuesta enviada via respuestasatencinciudadano@dnbc.gov.co</t>
  </si>
  <si>
    <t>30-06-2022 11:11 AM	Archivar	Jorge Restrepo Sanguino	SE REALIZÓ VISITA EL DÍA 23 DE JUNIO DE 2022 EN LA ALCALDÍA DE MOGOTES Y SE LLEVÓ A CABO MESA DE TRABAJO EN COMPAÑÍA DE EL DELEGADO DEPARTAMENTAL Y EL COMANDANTE DEL CUERPO DE BOMBEROS</t>
  </si>
  <si>
    <t>Se debe adjuntar evidencia de reuinion</t>
  </si>
  <si>
    <t>14-05-2022 18:36 PM Archivar Mauricio Delgado Perdomo Se cierra como informativo N o_és la viaestablecida</t>
  </si>
  <si>
    <t>20-05-2022 09:56 AM Archivar Julio Cesar Garcia Triana POR SER LA MISMA PETICION RELACIONADA CON EL RADICADO 20221140147722 SE ARCHIVA POR SER RESUELTA CON EL RADICADO MENCIONADO</t>
  </si>
  <si>
    <t>Se genera doble radicacion por ser una solicitud a la direccion inicialmente y radicado segunda ve como derecho de peticion por solicitud del peticionario (se recuerda que se debe adjutar a radicado de salida documento digitalizado con firma)</t>
  </si>
  <si>
    <t>07-06-2022 11:00 AM Archivar Andrés Fernando Muñoz Cabrera Se archiva por que el cambio se realizo el día 11/05/2022 y los equipos se entregaron el día 01/06/2022 mediante resolución</t>
  </si>
  <si>
    <t>No se adjunta evidencia alguna de reasignacion de equipos</t>
  </si>
  <si>
    <t>25-05-2022 15:02 PM Archivar Carlos Cartagena Cano Documento enviado a CITEL para fines pertinentes, quienes realizaron el tramite correspondiente con la dependencia de asignada para tal fin.</t>
  </si>
  <si>
    <t>Se envia evidencia al correo respuestasatencionciudadano@dnbc.gov.co y se sube evidencia de correo</t>
  </si>
  <si>
    <t>23-05-2022 08:32 AM Archivar Miguel Ángel Franco Torres Gestión Financiera el pasado 12 de mayo de 2022, dio respuesta al señor Carlos Mario Vaca, enviando la información al correo electrónico cmvaca@acueducto.com.co.</t>
  </si>
  <si>
    <t>Se envia correo institucional financiera</t>
  </si>
  <si>
    <t>08-06-2022 15:37 PM Archivar Andrea Bibiana Castañeda Durán SE DIO TRÁMITE CON RAD. 20222110056091 ENVIADO EL 07/06/22</t>
  </si>
  <si>
    <t>No se adjunta documento con firma en radicado de salida (evidencia de envio en respuestasatencionciudadano@dnbc.gov.co)</t>
  </si>
  <si>
    <t>Radicado de salida sin adjuntar documento con firma (evidencia de envio en respuestasatencionciudadano@dnbc.gov.co) radicado de entrada sin archivar</t>
  </si>
  <si>
    <t>29-06-2022 12:30 PM	Archivar	VIVIAN LORENA RAMIREZ SERNA	respuesta emitida via correo electrónico</t>
  </si>
  <si>
    <t>21-06-2022 17:39 PM	Archivar	Andrea Bibiana Castañeda Durán	SE DIO TRÁMITE CON RADICADO 20222110057591 ENVIADO EL 21/06/2021</t>
  </si>
  <si>
    <t>En proceso</t>
  </si>
  <si>
    <t>29-06-2022 12:02 PM	Archivar	Edgar Alexander Maya Lopez	Se da respuesta por correo electrónico se deja evidencia en digital</t>
  </si>
  <si>
    <t>No se genera radicado de salida</t>
  </si>
  <si>
    <t>21-06-2022 15:55 PM	Archivar	Jorge Fabian Rodriguez Hincapie	El radicado de entrada No 20221140150152, tiene el radicado de salida No. 20222110057211, se confirma a través del correo electrónico atencionciudadano@dnbc.gov.co y respuestasatencionciudadano@dnbc.gov.co que se contestó al ciudadano a los 17 días de junio de 2022.</t>
  </si>
  <si>
    <t>29-06-2022 12:22 PM	Archivar	Edgar Alexander Maya Lopez	Se da respuesta por correo electrónico se deja evidencia en digital</t>
  </si>
  <si>
    <t>07-06-2022 14:19 PM Archivar Andrés Fernando Muñoz Cabrera Se da respuesta a través del correo de Tatiana Herrera el día 07/06/2022, dando alcance a la solicitud inicial.</t>
  </si>
  <si>
    <t>Se adjunta evidencia de respuesta en terminos</t>
  </si>
  <si>
    <t>07-06-2022 14:27 PM Archivar Andrés Fernando Muñoz Cabrera Se archiva por que el cambio ya se realizo y los equipos se entregaron el día 21/05/2022 mediante resolución</t>
  </si>
  <si>
    <t>Se carga documentos entregados</t>
  </si>
  <si>
    <t>16-05-2022 11:45 AM Archivar Mauricio Delgado Perdomo SE RESPONDE VIA TELEFONICA EN CONTACTO CON EL SEÑOR JHOJAN GARCIA. SOLICITA APOYO EN EQUIPO. SE DIRECCIONA CON LA DELEGACION DEPARTAMENTAL, TENIENTE PAULA RIOS</t>
  </si>
  <si>
    <t>Tramite con delegacion departamental</t>
  </si>
  <si>
    <t>29-06-2022 12:30 PM	Archivar	VIVIAN LORENA RAMIREZ SERNA	respuesta emitida vía correo electrónico</t>
  </si>
  <si>
    <t>08-06-2022 15:46 PM Archivar Andrea Bibiana Castañeda Durán SE DIO TRÁMITE CON RAD. 20222110056111 ENVIADO EL 7/6/22</t>
  </si>
  <si>
    <t>Radicado de salida sin adjuntar documento con firma (evidencia de envio en respuestasatencionciudadano@dnbc.gov.co)</t>
  </si>
  <si>
    <t>06-06-2022 09:48 AM Archivar Alvaro Perez se da respuesta mediante el correo electrónico del ordenador del gasto el dia 20 DE MAYO DE 2022.</t>
  </si>
  <si>
    <t>Se generadicado de salida por fuera de radicado de entrada</t>
  </si>
  <si>
    <t>20-05-2022 16:28 PM Archivar Edgar Alexander Maya Lopez Se da respuesta con radicado DNBC N° 20222140054911, se envia el 20/05/2022</t>
  </si>
  <si>
    <t>18-05-2022 18:28 PM Archivar Orlando Murillo Lopez Se dio Respuesta con radicado No. 20222110055211</t>
  </si>
  <si>
    <t>20-06-2022 08:06 AM	Archivar	Andrea Bibiana Castañeda Durán	SE DIO TRÁMITE CON RAD. 20222110057151 ENVIADO EL 17/06/22</t>
  </si>
  <si>
    <t>07-06-2022 14:46 PM Archivar Andrés Fernando Muñoz Cabrera Se archiva por que el cambio ya se realizo y los equipos se entregaron el día 19/05/2022 mediante resolución</t>
  </si>
  <si>
    <t>Archivado sin evidencia de respuesta</t>
  </si>
  <si>
    <t>01-06-2022 14:21 PM Archivar Jose Alexander Teuta Gomez Se da respuesta con radicado 20222140056201</t>
  </si>
  <si>
    <t>No se sube documento firmado a radicado de salida</t>
  </si>
  <si>
    <t>S</t>
  </si>
  <si>
    <t>Radiados de entrada y salida sin archivar, no se adjunta documento firmado a radicado de salida (evidencia en correo respuestasatencionciudadano@dnbc.gov.co)</t>
  </si>
  <si>
    <t>03-06-2022 15:44 PM Archivar Oscar Orlando Pabón García Resuelto via correo electrónico</t>
  </si>
  <si>
    <t>29-06-2022 10:38 AM	Archivar	Jorge Restrepo Sanguino	SE DIO RESPUESTA MEDIANTE OFICIO N°20222110058101 EL 24/06/2022</t>
  </si>
  <si>
    <t>No se ha subido documento firmado a radicado de salida (evidencia en respuestasatencionciudadano@dnbc.gov.co)</t>
  </si>
  <si>
    <t>Radicado de entrada sin archivar (respuesta envida respuestasatencionciudadano@dnbc.gov.co)</t>
  </si>
  <si>
    <t>Se necesita adjuntar evidencia de respuesta, reunion con alcalde</t>
  </si>
  <si>
    <t>20-05-2022 10:43 AM Archivar Maicol Villarreal Ospina SE DA RESPUESTA CON RADICADO DNBC 20222140055261 POR CORREO ELECTRÓNICO</t>
  </si>
  <si>
    <t>08-06-2022 15:42 PM Archivar Andrea Bibiana Castañeda Durán SE DIO TRÁMITE CON RAD. 20222110056271 ENVIADO EL 07/6/22</t>
  </si>
  <si>
    <t>23-05-2022 17:48 PM Archivar Mauricio Delgado Perdomo SE RESPONDE VIA CORREO ELECTRONICO, SE ADJUNTA IMAGEN</t>
  </si>
  <si>
    <t>No se adjunta evidencia de respuesta en orfeo</t>
  </si>
  <si>
    <t>07-06-2022 14:24 PM Archivar Maicol Villarreal Ospina SE DA RESPUESTA CON RADICADO DNBC 20222140056721 POR CORREO ELECTRÓNICO</t>
  </si>
  <si>
    <t>Se envia via correo electronico respuestasatencionciudadano@dnbc.gov.co Orfeos de entrada y salida sin evidencia</t>
  </si>
  <si>
    <t>23-05-2022 14:39 PM Archivar Orlando Murillo Lopez Se dio respuesta con radicado No. 20222110055601</t>
  </si>
  <si>
    <t>24-05-2022 14:33 PM Archivar Orlando Murillo Lopez Se dio respuesta con radicado No. 20222110055711</t>
  </si>
  <si>
    <t>08-06-2022 15:48 PM Archivar Andrea Bibiana Castañeda Durán SE DIO TRÁMITE CON RAD. 20222110055721 ENVIADO EL 6/6/22</t>
  </si>
  <si>
    <t>04-06-2022 23:31 PM Archivar Orlando Murillo Lopez Se da Respuesta con el radicado No 20222110056651</t>
  </si>
  <si>
    <t>07-06-2022 15:04 PM Archivar Andrés Fernando Muñoz Cabrera Se da respuesta a través del correo Respuestas Atención Ciudadano, el día 06/06/2022, con oficio DNBC No. 20222130055431</t>
  </si>
  <si>
    <t>Peticion reiterativa, respondida.</t>
  </si>
  <si>
    <t>31-05-2022 14:28 PM Archivar Jose Dario Martinez Se envía solicitud de traslado a al cuerpo de bomberos de Lérida.</t>
  </si>
  <si>
    <t>Termino para traslado 5 dias habiles</t>
  </si>
  <si>
    <t>28-06-2022 11:21 AM	Archivar	Mauricio Delgado Perdomo	SE RESPONDE MEDIANTE RADICADO DNBC 20222140058681</t>
  </si>
  <si>
    <t>24-05-2022 09:28 AM Archivar Angélica Xiomara Rosado Bayona Se dió traslado al CBV de Tolú.</t>
  </si>
  <si>
    <t>Traslado realizado en el termino</t>
  </si>
  <si>
    <t>13-06-2022 10:07 AM Archivar Edgar Alexander Maya Lopez Se da respuesta por correo electrónico se deja evidencia en digital.</t>
  </si>
  <si>
    <t>Envio de documentos solicitados, se adjunta evidencia en Orfeo</t>
  </si>
  <si>
    <t>13-06-2022 10:17 AM Archivar Edgar Alexander Maya Lopez Se da respuesta por correo electrónico se deja evidencia en digital</t>
  </si>
  <si>
    <t>No se genera radicado de salida.</t>
  </si>
  <si>
    <t>30-06-2022 12:08 PM	Archivar	Jorge Restrepo Sanguino	LA DNBC REALIZO TRÁMITES MEDIANTE OFICIOS N°20222110056171 - 20222110054411 -20222110056171</t>
  </si>
  <si>
    <t>16-06-2022 15:51 PM	Archivar	Jose Alexander Teuta Gomez	Se da respuesta con radicado 20222140057871 rta homologación Julian Castro</t>
  </si>
  <si>
    <t>16-06-2022 14:36 PM	Archivar	Jose Alexander Teuta Gomez	Se da respuesta con radicado 20222140057851 Rta homologación</t>
  </si>
  <si>
    <t>10-06-2022 09:07 AM Archivar Carlos Cartagena Cano se envian sugerencias a CITEL para fines pertinentes.</t>
  </si>
  <si>
    <t>Radicado de entreada sin archivar</t>
  </si>
  <si>
    <t>20-06-2022 08:08 AM	Archivar	Andrea Bibiana Castañeda Durán	SE DIO TRÁMITE CON RAD. 20222110057161 ENVIADO EL 17/6/22</t>
  </si>
  <si>
    <t>21-06-2022 12:56 PM	Archivar	Jorge Fabian Rodriguez Hincapie	El radicado de entrada No 20221140153722, tiene el radicado de salida No. 20222110056731, se confirma a través del correo electrónico atencionciudadano@dnbc.gov.co que se contestó al ciudadano a los 14 de junio de 2022</t>
  </si>
  <si>
    <t>22-06-2022 10:51 AM	Archivar	Julio Cesar Garcia Triana	se envía respuesta por atención al ciudadano el 21 de junio de 2022, archívese</t>
  </si>
  <si>
    <t>07-06-2022 14:38 PM Archivar Maicol Villarreal Ospina SE DA RESPUESTA CON RADICADO DNBC 20222140056711 POR CORREO CERTIFICADO</t>
  </si>
  <si>
    <t>Se hizo envio de respuesta por parte de la oficina de educacion correo certificado (no se adjunta desprendible) se hace envio via correo electronico (respuestasatencioncionciudadano@dnbc.gov.co)</t>
  </si>
  <si>
    <t>19-06-2022 20:49 PM	Archivar	Lina Maria Rojas Gallego	Se respondió con radicado DNBC 20222140058081</t>
  </si>
  <si>
    <t>22-06-2022 10:53 AM	Archivar	Julio Cesar Garcia Triana	se envía respuesta por atención al ciudadano el 21 de junio de 2022, archívese</t>
  </si>
  <si>
    <t>15-06-2022 12:12 PM	Archivar	Alvaro Perez	SE DA RESPUESTA MEDIANTE CORREO ELECTRONICO EL 14/06/2022.</t>
  </si>
  <si>
    <t>08-06-2022 11:21 AM Archivar VIVIANA ANDRADE TOVAR SE PROCEDE A ARCHIVAR, SOLICITUD RESPONDIDA BAJO NUMERO DE RADICADO N° 20221100056141. Y FUE ENVIADO A TRAVÉS DE CORREO ELECTRONICO.</t>
  </si>
  <si>
    <t>Se debe adjuntar evidencia de respuesta, documentos de salida sin adjuto con firma</t>
  </si>
  <si>
    <t>Radicado de entrada y salida sin archivar (evidencia de envio en respuestasatencionciudadano@dnbc.gov.co)</t>
  </si>
  <si>
    <t xml:space="preserve">	20222110058111-20222110058121</t>
  </si>
  <si>
    <t xml:space="preserve">	20223130058311</t>
  </si>
  <si>
    <t>20222110058961, 20222110058951, 20222110058941, 20222110058931.</t>
  </si>
  <si>
    <t xml:space="preserve">	20222150057391</t>
  </si>
  <si>
    <t>20222110057431 y 20222110057451</t>
  </si>
  <si>
    <t>20222110057491 y 20222110057501</t>
  </si>
  <si>
    <t>20222110058901 y 20222110057521</t>
  </si>
  <si>
    <t xml:space="preserve">	20222150058091</t>
  </si>
  <si>
    <t>Amazonas</t>
  </si>
  <si>
    <t xml:space="preserve">	20223130059121</t>
  </si>
  <si>
    <t xml:space="preserve">	20222140060031</t>
  </si>
  <si>
    <t xml:space="preserve">	20223130059791</t>
  </si>
  <si>
    <t>Norte de santander</t>
  </si>
  <si>
    <t>Margarita maria arias diaz </t>
  </si>
  <si>
    <t>20-06-2022 08:10 AM	Archivar	Andrea Bibiana Castañeda Durán	SE DIO TRÁMITE CON RAD. 20222110057131 ENVIADO EL 17/6/22</t>
  </si>
  <si>
    <t>05-07-2022 11:36 AM	Archivar	Edgar Alexander Maya Lopez	Se da respuesta por correo electrónico se deja evidencia en digital</t>
  </si>
  <si>
    <t>No se genera radicado ni documento de salida, respuesta dada a peticionario via correo electronico institucional.</t>
  </si>
  <si>
    <t>21-06-2022 12:26 PM	Archivar	Andrea Bibiana Castañeda Durán	SE DIO TRÁMITE CON EL RADICADO 20221140154462</t>
  </si>
  <si>
    <t>21-06-2022 13:00 PM	Archivar	Jorge Fabian Rodriguez Hincapie	El radicado de entrada No 20221140154552, tiene el radicado de salida No. 20222110057071, se confirma a través del correo electrónico atencionciudadano@dnbc.gov.co que se contestó al ciudadano a los 17 de junio de 2022</t>
  </si>
  <si>
    <t>20-06-2022 07:58 AM	Archivar	Andrea Bibiana Castañeda Durán	SE DIO TRÁMITE CON RAD. 20222110056991 ENVIADO EL 17/06/22</t>
  </si>
  <si>
    <t>19-06-2022 17:50 PM	Archivar	Lina Maria Rojas Gallego	Se responde radicado por correo electrónico el 19/06/2022, respuesta a consulta.</t>
  </si>
  <si>
    <t xml:space="preserve">No se genera radicado de salida, se hace envio via correo electronico institucional </t>
  </si>
  <si>
    <t>05-07-2022 12:36 PM	Archivar	Edgar Alexander Maya Lopez	Se da respuesta por correo electrónico se deja evidencia en digital</t>
  </si>
  <si>
    <t>30-06-2022 12:19 PM	Archivar	Jorge Restrepo Sanguino	SE ARCHIVA POR SER DE INFORMACION</t>
  </si>
  <si>
    <t>No se genera respuesta,se archiva como informativa</t>
  </si>
  <si>
    <t>28-06-2022 10:51 AM	Archivar	Andrés Fernando Muñoz Cabrera	Se da respuesta a través del correo Respuestas Atención Ciudadano el día 17/06/2022, con oficio DNBC No. 20222130057251</t>
  </si>
  <si>
    <t>30-06-2022 14:32 PM	Archivar	Jorge Fabian Rodriguez Hincapie	el radicado de entrada número 20221140154762. tiene el radicado de salida 20222110058921.</t>
  </si>
  <si>
    <t>Se tiene evidencia de envio de respuesta via correo electronico (respuestasatencionciudadano@dnbc.gov.co) no se sube documento firmado a radicado de salida.</t>
  </si>
  <si>
    <t>04-07-2022 09:28 AM	Archivar	Andrea Bibiana Castañeda Durán	SE DIO TRÁMITE CON RAD. 20222110057061 ENVIADO EL 17/6/22</t>
  </si>
  <si>
    <t>19-06-2022 18:21 PM	Archivar	Lina Maria Rojas Gallego	Se responde por correo electrónico el 19/6/2022, se agenda reunión virtual para explicar la ruta de reconocimiento de escuela.</t>
  </si>
  <si>
    <t>Se dio respuesta via correo electronico, no se genero radicado de salida ni documento de salida.</t>
  </si>
  <si>
    <t>28-06-2022 11:49 AM	Archivar	Jose Alexander Teuta Gomez	se da respuesta con radicado 20222140058801,</t>
  </si>
  <si>
    <t>No se tiene evidencia de envio de respuesta ni documento con firma adjunto a radicado de salida.</t>
  </si>
  <si>
    <t>15-06-2022 16:01 PM	Archivar	Jorge Restrepo Sanguino	SE DIO RESPUESTA MEDIANTE OFICIO N°20222110057041 EL 15/06/2022</t>
  </si>
  <si>
    <t>28-06-2022 07:16 AM	Archivar	Andrea Bibiana Castañeda Durán	SE DIO TRÁMITE CON RADICADO 20222110058131 ENVIADO EL 24/6/22</t>
  </si>
  <si>
    <t>Radicado de salida sin archivar</t>
  </si>
  <si>
    <t>24-06-2022 15:43 PM	Archivar	Alvaro Perez	SE DA RESPUESTA MEDIANTE EL CORREO ELECTRONICO DE CONTRATACION.</t>
  </si>
  <si>
    <t>Radicado de salida sin documento con firma, se envia respuesta via correo electronico gestion contractual</t>
  </si>
  <si>
    <t>30-06-2022 14:27 PM	Archivar	Jorge Fabian Rodriguez Hincapie	El radicado de entrada 2022114015579, tiene salida con los siguientes radicados con número 20222110058961, 20222110058951, 20222110058941, 20222110058931.</t>
  </si>
  <si>
    <t>24-06-2022 11:23 AM	Archivar	margarita maria arias diaz	Respuesta enviada desde el correo respuestasatencionciudadano@dnbc.gov.co el día 24 de Junio del 2022, con numero de Radicado No. 20223120058621</t>
  </si>
  <si>
    <t>28-06-2022 07:35 AM	Archivar	Andrea Bibiana Castañeda Durán	SE DIO TRÁMITE CON EL RAD. 20222110058141 ENVIADO EL 24/6/22</t>
  </si>
  <si>
    <t>No se ha adjuntado respuesta</t>
  </si>
  <si>
    <t>14-06-2022 18:13 PM	Archivar	Orlando Murillo Lopez	Se dio Respuesta con Radicado No 20222110057511</t>
  </si>
  <si>
    <t>Se archiva, no se adjunta documento con firma (evidencia de respuesta en correo electronico respuestasatencionciudadano@dnbc.gov.co)</t>
  </si>
  <si>
    <t>29-06-2022 11:07 AM	Archivar	Julio Cesar Garcia Triana	se envía respuesta por atención al ciudadano el 21 de junio de 2022 archivese</t>
  </si>
  <si>
    <t>15-07-2022 10:03 AM	Archivar	Jiud Magnoly Gaviria Narvaez	Se brinda respuesta vía electrónica, se adjunta soporte.</t>
  </si>
  <si>
    <t>30-06-2022 14:29 PM	Archivar	Jorge Fabian Rodriguez Hincapie	El radicado de entrada número 20221140155712, tiene el radicado de salida número 20222110058641</t>
  </si>
  <si>
    <t>21-06-2022 14:50 PM	Archivar	Jorge Fabian Rodriguez Hincapie	El radicado de entrada No 20221140155782, tiene el radicado de salida No. 20222110057431 y 20222110057451, se confirma a través del correo electrónico atencionciudadano@dnbc.gov.co y respuestasatencionciudadano@dnbc.gov.co que se contestó al ciudadano a los 21 días de junio de 2022.</t>
  </si>
  <si>
    <t>30-06-2022 14:23 PM	Archivar	Jorge Fabian Rodriguez Hincapie	El radicado de entrada 20221140155792, tiene salida con los siguientes radicados con número 20222110057491 y 20222110057501.</t>
  </si>
  <si>
    <t>21-06-2022 14:36 PM	Archivar	Jorge Restrepo Sanguino	SE DIO RESPUESTA MEDIANTE OFICIO N°20222110057411 EL 21/06/2022</t>
  </si>
  <si>
    <t>19-06-2022 20:46 PM	Archivar	Lina Maria Rojas Gallego	Se responde con radicado DNBC 20222140058071</t>
  </si>
  <si>
    <t>13-06-2022 10:35 AM	Archivar	Andrés Fernando Muñoz Cabrera	Se archiva por que se le dio respuesta personalmente al coordinador, para la entrega de fortalecimiento.</t>
  </si>
  <si>
    <t>Se atiende de manera presencial y se responde consulta radicada</t>
  </si>
  <si>
    <t>28-06-2022 07:36 AM	Archivar	Andrea Bibiana Castañeda Durán	SE DIO TRÁMITE CON RAD. 20222110058151 ENVIADO EL 24/6/22</t>
  </si>
  <si>
    <t>21-06-2022 15:03 PM	Archivar	Jorge Fabian Rodriguez Hincapie	El radicado de entrada No 20221140156142, tiene el radicado de salida No. 20222110057471, se confirma a través del correo electrónico atencionciudadano@dnbc.gov.co y respuestasatencionciudadano@dnbc.gov.co que se contestó al ciudadano a los 21 días de junio de 2022.</t>
  </si>
  <si>
    <t>30-06-2022 14:51 PM	Archivar	Jorge Fabian Rodriguez Hincapie	el radicado de entrada número 20221140156222, tiene el radicado de salida número 20222110058901 y 20222110057521</t>
  </si>
  <si>
    <t>Se realizo envio de respuesta (respuestasatencionciudadano@dnbc.gov.co) pero no se cargo documento con firma a radicado de salida</t>
  </si>
  <si>
    <t>29-06-2022 11:00 AM	Archivar	Julio Cesar Garcia Triana	se envía respuesta por atención al ciudadano el 24 de junio de 2022 archivese</t>
  </si>
  <si>
    <t>30-06-2022 14:49 PM	Archivar	Jorge Fabian Rodriguez Hincapie	el radicado de entrada número 20221140156272, tiene el radicado de salida número 20222110058731</t>
  </si>
  <si>
    <t>Se archiva sin evidencia de envio de respuesta, no se tiene documento con firma en radicado de salida</t>
  </si>
  <si>
    <t>06-07-2022 15:36 PM	Archivar	Alvaro Perez	SE ENVÍA RESPUESTA MEDIANTE EL CORREO ELECTRÓNICO DE CONTRATACIÓN EL DÍA 05 DE JULIO DE 2022.</t>
  </si>
  <si>
    <t>No se adjunta documento con firma en radicado de salida, se adjunta evidencia de respuesta via correo electronico de oficina de contratacion</t>
  </si>
  <si>
    <t>06-07-2022 09:36 AM	Archivar	Edgar Alexander Maya Lopez	Se da respuesta por correo electrónico se deja evidencia en digital</t>
  </si>
  <si>
    <t>Se realiza envio de respuesta via correo electronico institucional, no se genera radicado de salida.</t>
  </si>
  <si>
    <t>2-07-2022 14:34 PM	Archivar	Alvaro Perez	se da respuesta mediante correo electrónico institucional el día 12 de julio de 2022.</t>
  </si>
  <si>
    <t>15-06-2022 11:00 AM	Archivar	Carlos Cartagena Cano	Se envía documento por medio del correo de atencioalusuario@dnbc.gov.co</t>
  </si>
  <si>
    <t>15-07-2022 15:38 PM	Archivar	Edgar Alexander Maya Lopez	Se da respuesta con radicado DNBC N° 20222140059531</t>
  </si>
  <si>
    <t>30-06-2022 14:47 PM	Archivar	Jorge Fabian Rodriguez Hincapie	El radicado de entrada tiene el número 20221140156882 y tiene el radicado de salida número 20222110058791</t>
  </si>
  <si>
    <t>16-07-2022 10:26 AM	Archivar	Lina Maria Rojas Gallego	Se respondió con radicado DNBC 20222140060031</t>
  </si>
  <si>
    <t>30-06-2022 14:40 PM	Archivar	Jorge Fabian Rodriguez Hincapie	El radicado de entrada número 20221140156932 tiene el radicado número de salida 20222110058811.</t>
  </si>
  <si>
    <t>Radicado de salida sin documento con firma, se envia respuesta via correo electronico (respuestasatencionciudadano@dnbc,gov.co)</t>
  </si>
  <si>
    <t>30-06-2022 14:34 PM	Archivar	Jorge Fabian Rodriguez Hincapie	el radicado de entrada número 20221140157242. tiene el radicado de salida 20222110058851.</t>
  </si>
  <si>
    <t>No se tiene evidencia de envio de respuesta mi se adjunta documento con firma</t>
  </si>
  <si>
    <t>11-07-2022 12:13 PM	Archivar	Edgar Alexander Maya Lopez	Se da respuesta por correo electrónico se deja evidencia en Digital</t>
  </si>
  <si>
    <t>Se da respuesta via correo insticucional de funcionario (no se genera radicado de salida ni documento)</t>
  </si>
  <si>
    <t>16-07-2022 10:39 AM	Archivar	Lina Maria Rojas Gallego	Se respondió con radicado DNBC 20222140060041</t>
  </si>
  <si>
    <t>Archivado sin evidencia de respuesta ni documento con firma adjunto</t>
  </si>
  <si>
    <t>13-07-2022 11:15 AM	Archivar	Edgar Alexander Maya Lopez	Se da respuesta por correo electrónico se deja evidencia en digital</t>
  </si>
  <si>
    <t>Respuesta via correo electronico institucional</t>
  </si>
  <si>
    <t>30-06-2022 14:45 PM	Archivar	Jorge Fabian Rodriguez Hincapie	El radicado de entrada tiene el número 20221140158232 y tiene el radicado de salida número 20222110058871.</t>
  </si>
  <si>
    <t>Se archiva sin evidencia de respuesta ni ni documento adjunto con firma</t>
  </si>
  <si>
    <t>05-07-2022 14:52 PM	Archivar	Lina Maria Rojas Gallego	Se responde con radicado DNBC 20222140059181, el tramite tiene un radicado que el igual al respondido 20229000157802</t>
  </si>
  <si>
    <t>25-06-2022 17:23 PM	Archivar	Orlando Murillo Lopez	Se dio respuesta bajo el radicado 20222110058701</t>
  </si>
  <si>
    <t>14-07-2022 16:29 PM	Archivar	Alvaro Perez	SE DA RESPUESTA MEDIANTE CORREO INSTITUCIONAL DE CONTRATACIÓN EL DÍA 14/07/2022.</t>
  </si>
  <si>
    <t>Respuesta via correo electronico institucional/ no se adjunta documento con firma</t>
  </si>
  <si>
    <t>06-07-2022 14:40 PM	Archivar	Ronny Estiven Romero Velandia	RESPONDIDO CON RADICADO: Radicado DNBC No. *20222110059361* **20222110059361** Bogotá D.C, 06-07-2022</t>
  </si>
  <si>
    <t>13-07-2022 09:27 AM	Archivar	Carlos Cartagena Cano	se envía correo a CITEL el día 13 de junio para fines pertinentes.</t>
  </si>
  <si>
    <t>Tramite realizado por Citel en plataforma RUE</t>
  </si>
  <si>
    <t>29-06-2022 11:30 AM	Archivar	VIVIAN LORENA RAMIREZ SERNA	envío de información via correo electrónico</t>
  </si>
  <si>
    <t>No se genero radicado de salida, se responde via correo electronico institucional</t>
  </si>
  <si>
    <t>No se tiene evidencia de respuesta</t>
  </si>
  <si>
    <t>27-07-2022 13:12 PM	Archivar	Melba Vidal	Respuesta enviada el 23 de junio del 2022 con radicado No 20222150058031</t>
  </si>
  <si>
    <t>27-07-2022 13:11 PM	Archivar	Melba Vidal	Respuesta enviada el 21 de junio del 2022 con radicado No 20222150057551</t>
  </si>
  <si>
    <t>Se realiza traslado de peticion en el dia 42, radicado de entrada sin archivar</t>
  </si>
  <si>
    <t>Se solicita al peticionario completar solicitud por documentos faltantes (plazo para copletar 03/07/2022 ley 1755)-Peticionario no completo documentacion en el termino dado la ley (ley 1755 de 2015)</t>
  </si>
  <si>
    <t>02-07-2022 10:29 AM	Archivar	Lina Maria Rojas Gallego	Se responde con radicado DNBC 20222140059091</t>
  </si>
  <si>
    <t>14/07/20222</t>
  </si>
  <si>
    <t>27-07-2022 13:06 PM	Archivar	Melba Vidal	Respuesta enviada el 22 de junio con radicado No 20222150058021</t>
  </si>
  <si>
    <t>15-07-2022 16:00 PM	Archivar	Edgar Alexander Maya Lopez	Se da respuesta por correo electrónico se deja evidencia en digital</t>
  </si>
  <si>
    <t>No se genera radicado de salida para respuesta.</t>
  </si>
  <si>
    <t>05-07-2022 10:33 AM	Archivar	Edgar Alexander Maya Lopez	Se da respuesta con radicado DNBC N° 20222140059111, se envia el 05/07/2022</t>
  </si>
  <si>
    <t xml:space="preserve">	20222140059111</t>
  </si>
  <si>
    <t xml:space="preserve">	20221000057191 y 	20221000057201</t>
  </si>
  <si>
    <t>27-07-2022 13:05 PM	Archivar	Melba Vidal	Respuesta enviada el 21 de junio del 2022 con radicado No 20222150057261</t>
  </si>
  <si>
    <t>22-07-2022 13:43 PM	Archivar	Mauricio Delgado Perdomo	SE RESPONDE MEDIANTE RADICADOS 20221140155092 - 20222140060621- HOMOLOGACION RUBEN H GONZALEZ</t>
  </si>
  <si>
    <t>No se tiene evidencia de respuesta a peticionario, no se adjunta documento confirma.</t>
  </si>
  <si>
    <t>26-07-2022 10:10 AM	Archivar	Pedro Andrés Manosalva Rincón	SE PROCEDE A ARCHIVAR, SOLICITUD GESTIONADA CON RESPUESTA EN RADICADO NUMERO 20221000058371</t>
  </si>
  <si>
    <t xml:space="preserve">	20222110058171</t>
  </si>
  <si>
    <t xml:space="preserve">	20222110058181</t>
  </si>
  <si>
    <t>28-07-2022 14:43 PM	Archivar	Carlos Cartagena Cano	Se envia Respuesta para fines pertinentes desde el correo de atencionciudadano@dnbc.gov.co con solicitud del peticionario.</t>
  </si>
  <si>
    <t xml:space="preserve">	20221000059761</t>
  </si>
  <si>
    <t>No se adjunta documento confirma en radicado de salida, evidencia de envio en correo respuestasatencionciudadano@dnbc.gov.co</t>
  </si>
  <si>
    <t xml:space="preserve">	20222110058771</t>
  </si>
  <si>
    <t>28-07-2022 10:59 AM	Archivar	Alvaro Perez	Se da respuesta mediante correo electrónico de el director nacional de bomberos el día 23 de junio de 2022.</t>
  </si>
  <si>
    <t>Se genera radicado de salida en usuario de Luis Alberto Valencia Pulido, radicado de salida no se adjunta documento confirma ni se archiva</t>
  </si>
  <si>
    <t>19-07-2022 08:02 AM	Archivar	Mauricio Delgado Perdomo	SE RESPONDE VIA CORREO ELECTRONICO, SE ADJUNTA IMAGEN</t>
  </si>
  <si>
    <t>No se genero radicado de salida, respuesta enviada via correo electronico insitucional de contratista.</t>
  </si>
  <si>
    <t>28-07-2022 14:33 PM	Archivar	Carlos Cartagena Cano	se envía solicitud a CITEL sobre actualización de los datos del cuerpo de Bomberos de Supia- Caldas, quien a su vez el día 28 julio envió la solicitud a la dependencia de Comunicaciones con los datos actualización.</t>
  </si>
  <si>
    <t xml:space="preserve">	20222110059071</t>
  </si>
  <si>
    <t>Evidencia de envio correo respuestaatencionciudadano@dnbc.gov.co, radicado de entrada sin archivar y documento con firma no adjunto en radicado de salida</t>
  </si>
  <si>
    <t xml:space="preserve">	20222110059101</t>
  </si>
  <si>
    <t xml:space="preserve">	20221000059821</t>
  </si>
  <si>
    <t>29-07-2022 10:11 AM	Archivar	Edgar Alexander Maya Lopez	Se da respuesta con radicado DNBC 20222140059881, se envia el 29/07/2022, se debe tener en cuenta que la respuesta fue proyectada el 14 de julio</t>
  </si>
  <si>
    <t>Etiquetas de fila</t>
  </si>
  <si>
    <t>Total general</t>
  </si>
  <si>
    <t>Cuenta de Área</t>
  </si>
  <si>
    <t>Cuenta de Estado</t>
  </si>
  <si>
    <t>Cuenta de Tipo de petición</t>
  </si>
  <si>
    <t>Cuenta de Canal Oficial de Entrada</t>
  </si>
  <si>
    <t>Cuenta de Servicio de Entrada</t>
  </si>
  <si>
    <t>Cuenta de Naturaleza jurídica del peticionario</t>
  </si>
  <si>
    <t>Cuenta de Departamento</t>
  </si>
  <si>
    <t>Cuenta de Tema de Consulta</t>
  </si>
  <si>
    <t>Promedio de Dias habiles</t>
  </si>
  <si>
    <t>Mes</t>
  </si>
  <si>
    <t>Cuenta</t>
  </si>
  <si>
    <t>Abril</t>
  </si>
  <si>
    <t>Mayo</t>
  </si>
  <si>
    <t>Junio</t>
  </si>
  <si>
    <t>TOTAL</t>
  </si>
  <si>
    <t>Enero</t>
  </si>
  <si>
    <t>Febrero</t>
  </si>
  <si>
    <t>Marzo</t>
  </si>
  <si>
    <t>%</t>
  </si>
  <si>
    <t>NARIÑO</t>
  </si>
  <si>
    <t>Se realiza envio de respuesta via correo electronico institucional de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</si>
</sst>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C0A]dd\-mmm\-yy;@"/>
    <numFmt numFmtId="166" formatCode="[$-240A]d&quot; de &quot;mmmm&quot; de &quot;yyyy;@"/>
    <numFmt numFmtId="167" formatCode="[$-C0A]d\ &quot;de&quot;\ mmmm\ &quot;de&quot;\ yyyy;@"/>
  </numFmts>
  <fonts count="18" x14ac:knownFonts="1">
    <font>
      <sz val="11"/>
      <color theme="1"/>
      <name val="Calibri"/>
      <family val="2"/>
      <scheme val="minor"/>
    </font>
    <font>
      <sz val="11"/>
      <name val="Calibri"/>
      <family val="2"/>
      <scheme val="minor"/>
    </font>
    <font>
      <b/>
      <sz val="8"/>
      <name val="Verdana"/>
      <family val="2"/>
    </font>
    <font>
      <b/>
      <sz val="11"/>
      <name val="Calibri"/>
      <family val="2"/>
      <scheme val="minor"/>
    </font>
    <font>
      <sz val="10"/>
      <name val="Arial"/>
      <family val="2"/>
    </font>
    <font>
      <sz val="10"/>
      <color theme="1"/>
      <name val="Calibri"/>
      <family val="2"/>
      <scheme val="minor"/>
    </font>
    <font>
      <sz val="10"/>
      <color theme="1"/>
      <name val="Arial"/>
      <family val="2"/>
    </font>
    <font>
      <sz val="9"/>
      <color theme="1"/>
      <name val="Calibri"/>
      <family val="2"/>
      <scheme val="minor"/>
    </font>
    <font>
      <sz val="9"/>
      <color theme="1"/>
      <name val="Arial"/>
      <family val="2"/>
    </font>
    <font>
      <b/>
      <sz val="11"/>
      <color theme="1"/>
      <name val="Calibri"/>
      <family val="2"/>
      <scheme val="minor"/>
    </font>
    <font>
      <b/>
      <sz val="8"/>
      <color rgb="FF000000"/>
      <name val="Verdana"/>
      <family val="2"/>
    </font>
    <font>
      <sz val="8"/>
      <name val="Verdana"/>
      <family val="2"/>
    </font>
    <font>
      <b/>
      <sz val="8"/>
      <color rgb="FF006699"/>
      <name val="Verdana"/>
      <family val="2"/>
    </font>
    <font>
      <u/>
      <sz val="11"/>
      <color theme="10"/>
      <name val="Calibri"/>
      <family val="2"/>
      <scheme val="minor"/>
    </font>
    <font>
      <sz val="10"/>
      <name val="Calibri"/>
      <family val="2"/>
      <scheme val="minor"/>
    </font>
    <font>
      <sz val="10"/>
      <name val="Verdana"/>
      <family val="2"/>
    </font>
    <font>
      <u/>
      <sz val="10"/>
      <name val="Calibri"/>
      <family val="2"/>
      <scheme val="minor"/>
    </font>
    <font>
      <sz val="11"/>
      <color theme="1"/>
      <name val="Calibri"/>
      <family val="2"/>
      <scheme val="minor"/>
    </font>
  </fonts>
  <fills count="11">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E3E8EC"/>
        <bgColor indexed="64"/>
      </patternFill>
    </fill>
    <fill>
      <patternFill patternType="solid">
        <fgColor rgb="FF00B050"/>
        <bgColor indexed="64"/>
      </patternFill>
    </fill>
    <fill>
      <patternFill patternType="solid">
        <fgColor rgb="FFFFC000"/>
        <bgColor indexed="64"/>
      </patternFill>
    </fill>
    <fill>
      <patternFill patternType="solid">
        <fgColor rgb="FFC00000"/>
        <bgColor indexed="64"/>
      </patternFill>
    </fill>
    <fill>
      <patternFill patternType="solid">
        <fgColor rgb="FF0070C0"/>
        <bgColor indexed="64"/>
      </patternFill>
    </fill>
    <fill>
      <patternFill patternType="solid">
        <fgColor theme="4"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3" fillId="0" borderId="0" applyNumberFormat="0" applyFill="0" applyBorder="0" applyAlignment="0" applyProtection="0"/>
    <xf numFmtId="9" fontId="17" fillId="0" borderId="0" applyFont="0" applyFill="0" applyBorder="0" applyAlignment="0" applyProtection="0"/>
  </cellStyleXfs>
  <cellXfs count="137">
    <xf numFmtId="0" fontId="0" fillId="0" borderId="0" xfId="0"/>
    <xf numFmtId="0" fontId="0" fillId="0" borderId="0" xfId="0" applyFill="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0" fillId="0" borderId="0" xfId="0" applyFill="1" applyAlignment="1">
      <alignment wrapText="1"/>
    </xf>
    <xf numFmtId="14" fontId="6" fillId="0" borderId="0" xfId="0" applyNumberFormat="1" applyFont="1" applyFill="1" applyAlignment="1">
      <alignment horizontal="center" vertical="center" wrapText="1"/>
    </xf>
    <xf numFmtId="14" fontId="8" fillId="0" borderId="0" xfId="0" applyNumberFormat="1" applyFont="1" applyFill="1" applyAlignment="1">
      <alignment horizontal="center" vertical="center" wrapText="1"/>
    </xf>
    <xf numFmtId="0" fontId="9"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 fillId="3" borderId="1" xfId="0" applyFont="1" applyFill="1" applyBorder="1"/>
    <xf numFmtId="0" fontId="11" fillId="3" borderId="1" xfId="0" applyFont="1" applyFill="1" applyBorder="1" applyAlignment="1">
      <alignment horizontal="left" vertical="center" wrapText="1"/>
    </xf>
    <xf numFmtId="0" fontId="0" fillId="0" borderId="1" xfId="0" applyBorder="1" applyAlignment="1">
      <alignment wrapText="1"/>
    </xf>
    <xf numFmtId="0" fontId="12" fillId="0" borderId="1" xfId="0" applyFont="1" applyBorder="1" applyAlignment="1">
      <alignment horizontal="left" vertical="center" wrapText="1"/>
    </xf>
    <xf numFmtId="0" fontId="3" fillId="3" borderId="1" xfId="0" applyFont="1" applyFill="1" applyBorder="1" applyAlignment="1">
      <alignment vertical="center" wrapText="1"/>
    </xf>
    <xf numFmtId="0" fontId="1" fillId="3" borderId="1" xfId="0" applyFont="1" applyFill="1" applyBorder="1" applyAlignment="1">
      <alignmen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22" fontId="11" fillId="5" borderId="1" xfId="0" applyNumberFormat="1" applyFont="1" applyFill="1" applyBorder="1" applyAlignment="1">
      <alignment horizontal="center" vertical="center" wrapText="1"/>
    </xf>
    <xf numFmtId="22" fontId="11" fillId="4" borderId="1" xfId="0" applyNumberFormat="1" applyFont="1" applyFill="1" applyBorder="1" applyAlignment="1">
      <alignment horizontal="center" vertical="center" wrapText="1"/>
    </xf>
    <xf numFmtId="0" fontId="1" fillId="0" borderId="1" xfId="0" applyFont="1" applyBorder="1" applyAlignment="1">
      <alignment wrapText="1"/>
    </xf>
    <xf numFmtId="0" fontId="2" fillId="0" borderId="1" xfId="0" applyFont="1" applyBorder="1" applyAlignment="1">
      <alignment horizontal="left" vertical="center" wrapText="1"/>
    </xf>
    <xf numFmtId="0" fontId="3" fillId="3" borderId="1" xfId="0" applyFont="1" applyFill="1" applyBorder="1"/>
    <xf numFmtId="0" fontId="2" fillId="3" borderId="1" xfId="0" applyFont="1" applyFill="1" applyBorder="1" applyAlignment="1">
      <alignment horizontal="left" vertical="center" wrapText="1"/>
    </xf>
    <xf numFmtId="0" fontId="9" fillId="0" borderId="1" xfId="0" applyFont="1" applyBorder="1" applyAlignment="1">
      <alignment wrapText="1"/>
    </xf>
    <xf numFmtId="1" fontId="2" fillId="4"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3" fillId="0" borderId="1" xfId="0" applyFont="1" applyBorder="1" applyAlignment="1">
      <alignment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164" fontId="14" fillId="6" borderId="1" xfId="0" applyNumberFormat="1" applyFont="1" applyFill="1" applyBorder="1" applyAlignment="1">
      <alignment horizontal="center" vertical="center" wrapText="1"/>
    </xf>
    <xf numFmtId="1" fontId="14" fillId="6" borderId="1" xfId="0" applyNumberFormat="1"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164"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14" fontId="14" fillId="7"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6" fillId="6" borderId="1"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165" fontId="4" fillId="6" borderId="1" xfId="0" applyNumberFormat="1" applyFont="1" applyFill="1" applyBorder="1" applyAlignment="1">
      <alignment horizontal="center" vertical="center" wrapText="1"/>
    </xf>
    <xf numFmtId="166" fontId="15" fillId="6"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165" fontId="4" fillId="7"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0" fillId="0" borderId="0" xfId="0" applyFont="1" applyAlignment="1">
      <alignment horizontal="center" vertical="center"/>
    </xf>
    <xf numFmtId="0" fontId="6" fillId="6" borderId="0" xfId="0" applyFont="1" applyFill="1" applyAlignment="1">
      <alignment horizontal="center" vertical="center" wrapText="1"/>
    </xf>
    <xf numFmtId="14" fontId="6" fillId="6" borderId="0" xfId="0" applyNumberFormat="1" applyFont="1" applyFill="1" applyAlignment="1">
      <alignment horizontal="center" vertical="center" wrapText="1"/>
    </xf>
    <xf numFmtId="0" fontId="0" fillId="6" borderId="0" xfId="0" applyFill="1"/>
    <xf numFmtId="0" fontId="8" fillId="6" borderId="0" xfId="0" applyFont="1" applyFill="1" applyAlignment="1">
      <alignment horizontal="center" vertical="center" wrapText="1"/>
    </xf>
    <xf numFmtId="14" fontId="8" fillId="6" borderId="0" xfId="0" applyNumberFormat="1" applyFont="1" applyFill="1" applyAlignment="1">
      <alignment horizontal="center" vertical="center" wrapText="1"/>
    </xf>
    <xf numFmtId="0" fontId="7" fillId="6" borderId="0" xfId="0" applyFont="1" applyFill="1" applyAlignment="1">
      <alignment horizontal="center" vertical="center" wrapText="1"/>
    </xf>
    <xf numFmtId="0" fontId="5" fillId="6" borderId="0" xfId="0" applyFont="1" applyFill="1" applyAlignment="1">
      <alignment horizontal="center" vertical="center" wrapText="1"/>
    </xf>
    <xf numFmtId="0" fontId="14" fillId="9"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0" fillId="9" borderId="0" xfId="0" applyFill="1"/>
    <xf numFmtId="14" fontId="8" fillId="9" borderId="0" xfId="0" applyNumberFormat="1" applyFont="1" applyFill="1" applyAlignment="1">
      <alignment horizontal="center" vertical="center" wrapText="1"/>
    </xf>
    <xf numFmtId="14" fontId="6" fillId="9" borderId="0" xfId="0" applyNumberFormat="1" applyFont="1" applyFill="1" applyAlignment="1">
      <alignment horizontal="center" vertical="center" wrapText="1"/>
    </xf>
    <xf numFmtId="0" fontId="8" fillId="7" borderId="0" xfId="0" applyFont="1" applyFill="1" applyAlignment="1">
      <alignment horizontal="center" vertical="center" wrapText="1"/>
    </xf>
    <xf numFmtId="14" fontId="8" fillId="7" borderId="0" xfId="0" applyNumberFormat="1" applyFont="1" applyFill="1" applyAlignment="1">
      <alignment horizontal="center" vertical="center" wrapText="1"/>
    </xf>
    <xf numFmtId="0" fontId="0" fillId="7" borderId="0" xfId="0" applyFill="1"/>
    <xf numFmtId="0" fontId="7" fillId="7" borderId="0" xfId="0" applyFont="1" applyFill="1" applyAlignment="1">
      <alignment horizontal="center" vertical="center" wrapText="1"/>
    </xf>
    <xf numFmtId="0" fontId="5" fillId="7" borderId="0" xfId="0" applyFont="1" applyFill="1" applyAlignment="1">
      <alignment horizontal="center" vertical="center" wrapText="1"/>
    </xf>
    <xf numFmtId="14" fontId="6" fillId="7" borderId="0" xfId="0" applyNumberFormat="1" applyFont="1" applyFill="1" applyAlignment="1">
      <alignment horizontal="center" vertical="center" wrapText="1"/>
    </xf>
    <xf numFmtId="0" fontId="7" fillId="8" borderId="0" xfId="0" applyFont="1" applyFill="1" applyAlignment="1">
      <alignment horizontal="center" vertical="center" wrapText="1"/>
    </xf>
    <xf numFmtId="14" fontId="8" fillId="8" borderId="0" xfId="0" applyNumberFormat="1" applyFont="1" applyFill="1" applyAlignment="1">
      <alignment horizontal="center" vertical="center" wrapText="1"/>
    </xf>
    <xf numFmtId="0" fontId="0" fillId="8" borderId="0" xfId="0" applyFill="1"/>
    <xf numFmtId="14" fontId="6" fillId="8" borderId="0" xfId="0" applyNumberFormat="1" applyFont="1" applyFill="1" applyAlignment="1">
      <alignment horizontal="center" vertical="center" wrapText="1"/>
    </xf>
    <xf numFmtId="0" fontId="0" fillId="0" borderId="0" xfId="0" applyFont="1" applyFill="1" applyAlignment="1">
      <alignment horizontal="center"/>
    </xf>
    <xf numFmtId="0" fontId="0" fillId="0" borderId="0" xfId="0" applyFont="1" applyFill="1" applyAlignment="1">
      <alignment horizontal="center" vertical="center"/>
    </xf>
    <xf numFmtId="167" fontId="3" fillId="2" borderId="2" xfId="0" applyNumberFormat="1" applyFont="1" applyFill="1" applyBorder="1" applyAlignment="1">
      <alignment horizontal="center" vertical="center" wrapText="1"/>
    </xf>
    <xf numFmtId="167" fontId="0" fillId="0" borderId="0" xfId="0" applyNumberFormat="1" applyFont="1" applyFill="1" applyAlignment="1">
      <alignment horizontal="center" vertical="center"/>
    </xf>
    <xf numFmtId="166" fontId="3" fillId="2" borderId="2" xfId="0" applyNumberFormat="1" applyFont="1" applyFill="1" applyBorder="1" applyAlignment="1">
      <alignment horizontal="center" vertical="center" wrapText="1"/>
    </xf>
    <xf numFmtId="166" fontId="0" fillId="0" borderId="0" xfId="0" applyNumberFormat="1" applyFont="1" applyFill="1" applyAlignment="1">
      <alignment horizontal="center" vertical="center"/>
    </xf>
    <xf numFmtId="166" fontId="14" fillId="8" borderId="1" xfId="0" applyNumberFormat="1" applyFont="1" applyFill="1" applyBorder="1" applyAlignment="1">
      <alignment horizontal="center" vertical="center" wrapText="1"/>
    </xf>
    <xf numFmtId="1" fontId="14" fillId="8" borderId="1" xfId="0" applyNumberFormat="1" applyFont="1" applyFill="1" applyBorder="1" applyAlignment="1">
      <alignment horizontal="center" vertical="center" wrapText="1"/>
    </xf>
    <xf numFmtId="167" fontId="14" fillId="8" borderId="1" xfId="0" applyNumberFormat="1" applyFont="1" applyFill="1" applyBorder="1" applyAlignment="1">
      <alignment horizontal="center" vertical="center" wrapText="1"/>
    </xf>
    <xf numFmtId="166" fontId="4" fillId="8" borderId="1" xfId="0" applyNumberFormat="1" applyFont="1" applyFill="1" applyBorder="1" applyAlignment="1">
      <alignment horizontal="center" vertical="center" wrapText="1"/>
    </xf>
    <xf numFmtId="167" fontId="4" fillId="8" borderId="1" xfId="0" applyNumberFormat="1" applyFont="1" applyFill="1" applyBorder="1" applyAlignment="1">
      <alignment horizontal="center" vertical="center" wrapText="1"/>
    </xf>
    <xf numFmtId="166" fontId="4" fillId="7" borderId="1" xfId="0" applyNumberFormat="1" applyFont="1" applyFill="1" applyBorder="1" applyAlignment="1">
      <alignment horizontal="center" vertical="center" wrapText="1"/>
    </xf>
    <xf numFmtId="167" fontId="4" fillId="7" borderId="1" xfId="0" applyNumberFormat="1"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1" fontId="15" fillId="8" borderId="1" xfId="0" applyNumberFormat="1" applyFont="1" applyFill="1" applyBorder="1" applyAlignment="1">
      <alignment horizontal="center" vertical="center" wrapText="1"/>
    </xf>
    <xf numFmtId="166" fontId="15" fillId="8" borderId="1" xfId="0" applyNumberFormat="1" applyFont="1" applyFill="1" applyBorder="1" applyAlignment="1">
      <alignment horizontal="center" vertical="center" wrapText="1"/>
    </xf>
    <xf numFmtId="1" fontId="15" fillId="7" borderId="1" xfId="0" applyNumberFormat="1" applyFont="1" applyFill="1" applyBorder="1" applyAlignment="1">
      <alignment horizontal="center" vertical="center" wrapText="1"/>
    </xf>
    <xf numFmtId="164" fontId="1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14" fontId="14" fillId="8" borderId="1" xfId="0" applyNumberFormat="1" applyFont="1" applyFill="1" applyBorder="1" applyAlignment="1">
      <alignment horizontal="center" vertical="center" wrapText="1"/>
    </xf>
    <xf numFmtId="166" fontId="15" fillId="7" borderId="1" xfId="0" applyNumberFormat="1" applyFont="1" applyFill="1" applyBorder="1" applyAlignment="1">
      <alignment horizontal="center" vertical="center" wrapText="1"/>
    </xf>
    <xf numFmtId="167" fontId="4" fillId="6" borderId="1" xfId="0" applyNumberFormat="1" applyFont="1" applyFill="1" applyBorder="1" applyAlignment="1">
      <alignment horizontal="center" vertical="center" wrapText="1"/>
    </xf>
    <xf numFmtId="166" fontId="4" fillId="6" borderId="1" xfId="0" applyNumberFormat="1" applyFont="1" applyFill="1" applyBorder="1" applyAlignment="1">
      <alignment horizontal="center" vertical="center" wrapText="1"/>
    </xf>
    <xf numFmtId="166" fontId="4" fillId="9" borderId="1" xfId="0" applyNumberFormat="1" applyFont="1" applyFill="1" applyBorder="1" applyAlignment="1">
      <alignment horizontal="center" vertical="center" wrapText="1"/>
    </xf>
    <xf numFmtId="167" fontId="4" fillId="9" borderId="1" xfId="0" applyNumberFormat="1" applyFont="1" applyFill="1" applyBorder="1" applyAlignment="1">
      <alignment horizontal="center" vertical="center" wrapText="1"/>
    </xf>
    <xf numFmtId="0" fontId="0" fillId="0" borderId="1" xfId="0" pivotButton="1" applyBorder="1"/>
    <xf numFmtId="0" fontId="0" fillId="0" borderId="1" xfId="0" applyBorder="1"/>
    <xf numFmtId="0" fontId="0" fillId="0" borderId="1" xfId="0" applyBorder="1" applyAlignment="1">
      <alignment horizontal="left"/>
    </xf>
    <xf numFmtId="0" fontId="0" fillId="0" borderId="1" xfId="0" applyNumberFormat="1" applyBorder="1"/>
    <xf numFmtId="0" fontId="0" fillId="0" borderId="1" xfId="0" applyBorder="1" applyAlignment="1">
      <alignment horizontal="left" indent="1"/>
    </xf>
    <xf numFmtId="0" fontId="9" fillId="10" borderId="1" xfId="0" applyFont="1" applyFill="1" applyBorder="1"/>
    <xf numFmtId="0" fontId="9" fillId="10" borderId="1" xfId="0" applyFont="1" applyFill="1" applyBorder="1" applyAlignment="1">
      <alignment horizontal="right"/>
    </xf>
    <xf numFmtId="0" fontId="0" fillId="0" borderId="1" xfId="0" pivotButton="1" applyBorder="1" applyAlignment="1">
      <alignment wrapText="1"/>
    </xf>
    <xf numFmtId="0" fontId="0" fillId="0" borderId="1" xfId="0" applyBorder="1" applyAlignment="1">
      <alignment horizontal="left" wrapText="1"/>
    </xf>
    <xf numFmtId="0" fontId="0" fillId="0" borderId="1" xfId="0" applyNumberFormat="1" applyBorder="1" applyAlignment="1">
      <alignment wrapText="1"/>
    </xf>
    <xf numFmtId="1" fontId="0" fillId="0" borderId="1" xfId="0" applyNumberFormat="1" applyBorder="1" applyAlignment="1">
      <alignment wrapText="1"/>
    </xf>
    <xf numFmtId="9" fontId="0" fillId="0" borderId="1" xfId="2" applyFont="1" applyBorder="1" applyAlignment="1">
      <alignment wrapText="1"/>
    </xf>
    <xf numFmtId="10" fontId="0" fillId="0" borderId="0" xfId="2" applyNumberFormat="1" applyFont="1"/>
    <xf numFmtId="10" fontId="0" fillId="0" borderId="1" xfId="2" applyNumberFormat="1" applyFont="1" applyBorder="1" applyAlignment="1">
      <alignment wrapText="1"/>
    </xf>
    <xf numFmtId="10" fontId="0" fillId="0" borderId="1" xfId="2" applyNumberFormat="1" applyFont="1" applyBorder="1"/>
    <xf numFmtId="10" fontId="0" fillId="0" borderId="1" xfId="2" applyNumberFormat="1" applyFont="1" applyBorder="1" applyAlignment="1">
      <alignment horizontal="center" wrapText="1"/>
    </xf>
    <xf numFmtId="9" fontId="0" fillId="0" borderId="1" xfId="2" applyFont="1" applyBorder="1"/>
    <xf numFmtId="9" fontId="0" fillId="0" borderId="1" xfId="2" applyFont="1" applyBorder="1" applyAlignment="1">
      <alignment horizontal="center" wrapText="1"/>
    </xf>
    <xf numFmtId="0" fontId="0" fillId="0" borderId="0" xfId="0" applyBorder="1"/>
    <xf numFmtId="10" fontId="0" fillId="0" borderId="0" xfId="2" applyNumberFormat="1" applyFont="1" applyBorder="1" applyAlignment="1">
      <alignment wrapText="1"/>
    </xf>
    <xf numFmtId="1" fontId="0" fillId="0" borderId="0" xfId="0" applyNumberFormat="1"/>
    <xf numFmtId="9" fontId="0" fillId="0" borderId="0" xfId="2" applyFont="1"/>
  </cellXfs>
  <cellStyles count="3">
    <cellStyle name="Hipervínculo" xfId="1" builtinId="8"/>
    <cellStyle name="Normal" xfId="0" builtinId="0"/>
    <cellStyle name="Porcentaje" xfId="2" builtinId="5"/>
  </cellStyles>
  <dxfs count="119">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Semestre1 2022.xlsx]Dinamicas!TablaDinámica3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Dinamicas!$B$28</c:f>
              <c:strCache>
                <c:ptCount val="1"/>
                <c:pt idx="0">
                  <c:v>Total</c:v>
                </c:pt>
              </c:strCache>
            </c:strRef>
          </c:tx>
          <c:spPr>
            <a:solidFill>
              <a:schemeClr val="accent1"/>
            </a:solidFill>
            <a:ln>
              <a:noFill/>
            </a:ln>
            <a:effectLst/>
          </c:spPr>
          <c:invertIfNegative val="0"/>
          <c:cat>
            <c:strRef>
              <c:f>Dinamicas!$A$29:$A$33</c:f>
              <c:strCache>
                <c:ptCount val="4"/>
                <c:pt idx="0">
                  <c:v>Cumplida</c:v>
                </c:pt>
                <c:pt idx="1">
                  <c:v>En proceso</c:v>
                </c:pt>
                <c:pt idx="2">
                  <c:v>Extemporanea</c:v>
                </c:pt>
                <c:pt idx="3">
                  <c:v>Vencida</c:v>
                </c:pt>
              </c:strCache>
            </c:strRef>
          </c:cat>
          <c:val>
            <c:numRef>
              <c:f>Dinamicas!$B$29:$B$33</c:f>
              <c:numCache>
                <c:formatCode>General</c:formatCode>
                <c:ptCount val="4"/>
                <c:pt idx="0">
                  <c:v>385</c:v>
                </c:pt>
                <c:pt idx="1">
                  <c:v>8</c:v>
                </c:pt>
                <c:pt idx="2">
                  <c:v>130</c:v>
                </c:pt>
                <c:pt idx="3">
                  <c:v>78</c:v>
                </c:pt>
              </c:numCache>
            </c:numRef>
          </c:val>
          <c:extLst>
            <c:ext xmlns:c16="http://schemas.microsoft.com/office/drawing/2014/chart" uri="{C3380CC4-5D6E-409C-BE32-E72D297353CC}">
              <c16:uniqueId val="{00000000-AB13-43A6-A487-C670A0E998BF}"/>
            </c:ext>
          </c:extLst>
        </c:ser>
        <c:dLbls>
          <c:showLegendKey val="0"/>
          <c:showVal val="0"/>
          <c:showCatName val="0"/>
          <c:showSerName val="0"/>
          <c:showPercent val="0"/>
          <c:showBubbleSize val="0"/>
        </c:dLbls>
        <c:gapWidth val="219"/>
        <c:overlap val="-27"/>
        <c:axId val="2123084400"/>
        <c:axId val="2122885152"/>
      </c:barChart>
      <c:catAx>
        <c:axId val="212308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2885152"/>
        <c:crosses val="autoZero"/>
        <c:auto val="1"/>
        <c:lblAlgn val="ctr"/>
        <c:lblOffset val="100"/>
        <c:noMultiLvlLbl val="0"/>
      </c:catAx>
      <c:valAx>
        <c:axId val="2122885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30844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Dinamicas!$B$47</c:f>
              <c:strCache>
                <c:ptCount val="1"/>
                <c:pt idx="0">
                  <c:v>Cuenta</c:v>
                </c:pt>
              </c:strCache>
            </c:strRef>
          </c:tx>
          <c:spPr>
            <a:solidFill>
              <a:schemeClr val="accent1"/>
            </a:solidFill>
            <a:ln>
              <a:noFill/>
            </a:ln>
            <a:effectLst/>
          </c:spPr>
          <c:invertIfNegative val="0"/>
          <c:cat>
            <c:strRef>
              <c:f>Dinamicas!$A$48:$A$54</c:f>
              <c:strCache>
                <c:ptCount val="7"/>
                <c:pt idx="0">
                  <c:v>Enero</c:v>
                </c:pt>
                <c:pt idx="1">
                  <c:v>Febrero</c:v>
                </c:pt>
                <c:pt idx="2">
                  <c:v>Marzo</c:v>
                </c:pt>
                <c:pt idx="3">
                  <c:v>Abril</c:v>
                </c:pt>
                <c:pt idx="4">
                  <c:v>Mayo</c:v>
                </c:pt>
                <c:pt idx="5">
                  <c:v>Junio</c:v>
                </c:pt>
                <c:pt idx="6">
                  <c:v>TOTAL</c:v>
                </c:pt>
              </c:strCache>
            </c:strRef>
          </c:cat>
          <c:val>
            <c:numRef>
              <c:f>Dinamicas!$B$48:$B$54</c:f>
              <c:numCache>
                <c:formatCode>General</c:formatCode>
                <c:ptCount val="7"/>
                <c:pt idx="0">
                  <c:v>69</c:v>
                </c:pt>
                <c:pt idx="1">
                  <c:v>128</c:v>
                </c:pt>
                <c:pt idx="2">
                  <c:v>106</c:v>
                </c:pt>
                <c:pt idx="3">
                  <c:v>72</c:v>
                </c:pt>
                <c:pt idx="4">
                  <c:v>125</c:v>
                </c:pt>
                <c:pt idx="5">
                  <c:v>101</c:v>
                </c:pt>
                <c:pt idx="6">
                  <c:v>601</c:v>
                </c:pt>
              </c:numCache>
            </c:numRef>
          </c:val>
          <c:extLst>
            <c:ext xmlns:c16="http://schemas.microsoft.com/office/drawing/2014/chart" uri="{C3380CC4-5D6E-409C-BE32-E72D297353CC}">
              <c16:uniqueId val="{00000000-4DBF-4EE2-B4DA-A7E9300E673F}"/>
            </c:ext>
          </c:extLst>
        </c:ser>
        <c:dLbls>
          <c:showLegendKey val="0"/>
          <c:showVal val="0"/>
          <c:showCatName val="0"/>
          <c:showSerName val="0"/>
          <c:showPercent val="0"/>
          <c:showBubbleSize val="0"/>
        </c:dLbls>
        <c:gapWidth val="219"/>
        <c:overlap val="-27"/>
        <c:axId val="1512017168"/>
        <c:axId val="1512000944"/>
      </c:barChart>
      <c:catAx>
        <c:axId val="151201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000944"/>
        <c:crosses val="autoZero"/>
        <c:auto val="1"/>
        <c:lblAlgn val="ctr"/>
        <c:lblOffset val="100"/>
        <c:noMultiLvlLbl val="0"/>
      </c:catAx>
      <c:valAx>
        <c:axId val="1512000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017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Semestre1 2022.xlsx]Dinamicas!TablaDinámica4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Dinamicas!$B$91</c:f>
              <c:strCache>
                <c:ptCount val="1"/>
                <c:pt idx="0">
                  <c:v>Total</c:v>
                </c:pt>
              </c:strCache>
            </c:strRef>
          </c:tx>
          <c:spPr>
            <a:solidFill>
              <a:schemeClr val="accent1"/>
            </a:solidFill>
            <a:ln>
              <a:noFill/>
            </a:ln>
            <a:effectLst/>
          </c:spPr>
          <c:invertIfNegative val="0"/>
          <c:cat>
            <c:strRef>
              <c:f>Dinamicas!$A$92:$A$99</c:f>
              <c:strCache>
                <c:ptCount val="7"/>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pt idx="6">
                  <c:v>QUEJA </c:v>
                </c:pt>
              </c:strCache>
            </c:strRef>
          </c:cat>
          <c:val>
            <c:numRef>
              <c:f>Dinamicas!$B$92:$B$99</c:f>
              <c:numCache>
                <c:formatCode>General</c:formatCode>
                <c:ptCount val="7"/>
                <c:pt idx="0">
                  <c:v>126</c:v>
                </c:pt>
                <c:pt idx="1">
                  <c:v>71</c:v>
                </c:pt>
                <c:pt idx="2">
                  <c:v>29</c:v>
                </c:pt>
                <c:pt idx="3">
                  <c:v>1</c:v>
                </c:pt>
                <c:pt idx="4">
                  <c:v>204</c:v>
                </c:pt>
                <c:pt idx="5">
                  <c:v>165</c:v>
                </c:pt>
                <c:pt idx="6">
                  <c:v>5</c:v>
                </c:pt>
              </c:numCache>
            </c:numRef>
          </c:val>
          <c:extLst>
            <c:ext xmlns:c16="http://schemas.microsoft.com/office/drawing/2014/chart" uri="{C3380CC4-5D6E-409C-BE32-E72D297353CC}">
              <c16:uniqueId val="{00000000-1C2C-4CB3-9943-312AE42B0D61}"/>
            </c:ext>
          </c:extLst>
        </c:ser>
        <c:dLbls>
          <c:showLegendKey val="0"/>
          <c:showVal val="0"/>
          <c:showCatName val="0"/>
          <c:showSerName val="0"/>
          <c:showPercent val="0"/>
          <c:showBubbleSize val="0"/>
        </c:dLbls>
        <c:gapWidth val="219"/>
        <c:overlap val="-27"/>
        <c:axId val="1512025488"/>
        <c:axId val="1512025904"/>
      </c:barChart>
      <c:catAx>
        <c:axId val="151202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025904"/>
        <c:crosses val="autoZero"/>
        <c:auto val="1"/>
        <c:lblAlgn val="ctr"/>
        <c:lblOffset val="100"/>
        <c:noMultiLvlLbl val="0"/>
      </c:catAx>
      <c:valAx>
        <c:axId val="1512025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025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Semestre1 2022.xlsx]Dinamicas!TablaDinámica5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Dinamicas!$B$129</c:f>
              <c:strCache>
                <c:ptCount val="1"/>
                <c:pt idx="0">
                  <c:v>Total</c:v>
                </c:pt>
              </c:strCache>
            </c:strRef>
          </c:tx>
          <c:spPr>
            <a:solidFill>
              <a:schemeClr val="accent1"/>
            </a:solidFill>
            <a:ln>
              <a:noFill/>
            </a:ln>
            <a:effectLst/>
          </c:spPr>
          <c:invertIfNegative val="0"/>
          <c:cat>
            <c:strRef>
              <c:f>Dinamicas!$A$130:$A$133</c:f>
              <c:strCache>
                <c:ptCount val="3"/>
                <c:pt idx="0">
                  <c:v>Canal Escrito</c:v>
                </c:pt>
                <c:pt idx="1">
                  <c:v>Canal presencial</c:v>
                </c:pt>
                <c:pt idx="2">
                  <c:v>Canal virtual</c:v>
                </c:pt>
              </c:strCache>
            </c:strRef>
          </c:cat>
          <c:val>
            <c:numRef>
              <c:f>Dinamicas!$B$130:$B$133</c:f>
              <c:numCache>
                <c:formatCode>General</c:formatCode>
                <c:ptCount val="3"/>
                <c:pt idx="0">
                  <c:v>595</c:v>
                </c:pt>
                <c:pt idx="1">
                  <c:v>1</c:v>
                </c:pt>
                <c:pt idx="2">
                  <c:v>5</c:v>
                </c:pt>
              </c:numCache>
            </c:numRef>
          </c:val>
          <c:extLst>
            <c:ext xmlns:c16="http://schemas.microsoft.com/office/drawing/2014/chart" uri="{C3380CC4-5D6E-409C-BE32-E72D297353CC}">
              <c16:uniqueId val="{00000000-2913-43F3-B3CD-315F3DE640FD}"/>
            </c:ext>
          </c:extLst>
        </c:ser>
        <c:dLbls>
          <c:showLegendKey val="0"/>
          <c:showVal val="0"/>
          <c:showCatName val="0"/>
          <c:showSerName val="0"/>
          <c:showPercent val="0"/>
          <c:showBubbleSize val="0"/>
        </c:dLbls>
        <c:gapWidth val="182"/>
        <c:axId val="1510506640"/>
        <c:axId val="1510520784"/>
      </c:barChart>
      <c:catAx>
        <c:axId val="1510506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0520784"/>
        <c:crosses val="autoZero"/>
        <c:auto val="1"/>
        <c:lblAlgn val="ctr"/>
        <c:lblOffset val="100"/>
        <c:noMultiLvlLbl val="0"/>
      </c:catAx>
      <c:valAx>
        <c:axId val="1510520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0506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Semestre1 2022.xlsx]Dinamicas!TablaDinámica7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Dinamicas!$B$186</c:f>
              <c:strCache>
                <c:ptCount val="1"/>
                <c:pt idx="0">
                  <c:v>Total</c:v>
                </c:pt>
              </c:strCache>
            </c:strRef>
          </c:tx>
          <c:spPr>
            <a:solidFill>
              <a:schemeClr val="accent1"/>
            </a:solidFill>
            <a:ln>
              <a:noFill/>
            </a:ln>
            <a:effectLst/>
          </c:spPr>
          <c:invertIfNegative val="0"/>
          <c:cat>
            <c:strRef>
              <c:f>Dinamicas!$A$187:$A$192</c:f>
              <c:strCache>
                <c:ptCount val="5"/>
                <c:pt idx="0">
                  <c:v>Entidad Bomberil</c:v>
                </c:pt>
                <c:pt idx="1">
                  <c:v>Entidad Publica</c:v>
                </c:pt>
                <c:pt idx="2">
                  <c:v>Entidad Territorial</c:v>
                </c:pt>
                <c:pt idx="3">
                  <c:v>Persona Juridica</c:v>
                </c:pt>
                <c:pt idx="4">
                  <c:v>Persona Natural</c:v>
                </c:pt>
              </c:strCache>
            </c:strRef>
          </c:cat>
          <c:val>
            <c:numRef>
              <c:f>Dinamicas!$B$187:$B$192</c:f>
              <c:numCache>
                <c:formatCode>General</c:formatCode>
                <c:ptCount val="5"/>
                <c:pt idx="0">
                  <c:v>244</c:v>
                </c:pt>
                <c:pt idx="1">
                  <c:v>44</c:v>
                </c:pt>
                <c:pt idx="2">
                  <c:v>87</c:v>
                </c:pt>
                <c:pt idx="3">
                  <c:v>43</c:v>
                </c:pt>
                <c:pt idx="4">
                  <c:v>183</c:v>
                </c:pt>
              </c:numCache>
            </c:numRef>
          </c:val>
          <c:extLst>
            <c:ext xmlns:c16="http://schemas.microsoft.com/office/drawing/2014/chart" uri="{C3380CC4-5D6E-409C-BE32-E72D297353CC}">
              <c16:uniqueId val="{00000000-533D-4EC8-901F-56644B9F844C}"/>
            </c:ext>
          </c:extLst>
        </c:ser>
        <c:dLbls>
          <c:showLegendKey val="0"/>
          <c:showVal val="0"/>
          <c:showCatName val="0"/>
          <c:showSerName val="0"/>
          <c:showPercent val="0"/>
          <c:showBubbleSize val="0"/>
        </c:dLbls>
        <c:gapWidth val="219"/>
        <c:overlap val="-27"/>
        <c:axId val="1512007184"/>
        <c:axId val="1512009680"/>
      </c:barChart>
      <c:catAx>
        <c:axId val="15120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009680"/>
        <c:crosses val="autoZero"/>
        <c:auto val="1"/>
        <c:lblAlgn val="ctr"/>
        <c:lblOffset val="100"/>
        <c:noMultiLvlLbl val="0"/>
      </c:catAx>
      <c:valAx>
        <c:axId val="1512009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0071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Semestre1 2022.xlsx]Dinamicas!TablaDinámica8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Dinamicas!$B$211</c:f>
              <c:strCache>
                <c:ptCount val="1"/>
                <c:pt idx="0">
                  <c:v>Total</c:v>
                </c:pt>
              </c:strCache>
            </c:strRef>
          </c:tx>
          <c:spPr>
            <a:solidFill>
              <a:schemeClr val="accent1"/>
            </a:solidFill>
            <a:ln>
              <a:noFill/>
            </a:ln>
            <a:effectLst/>
          </c:spPr>
          <c:invertIfNegative val="0"/>
          <c:cat>
            <c:strRef>
              <c:f>Dinamicas!$A$212:$A$245</c:f>
              <c:strCache>
                <c:ptCount val="33"/>
                <c:pt idx="0">
                  <c:v>Amazonas</c:v>
                </c:pt>
                <c:pt idx="1">
                  <c:v>Antioquia</c:v>
                </c:pt>
                <c:pt idx="2">
                  <c:v>Arauca</c:v>
                </c:pt>
                <c:pt idx="3">
                  <c:v>Atlantico</c:v>
                </c:pt>
                <c:pt idx="4">
                  <c:v>Bogota D.C</c:v>
                </c:pt>
                <c:pt idx="5">
                  <c:v>Bolivar</c:v>
                </c:pt>
                <c:pt idx="6">
                  <c:v>Boyaca</c:v>
                </c:pt>
                <c:pt idx="7">
                  <c:v>Caldas</c:v>
                </c:pt>
                <c:pt idx="8">
                  <c:v>Caqueta</c:v>
                </c:pt>
                <c:pt idx="9">
                  <c:v>Casanare</c:v>
                </c:pt>
                <c:pt idx="10">
                  <c:v>Cauca</c:v>
                </c:pt>
                <c:pt idx="11">
                  <c:v>Cesar</c:v>
                </c:pt>
                <c:pt idx="12">
                  <c:v>Choco</c:v>
                </c:pt>
                <c:pt idx="13">
                  <c:v>Cordoba</c:v>
                </c:pt>
                <c:pt idx="14">
                  <c:v>Cundinamarca</c:v>
                </c:pt>
                <c:pt idx="15">
                  <c:v>Guainia</c:v>
                </c:pt>
                <c:pt idx="16">
                  <c:v>GUAVIARE</c:v>
                </c:pt>
                <c:pt idx="17">
                  <c:v>Huila</c:v>
                </c:pt>
                <c:pt idx="18">
                  <c:v>La guajira</c:v>
                </c:pt>
                <c:pt idx="19">
                  <c:v>Magdalena</c:v>
                </c:pt>
                <c:pt idx="20">
                  <c:v>Meta</c:v>
                </c:pt>
                <c:pt idx="21">
                  <c:v>Nariño</c:v>
                </c:pt>
                <c:pt idx="22">
                  <c:v>No designa</c:v>
                </c:pt>
                <c:pt idx="23">
                  <c:v>Norte de Santander</c:v>
                </c:pt>
                <c:pt idx="24">
                  <c:v>Putumayo</c:v>
                </c:pt>
                <c:pt idx="25">
                  <c:v>Quindio</c:v>
                </c:pt>
                <c:pt idx="26">
                  <c:v>Risaralda</c:v>
                </c:pt>
                <c:pt idx="27">
                  <c:v>SAN ANDRES</c:v>
                </c:pt>
                <c:pt idx="28">
                  <c:v>Santander</c:v>
                </c:pt>
                <c:pt idx="29">
                  <c:v>Sucre</c:v>
                </c:pt>
                <c:pt idx="30">
                  <c:v>Tolima</c:v>
                </c:pt>
                <c:pt idx="31">
                  <c:v>Valle del Cauca</c:v>
                </c:pt>
                <c:pt idx="32">
                  <c:v>Vichada</c:v>
                </c:pt>
              </c:strCache>
            </c:strRef>
          </c:cat>
          <c:val>
            <c:numRef>
              <c:f>Dinamicas!$B$212:$B$245</c:f>
              <c:numCache>
                <c:formatCode>General</c:formatCode>
                <c:ptCount val="33"/>
                <c:pt idx="0">
                  <c:v>3</c:v>
                </c:pt>
                <c:pt idx="1">
                  <c:v>43</c:v>
                </c:pt>
                <c:pt idx="2">
                  <c:v>4</c:v>
                </c:pt>
                <c:pt idx="3">
                  <c:v>12</c:v>
                </c:pt>
                <c:pt idx="4">
                  <c:v>182</c:v>
                </c:pt>
                <c:pt idx="5">
                  <c:v>13</c:v>
                </c:pt>
                <c:pt idx="6">
                  <c:v>19</c:v>
                </c:pt>
                <c:pt idx="7">
                  <c:v>20</c:v>
                </c:pt>
                <c:pt idx="8">
                  <c:v>6</c:v>
                </c:pt>
                <c:pt idx="9">
                  <c:v>11</c:v>
                </c:pt>
                <c:pt idx="10">
                  <c:v>13</c:v>
                </c:pt>
                <c:pt idx="11">
                  <c:v>14</c:v>
                </c:pt>
                <c:pt idx="12">
                  <c:v>5</c:v>
                </c:pt>
                <c:pt idx="13">
                  <c:v>4</c:v>
                </c:pt>
                <c:pt idx="14">
                  <c:v>48</c:v>
                </c:pt>
                <c:pt idx="15">
                  <c:v>3</c:v>
                </c:pt>
                <c:pt idx="16">
                  <c:v>2</c:v>
                </c:pt>
                <c:pt idx="17">
                  <c:v>13</c:v>
                </c:pt>
                <c:pt idx="18">
                  <c:v>3</c:v>
                </c:pt>
                <c:pt idx="19">
                  <c:v>5</c:v>
                </c:pt>
                <c:pt idx="20">
                  <c:v>11</c:v>
                </c:pt>
                <c:pt idx="21">
                  <c:v>12</c:v>
                </c:pt>
                <c:pt idx="22">
                  <c:v>3</c:v>
                </c:pt>
                <c:pt idx="23">
                  <c:v>3</c:v>
                </c:pt>
                <c:pt idx="24">
                  <c:v>11</c:v>
                </c:pt>
                <c:pt idx="25">
                  <c:v>22</c:v>
                </c:pt>
                <c:pt idx="26">
                  <c:v>7</c:v>
                </c:pt>
                <c:pt idx="27">
                  <c:v>1</c:v>
                </c:pt>
                <c:pt idx="28">
                  <c:v>39</c:v>
                </c:pt>
                <c:pt idx="29">
                  <c:v>3</c:v>
                </c:pt>
                <c:pt idx="30">
                  <c:v>22</c:v>
                </c:pt>
                <c:pt idx="31">
                  <c:v>39</c:v>
                </c:pt>
                <c:pt idx="32">
                  <c:v>5</c:v>
                </c:pt>
              </c:numCache>
            </c:numRef>
          </c:val>
          <c:extLst>
            <c:ext xmlns:c16="http://schemas.microsoft.com/office/drawing/2014/chart" uri="{C3380CC4-5D6E-409C-BE32-E72D297353CC}">
              <c16:uniqueId val="{00000000-8041-442B-B005-684218527306}"/>
            </c:ext>
          </c:extLst>
        </c:ser>
        <c:dLbls>
          <c:showLegendKey val="0"/>
          <c:showVal val="0"/>
          <c:showCatName val="0"/>
          <c:showSerName val="0"/>
          <c:showPercent val="0"/>
          <c:showBubbleSize val="0"/>
        </c:dLbls>
        <c:gapWidth val="219"/>
        <c:overlap val="-27"/>
        <c:axId val="1510527856"/>
        <c:axId val="1510532432"/>
      </c:barChart>
      <c:catAx>
        <c:axId val="151052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0532432"/>
        <c:crosses val="autoZero"/>
        <c:auto val="1"/>
        <c:lblAlgn val="ctr"/>
        <c:lblOffset val="100"/>
        <c:noMultiLvlLbl val="0"/>
      </c:catAx>
      <c:valAx>
        <c:axId val="1510532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0527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Semestre1 2022.xlsx]Dinamicas!TablaDinámica9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Dinamicas!$B$268</c:f>
              <c:strCache>
                <c:ptCount val="1"/>
                <c:pt idx="0">
                  <c:v>Total</c:v>
                </c:pt>
              </c:strCache>
            </c:strRef>
          </c:tx>
          <c:spPr>
            <a:solidFill>
              <a:schemeClr val="accent1"/>
            </a:solidFill>
            <a:ln>
              <a:noFill/>
            </a:ln>
            <a:effectLst/>
          </c:spPr>
          <c:invertIfNegative val="0"/>
          <c:cat>
            <c:strRef>
              <c:f>Dinamicas!$A$269:$A$274</c:f>
              <c:strCache>
                <c:ptCount val="5"/>
                <c:pt idx="0">
                  <c:v>Acompañamiento Juridico</c:v>
                </c:pt>
                <c:pt idx="1">
                  <c:v>Legislacion Bomberil</c:v>
                </c:pt>
                <c:pt idx="2">
                  <c:v>Otros</c:v>
                </c:pt>
                <c:pt idx="3">
                  <c:v>Queja contra Cuerpo de Bombero</c:v>
                </c:pt>
                <c:pt idx="4">
                  <c:v>Solicitud de informacion</c:v>
                </c:pt>
              </c:strCache>
            </c:strRef>
          </c:cat>
          <c:val>
            <c:numRef>
              <c:f>Dinamicas!$B$269:$B$274</c:f>
              <c:numCache>
                <c:formatCode>General</c:formatCode>
                <c:ptCount val="5"/>
                <c:pt idx="0">
                  <c:v>63</c:v>
                </c:pt>
                <c:pt idx="1">
                  <c:v>184</c:v>
                </c:pt>
                <c:pt idx="2">
                  <c:v>64</c:v>
                </c:pt>
                <c:pt idx="3">
                  <c:v>40</c:v>
                </c:pt>
                <c:pt idx="4">
                  <c:v>250</c:v>
                </c:pt>
              </c:numCache>
            </c:numRef>
          </c:val>
          <c:extLst>
            <c:ext xmlns:c16="http://schemas.microsoft.com/office/drawing/2014/chart" uri="{C3380CC4-5D6E-409C-BE32-E72D297353CC}">
              <c16:uniqueId val="{00000000-A6D5-476D-B898-2B00C4D71266}"/>
            </c:ext>
          </c:extLst>
        </c:ser>
        <c:dLbls>
          <c:showLegendKey val="0"/>
          <c:showVal val="0"/>
          <c:showCatName val="0"/>
          <c:showSerName val="0"/>
          <c:showPercent val="0"/>
          <c:showBubbleSize val="0"/>
        </c:dLbls>
        <c:gapWidth val="219"/>
        <c:overlap val="-27"/>
        <c:axId val="1512008432"/>
        <c:axId val="1512010512"/>
      </c:barChart>
      <c:catAx>
        <c:axId val="151200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010512"/>
        <c:crosses val="autoZero"/>
        <c:auto val="1"/>
        <c:lblAlgn val="ctr"/>
        <c:lblOffset val="100"/>
        <c:noMultiLvlLbl val="0"/>
      </c:catAx>
      <c:valAx>
        <c:axId val="1512010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008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964</xdr:row>
      <xdr:rowOff>0</xdr:rowOff>
    </xdr:from>
    <xdr:to>
      <xdr:col>0</xdr:col>
      <xdr:colOff>114300</xdr:colOff>
      <xdr:row>964</xdr:row>
      <xdr:rowOff>110490</xdr:rowOff>
    </xdr:to>
    <xdr:pic>
      <xdr:nvPicPr>
        <xdr:cNvPr id="2" name="Imagen 1" descr="http://40.75.99.166/orfeo3/iconos/flechaasc.gif">
          <a:extLst>
            <a:ext uri="{FF2B5EF4-FFF2-40B4-BE49-F238E27FC236}">
              <a16:creationId xmlns:a16="http://schemas.microsoft.com/office/drawing/2014/main" id="{51A7D719-500C-4696-B640-27702FB453B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128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531495</xdr:colOff>
      <xdr:row>21</xdr:row>
      <xdr:rowOff>83820</xdr:rowOff>
    </xdr:from>
    <xdr:to>
      <xdr:col>9</xdr:col>
      <xdr:colOff>531495</xdr:colOff>
      <xdr:row>34</xdr:row>
      <xdr:rowOff>160020</xdr:rowOff>
    </xdr:to>
    <xdr:graphicFrame macro="">
      <xdr:nvGraphicFramePr>
        <xdr:cNvPr id="2" name="Gráfico 1">
          <a:extLst>
            <a:ext uri="{FF2B5EF4-FFF2-40B4-BE49-F238E27FC236}">
              <a16:creationId xmlns:a16="http://schemas.microsoft.com/office/drawing/2014/main" id="{311120EA-8AC2-ECA3-799D-5191D1BB6D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678180</xdr:colOff>
      <xdr:row>41</xdr:row>
      <xdr:rowOff>68580</xdr:rowOff>
    </xdr:from>
    <xdr:to>
      <xdr:col>9</xdr:col>
      <xdr:colOff>678180</xdr:colOff>
      <xdr:row>55</xdr:row>
      <xdr:rowOff>144780</xdr:rowOff>
    </xdr:to>
    <xdr:graphicFrame macro="">
      <xdr:nvGraphicFramePr>
        <xdr:cNvPr id="3" name="Gráfico 2">
          <a:extLst>
            <a:ext uri="{FF2B5EF4-FFF2-40B4-BE49-F238E27FC236}">
              <a16:creationId xmlns:a16="http://schemas.microsoft.com/office/drawing/2014/main" id="{FC64BE63-D148-8AD9-70C7-29417BF229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706755</xdr:colOff>
      <xdr:row>89</xdr:row>
      <xdr:rowOff>60960</xdr:rowOff>
    </xdr:from>
    <xdr:to>
      <xdr:col>9</xdr:col>
      <xdr:colOff>706755</xdr:colOff>
      <xdr:row>96</xdr:row>
      <xdr:rowOff>137160</xdr:rowOff>
    </xdr:to>
    <xdr:graphicFrame macro="">
      <xdr:nvGraphicFramePr>
        <xdr:cNvPr id="4" name="Gráfico 3">
          <a:extLst>
            <a:ext uri="{FF2B5EF4-FFF2-40B4-BE49-F238E27FC236}">
              <a16:creationId xmlns:a16="http://schemas.microsoft.com/office/drawing/2014/main" id="{C2028689-B52B-2923-592C-CE5D8023AB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59055</xdr:colOff>
      <xdr:row>124</xdr:row>
      <xdr:rowOff>99060</xdr:rowOff>
    </xdr:from>
    <xdr:to>
      <xdr:col>10</xdr:col>
      <xdr:colOff>59055</xdr:colOff>
      <xdr:row>137</xdr:row>
      <xdr:rowOff>175260</xdr:rowOff>
    </xdr:to>
    <xdr:graphicFrame macro="">
      <xdr:nvGraphicFramePr>
        <xdr:cNvPr id="5" name="Gráfico 4">
          <a:extLst>
            <a:ext uri="{FF2B5EF4-FFF2-40B4-BE49-F238E27FC236}">
              <a16:creationId xmlns:a16="http://schemas.microsoft.com/office/drawing/2014/main" id="{5E5FF3C4-F063-0EBD-6508-A0AA369CE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325755</xdr:colOff>
      <xdr:row>182</xdr:row>
      <xdr:rowOff>15240</xdr:rowOff>
    </xdr:from>
    <xdr:to>
      <xdr:col>9</xdr:col>
      <xdr:colOff>325755</xdr:colOff>
      <xdr:row>194</xdr:row>
      <xdr:rowOff>91440</xdr:rowOff>
    </xdr:to>
    <xdr:graphicFrame macro="">
      <xdr:nvGraphicFramePr>
        <xdr:cNvPr id="6" name="Gráfico 5">
          <a:extLst>
            <a:ext uri="{FF2B5EF4-FFF2-40B4-BE49-F238E27FC236}">
              <a16:creationId xmlns:a16="http://schemas.microsoft.com/office/drawing/2014/main" id="{75FD1783-D3F5-4EE5-C369-31D53B817C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367665</xdr:colOff>
      <xdr:row>212</xdr:row>
      <xdr:rowOff>137160</xdr:rowOff>
    </xdr:from>
    <xdr:to>
      <xdr:col>10</xdr:col>
      <xdr:colOff>367665</xdr:colOff>
      <xdr:row>227</xdr:row>
      <xdr:rowOff>22860</xdr:rowOff>
    </xdr:to>
    <xdr:graphicFrame macro="">
      <xdr:nvGraphicFramePr>
        <xdr:cNvPr id="7" name="Gráfico 6">
          <a:extLst>
            <a:ext uri="{FF2B5EF4-FFF2-40B4-BE49-F238E27FC236}">
              <a16:creationId xmlns:a16="http://schemas.microsoft.com/office/drawing/2014/main" id="{ABB9727C-50CB-5B61-ACA0-707CD01EE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139065</xdr:colOff>
      <xdr:row>267</xdr:row>
      <xdr:rowOff>30480</xdr:rowOff>
    </xdr:from>
    <xdr:to>
      <xdr:col>10</xdr:col>
      <xdr:colOff>139065</xdr:colOff>
      <xdr:row>274</xdr:row>
      <xdr:rowOff>106680</xdr:rowOff>
    </xdr:to>
    <xdr:graphicFrame macro="">
      <xdr:nvGraphicFramePr>
        <xdr:cNvPr id="8" name="Gráfico 7">
          <a:extLst>
            <a:ext uri="{FF2B5EF4-FFF2-40B4-BE49-F238E27FC236}">
              <a16:creationId xmlns:a16="http://schemas.microsoft.com/office/drawing/2014/main" id="{8F5C1219-668D-C794-AD78-7646DF0AC9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rnando Andrés García Mariño" refreshedDate="44775.665785648147" createdVersion="8" refreshedVersion="8" minRefreshableVersion="3" recordCount="601">
  <cacheSource type="worksheet">
    <worksheetSource ref="A1:Y602" sheet="Registro PQRSDjunio"/>
  </cacheSource>
  <cacheFields count="25">
    <cacheField name="Canal Oficial de Entrada" numFmtId="0">
      <sharedItems count="3">
        <s v="Canal Escrito"/>
        <s v="Canal virtual"/>
        <s v="Canal presencial"/>
      </sharedItems>
    </cacheField>
    <cacheField name="Servicio de Entrada" numFmtId="0">
      <sharedItems count="7">
        <s v="Correo Atencion ciudadano"/>
        <s v="Radicacion directa"/>
        <s v="Chat institucional"/>
        <s v="Correo institucional"/>
        <s v="Servicio de Mensajeria"/>
        <s v="Formato PQRSD Web"/>
        <s v="Redes sociales"/>
      </sharedItems>
    </cacheField>
    <cacheField name="Departamento" numFmtId="0">
      <sharedItems count="34">
        <s v="Antioquia"/>
        <s v="Bogota D.C"/>
        <s v="Nariño"/>
        <s v="Caldas"/>
        <s v="Santander"/>
        <s v="Quindio"/>
        <s v="Cauca"/>
        <s v="Cundinamarca"/>
        <s v="Tolima"/>
        <s v="Boyaca"/>
        <s v="Valle del Cauca"/>
        <s v="Risaralda"/>
        <s v="Arauca"/>
        <s v="Meta"/>
        <s v="Cordoba"/>
        <s v="Vichada"/>
        <s v="Magdalena"/>
        <s v="Bolivar"/>
        <s v="Huila"/>
        <s v="Cesar"/>
        <s v="Putumayo"/>
        <s v="No designa"/>
        <s v="Sucre"/>
        <s v="Atlantico"/>
        <s v="Guainia"/>
        <s v="Caqueta"/>
        <s v="Casanare"/>
        <s v="Norte de Santander"/>
        <s v="Choco"/>
        <s v="La guajira"/>
        <s v="SAN ANDRES"/>
        <s v="GUAVIARE"/>
        <s v="Amazonas"/>
        <s v="NARINO" u="1"/>
      </sharedItems>
    </cacheField>
    <cacheField name="Peticionario" numFmtId="0">
      <sharedItems/>
    </cacheField>
    <cacheField name="Naturaleza jurídica del peticionario" numFmtId="0">
      <sharedItems count="5">
        <s v="Entidad Bomberil"/>
        <s v="Entidad Territorial"/>
        <s v="Persona Natural"/>
        <s v="Persona Juridica"/>
        <s v="Entidad Publica"/>
      </sharedItems>
    </cacheField>
    <cacheField name="Tema de Consulta" numFmtId="0">
      <sharedItems count="5">
        <s v="Legislacion Bomberil"/>
        <s v="Solicitud de informacion"/>
        <s v="Otros"/>
        <s v="Acompañamiento Juridico"/>
        <s v="Queja contra Cuerpo de Bombero"/>
      </sharedItems>
    </cacheField>
    <cacheField name="Asunto" numFmtId="0">
      <sharedItems/>
    </cacheField>
    <cacheField name="Responsable" numFmtId="0">
      <sharedItems/>
    </cacheField>
    <cacheField name="Área" numFmtId="0">
      <sharedItems count="3">
        <s v="SUBDIRECCIÓN ESTRATÉGICA Y DE COORDINACIÓN BOMBERIL "/>
        <s v=" SUBDIRECCIÓN ADMINISTRATIVA Y FINANCIERA"/>
        <s v="DIRECCION GENERAL"/>
      </sharedItems>
    </cacheField>
    <cacheField name="Dependencia" numFmtId="0">
      <sharedItems/>
    </cacheField>
    <cacheField name="Tipo de petición" numFmtId="0">
      <sharedItems count="13">
        <s v="PETICIóN INTERéS GENERAL  "/>
        <s v="PETICIóN DOCUMENTOS O INFORMACIóN "/>
        <s v="PETICIóN INTERéS PARTICULAR  "/>
        <s v="PETICIóN ENTRE AUTORIDADES  "/>
        <s v="PETICIóN DE CONSULTA "/>
        <s v="PETICIóN INFORMES A CONGRESISTAS  "/>
        <s v="QUEJA "/>
        <s v="PETICIóN INTERéS PARTICULAR" u="1"/>
        <s v="QUEJA" u="1"/>
        <s v="PETICIóN INTERéS GENERAL" u="1"/>
        <s v="PETICIóN ENTRE AUTORIDADES" u="1"/>
        <s v="PETICIóN DOCUMENTOS O INFORMACIóN" u="1"/>
        <s v="PETICIóN DE CONSULTA" u="1"/>
      </sharedItems>
    </cacheField>
    <cacheField name="Tiempo de respuesta legal" numFmtId="0">
      <sharedItems containsSemiMixedTypes="0" containsString="0" containsNumber="1" containsInteger="1" minValue="5" maxValue="35"/>
    </cacheField>
    <cacheField name="RADICADO" numFmtId="0">
      <sharedItems containsMixedTypes="1" containsNumber="1" containsInteger="1" minValue="20221140125302" maxValue="20229000152302"/>
    </cacheField>
    <cacheField name="Fecha" numFmtId="0">
      <sharedItems containsSemiMixedTypes="0" containsNonDate="0" containsDate="1" containsString="0" minDate="2022-01-07T00:00:00" maxDate="2022-07-01T00:00:00"/>
    </cacheField>
    <cacheField name="Número de salida" numFmtId="1">
      <sharedItems containsBlank="1" containsMixedTypes="1" containsNumber="1" containsInteger="1" minValue="222130053961" maxValue="20223140052011"/>
    </cacheField>
    <cacheField name="Fecha de salida" numFmtId="0">
      <sharedItems containsSemiMixedTypes="0" containsNonDate="0" containsDate="1" containsString="0" minDate="2022-01-20T00:00:00" maxDate="2022-07-30T00:00:00"/>
    </cacheField>
    <cacheField name="Dias habiles" numFmtId="1">
      <sharedItems containsSemiMixedTypes="0" containsString="0" containsNumber="1" containsInteger="1" minValue="-19" maxValue="127"/>
    </cacheField>
    <cacheField name="Tiempo de atención" numFmtId="1">
      <sharedItems containsSemiMixedTypes="0" containsString="0" containsNumber="1" containsInteger="1" minValue="-18" maxValue="128"/>
    </cacheField>
    <cacheField name="Estado" numFmtId="0">
      <sharedItems count="4">
        <s v="Cumplida"/>
        <s v="Extemporanea"/>
        <s v="Vencida"/>
        <s v="En proceso"/>
      </sharedItems>
    </cacheField>
    <cacheField name="Observaciones" numFmtId="0">
      <sharedItems containsBlank="1" longText="1"/>
    </cacheField>
    <cacheField name="FECHA DIGITALIZACIÓN DOCUMENTO DE RESPUESTA" numFmtId="0">
      <sharedItems containsDate="1" containsBlank="1" containsMixedTypes="1" minDate="2022-01-28T00:00:00" maxDate="2022-08-08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1">
  <r>
    <x v="0"/>
    <x v="0"/>
    <x v="0"/>
    <s v="CUERPO DE BOMBEROS VOLUNTARIOS DE YARUMAL  "/>
    <x v="0"/>
    <x v="0"/>
    <s v="CAC: aclaración de dudas sobre registro de curso "/>
    <s v="Lina Maria Rojas Gallego "/>
    <x v="0"/>
    <s v="EDUCACIÓN NACIONAL PARA BOMBEROS"/>
    <x v="0"/>
    <n v="30"/>
    <s v="20221140123712  "/>
    <d v="2022-01-07T00:00:00"/>
    <n v="20222140032821"/>
    <d v="2022-01-20T00:00:00"/>
    <n v="9"/>
    <n v="10"/>
    <x v="0"/>
    <s v="20-01-2022 18:16 PM Archivar Lina Maria Rojas Gallego Se respondió con radicado DNBC 20222140032821"/>
    <d v="2022-01-28T00:00:00"/>
    <s v="PDF"/>
    <s v="Si"/>
    <s v="N/A"/>
    <s v="Se asigno TRD incorrecta"/>
  </r>
  <r>
    <x v="0"/>
    <x v="1"/>
    <x v="1"/>
    <s v="CUERPO DE BOMBEROS VOLUNTARIOS DE BOGOTA  "/>
    <x v="0"/>
    <x v="0"/>
    <s v="RD. Alcance radicado DNBC No. 20212140027541. "/>
    <s v="Edgar Alexander Maya Lopez "/>
    <x v="0"/>
    <s v="EDUCACIÓN NACIONAL PARA BOMBEROS"/>
    <x v="0"/>
    <n v="30"/>
    <s v="20221140123722  "/>
    <d v="2022-01-12T00:00:00"/>
    <n v="20222110033251"/>
    <d v="2022-01-31T00:00:00"/>
    <n v="13"/>
    <n v="14"/>
    <x v="0"/>
    <s v="31-01-2022 08:55 AM Archivar Edgar Alexander Maya Lopez Se da respuesta con radicado DNBC 20222110033251"/>
    <d v="2022-01-28T00:00:00"/>
    <s v="PDF"/>
    <s v="Si"/>
    <s v="N/A"/>
    <s v="N/A"/>
  </r>
  <r>
    <x v="0"/>
    <x v="0"/>
    <x v="2"/>
    <s v="ALCALDÍA MUNICIPAL DE PUPIALES - NARIÑO  "/>
    <x v="1"/>
    <x v="1"/>
    <s v="CAC. Consulta Donacion Predio Municipio de Pupiales a Bomberos. "/>
    <s v=" Yerky Sneider Garavito Cancelado"/>
    <x v="1"/>
    <s v="INFRAESTRUCTURA NACIONAL PARA BOMBEROS"/>
    <x v="0"/>
    <n v="30"/>
    <s v="20221140123812  "/>
    <d v="2022-01-14T00:00:00"/>
    <n v="20221100047091"/>
    <d v="2022-03-15T00:00:00"/>
    <n v="42"/>
    <n v="43"/>
    <x v="1"/>
    <s v="15-03-2022 17:24 PM_x0009_Archivar_x0009_VIVIANA ANDRADE TOVAR_x0009_SE DA CONTESTACIÓN A LA SOLICITUD MEDIANTE RADICADO NUMERO 20221100047091"/>
    <m/>
    <s v="PDF"/>
    <m/>
    <m/>
    <s v="Sin evidencia de envio de respuesta"/>
  </r>
  <r>
    <x v="0"/>
    <x v="0"/>
    <x v="3"/>
    <s v="CRISTIAN MAURICIO FLOREZ RESTREPO  "/>
    <x v="2"/>
    <x v="1"/>
    <s v="CAC. Solicitud Información Seguro Nacional de Bomberos. "/>
    <s v="Jiud Magnoly Gaviria Narvaez"/>
    <x v="0"/>
    <s v="COORDINACIÓN OPERATIVA"/>
    <x v="1"/>
    <n v="20"/>
    <s v="20221140123842  "/>
    <d v="2022-01-14T00:00:00"/>
    <s v="N/A"/>
    <d v="2022-01-24T00:00:00"/>
    <n v="6"/>
    <n v="7"/>
    <x v="0"/>
    <s v="24-01-2022 17:14 PM Archivar Jiud Magnoly Gaviria Narvaez Se brinda respuesta mediante email de segurosdnbc@gmail.com"/>
    <s v="N/A"/>
    <s v="N/A"/>
    <s v="Si"/>
    <s v="N/A"/>
    <s v="Informacion enviada correo electronico por tramite de segusros de vida."/>
  </r>
  <r>
    <x v="0"/>
    <x v="0"/>
    <x v="4"/>
    <s v="CUERPO DE BOMBEROS VOLUNTARIOS DE GUADALUPE  "/>
    <x v="0"/>
    <x v="0"/>
    <s v="CAC. Petición Orden de cese de actividades. "/>
    <s v=" Camilo Portilla Quelal"/>
    <x v="0"/>
    <s v="FORMULACIÓN, ACTUALIZACIÓN ,ACOMPAÑAMINETO NORMATIVO Y OPERATIVO"/>
    <x v="0"/>
    <n v="30"/>
    <s v="20221140123852  "/>
    <d v="2022-01-14T00:00:00"/>
    <s v="N/A"/>
    <d v="2022-02-22T00:00:00"/>
    <n v="27"/>
    <n v="28"/>
    <x v="0"/>
    <s v="22-02-2022 11:48 AM Archivar Camilo Portilla Quelal se da comunicación al 3142600583 número del comandante JUAN CARLOS CRUZ AGUIRRE, quien informa la situación a fondo y se esboza por parte del suscrito el proceso a seguir."/>
    <s v="N/A"/>
    <s v="N/A"/>
    <s v="N/A"/>
    <s v="N/A"/>
    <s v="No se adjunta evidencia de respuesta telefonica"/>
  </r>
  <r>
    <x v="0"/>
    <x v="0"/>
    <x v="5"/>
    <s v="CUERPO DE BOMBEROS VOLUNTARIOS DE CIRCASIA  "/>
    <x v="0"/>
    <x v="0"/>
    <s v="CAC. información sobre elección de comandante. "/>
    <s v=" Jorge Restrepo Sanguino"/>
    <x v="0"/>
    <s v="FORMULACIÓN, ACTUALIZACIÓN ,ACOMPAÑAMINETO NORMATIVO Y OPERATIVO"/>
    <x v="0"/>
    <n v="30"/>
    <s v="20221140123862  "/>
    <d v="2022-01-14T00:00:00"/>
    <n v="20222110035961"/>
    <d v="2022-02-03T00:00:00"/>
    <n v="14"/>
    <n v="15"/>
    <x v="0"/>
    <s v="21-02-2022 16:17 PM Archivar Jorge Restrepo Sanguino SE DIO RESPUESTA MEDIANTE OFICIO N°20222110035961 EL 03/02/2022"/>
    <d v="2022-02-04T00:00:00"/>
    <s v="PDF"/>
    <s v="Si"/>
    <s v="N/A"/>
    <s v="N/A"/>
  </r>
  <r>
    <x v="0"/>
    <x v="1"/>
    <x v="6"/>
    <s v="ALCALDIA CALOTO CAUCA "/>
    <x v="1"/>
    <x v="0"/>
    <s v="RD. Construcción Sede Bomberos Caloto - Cauca. "/>
    <s v=" Yerky Sneider Garavito Cancelado"/>
    <x v="0"/>
    <s v="INFRAESTRUCTURA NACIONAL PARA BOMBEROS"/>
    <x v="0"/>
    <n v="30"/>
    <s v="20221140123872  "/>
    <d v="2022-01-17T00:00:00"/>
    <s v="N/A"/>
    <d v="2022-02-17T00:00:00"/>
    <n v="23"/>
    <n v="24"/>
    <x v="0"/>
    <s v="18-02-2022 10:34 AM Archivar Yerky Sneider Garavito Cancelado Requerimiento atendido. Por instrucciones del arquitecto Yerky Garavito, del 17 de febrero de 2022 pasa a archivo."/>
    <s v="N/A"/>
    <s v="N/A"/>
    <s v="N/A"/>
    <s v="N/A"/>
    <s v="No se anexa evidencia de respuesta"/>
  </r>
  <r>
    <x v="1"/>
    <x v="2"/>
    <x v="7"/>
    <s v="PEDRO QUIROGA  "/>
    <x v="2"/>
    <x v="0"/>
    <s v="CHT. Inquietudes requisitos para ser bomberos. "/>
    <s v="Andrea Bibiana Castañeda Durán"/>
    <x v="0"/>
    <s v="FORMULACIÓN, ACTUALIZACIÓN ,ACOMPAÑAMINETO NORMATIVO Y OPERATIVO"/>
    <x v="2"/>
    <n v="30"/>
    <s v="20221140123982  "/>
    <d v="2022-01-19T00:00:00"/>
    <n v="20222110033621"/>
    <d v="2022-01-28T00:00:00"/>
    <n v="7"/>
    <n v="8"/>
    <x v="0"/>
    <s v="31-01-2022 18:04 PM Archivar Andrea Bibiana Castañeda Durán SE DIO TRÁMITE CON RADICADO 20222110033621 ENVIADO EL 28/01/2022"/>
    <d v="2022-01-28T00:00:00"/>
    <s v="PDF"/>
    <s v="Si"/>
    <s v="N/A"/>
    <s v="N/A"/>
  </r>
  <r>
    <x v="0"/>
    <x v="0"/>
    <x v="7"/>
    <s v="ALCALDIA PULI SECRETARIA DE GOBIERNO CUNDINAMARCA "/>
    <x v="1"/>
    <x v="1"/>
    <s v="CAC. INFORMACIÓN ACTUAL SOBRE ESTADO LEGAL DEL CUERPO DE BOMBEROS VOLUNTARIOS DE PULÍ CUNDINAMARCA. "/>
    <s v=" Julio Cesar Garcia Triana"/>
    <x v="0"/>
    <s v="INSPECCION, VIGILANCIA Y CONTROL"/>
    <x v="0"/>
    <n v="30"/>
    <s v="20221140124022  "/>
    <d v="2022-01-20T00:00:00"/>
    <n v="20222150038291"/>
    <d v="2022-02-28T00:00:00"/>
    <n v="27"/>
    <n v="28"/>
    <x v="0"/>
    <m/>
    <d v="2022-02-28T00:00:00"/>
    <s v="PDF"/>
    <s v="Si"/>
    <s v="N/A"/>
    <s v="Orfeo sin cerrar (archivar)"/>
  </r>
  <r>
    <x v="0"/>
    <x v="0"/>
    <x v="8"/>
    <s v="ALCALDIA FLANDES SECRETARIA DE GOBIERNO "/>
    <x v="1"/>
    <x v="1"/>
    <s v="CAC. Solicitud información radicado: 2021200002131. "/>
    <s v=" Julio Alejandro Chamorro Cabrera"/>
    <x v="0"/>
    <s v="INSPECCION, VIGILANCIA Y CONTROL"/>
    <x v="0"/>
    <n v="30"/>
    <s v="20221140124032  "/>
    <d v="2022-01-20T00:00:00"/>
    <n v="20222000036711"/>
    <d v="2022-02-10T00:00:00"/>
    <n v="15"/>
    <n v="16"/>
    <x v="0"/>
    <s v="11-02-2022 13:32 PM Archivar Julio Alejandro Chamorro Cabrera Se envió respuesta el 10 de febrero con radicado No 20222000036711"/>
    <d v="2022-02-10T00:00:00"/>
    <s v="PDF"/>
    <s v="Si"/>
    <s v="N/A"/>
    <s v="N/A"/>
  </r>
  <r>
    <x v="0"/>
    <x v="0"/>
    <x v="0"/>
    <s v="MARICELA VANEGAS BUSTAMANE  "/>
    <x v="2"/>
    <x v="1"/>
    <s v="CAC. SOLICITUD ACLARACION DE DUDAS Y REVISON DE DOCUMENTOS. "/>
    <s v=" Julio Cesar Garcia Triana"/>
    <x v="0"/>
    <s v="INSPECCION, VIGILANCIA Y CONTROL"/>
    <x v="2"/>
    <n v="30"/>
    <s v="20221140124052  "/>
    <d v="2022-01-20T00:00:00"/>
    <s v="_x0009_20222150038311"/>
    <d v="2022-02-28T00:00:00"/>
    <n v="27"/>
    <n v="28"/>
    <x v="0"/>
    <m/>
    <d v="2022-02-28T00:00:00"/>
    <s v="PDF"/>
    <s v="Si"/>
    <s v="N/A"/>
    <s v="Orfeo sin cerrar (archivar)"/>
  </r>
  <r>
    <x v="0"/>
    <x v="0"/>
    <x v="4"/>
    <s v="PROCURADURIA REGIONAL DE SANTANDER  "/>
    <x v="1"/>
    <x v="1"/>
    <s v="CAC. OF. 6759 Procuraduría Regional de Santander. "/>
    <s v=" Alvaro Perez"/>
    <x v="1"/>
    <s v="GESTIÓN CONTRACTUAL"/>
    <x v="3"/>
    <n v="10"/>
    <s v="20221140124072  "/>
    <d v="2022-01-20T00:00:00"/>
    <n v="20213000022591"/>
    <d v="2022-02-09T00:00:00"/>
    <n v="14"/>
    <n v="15"/>
    <x v="1"/>
    <s v="09-02-2022 16:42 PM Archivar Alvaro Perez Se remite respuesta mediante el correo del director nacional de Bomberos."/>
    <d v="2022-02-09T00:00:00"/>
    <s v="PDF"/>
    <s v="Si"/>
    <s v="N/A"/>
    <m/>
  </r>
  <r>
    <x v="0"/>
    <x v="0"/>
    <x v="0"/>
    <s v="CUERPO DE BOMBEROS VOLUNTARIOS DE LA CEJA  "/>
    <x v="0"/>
    <x v="2"/>
    <s v="CAC. SOLICITUD actualización de la información en la página de la DNBC. "/>
    <s v="Carlos Cartagena Cano"/>
    <x v="2"/>
    <s v="CITEL"/>
    <x v="2"/>
    <n v="30"/>
    <s v="20221140124232  "/>
    <d v="2022-01-21T00:00:00"/>
    <s v="N/A"/>
    <d v="2022-01-27T00:00:00"/>
    <n v="4"/>
    <n v="5"/>
    <x v="0"/>
    <s v="27-01-2022 14:46 PM Archivar Carlos Cartagena Cano DOCUMENTO SE ARCHIVA YA QUE SE REALIZA EL PROCESO SE SOLICITUD DE ACTUALIZACION DE LA PAGINA, CON LOS DATOS CORRESPONDIENTES."/>
    <s v="N/A"/>
    <s v="N/A"/>
    <s v="N/A"/>
    <s v="N/A"/>
    <s v="https://dnbc.gov.co/directorio"/>
  </r>
  <r>
    <x v="0"/>
    <x v="0"/>
    <x v="9"/>
    <s v="CUERPO DE BOMBEROS VOLUNTARIOS DE DUITAMA  "/>
    <x v="0"/>
    <x v="1"/>
    <s v="CAC. Solicitud Certificación. "/>
    <s v="Javier Alberto Coral Meneses"/>
    <x v="0"/>
    <s v="INSPECCION, VIGILANCIA Y CONTROL"/>
    <x v="1"/>
    <n v="20"/>
    <s v="20221140124292  "/>
    <d v="2022-01-21T00:00:00"/>
    <n v="20222150037961"/>
    <d v="2022-02-09T00:00:00"/>
    <n v="13"/>
    <n v="14"/>
    <x v="0"/>
    <s v="11-02-2022 11:05 AM Archivar Javier Alberto Coral Meneses Respuesta enviada el 9 de febrero con radicado No 20222150037961"/>
    <d v="2022-02-09T00:00:00"/>
    <s v="PDF"/>
    <s v="Si"/>
    <s v="N/A"/>
    <s v="N/A"/>
  </r>
  <r>
    <x v="0"/>
    <x v="0"/>
    <x v="10"/>
    <s v="CUERPO DE BOMBEROS VOLUNTARIOS DE ROLDANILLO VALLE  "/>
    <x v="0"/>
    <x v="1"/>
    <s v="CAC. carnetizacion. "/>
    <s v="Liz Margaret Álvarez calderon"/>
    <x v="0"/>
    <s v="INSPECCION, VIGILANCIA Y CONTROL"/>
    <x v="2"/>
    <n v="30"/>
    <s v="20221140124302  "/>
    <d v="2022-01-21T00:00:00"/>
    <m/>
    <d v="2022-07-29T00:00:00"/>
    <n v="127"/>
    <n v="128"/>
    <x v="2"/>
    <m/>
    <m/>
    <m/>
    <m/>
    <m/>
    <m/>
  </r>
  <r>
    <x v="0"/>
    <x v="0"/>
    <x v="8"/>
    <s v="CUERPO DE BOMBEROS VOLUNTARIOS DE GUAMO  "/>
    <x v="0"/>
    <x v="3"/>
    <s v="CAC. Consulta jurídica. "/>
    <s v="Andrea Bibiana Castañeda Durán"/>
    <x v="0"/>
    <s v="FORMULACIÓN, ACTUALIZACIÓN ,ACOMPAÑAMINETO NORMATIVO Y OPERATIVO"/>
    <x v="4"/>
    <n v="35"/>
    <s v="20221140124322  "/>
    <d v="2022-01-21T00:00:00"/>
    <n v="20222110037861"/>
    <d v="2022-04-04T00:00:00"/>
    <n v="50"/>
    <n v="51"/>
    <x v="1"/>
    <s v="18-04-2022 13:05 PM_x0009_Archivar_x0009_Andrea Bibiana Castañeda Durán_x0009_SE DIO TRÁMITE CON RAD. 20222110037861 ENVIADO EL 4/4/22"/>
    <d v="2022-04-04T00:00:00"/>
    <s v="PDF"/>
    <s v="Si"/>
    <s v="N/A"/>
    <s v="N/A"/>
  </r>
  <r>
    <x v="0"/>
    <x v="3"/>
    <x v="8"/>
    <s v="MELBA GISELLA VARGAS  "/>
    <x v="2"/>
    <x v="1"/>
    <s v="CI. Solicitud constancia Rue. "/>
    <s v="Carlos Cartagena Cano"/>
    <x v="2"/>
    <s v="CITEL"/>
    <x v="1"/>
    <n v="20"/>
    <s v="20221140124352  "/>
    <d v="2022-01-21T00:00:00"/>
    <n v="20221000039201"/>
    <d v="2022-02-16T00:00:00"/>
    <n v="18"/>
    <n v="19"/>
    <x v="0"/>
    <s v="16-02-2022 10:30 AM Archivar Carlos Cartagena Cano se envía correo electrónico el día 16/ 02/2022, con respuesta, se archiva documento."/>
    <d v="2022-02-16T00:00:00"/>
    <s v="PDF"/>
    <s v="Si"/>
    <s v="N/A"/>
    <s v="N/A"/>
  </r>
  <r>
    <x v="0"/>
    <x v="0"/>
    <x v="10"/>
    <s v="FRANKLIN ROLANDO CANO VALCARCEL "/>
    <x v="2"/>
    <x v="4"/>
    <s v="CAC. Denuncia por Incumplimiento APH ley 1164 de 2007 Direccion Nacional de Bomberos -manual Tecnico Operativo -Requisitos Docentes Bomberos funciones emergencias medicas. "/>
    <s v="Lina Maria Rojas Gallego "/>
    <x v="0"/>
    <s v="EDUCACIÓN NACIONAL PARA BOMBEROS"/>
    <x v="2"/>
    <n v="30"/>
    <s v="20221140124392  "/>
    <d v="2022-01-21T00:00:00"/>
    <n v="20222140043011"/>
    <d v="2022-03-01T00:00:00"/>
    <n v="27"/>
    <n v="28"/>
    <x v="0"/>
    <s v="01-03-2022 23:18 PM_x0009_Archivar_x0009_Lina Maria Rojas Gallego_x0009_Se respondió con radicado DNBC 20222140043011"/>
    <s v="N/A"/>
    <s v="WORD"/>
    <s v="N/A"/>
    <s v="N/A"/>
    <s v="No se especifica medio de envio de respuesta/ documento sin firma"/>
  </r>
  <r>
    <x v="0"/>
    <x v="0"/>
    <x v="1"/>
    <s v="PALACIO &amp; SARMIENTO ABOGADOS  "/>
    <x v="3"/>
    <x v="0"/>
    <s v="CAC. CONSULTA JURIDICA.  "/>
    <s v="Andrea Bibiana Castañeda Durán"/>
    <x v="0"/>
    <s v="FORMULACIÓN, ACTUALIZACIÓN ,ACOMPAÑAMINETO NORMATIVO Y OPERATIVO"/>
    <x v="4"/>
    <n v="35"/>
    <s v="20221140124402  "/>
    <d v="2022-01-24T00:00:00"/>
    <n v="20222110038041"/>
    <d v="2022-02-16T00:00:00"/>
    <n v="17"/>
    <n v="18"/>
    <x v="0"/>
    <s v="19-02-2022 16:02 PM Archivar Andrea Bibiana Castañeda Durán SE DIO TRÁMITE CON RADICADO 20222110038041 ENVIADO 16/02/22"/>
    <d v="2022-02-16T00:00:00"/>
    <s v="PDF"/>
    <s v="Si"/>
    <s v="N/A"/>
    <s v="N/A"/>
  </r>
  <r>
    <x v="0"/>
    <x v="0"/>
    <x v="7"/>
    <s v="ALCALDIA VERGARA CUNDINAMARCA "/>
    <x v="1"/>
    <x v="3"/>
    <s v="CAC. Prestación de Servicio Bomberil. "/>
    <s v=" Camilo Portilla Quelal"/>
    <x v="0"/>
    <s v="FORMULACIÓN, ACTUALIZACIÓN ,ACOMPAÑAMINETO NORMATIVO Y OPERATIVO"/>
    <x v="0"/>
    <n v="30"/>
    <s v="20221140124432  "/>
    <d v="2022-01-24T00:00:00"/>
    <n v="20222110036021"/>
    <d v="2022-02-07T00:00:00"/>
    <n v="10"/>
    <n v="11"/>
    <x v="0"/>
    <s v="Se da respuesta vía correo electrónico el día 07/02/2022"/>
    <d v="2022-02-07T00:00:00"/>
    <s v="PDF"/>
    <s v="Si"/>
    <s v="N/A"/>
    <s v="N/A"/>
  </r>
  <r>
    <x v="0"/>
    <x v="0"/>
    <x v="4"/>
    <s v="CUERPO DE BOMBEROS VOLUNTARIOS DE SIMACOTA - SANTANDER  "/>
    <x v="0"/>
    <x v="0"/>
    <s v="CAC. derecho peticion. "/>
    <s v=" Jorge Restrepo Sanguino"/>
    <x v="0"/>
    <s v="FORMULACIÓN, ACTUALIZACIÓN ,ACOMPAÑAMINETO NORMATIVO Y OPERATIVO"/>
    <x v="0"/>
    <n v="30"/>
    <s v="20221140124452  "/>
    <d v="2022-01-24T00:00:00"/>
    <n v="20222110038091"/>
    <d v="2022-02-16T00:00:00"/>
    <n v="17"/>
    <n v="18"/>
    <x v="0"/>
    <s v="21-02-2022 16:36 PM Archivar Jorge Restrepo Sanguino SE DIO RESPUESTA MEDIANTE OFICIO N° 20222110038091 EL 16/02/2022"/>
    <d v="2022-02-16T00:00:00"/>
    <s v="PDF"/>
    <s v="Si"/>
    <s v="N/A"/>
    <m/>
  </r>
  <r>
    <x v="0"/>
    <x v="0"/>
    <x v="10"/>
    <s v="SUPERINTENDENCIA DE INDUSTRIA Y COMERCIO  "/>
    <x v="1"/>
    <x v="1"/>
    <s v="CAC. TRASLADO SOLICITUD SECRETARÍA DE GOBIERNO – ALCALDÍA DE SEVILLA.  "/>
    <s v=" Jorge Restrepo Sanguino"/>
    <x v="0"/>
    <s v="FORMULACIÓN, ACTUALIZACIÓN ,ACOMPAÑAMINETO NORMATIVO Y OPERATIVO"/>
    <x v="1"/>
    <n v="20"/>
    <s v="20221140124462  "/>
    <d v="2022-01-24T00:00:00"/>
    <n v="20222110036011"/>
    <d v="2022-02-07T00:00:00"/>
    <n v="10"/>
    <n v="11"/>
    <x v="0"/>
    <s v="08-02-2022 11:26 AM Archivar Jorge Restrepo Sanguino SE DIO RESPUESTA MEDIANTE OFICIO N°20222110036011 EL 07/02/2022"/>
    <d v="2022-02-08T00:00:00"/>
    <s v="PDF"/>
    <s v="Si"/>
    <s v="N/A"/>
    <s v="N/A"/>
  </r>
  <r>
    <x v="0"/>
    <x v="0"/>
    <x v="9"/>
    <s v="ANDREA QUINONEZ  "/>
    <x v="2"/>
    <x v="4"/>
    <s v="CAC. Bombera que no es digna de pertenecer a una institución tan prestigiosa "/>
    <s v="Andrea Bibiana Castañeda Durán"/>
    <x v="0"/>
    <s v="FORMULACIÓN, ACTUALIZACIÓN ,ACOMPAÑAMINETO NORMATIVO Y OPERATIVO"/>
    <x v="2"/>
    <n v="30"/>
    <s v="20221140124472  "/>
    <d v="2022-01-24T00:00:00"/>
    <n v="20222110037481"/>
    <d v="2022-02-14T00:00:00"/>
    <n v="15"/>
    <n v="16"/>
    <x v="0"/>
    <s v="19-02-2022 15:48 PM Archivar Andrea Bibiana Castañeda Durán SE DIO TRÁMITE CON RADICADO NO. 20222110037481 EL 14/02/22"/>
    <d v="2022-02-14T00:00:00"/>
    <s v="PDF"/>
    <s v="Si"/>
    <s v="N/A"/>
    <s v="N/A"/>
  </r>
  <r>
    <x v="0"/>
    <x v="0"/>
    <x v="11"/>
    <s v="CUERPO DE BOMBEROS VOLUNTARIOS DE QUINCHIA - RISARALDA  "/>
    <x v="0"/>
    <x v="0"/>
    <s v="CAC. solicitud concepto. "/>
    <s v=" Camilo Portilla Quelal"/>
    <x v="0"/>
    <s v="FORMULACIÓN, ACTUALIZACIÓN ,ACOMPAÑAMINETO NORMATIVO Y OPERATIVO"/>
    <x v="0"/>
    <n v="30"/>
    <s v="20221140124482  "/>
    <d v="2022-01-24T00:00:00"/>
    <n v="20222110041771"/>
    <d v="2022-03-22T00:00:00"/>
    <n v="40"/>
    <n v="41"/>
    <x v="1"/>
    <m/>
    <d v="2022-03-22T00:00:00"/>
    <s v="PDF"/>
    <s v="Si"/>
    <s v="N/A"/>
    <s v="Responsable de peticion no archiva radicado de entrada ni salida"/>
  </r>
  <r>
    <x v="0"/>
    <x v="0"/>
    <x v="1"/>
    <s v="USUARIO ANONIMO  "/>
    <x v="2"/>
    <x v="0"/>
    <s v="CAC: Denuncia por Incumplimiento APH ley 1164 de 2007 DNBC -manual Tecnico Operativo -Requisitos Docentes Bomberos.  "/>
    <s v="Lina Maria Rojas Gallego "/>
    <x v="0"/>
    <s v="EDUCACIÓN NACIONAL PARA BOMBEROS"/>
    <x v="2"/>
    <n v="30"/>
    <s v="20221000124572  "/>
    <d v="2022-01-24T00:00:00"/>
    <n v="20222140043011"/>
    <d v="2022-03-01T00:00:00"/>
    <n v="26"/>
    <n v="27"/>
    <x v="0"/>
    <s v="01-03-2022 12:16 PM_x0009_Archivar_x0009_Lina Maria Rojas Gallego_x0009_Se archiva, es la misma denuncia del radicado 20221140124392"/>
    <s v="N/A"/>
    <s v="WORD"/>
    <s v="N/A"/>
    <s v="N/A"/>
    <s v="No se especifica medio de envio de respuesta/ documento sin firma"/>
  </r>
  <r>
    <x v="0"/>
    <x v="0"/>
    <x v="0"/>
    <s v="CUERPO BOMBEROS VOLUNTARIOS DE APARTADO - ANTIOQUIA  "/>
    <x v="0"/>
    <x v="1"/>
    <s v="CAC: : solicitud de información "/>
    <s v="Andrea Bibiana Castañeda Durán"/>
    <x v="0"/>
    <s v="FORMULACIÓN, ACTUALIZACIÓN ,ACOMPAÑAMINETO NORMATIVO Y OPERATIVO"/>
    <x v="0"/>
    <n v="30"/>
    <s v="20221000124582  "/>
    <d v="2022-01-24T00:00:00"/>
    <n v="20222110038051"/>
    <d v="2022-02-16T00:00:00"/>
    <n v="17"/>
    <n v="18"/>
    <x v="0"/>
    <s v="19-02-2022 15:59 PM Archivar Andrea Bibiana Castañeda Durán SE DIO TTÁMITE CON RADICADO NO. 20222110038051 ENVIADO EL 16/02/22"/>
    <d v="2022-02-16T00:00:00"/>
    <s v="PDF"/>
    <s v="Si"/>
    <s v="N/A"/>
    <s v="N/A"/>
  </r>
  <r>
    <x v="0"/>
    <x v="0"/>
    <x v="10"/>
    <s v="CUERPO DE BOMBEROS VOLUNTARIOS DE YUMBO  "/>
    <x v="0"/>
    <x v="1"/>
    <s v="CAC: CERTIFICACION BRIGADA FORESTAL "/>
    <s v=" VIVIANA ANDRADE TOVAR"/>
    <x v="2"/>
    <s v="PLANEACIÓN ESTRATEGICA "/>
    <x v="0"/>
    <n v="30"/>
    <s v="20221000124592  "/>
    <d v="2022-01-24T00:00:00"/>
    <s v="N/A"/>
    <d v="2022-03-16T00:00:00"/>
    <n v="37"/>
    <n v="38"/>
    <x v="1"/>
    <s v="16-03-2022 09:49 AM_x0009_Archivar_x0009_VIVIANA ANDRADE TOVAR_x0009_Mediante reunión virtual entre la DNBC en representación de Viviana Andrade como apoyo a la supervisión y Julián Ramos como líder de brigada y representante del CBV Yumbo, se dio asesoría y respuesta al requerimiento. Reposa acta de seguimiento en carpeta del convenio de incendios forestales 2022."/>
    <s v="N/A"/>
    <s v="N/A"/>
    <s v="N/A"/>
    <s v="N/A"/>
    <s v="Sin evidencia de reunion virtual"/>
  </r>
  <r>
    <x v="0"/>
    <x v="0"/>
    <x v="1"/>
    <s v="JULIO RODRíGUEZ DE LA HOZ  "/>
    <x v="2"/>
    <x v="1"/>
    <s v="CAC: derecho de petición de interés general "/>
    <s v="Andrea Bibiana Castañeda Durán"/>
    <x v="0"/>
    <s v="FORMULACIÓN, ACTUALIZACIÓN ,ACOMPAÑAMINETO NORMATIVO Y OPERATIVO"/>
    <x v="2"/>
    <n v="30"/>
    <s v="20221000124622  "/>
    <d v="2022-01-24T00:00:00"/>
    <n v="20222110041351"/>
    <d v="2022-03-07T00:00:00"/>
    <n v="30"/>
    <n v="31"/>
    <x v="0"/>
    <m/>
    <d v="2022-03-08T00:00:00"/>
    <s v="PDF"/>
    <s v="Si"/>
    <s v="N/A"/>
    <s v="N/A"/>
  </r>
  <r>
    <x v="0"/>
    <x v="0"/>
    <x v="12"/>
    <s v="CUERPO DE BOMBEROS VOLUNTARIOS DE ARAUCA - CALDAS CORREGIMIENTO ARAUCA  "/>
    <x v="0"/>
    <x v="1"/>
    <s v="CAC: Solicitud de información "/>
    <s v=" Camilo Portilla Quelal"/>
    <x v="0"/>
    <s v="FORMULACIÓN, ACTUALIZACIÓN ,ACOMPAÑAMINETO NORMATIVO Y OPERATIVO"/>
    <x v="0"/>
    <n v="30"/>
    <s v="20221000124642  "/>
    <d v="2022-01-24T00:00:00"/>
    <s v="_x0009_20222110041811"/>
    <d v="2022-03-22T00:00:00"/>
    <n v="40"/>
    <n v="41"/>
    <x v="1"/>
    <m/>
    <d v="2022-03-22T00:00:00"/>
    <s v="PDF"/>
    <s v="Si"/>
    <s v="N/A"/>
    <s v="Responsable de peticion no archiva radicado de entrada ni salida"/>
  </r>
  <r>
    <x v="0"/>
    <x v="0"/>
    <x v="13"/>
    <s v="CUERPO DE BOMBEROS VOLUNTARIOS DE ACACIAS  "/>
    <x v="0"/>
    <x v="4"/>
    <s v="CAC: SOLICITUD DE INSPECCION VIGILANCIA Y CONTROL PARA EL CUERPO DE BOMBEROS DE ACACIAS "/>
    <s v=" Melba Vidal"/>
    <x v="0"/>
    <s v="INSPECCION, VIGILANCIA Y CONTROL"/>
    <x v="2"/>
    <n v="30"/>
    <s v="20221000124662  "/>
    <d v="2022-01-24T00:00:00"/>
    <s v="_x0009_20222150042841"/>
    <d v="2022-03-14T00:00:00"/>
    <n v="35"/>
    <n v="36"/>
    <x v="1"/>
    <s v="17-03-2022 19:06 PM_x0009_Archivar_x0009_Melba Vidal_x0009_Respuesta enviada el 14/02/2022 con radicado No 20222150042841"/>
    <d v="2022-03-14T00:00:00"/>
    <s v="PDF"/>
    <s v="Si"/>
    <s v="N/A"/>
    <s v="Enviado el 14/03/2022 no el "/>
  </r>
  <r>
    <x v="0"/>
    <x v="0"/>
    <x v="4"/>
    <s v="CUERPO DE BOMBEROS VOLUNTARIOS DE SIMACOTA - SANTANDER  "/>
    <x v="0"/>
    <x v="0"/>
    <s v="CAC. derecho peticion. "/>
    <s v=" Jorge Restrepo Sanguino"/>
    <x v="0"/>
    <s v="FORMULACIÓN, ACTUALIZACIÓN ,ACOMPAÑAMINETO NORMATIVO Y OPERATIVO"/>
    <x v="0"/>
    <n v="30"/>
    <s v="20221140124692  "/>
    <d v="2022-01-24T00:00:00"/>
    <n v="20222110038091"/>
    <d v="2022-02-16T00:00:00"/>
    <n v="17"/>
    <n v="18"/>
    <x v="0"/>
    <s v="16-02-2022 13:31 PM Archivar Jorge Restrepo Sanguino SE DIO RESPUESTA MEDIANTE OFICIO N°20222110038091 EL 16/02/2022"/>
    <d v="2022-02-16T00:00:00"/>
    <s v="PDF"/>
    <s v="Si"/>
    <s v="N/A"/>
    <s v="N/A"/>
  </r>
  <r>
    <x v="0"/>
    <x v="0"/>
    <x v="8"/>
    <s v="CUERPO DE BOMBEROS VOLUNTARIOS DE LERIDA - TOLIMA  "/>
    <x v="0"/>
    <x v="0"/>
    <s v="CAC. Solicitud de Concepto Jurídico y Revocatoria oficio con radicado 20212050095661. "/>
    <s v=" Camilo Portilla Quelal"/>
    <x v="0"/>
    <s v="FORMULACIÓN, ACTUALIZACIÓN ,ACOMPAÑAMINETO NORMATIVO Y OPERATIVO"/>
    <x v="4"/>
    <n v="35"/>
    <s v="20221140124722  "/>
    <d v="2022-01-24T00:00:00"/>
    <n v="20222110041871"/>
    <d v="2022-03-22T00:00:00"/>
    <n v="40"/>
    <n v="41"/>
    <x v="1"/>
    <m/>
    <d v="2022-03-22T00:00:00"/>
    <s v="PDF"/>
    <m/>
    <m/>
    <s v="Orfeo sin cerrar (archivar)"/>
  </r>
  <r>
    <x v="0"/>
    <x v="0"/>
    <x v="1"/>
    <s v="GRUPO DAO S.A.S  "/>
    <x v="3"/>
    <x v="1"/>
    <s v="CAC. Solicitud bomberos de municipios. "/>
    <s v="Edgar Alexander Maya Lopez "/>
    <x v="0"/>
    <s v="EDUCACIÓN NACIONAL PARA BOMBEROS"/>
    <x v="2"/>
    <n v="30"/>
    <s v="20221140124732  "/>
    <d v="2022-01-24T00:00:00"/>
    <n v="20222140037701"/>
    <d v="2022-02-16T00:00:00"/>
    <n v="17"/>
    <n v="18"/>
    <x v="0"/>
    <s v="16-02-2022 09:34 AM Archivar Edgar Alexander Maya Lopez Se da respuesta con radicado DNBC N° 20222140037701 - envio 16/02/2022"/>
    <d v="2022-02-16T00:00:00"/>
    <s v="PDF"/>
    <s v="Si"/>
    <s v="N/A"/>
    <s v="N/A"/>
  </r>
  <r>
    <x v="0"/>
    <x v="0"/>
    <x v="14"/>
    <s v="PEDRO JOSE HERNANDEZ RICARDO  "/>
    <x v="2"/>
    <x v="4"/>
    <s v="CAC. Solicitud tribunal disciplinario.  "/>
    <s v=" Camilo Portilla Quelal"/>
    <x v="0"/>
    <s v="FORMULACIÓN, ACTUALIZACIÓN ,ACOMPAÑAMINETO NORMATIVO Y OPERATIVO"/>
    <x v="0"/>
    <n v="30"/>
    <s v="20221140124772  "/>
    <d v="2022-01-24T00:00:00"/>
    <s v="_x0009_20222110041641"/>
    <d v="2022-03-22T00:00:00"/>
    <n v="40"/>
    <n v="41"/>
    <x v="1"/>
    <m/>
    <m/>
    <m/>
    <m/>
    <m/>
    <s v="Orfeo de entrada y salida sin archivar ni subir evidencia enviada por correo electronico. (respuesta verificada en correo respuestas atencion ciudadano"/>
  </r>
  <r>
    <x v="0"/>
    <x v="0"/>
    <x v="15"/>
    <s v="ALCALDÍA DE PUERTO CARREÑO  "/>
    <x v="1"/>
    <x v="0"/>
    <s v="CAC. Traslado por competencia Radicado PQRSD-0426609 de fecha 24 de mayo de 2021- Derecho de Petición. "/>
    <s v="Andrea Bibiana Castañeda Durán"/>
    <x v="0"/>
    <s v="FORMULACIÓN, ACTUALIZACIÓN ,ACOMPAÑAMINETO NORMATIVO Y OPERATIVO"/>
    <x v="0"/>
    <n v="30"/>
    <s v="20221140124782  "/>
    <d v="2022-01-24T00:00:00"/>
    <n v="20222110041451"/>
    <d v="2022-02-23T00:00:00"/>
    <n v="22"/>
    <n v="23"/>
    <x v="0"/>
    <s v="23-02-2022 09:19 AM Archivar Andrea Bibiana Castañeda Durán SE DIO TRÁMITE CONJUNTO CON EL RADICADO 20221140130412, VINCULADO CON EL RADICADO DE SALIDA 20222110041451"/>
    <s v="N/A"/>
    <s v="WORD"/>
    <s v="N/A"/>
    <s v="N/A"/>
    <s v="No se adjunta documento con firma "/>
  </r>
  <r>
    <x v="0"/>
    <x v="0"/>
    <x v="7"/>
    <s v="CUERPO DE BOMBEROS VOLUNTARIOS DE COGUA  "/>
    <x v="0"/>
    <x v="1"/>
    <s v="CAC. Traslado EXT_S22-00002727-PQRSD-002632-PQR, fortalecimiento bomberil. "/>
    <s v=" Andrés Fernando Muñoz Cabrera"/>
    <x v="0"/>
    <s v="FORTALECIMIENTO BOMBERIL PARA LA RESPUESTA "/>
    <x v="0"/>
    <n v="30"/>
    <s v="20221140124792  "/>
    <d v="2022-01-24T00:00:00"/>
    <n v="20222130051391"/>
    <d v="2022-04-26T00:00:00"/>
    <n v="63"/>
    <n v="64"/>
    <x v="1"/>
    <s v="27-04-2022 16:12 PM Archivar Andrés Fernando Muñoz Cabrera Se da respuesta a través del correo de atención al Ciudadano el día 26/04/2022, con radicado Nº 20222130051391."/>
    <m/>
    <m/>
    <m/>
    <m/>
    <m/>
  </r>
  <r>
    <x v="0"/>
    <x v="0"/>
    <x v="16"/>
    <s v="CUERPO DE BOMBEROS VOLUNTARIOS DE NUEVA GRANADA - MAGDALENA  "/>
    <x v="0"/>
    <x v="1"/>
    <s v="CAC. CONSTANCIA DE ASIGNACIÓN DE MAQUINA. "/>
    <s v=" Andrés Fernando Muñoz Cabrera"/>
    <x v="0"/>
    <s v="FORTALECIMIENTO BOMBERIL PARA LA RESPUESTA "/>
    <x v="1"/>
    <n v="20"/>
    <s v="20221140124802  "/>
    <d v="2022-01-24T00:00:00"/>
    <s v="_x0009_20222130041011"/>
    <d v="2022-04-06T00:00:00"/>
    <n v="51"/>
    <n v="52"/>
    <x v="1"/>
    <s v="12-04-2022 15:39 PM_x0009_Archivar_x0009_Andrés Fernando Muñoz Cabrera_x0009_Se da respuesta a través del correo del Tte. Andres Muñoz con oficio No. 20222130041011 el 06/04/2022"/>
    <d v="2022-04-06T00:00:00"/>
    <s v="PDF"/>
    <s v="Si"/>
    <s v="N/A"/>
    <s v="N/A"/>
  </r>
  <r>
    <x v="0"/>
    <x v="0"/>
    <x v="10"/>
    <s v="CUERPO DE BOMBEROS VOLUNTARIOS PRADERA  "/>
    <x v="0"/>
    <x v="1"/>
    <s v="CAC. Solicitud carné. "/>
    <s v="Liz Margaret Álvarez calderon"/>
    <x v="0"/>
    <s v="INSPECCION, VIGILANCIA Y CONTROL"/>
    <x v="0"/>
    <n v="30"/>
    <s v="20221140124822  "/>
    <d v="2022-01-24T00:00:00"/>
    <m/>
    <d v="2022-07-29T00:00:00"/>
    <n v="126"/>
    <n v="127"/>
    <x v="2"/>
    <m/>
    <m/>
    <m/>
    <m/>
    <m/>
    <m/>
  </r>
  <r>
    <x v="0"/>
    <x v="0"/>
    <x v="1"/>
    <s v="ISELE PAOLA TOSCANO RIVERO "/>
    <x v="2"/>
    <x v="0"/>
    <s v="CAC. Pregunta antigiedad. "/>
    <s v=" Camilo Portilla Quelal"/>
    <x v="0"/>
    <s v="FORMULACIÓN, ACTUALIZACIÓN ,ACOMPAÑAMINETO NORMATIVO Y OPERATIVO"/>
    <x v="2"/>
    <n v="30"/>
    <s v="20221140124852  "/>
    <d v="2022-01-24T00:00:00"/>
    <m/>
    <d v="2022-04-19T00:00:00"/>
    <n v="58"/>
    <n v="59"/>
    <x v="1"/>
    <s v="26-04-2022 16:08 PM Archivar Camilo Portilla Quelal Se tramita esta solicitud"/>
    <m/>
    <m/>
    <m/>
    <m/>
    <s v="Para revisar"/>
  </r>
  <r>
    <x v="0"/>
    <x v="0"/>
    <x v="1"/>
    <s v="WILMAR ZAPATA CALLE  "/>
    <x v="2"/>
    <x v="0"/>
    <s v="CAC. BOMBERO CON PROFESIÓN, PREGUNTAS. "/>
    <s v="Mauricio Delgado Perdomo"/>
    <x v="0"/>
    <s v="EDUCACIÓN NACIONAL PARA BOMBEROS"/>
    <x v="2"/>
    <n v="30"/>
    <s v="20221140124862  "/>
    <d v="2022-01-24T00:00:00"/>
    <s v="N/A"/>
    <d v="2022-02-10T00:00:00"/>
    <n v="13"/>
    <n v="14"/>
    <x v="0"/>
    <s v="10-02-2022 10:58 AM Archivar Mauricio Delgado Perdomo SE RESPONDE MEDIANTE CORREO ELECTRONICO. SE ADJUNTA IMAGEN DEL CORREO"/>
    <s v="N/A"/>
    <s v="N/A"/>
    <s v="Si"/>
    <s v="N/A"/>
    <s v="No se genero radicado de salida por parte de contratista Mauricio Delgado Perdomo"/>
  </r>
  <r>
    <x v="0"/>
    <x v="0"/>
    <x v="10"/>
    <s v="ALVARO JOSE VELEZ JURADO. MEDICO GENERAL.  "/>
    <x v="2"/>
    <x v="1"/>
    <s v="CAC. Solicitud de respuesta de radicado 20211140117942. "/>
    <s v="Edgar Alexander Maya Lopez "/>
    <x v="0"/>
    <s v="EDUCACIÓN NACIONAL PARA BOMBEROS"/>
    <x v="2"/>
    <n v="30"/>
    <s v="20221140124892  "/>
    <d v="2022-01-25T00:00:00"/>
    <n v="20222140036891"/>
    <d v="2022-02-10T00:00:00"/>
    <n v="12"/>
    <n v="13"/>
    <x v="0"/>
    <s v="11-02-2022 10:30 AM Archivar Edgar Alexander Maya Lopez Se da respuesta con radicado DNBC N° 20222140036891"/>
    <d v="2022-02-10T00:00:00"/>
    <s v="PDF"/>
    <s v="Si"/>
    <s v="N/A"/>
    <s v="N/A"/>
  </r>
  <r>
    <x v="0"/>
    <x v="0"/>
    <x v="10"/>
    <s v="ROSALBA NARANJO VALENCIA  "/>
    <x v="2"/>
    <x v="1"/>
    <s v="CAC. PETICIÓN SOLICITUD DE INFORMACIÓN CERTIFICADO DE EXISTENCIA PERSONERÍA JURÍDICA BOMBEROS CUERPO VOLUNTARIOS DE SEVILLA. "/>
    <s v=" Jorge Restrepo Sanguino"/>
    <x v="0"/>
    <s v="FORMULACIÓN, ACTUALIZACIÓN ,ACOMPAÑAMINETO NORMATIVO Y OPERATIVO"/>
    <x v="2"/>
    <n v="30"/>
    <s v="20221140124932  "/>
    <d v="2022-01-25T00:00:00"/>
    <n v="20222110036011"/>
    <d v="2022-02-07T00:00:00"/>
    <n v="9"/>
    <n v="10"/>
    <x v="0"/>
    <s v="08-02-2022 11:25 AM Archivar Jorge Restrepo Sanguino SE DIO RESPUESTA MEDIANTE OFICIO N° 20222110036011 EL 07/02/2022"/>
    <d v="2022-02-08T00:00:00"/>
    <s v="PDF"/>
    <s v="Si"/>
    <s v="N/A"/>
    <s v="N/A"/>
  </r>
  <r>
    <x v="0"/>
    <x v="4"/>
    <x v="1"/>
    <s v="UNIDAD ADMINISTRATIVA ESPECIAL CUERPO OFICIAL DE BOMBEROS DE BOGOTA UAECOB  "/>
    <x v="0"/>
    <x v="1"/>
    <s v="SM: Solicitud información expediente disciplinario. "/>
    <s v=" Maicol Villarreal Ospina"/>
    <x v="0"/>
    <s v="EDUCACIÓN NACIONAL PARA BOMBEROS"/>
    <x v="0"/>
    <n v="30"/>
    <s v="20221000124942  "/>
    <d v="2022-01-25T00:00:00"/>
    <n v="20222140034081"/>
    <d v="2022-02-03T00:00:00"/>
    <n v="7"/>
    <n v="8"/>
    <x v="0"/>
    <s v="14-02-2022 14:44 PM Archivar Maicol Villarreal Ospina SE DA RESPUESTA CON RADICADO DNBC 20222140034081 POR CORREO ELECTRÓNICO"/>
    <d v="2022-02-03T00:00:00"/>
    <s v="PDF"/>
    <s v="Si"/>
    <s v="N/A"/>
    <s v="N/A"/>
  </r>
  <r>
    <x v="0"/>
    <x v="0"/>
    <x v="1"/>
    <s v="Héctor Iván Bravo Bravo"/>
    <x v="2"/>
    <x v="1"/>
    <s v="CAC. Derecho de petición para la solicitud de información de concursos de mérito - Observatorio del Centro de Pensamiento en Evaluación y Meritocracia - CPEM. "/>
    <s v=" VIVIAN LORENA RAMIREZ SERNA"/>
    <x v="1"/>
    <s v="GESTIÓN TALENTO HUMANO "/>
    <x v="1"/>
    <n v="20"/>
    <s v="20221140124952  "/>
    <d v="2022-01-25T00:00:00"/>
    <n v="20223100039061"/>
    <d v="2022-02-15T00:00:00"/>
    <n v="15"/>
    <n v="16"/>
    <x v="0"/>
    <s v="15-02-2022 15:19 PM Archivar VIVIAN LORENA RAMIREZ SERNA se envió respuesta de solicitud el día 15 de febrero de 2022 a través de correo electrónico conforme al radicado 20221140124952"/>
    <m/>
    <s v="WORD"/>
    <s v="Si"/>
    <s v="N/A"/>
    <s v="No se adjunta documento con firma "/>
  </r>
  <r>
    <x v="0"/>
    <x v="0"/>
    <x v="10"/>
    <s v="FRANKLIN ROLANDO CANO VALCARCEL "/>
    <x v="2"/>
    <x v="1"/>
    <s v="CAC. Tramite a la solicitud del Ciudadano FRANKLIN CANO VALCARCEL Radicado No. 202242400117592 Ministerio de Salud y Proteccion "/>
    <s v="Lina Maria Rojas Gallego "/>
    <x v="0"/>
    <s v="EDUCACIÓN NACIONAL PARA BOMBEROS"/>
    <x v="2"/>
    <n v="30"/>
    <s v="20221140125032  "/>
    <d v="2022-01-25T00:00:00"/>
    <n v="20222140043011"/>
    <d v="2022-03-01T00:00:00"/>
    <n v="25"/>
    <n v="26"/>
    <x v="0"/>
    <s v="01-03-2022 12:22 PM_x0009_Archivar_x0009_Lina Maria Rojas Gallego_x0009_Se archiva, es igual al radicado 20221140124392"/>
    <s v="N/A"/>
    <s v="WORD"/>
    <s v="N/A"/>
    <s v="N/A"/>
    <s v="No se especifica medio de envio de respuesta/ documento sin firma"/>
  </r>
  <r>
    <x v="0"/>
    <x v="0"/>
    <x v="1"/>
    <s v="CONTRALORIA DELEGADA PARA EL SECTOR DE INFRAESTRUTURA CAROLINA SANCHEZ BRAVO  "/>
    <x v="4"/>
    <x v="2"/>
    <s v="CAC. Solicitud Información Contraloría General de la República - Atención Denuncias 2021-206012-82111-D, 2021-208978-82111-D, 2021-210344-82111-D, 2021-212026-82111-D. "/>
    <s v="Carlos Armando López Barrera"/>
    <x v="2"/>
    <s v="GESTIÓN JURÍDICA "/>
    <x v="3"/>
    <n v="10"/>
    <s v="20221140125222  "/>
    <d v="2022-01-25T00:00:00"/>
    <n v="20223000039491"/>
    <d v="2022-02-16T00:00:00"/>
    <n v="16"/>
    <n v="17"/>
    <x v="1"/>
    <s v="02-06-2022 16:57 PM Archivar Carlos Armando López Barrera Se da respuesta con número de radicado: 20223000039491, enviado el día 16 de febrero de 2022."/>
    <m/>
    <m/>
    <m/>
    <m/>
    <m/>
  </r>
  <r>
    <x v="0"/>
    <x v="0"/>
    <x v="17"/>
    <s v="CUERPO DE BOMBEROS VOLUNTARIOS DE CLEMENCIA BOLIVAR  "/>
    <x v="0"/>
    <x v="3"/>
    <s v="CAC. Solicitud de Direccionamiento del Proceso Legal en Contra de Alcaldía Municipal. "/>
    <s v=" Jorge Restrepo Sanguino"/>
    <x v="0"/>
    <s v="FORMULACIÓN, ACTUALIZACIÓN ,ACOMPAÑAMINETO NORMATIVO Y OPERATIVO"/>
    <x v="4"/>
    <n v="35"/>
    <s v="20221140125232  "/>
    <d v="2022-01-25T00:00:00"/>
    <n v="20222110036041"/>
    <d v="2022-02-01T00:00:00"/>
    <n v="5"/>
    <n v="6"/>
    <x v="0"/>
    <s v="21-02-2022 16:29 PM Archivar Jorge Restrepo Sanguino SE DIO RESPUESTA MEDIANTE OFICIO N° 20222110036041 EL 01/02/2022"/>
    <s v="N/A"/>
    <s v="WORD"/>
    <s v="N/A"/>
    <s v="N/A"/>
    <s v="Documento sin firma, sin evidencia de medio de envio de respuesta"/>
  </r>
  <r>
    <x v="0"/>
    <x v="0"/>
    <x v="4"/>
    <s v="CUERPO DE BOMBEROS VOLUNTARIOS DE SABANETA  "/>
    <x v="0"/>
    <x v="4"/>
    <s v="CAC. Solicitud de inicio de investigación posible apertura de proceso disciplinario. "/>
    <s v=" Melba Vidal"/>
    <x v="0"/>
    <s v="INSPECCION, VIGILANCIA Y CONTROL"/>
    <x v="0"/>
    <n v="30"/>
    <s v="20221140125272  "/>
    <d v="2022-01-25T00:00:00"/>
    <s v="_x0009_20222150045341"/>
    <d v="2022-03-17T00:00:00"/>
    <n v="37"/>
    <n v="38"/>
    <x v="1"/>
    <m/>
    <m/>
    <m/>
    <m/>
    <m/>
    <s v="Orfeo de entrada y salida sin archivar ni subir evidencia enviada por correo electronico. (respuesta verificada en correo respuestas atencion ciudadano"/>
  </r>
  <r>
    <x v="0"/>
    <x v="0"/>
    <x v="18"/>
    <s v="ASDEBER NEIVA  "/>
    <x v="3"/>
    <x v="1"/>
    <s v="CAC. Asunto. Derecho de petición solicitando el comodato del camión de bomberos entregados al cuerpo de bomberos voluntarios de Neiva. "/>
    <s v=" Alvaro Perez"/>
    <x v="1"/>
    <s v="GESTIÓN CONTRACTUAL"/>
    <x v="1"/>
    <n v="20"/>
    <n v="20221140125302"/>
    <d v="2022-01-25T00:00:00"/>
    <s v="N/A"/>
    <d v="2022-03-10T00:00:00"/>
    <n v="32"/>
    <n v="33"/>
    <x v="1"/>
    <s v="10-03-2022 23:32 PM_x0009_Archivar_x0009_Alvaro Perez_x0009_Se da respuesta mediante correo electrónico el 10/03/2022."/>
    <d v="2022-03-10T00:00:00"/>
    <s v="PDF"/>
    <s v="Si"/>
    <s v="N/A"/>
    <s v="Peticion sin numero de radicado de salida, documento sin asunto al momento de envio."/>
  </r>
  <r>
    <x v="0"/>
    <x v="0"/>
    <x v="15"/>
    <s v="CUERPO DE BOMBEROS CUMARIBO  "/>
    <x v="0"/>
    <x v="3"/>
    <s v="CAC: Solicitud de apoyo de oficio jurídico  "/>
    <s v="Andrea Bibiana Castañeda Durán"/>
    <x v="0"/>
    <s v="FORMULACIÓN, ACTUALIZACIÓN ,ACOMPAÑAMINETO NORMATIVO Y OPERATIVO"/>
    <x v="4"/>
    <n v="35"/>
    <s v="20221000125362  "/>
    <d v="2022-01-25T00:00:00"/>
    <n v="20222110041941"/>
    <d v="2022-03-09T00:00:00"/>
    <n v="31"/>
    <n v="32"/>
    <x v="0"/>
    <s v="09-03-2022 17:24 PM_x0009_Archivar_x0009_Andrea Bibiana Castañeda Durán_x0009_SE DIO TRÁMITE CON RADICADO 20222110041941 ENVIADO EL 09/03/22"/>
    <d v="2022-03-09T00:00:00"/>
    <s v="PDF"/>
    <s v="Si"/>
    <s v="N/A"/>
    <s v="N/A"/>
  </r>
  <r>
    <x v="0"/>
    <x v="0"/>
    <x v="5"/>
    <s v="CUERPO DE BOMBEROS LOS FUNDADORES  "/>
    <x v="0"/>
    <x v="0"/>
    <s v="CAC: SOLICITUD CONCEPTO JURÍDICO URGENTE "/>
    <s v=" Jorge Restrepo Sanguino"/>
    <x v="0"/>
    <s v="FORMULACIÓN, ACTUALIZACIÓN ,ACOMPAÑAMINETO NORMATIVO Y OPERATIVO"/>
    <x v="4"/>
    <n v="35"/>
    <s v="20221000125372  "/>
    <d v="2022-01-25T00:00:00"/>
    <n v="20222110036621"/>
    <d v="2022-02-10T00:00:00"/>
    <n v="12"/>
    <n v="13"/>
    <x v="0"/>
    <s v="10-02-2022 15:30 PM Archivar Jorge Restrepo Sanguino SE DIO RESPUESTA MEDIANTE OFICIO N° 20222110036621 EL 10/02/2022"/>
    <d v="2022-02-10T00:00:00"/>
    <s v="PDF"/>
    <s v="Si"/>
    <s v="N/A"/>
    <m/>
  </r>
  <r>
    <x v="0"/>
    <x v="0"/>
    <x v="9"/>
    <s v="CUERPO DE BOMBEROS VOLUNTARIOS DE CAMPOHERMOSO - BOYACA  "/>
    <x v="0"/>
    <x v="0"/>
    <s v="CAC. Solicitud de información y aclaración de dudas. "/>
    <s v=" Arturo Enrique Cujia Amaya"/>
    <x v="0"/>
    <s v="INSPECCION, VIGILANCIA Y CONTROL"/>
    <x v="0"/>
    <n v="30"/>
    <s v="20221140125392  "/>
    <d v="2022-01-26T00:00:00"/>
    <s v="_x0009_20221000042111"/>
    <d v="2022-03-23T00:00:00"/>
    <n v="39"/>
    <n v="40"/>
    <x v="1"/>
    <m/>
    <m/>
    <m/>
    <m/>
    <m/>
    <s v="Orfeo de entrada y salida sin archivar ni subir evidencia enviada por correo electronico. (respuesta verificada en correo respuestas atencion ciudadano"/>
  </r>
  <r>
    <x v="0"/>
    <x v="0"/>
    <x v="17"/>
    <s v="SISTEMA GESTION GRUPO  "/>
    <x v="3"/>
    <x v="1"/>
    <s v="CAC. Certificado técnico de Bomberos. "/>
    <s v="Edgar Alexander Maya Lopez "/>
    <x v="0"/>
    <s v="EDUCACIÓN NACIONAL PARA BOMBEROS"/>
    <x v="2"/>
    <n v="30"/>
    <s v="20221140125432  "/>
    <d v="2022-01-26T00:00:00"/>
    <s v="N/A"/>
    <d v="2022-02-14T00:00:00"/>
    <n v="13"/>
    <n v="14"/>
    <x v="0"/>
    <s v="14-02-2022 15:29 PM Archivar Edgar Alexander Maya Lopez Se da respuesta por correo electrónico se deja evidencia en digital"/>
    <s v="N/A"/>
    <s v="N/A"/>
    <s v="Si"/>
    <s v="N/A"/>
    <s v="No se genera radicado de salida, respuesta por correo electronico"/>
  </r>
  <r>
    <x v="0"/>
    <x v="0"/>
    <x v="1"/>
    <s v="ISELE PAOLA TOSCANO RIVERO "/>
    <x v="2"/>
    <x v="0"/>
    <s v="CAC. INQUIETUDES BOMBERILES. "/>
    <s v=" Camilo Portilla Quelal"/>
    <x v="0"/>
    <s v="FORMULACIÓN, ACTUALIZACIÓN ,ACOMPAÑAMINETO NORMATIVO Y OPERATIVO"/>
    <x v="2"/>
    <n v="30"/>
    <s v="20221140125472  "/>
    <d v="2022-01-26T00:00:00"/>
    <m/>
    <d v="2022-04-19T00:00:00"/>
    <n v="56"/>
    <n v="57"/>
    <x v="1"/>
    <s v="26-04-2022 16:08 PM Archivar Camilo Portilla Quelal Se tramita esta solicitud"/>
    <m/>
    <m/>
    <m/>
    <m/>
    <s v="Para revisar"/>
  </r>
  <r>
    <x v="0"/>
    <x v="0"/>
    <x v="0"/>
    <s v="CUERPO DE BOMBEROS VOLUNTARIOS DE CHIGORODO  "/>
    <x v="0"/>
    <x v="1"/>
    <s v="CAC. solicitud de informacion de donación de un inmueble. "/>
    <s v="Andrea Bibiana Castañeda Durán"/>
    <x v="0"/>
    <s v="FORMULACIÓN, ACTUALIZACIÓN ,ACOMPAÑAMINETO NORMATIVO Y OPERATIVO"/>
    <x v="0"/>
    <n v="30"/>
    <s v="20221140125502  "/>
    <d v="2022-01-26T00:00:00"/>
    <n v="20222110037751"/>
    <d v="2022-02-15T00:00:00"/>
    <n v="14"/>
    <n v="15"/>
    <x v="0"/>
    <s v="19-02-2022 15:55 PM Archivar Andrea Bibiana Castañeda Durán SE DIO TRÁMITE CON RAD. 20222110037751 ENVIADO EL 15/2/22"/>
    <d v="2022-02-15T00:00:00"/>
    <s v="PDF"/>
    <s v="Si"/>
    <s v="N/A"/>
    <s v="N/A"/>
  </r>
  <r>
    <x v="0"/>
    <x v="0"/>
    <x v="1"/>
    <s v="PROCURADURIA 2 DELEGADA CONTRATACION ESTATAL  "/>
    <x v="4"/>
    <x v="2"/>
    <s v="CAC. SOLICITUD RECURSOS HUMANOS. "/>
    <s v=" VIVIAN LORENA RAMIREZ SERNA"/>
    <x v="1"/>
    <s v="GESTIÓN TALENTO HUMANO "/>
    <x v="3"/>
    <n v="10"/>
    <s v="20221140125642  "/>
    <d v="2022-01-26T00:00:00"/>
    <n v="20223100038001"/>
    <d v="2022-02-09T00:00:00"/>
    <n v="10"/>
    <n v="11"/>
    <x v="0"/>
    <s v="09-02-2022 17:15 PM Archivar VIVIAN LORENA RAMIREZ SERNA se da Respuesta al peticionario vía correo electrónico el día 09 de febrero de 2022 bajo el radicado 20223100038001"/>
    <s v="N/A"/>
    <s v="WORD"/>
    <s v="Si"/>
    <s v="N/A"/>
    <s v="Sin documento firmado"/>
  </r>
  <r>
    <x v="0"/>
    <x v="0"/>
    <x v="10"/>
    <s v="CUERPO BOMBEROS VOLUNTARIOS BOLíVAR VALLE DEL CAUCA  "/>
    <x v="0"/>
    <x v="0"/>
    <s v="CAC. consulta ley 2187 del 6 de enero de 2022. "/>
    <s v="Edgar Alexander Maya Lopez "/>
    <x v="0"/>
    <s v="EDUCACIÓN NACIONAL PARA BOMBEROS"/>
    <x v="4"/>
    <n v="35"/>
    <s v="20221140125692  "/>
    <d v="2022-01-26T00:00:00"/>
    <s v="_x0009_20222140046521"/>
    <d v="2022-03-23T00:00:00"/>
    <n v="39"/>
    <n v="40"/>
    <x v="1"/>
    <s v="16-03-2022 17:24 PM_x0009_Archivar_x0009_Edgar Alexander Maya Lopez_x0009_Se da respuesta con radicado DNBC N° 20222140046521"/>
    <m/>
    <s v="WORD"/>
    <s v="Si"/>
    <m/>
    <s v="Se tiene evidencia en correo con firma respuestas atencion ciudadano del envio, responsable aun no archiva Orfeo"/>
  </r>
  <r>
    <x v="0"/>
    <x v="0"/>
    <x v="4"/>
    <s v="CUERPO DE BOMBEROS VOLUNTARIOS FLORIDABLANCA  "/>
    <x v="0"/>
    <x v="1"/>
    <s v="CAC. SOLICITUD DE INFORMACIÓN - RADICADO CBVF-FL-2022-COMD-82-S. "/>
    <s v=" Jorge Restrepo Sanguino"/>
    <x v="0"/>
    <s v="FORMULACIÓN, ACTUALIZACIÓN ,ACOMPAÑAMINETO NORMATIVO Y OPERATIVO"/>
    <x v="0"/>
    <n v="30"/>
    <s v="20221140125752  "/>
    <d v="2022-01-26T00:00:00"/>
    <n v="20222110039581"/>
    <d v="2022-03-01T00:00:00"/>
    <n v="24"/>
    <n v="25"/>
    <x v="0"/>
    <s v="01-03-2022 12:09 PM_x0009_Archivar_x0009_Jorge Restrepo Sanguino_x0009_SE DIO RESPUESTA MEDIANTE OFICIO N°20222110039581 EL 28/02/2022"/>
    <d v="2022-03-01T00:00:00"/>
    <s v="PDF"/>
    <s v="Si"/>
    <s v="N/A"/>
    <s v="N/A"/>
  </r>
  <r>
    <x v="0"/>
    <x v="0"/>
    <x v="0"/>
    <s v="ALCALDÍA MUNICIPAL ARGELIA ANTIOQUIA  "/>
    <x v="1"/>
    <x v="1"/>
    <s v="CAC. Solicitud de Información, municipio Argelia Ant. "/>
    <s v=" Camilo Portilla Quelal"/>
    <x v="0"/>
    <s v="FORMULACIÓN, ACTUALIZACIÓN ,ACOMPAÑAMINETO NORMATIVO Y OPERATIVO"/>
    <x v="0"/>
    <n v="30"/>
    <s v="20221140125862  "/>
    <d v="2022-01-26T00:00:00"/>
    <s v="_x0009_20222110049551"/>
    <d v="2022-04-19T00:00:00"/>
    <n v="56"/>
    <n v="57"/>
    <x v="1"/>
    <s v="25-04-2022 16:37 PM Archivar Camilo Portilla Quelal respuesta enviada el 21/04/2022 rad 20222110049551"/>
    <m/>
    <m/>
    <m/>
    <m/>
    <s v="Para revisar"/>
  </r>
  <r>
    <x v="0"/>
    <x v="0"/>
    <x v="3"/>
    <s v="ALCALDIA MARULANDA CALDAS "/>
    <x v="1"/>
    <x v="1"/>
    <s v="CAC. SOLICITUD DE INFORMACION. "/>
    <s v=" Melba Vidal"/>
    <x v="0"/>
    <s v="INSPECCION, VIGILANCIA Y CONTROL"/>
    <x v="0"/>
    <n v="30"/>
    <s v="20221140125892  "/>
    <d v="2022-01-26T00:00:00"/>
    <s v="_x0009_20222150042861"/>
    <d v="2022-03-14T00:00:00"/>
    <n v="33"/>
    <n v="34"/>
    <x v="1"/>
    <s v="17-03-2022 19:09 PM_x0009_Archivar_x0009_Melba Vidal_x0009_Se envia respuesta el 14/03/2022 con radicado No 20222150042861"/>
    <d v="2022-03-14T00:00:00"/>
    <s v="PDF"/>
    <s v="Si"/>
    <s v="N/A"/>
    <m/>
  </r>
  <r>
    <x v="0"/>
    <x v="0"/>
    <x v="9"/>
    <s v="ALCALDIA CHINAVITA BOYACA "/>
    <x v="1"/>
    <x v="1"/>
    <s v="CAC. SOLICITUD DE ELEMENTOS DE APOYO CUERPO DE BOMBEROS VOLUNTARIOS DE CHINAVITA BOYACÁ "/>
    <s v="Jiud Magnoly Gaviria Narvaez"/>
    <x v="0"/>
    <s v="COORDINACIÓN OPERATIVA"/>
    <x v="0"/>
    <n v="30"/>
    <s v="20221140126022  "/>
    <d v="2022-01-27T00:00:00"/>
    <s v="_x0009_20222120047571"/>
    <d v="2022-04-04T00:00:00"/>
    <n v="46"/>
    <n v="47"/>
    <x v="1"/>
    <s v="30-03-2022 10:19 AM_x0009_Archivar_x0009_Jiud Magnoly Gaviria Narvaez_x0009_Se archiva, oficio de respuesta con salida de orfeo:20222120047571."/>
    <d v="2022-04-04T00:00:00"/>
    <s v="PDF"/>
    <s v="Si"/>
    <s v="N/A"/>
    <s v="Responsable de peticion no archiva radicado de ni salida ni adjunta evidencia de respuesta"/>
  </r>
  <r>
    <x v="0"/>
    <x v="0"/>
    <x v="19"/>
    <s v="COORDINADOR EJECUTIVO DEL CESAR  "/>
    <x v="1"/>
    <x v="0"/>
    <s v="CAC. solictud concepto participacion de dignatarios en proceso comandante. "/>
    <s v=" Jorge Restrepo Sanguino"/>
    <x v="0"/>
    <s v="FORMULACIÓN, ACTUALIZACIÓN ,ACOMPAÑAMINETO NORMATIVO Y OPERATIVO"/>
    <x v="0"/>
    <n v="30"/>
    <s v="20221140126212  "/>
    <d v="2022-01-27T00:00:00"/>
    <n v="20222110036721"/>
    <d v="2022-02-10T00:00:00"/>
    <n v="10"/>
    <n v="11"/>
    <x v="0"/>
    <s v="10-02-2022 15:53 PM Archivar Jorge Restrepo Sanguino SE DIO RESPUESTA MEDIANTE OFICIO N° 20222110036721 EL 10/02/2022"/>
    <d v="2022-02-10T00:00:00"/>
    <s v="PDF"/>
    <s v="Si"/>
    <s v="N/A"/>
    <m/>
  </r>
  <r>
    <x v="0"/>
    <x v="0"/>
    <x v="1"/>
    <s v="SUMITEMP  "/>
    <x v="3"/>
    <x v="1"/>
    <s v="CAC. Validar - CERTIFICACIÓN LABORAL 30665411. "/>
    <s v=" Alvaro Perez"/>
    <x v="1"/>
    <s v="GESTIÓN CONTRACTUAL"/>
    <x v="1"/>
    <n v="20"/>
    <s v="20221140126272  "/>
    <d v="2022-01-27T00:00:00"/>
    <n v="20223130036911"/>
    <d v="2022-02-04T00:00:00"/>
    <n v="6"/>
    <n v="7"/>
    <x v="0"/>
    <s v="04-02-2022 15:37 PM Archivar Alvaro Perez Se dio respuesta con radicado numero 20223130036911 enviado el dia 04/02/2022"/>
    <d v="2022-02-04T00:00:00"/>
    <s v="PDF"/>
    <s v="Si"/>
    <s v="N/A"/>
    <s v="N/A"/>
  </r>
  <r>
    <x v="0"/>
    <x v="0"/>
    <x v="20"/>
    <s v="CUERPO DE BOMBEROS VOLUNTARIO SANTIAGO PUTUMAYO  "/>
    <x v="1"/>
    <x v="4"/>
    <s v="CAC. INCONSISTENCIAS E INVESTIGACIÓN. C.B.V. STGO. PTYO. "/>
    <s v=" Camilo Portilla Quelal"/>
    <x v="0"/>
    <s v="FORMULACIÓN, ACTUALIZACIÓN ,ACOMPAÑAMINETO NORMATIVO Y OPERATIVO"/>
    <x v="0"/>
    <n v="30"/>
    <s v="20221140126292  "/>
    <d v="2022-01-27T00:00:00"/>
    <s v="_x0009_20222110049721"/>
    <d v="2022-04-21T00:00:00"/>
    <n v="57"/>
    <n v="58"/>
    <x v="1"/>
    <m/>
    <m/>
    <m/>
    <m/>
    <m/>
    <s v="Respuesta mal gestionada, radicado de salida mal asignado"/>
  </r>
  <r>
    <x v="0"/>
    <x v="0"/>
    <x v="19"/>
    <s v="CUERPO DE BOMBEROS VOLUNTARIOS DE EL COPEY - CESAR  "/>
    <x v="0"/>
    <x v="3"/>
    <s v="CAC. Urgente Bomberos El Copey Cesar.  "/>
    <s v=" Camilo Portilla Quelal"/>
    <x v="0"/>
    <s v="FORMULACIÓN, ACTUALIZACIÓN ,ACOMPAÑAMINETO NORMATIVO Y OPERATIVO"/>
    <x v="0"/>
    <n v="30"/>
    <s v="20221140126382  "/>
    <d v="2022-01-27T00:00:00"/>
    <s v="_x0009_20222110034291"/>
    <d v="2022-02-03T00:00:00"/>
    <n v="5"/>
    <n v="6"/>
    <x v="0"/>
    <s v="Se da respuesta vía correo electrónico el día 03/02/2022"/>
    <d v="2022-02-03T00:00:00"/>
    <s v="PDF"/>
    <s v="Si"/>
    <s v="N/A"/>
    <s v="Orfeo de entrada sin cerrar"/>
  </r>
  <r>
    <x v="0"/>
    <x v="0"/>
    <x v="0"/>
    <s v="ALCALDIA MUNICIPAL DE VENECIA SECRETARíA GENERAL Y DE GOBIERNO DE VENECIA  "/>
    <x v="1"/>
    <x v="3"/>
    <s v="CAC. Respuesta a oficio Radicado DNBC No. *20222110032581*. "/>
    <s v=" Melba Vidal"/>
    <x v="0"/>
    <s v="INSPECCION, VIGILANCIA Y CONTROL"/>
    <x v="0"/>
    <n v="30"/>
    <s v="20221140126482  "/>
    <d v="2022-01-28T00:00:00"/>
    <n v="20222150042431"/>
    <d v="2022-04-22T00:00:00"/>
    <n v="57"/>
    <n v="58"/>
    <x v="1"/>
    <s v="26-04-2022 15:01 PM Archivar Melba Vidal Respuesta enviada el 22 de abril del 2022 con radicado No 20222150042431"/>
    <m/>
    <m/>
    <m/>
    <m/>
    <s v="Para revisar"/>
  </r>
  <r>
    <x v="0"/>
    <x v="0"/>
    <x v="0"/>
    <s v="CUERPO DE BOMBEROS VOLUNTARIOS DE PUERTO NARE - ANTIOQUIA  "/>
    <x v="0"/>
    <x v="0"/>
    <s v="CAC. consulta juridica. "/>
    <s v="Ronny Estiven Romero Velandia"/>
    <x v="0"/>
    <s v="FORMULACIÓN, ACTUALIZACIÓN ,ACOMPAÑAMINETO NORMATIVO Y OPERATIVO"/>
    <x v="0"/>
    <n v="30"/>
    <s v="20221140126582  "/>
    <d v="2022-01-28T00:00:00"/>
    <s v="N/A"/>
    <d v="2022-02-03T00:00:00"/>
    <n v="4"/>
    <n v="5"/>
    <x v="0"/>
    <s v="03-02-2022 10:15 AM Archivar Ronny Estiven Romero Velandia LA REVISION Y LA ASESORIA SE EFECTUO VIA TELEFONICA"/>
    <s v="N/A"/>
    <s v="N/A"/>
    <s v="N/A"/>
    <s v="N/A"/>
    <s v="Es necesario aportar evidencia de llamada telefonica"/>
  </r>
  <r>
    <x v="0"/>
    <x v="0"/>
    <x v="7"/>
    <s v="REINALDO PAIPILLA PIRATEQUE "/>
    <x v="2"/>
    <x v="4"/>
    <s v="CAC: derecho de petición "/>
    <s v=" Melba Vidal"/>
    <x v="0"/>
    <s v="INSPECCION, VIGILANCIA Y CONTROL"/>
    <x v="0"/>
    <n v="30"/>
    <s v="20221000126602  "/>
    <d v="2022-01-31T00:00:00"/>
    <n v="20222150044361"/>
    <d v="2022-03-14T00:00:00"/>
    <n v="30"/>
    <n v="31"/>
    <x v="1"/>
    <s v="correo enviado 14-03-2022"/>
    <d v="2022-03-14T00:00:00"/>
    <s v="PDF"/>
    <s v="Si"/>
    <s v="N/A"/>
    <s v="N/A"/>
  </r>
  <r>
    <x v="0"/>
    <x v="0"/>
    <x v="4"/>
    <s v="CUERPO DE BOMBEROS VOLUNTARIOS DE BARBOSA - SANTANDER  "/>
    <x v="0"/>
    <x v="1"/>
    <s v="CAC: RECURSO DE INSISTENCIA EN DERECHO DE PETICIÓN "/>
    <s v="Liz Margaret Álvarez calderon"/>
    <x v="0"/>
    <s v="INSPECCION, VIGILANCIA Y CONTROL"/>
    <x v="0"/>
    <n v="30"/>
    <s v="20221000126612  "/>
    <d v="2022-01-31T00:00:00"/>
    <n v="20222000037931"/>
    <d v="2022-02-15T00:00:00"/>
    <n v="11"/>
    <n v="12"/>
    <x v="0"/>
    <s v="Se da respuesta vía correo electrónico el día 15/02/2022"/>
    <d v="2022-02-16T00:00:00"/>
    <s v="PDF"/>
    <s v="Si"/>
    <s v="N/A"/>
    <s v="Orfeo de entrada sin archivar"/>
  </r>
  <r>
    <x v="0"/>
    <x v="0"/>
    <x v="5"/>
    <s v="JAVIER RAMIREZ FLOREZ "/>
    <x v="2"/>
    <x v="2"/>
    <s v="CAC: programa bomberos indígenas "/>
    <s v=" VIVIANA ANDRADE TOVAR"/>
    <x v="2"/>
    <s v="PLANEACIÓN ESTRATEGICA "/>
    <x v="0"/>
    <n v="30"/>
    <s v="20221000126742  "/>
    <d v="2022-02-01T00:00:00"/>
    <n v="20221100047091"/>
    <d v="2022-03-15T00:00:00"/>
    <n v="30"/>
    <n v="31"/>
    <x v="0"/>
    <s v="15-03-2022 17:24 PM_x0009_Archivar_x0009_VIVIANA ANDRADE TOVAR_x0009_SE DA CONTESTACIÓN A LA SOLICITUD MEDIANTE RADICADO NUMERO 20221100047091"/>
    <s v="N/A"/>
    <s v="N/A"/>
    <s v="N/A"/>
    <s v="N/A"/>
    <s v="Sin evidencia de Correo respuesta, ni imagen de respuesta"/>
  </r>
  <r>
    <x v="0"/>
    <x v="0"/>
    <x v="7"/>
    <s v="CUERPO DE BOMBEROS VOLUNTARIOS DE NILO  "/>
    <x v="0"/>
    <x v="0"/>
    <s v="cac: Apoyo jurídico  "/>
    <s v="Andrea Bibiana Castañeda Durán"/>
    <x v="0"/>
    <s v="FORMULACIÓN, ACTUALIZACIÓN ,ACOMPAÑAMINETO NORMATIVO Y OPERATIVO"/>
    <x v="4"/>
    <n v="35"/>
    <s v="20221000126792  "/>
    <d v="2022-02-01T00:00:00"/>
    <n v="20222110036171"/>
    <d v="2022-02-09T00:00:00"/>
    <n v="6"/>
    <n v="7"/>
    <x v="0"/>
    <s v="10-02-2022 07:30 AM Archivar Andrea Bibiana Castañeda Durán SE DIO TRÁMITE CON RADICADO 20222110036171 ENVIADO EL 9/02/2021"/>
    <d v="2022-02-04T00:00:00"/>
    <s v="PDF"/>
    <s v="Si"/>
    <s v="N/A"/>
    <s v="N/A"/>
  </r>
  <r>
    <x v="0"/>
    <x v="0"/>
    <x v="7"/>
    <s v="ROLANDO LOPEZ  "/>
    <x v="3"/>
    <x v="1"/>
    <s v="CAC: Solicitud de información "/>
    <s v=" Jorge Restrepo Sanguino"/>
    <x v="0"/>
    <s v="FORMULACIÓN, ACTUALIZACIÓN ,ACOMPAÑAMINETO NORMATIVO Y OPERATIVO"/>
    <x v="1"/>
    <n v="20"/>
    <s v="20221000126842  "/>
    <d v="2022-02-02T00:00:00"/>
    <n v="20222110037011"/>
    <d v="2022-02-10T00:00:00"/>
    <n v="6"/>
    <n v="7"/>
    <x v="0"/>
    <s v="10-02-2022 15:29 PM Archivar Jorge Restrepo Sanguino SE DIO RESPUESTA MEDIANTE OFICIO N°20222110037011 EL 10-02-2022"/>
    <d v="2022-02-10T00:00:00"/>
    <s v="PDF"/>
    <s v="Si"/>
    <s v="N/A"/>
    <s v="N/A"/>
  </r>
  <r>
    <x v="0"/>
    <x v="5"/>
    <x v="0"/>
    <s v="ROSENDO ELIECER OROZCO CARDONA "/>
    <x v="2"/>
    <x v="0"/>
    <s v="Alerta por la prestación del servicio de control de plagas domesticas caseras sin reunir los requisitos establecidos en la norma y la aplicación de plaguicidas no autorizados "/>
    <s v=" Jorge Restrepo Sanguino"/>
    <x v="0"/>
    <s v="FORMULACIÓN, ACTUALIZACIÓN ,ACOMPAÑAMINETO NORMATIVO Y OPERATIVO"/>
    <x v="2"/>
    <n v="30"/>
    <s v="20229000126932  "/>
    <d v="2022-02-03T00:00:00"/>
    <n v="20222110038131"/>
    <d v="2022-02-16T00:00:00"/>
    <n v="9"/>
    <n v="10"/>
    <x v="0"/>
    <s v="16-02-2022 15:17 PM_x0009_Archivar_x0009_Jorge Restrepo Sanguino_x0009_SE DIO RESPUESTA N° 20222110038131 EL 16/02/2022"/>
    <d v="2022-02-17T00:00:00"/>
    <s v="PDF"/>
    <s v="Si"/>
    <s v="N/A"/>
    <s v="N/A"/>
  </r>
  <r>
    <x v="0"/>
    <x v="0"/>
    <x v="19"/>
    <s v="OSCAR GUILLERMO LUQUEZ ALVARADO "/>
    <x v="0"/>
    <x v="3"/>
    <s v="CAC; SOLICITUD CONCEPTO VIGENCIA EXAMENES PREOPERACIONALES "/>
    <s v="Andrea Bibiana Castañeda Durán"/>
    <x v="0"/>
    <s v="FORMULACIÓN, ACTUALIZACIÓN ,ACOMPAÑAMINETO NORMATIVO Y OPERATIVO"/>
    <x v="2"/>
    <n v="30"/>
    <s v="20221000126972  "/>
    <d v="2022-02-03T00:00:00"/>
    <n v="20222110037491"/>
    <d v="2022-02-14T00:00:00"/>
    <n v="7"/>
    <n v="8"/>
    <x v="0"/>
    <s v="19-02-2022 15:54 PM_x0009_Archivar_x0009_Andrea Bibiana Castañeda Durán_x0009_SE DIO TRÁMITE CON RAD. 20222110037491 ENVIADO EL DÍA 14/02/22"/>
    <d v="2022-02-14T00:00:00"/>
    <s v="PDF"/>
    <s v="Si"/>
    <s v="N/A"/>
    <s v="N/A"/>
  </r>
  <r>
    <x v="0"/>
    <x v="0"/>
    <x v="1"/>
    <s v="CONTRALORIA GENERAL DE LA NACION  "/>
    <x v="4"/>
    <x v="1"/>
    <s v="CAC: SEGUNDO REQUERIMIENTO – Solicitud información Circular No. 005 de 2021 de la CGR / DNBC.  "/>
    <s v=" Alvaro Perez"/>
    <x v="1"/>
    <s v="GESTIÓN CONTRACTUAL"/>
    <x v="3"/>
    <n v="10"/>
    <s v="20221000126982  "/>
    <d v="2022-02-03T00:00:00"/>
    <s v="_x0009_20223130045451"/>
    <d v="2022-02-22T00:00:00"/>
    <n v="13"/>
    <n v="14"/>
    <x v="1"/>
    <s v="14-03-2022 09:56 AM_x0009_Archivar_x0009_Alvaro Perez_x0009_Se da respuesta mediante el correo electrónico del ordenador del gasto el dia 22/02/2021."/>
    <d v="2022-03-11T00:00:00"/>
    <s v="PDF"/>
    <s v="Si"/>
    <s v="N/A"/>
    <s v="N/A"/>
  </r>
  <r>
    <x v="0"/>
    <x v="5"/>
    <x v="0"/>
    <s v="ANONIMO_PQRSD "/>
    <x v="2"/>
    <x v="4"/>
    <s v="malos manejos en el cuerpo de bombero de Cisneros Antioquia  "/>
    <s v=" Arturo Enrique Cujia Amaya"/>
    <x v="0"/>
    <s v="INSPECCION, VIGILANCIA Y CONTROL"/>
    <x v="2"/>
    <n v="30"/>
    <s v="20229000126992  "/>
    <d v="2022-02-03T00:00:00"/>
    <n v="20221000047781"/>
    <d v="2022-04-23T00:00:00"/>
    <n v="53"/>
    <n v="54"/>
    <x v="1"/>
    <s v="14-06-2022 15:14 PM Archivar Arturo Enrique Cujia Amaya Fue resuelto mediante oficio radicado con número 20221000047781 y enviado vía correo electrónico de fecha 23 de abril de 2022."/>
    <m/>
    <m/>
    <m/>
    <m/>
    <m/>
  </r>
  <r>
    <x v="0"/>
    <x v="5"/>
    <x v="9"/>
    <s v="ANONIMO_PQRSD "/>
    <x v="2"/>
    <x v="1"/>
    <s v="Bomberos Duitama "/>
    <s v="Andrea Bibiana Castañeda Durán"/>
    <x v="0"/>
    <s v="FORMULACIÓN, ACTUALIZACIÓN ,ACOMPAÑAMINETO NORMATIVO Y OPERATIVO"/>
    <x v="2"/>
    <n v="30"/>
    <s v="20229000127002  "/>
    <d v="2022-02-03T00:00:00"/>
    <n v="20222110037491"/>
    <d v="2022-02-14T00:00:00"/>
    <n v="7"/>
    <n v="8"/>
    <x v="0"/>
    <s v="24-02-2022 05:11 AM_x0009_Archivar_x0009_Andrea Bibiana Castañeda Durán_x0009_MISMA PETICIÓN DEL RADICADO 20221140124472"/>
    <d v="2022-02-14T00:00:00"/>
    <s v="PDF"/>
    <s v="Si"/>
    <s v="N/A"/>
    <s v="Reiterativa/duplicado"/>
  </r>
  <r>
    <x v="0"/>
    <x v="0"/>
    <x v="4"/>
    <s v="BOMBEROS OFICIALES DE BUCARAMANGA  "/>
    <x v="0"/>
    <x v="3"/>
    <s v="CAC: SOLICITUD CITA PARA ASESORIA REGIMEN TARIFARIO NACIONAL BOMBEROS DE BUCARAMANGA "/>
    <s v="Edgar Alexander Maya Lopez "/>
    <x v="0"/>
    <s v="EDUCACIÓN NACIONAL PARA BOMBEROS"/>
    <x v="0"/>
    <n v="30"/>
    <s v="20221000127022  "/>
    <d v="2022-02-04T00:00:00"/>
    <s v="N/A"/>
    <d v="2022-03-17T00:00:00"/>
    <n v="29"/>
    <n v="30"/>
    <x v="0"/>
    <s v="17-03-2022 09:34 AM_x0009_Archivar_x0009_Edgar Alexander Maya Lopez_x0009_Se atiende la solicitud de manera presencial, con representantes del cuerpo oficial de bomberos Bucaramanga, se deja como evidencia listado de asistencia de los participantes en la Reunión"/>
    <s v="N/A"/>
    <s v="N/A"/>
    <s v="N/A"/>
    <s v="N/A"/>
    <s v="Reunion"/>
  </r>
  <r>
    <x v="0"/>
    <x v="4"/>
    <x v="18"/>
    <s v="PROCURADURIA PROVINCIAL NEIVA HUILA "/>
    <x v="1"/>
    <x v="1"/>
    <s v="SM: SOLICITUD DE INFORMACION URGENTE "/>
    <s v=" Melba Vidal"/>
    <x v="0"/>
    <s v="_x0009_INSPECCIÓN, VIGILANCIA Y CONTROL"/>
    <x v="3"/>
    <n v="10"/>
    <s v="20221000127042  "/>
    <d v="2022-02-04T00:00:00"/>
    <s v="_x0009_20222150040851"/>
    <d v="2022-03-01T00:00:00"/>
    <n v="17"/>
    <n v="18"/>
    <x v="1"/>
    <m/>
    <d v="2022-03-02T00:00:00"/>
    <s v="PDF"/>
    <s v="Si"/>
    <s v="N/A"/>
    <s v="Radicado de entrada sin archivar."/>
  </r>
  <r>
    <x v="0"/>
    <x v="4"/>
    <x v="5"/>
    <s v="GOBERNACION DEL QUINDIO  "/>
    <x v="1"/>
    <x v="0"/>
    <s v="SM SOLICITUD CONCEPTO JURIDICO "/>
    <s v="Andrea Bibiana Castañeda Durán"/>
    <x v="0"/>
    <s v="FORMULACIÓN, ACTUALIZACIÓN ,ACOMPAÑAMINETO NORMATIVO Y OPERATIVO"/>
    <x v="0"/>
    <n v="30"/>
    <s v="20221000127052  "/>
    <d v="2022-02-04T00:00:00"/>
    <n v="20222110041951"/>
    <d v="2022-03-09T00:00:00"/>
    <n v="23"/>
    <n v="24"/>
    <x v="0"/>
    <s v="25-02-2022 06:22 AM_x0009_Archivar_x0009_Andrea Bibiana Castañeda Durán_x0009_MISMA PETICIÓN DEL RADICADO 20221140127212"/>
    <d v="2022-03-09T00:00:00"/>
    <s v="PDF"/>
    <s v="Si"/>
    <s v="N/A"/>
    <s v="Misma peticion, diferente destinatario"/>
  </r>
  <r>
    <x v="0"/>
    <x v="0"/>
    <x v="4"/>
    <s v="DELEGACIÓN DEPARTAMENTAL DE NORTE DE SANTANDER  "/>
    <x v="0"/>
    <x v="1"/>
    <s v="CAC: solicitud de informacion "/>
    <s v=" Andrés Fernando Muñoz Cabrera"/>
    <x v="0"/>
    <s v="FORTALECIMIENTO BOMBERIL PARA LA RESPUESTA "/>
    <x v="1"/>
    <n v="20"/>
    <s v="20221000127062  "/>
    <d v="2022-02-04T00:00:00"/>
    <m/>
    <d v="2022-05-10T00:00:00"/>
    <n v="64"/>
    <n v="65"/>
    <x v="1"/>
    <s v="12-05-2022 10:47 AM Archivar Andrés Fernando Muñoz Cabrera Se da respuesta a través del correo Respuestas Atención Ciudadano el día 10/05/2022, con oficio DNBC No. 20222130052461"/>
    <d v="2022-05-12T00:00:00"/>
    <s v="PDF"/>
    <s v="Si"/>
    <s v="N/A"/>
    <m/>
  </r>
  <r>
    <x v="0"/>
    <x v="0"/>
    <x v="21"/>
    <s v="GERSON DAVID CORDERO ESTéVEZ "/>
    <x v="2"/>
    <x v="1"/>
    <s v="CAC: Solicitud de información "/>
    <s v=" VIVIAN LORENA RAMIREZ SERNA"/>
    <x v="1"/>
    <s v="GESTIÓN TALENTO HUMANO "/>
    <x v="1"/>
    <n v="20"/>
    <s v="20221000127072  "/>
    <d v="2022-02-04T00:00:00"/>
    <n v="20223100040031"/>
    <d v="2022-02-18T00:00:00"/>
    <n v="10"/>
    <n v="11"/>
    <x v="0"/>
    <s v="18-02-2022 15:27 PM_x0009_Archivar_x0009_VIVIAN LORENA RAMIREZ SERNA_x0009_se archiva documento conforme al radicado 20221000127072 enviado vía correo electrónico"/>
    <s v="N/A"/>
    <s v="N/A"/>
    <s v="N/A"/>
    <s v="N/A"/>
    <s v="No se adjunta documento con firma"/>
  </r>
  <r>
    <x v="0"/>
    <x v="0"/>
    <x v="1"/>
    <s v="MARISOL PENA LUQUE "/>
    <x v="2"/>
    <x v="0"/>
    <s v="CAC: INQUIETUDES MANEJO ASPIRANTES A BOMBEROS VOLUNTARIOS "/>
    <s v=" Jorge Restrepo Sanguino"/>
    <x v="0"/>
    <s v="FORMULACIÓN, ACTUALIZACIÓN ,ACOMPAÑAMINETO NORMATIVO Y OPERATIVO"/>
    <x v="0"/>
    <n v="30"/>
    <s v="20221000127082  "/>
    <d v="2022-02-04T00:00:00"/>
    <n v="20222110038141"/>
    <d v="2022-02-16T00:00:00"/>
    <n v="8"/>
    <n v="9"/>
    <x v="0"/>
    <s v="16-02-2022 13:34 PM_x0009_Archivar_x0009_Jorge Restrepo Sanguino_x0009_SE DIO RESPUESTA MEDIANTE OFICIO N° 20222110038141 EL 16/02/2022"/>
    <d v="2022-02-16T00:00:00"/>
    <s v="PDF"/>
    <s v="Si"/>
    <s v="N/A"/>
    <s v="N/A"/>
  </r>
  <r>
    <x v="0"/>
    <x v="0"/>
    <x v="6"/>
    <s v="ASISTENTE COMANDANTE BOMBEROS POPAYAN  "/>
    <x v="0"/>
    <x v="1"/>
    <s v="CAC: SOLICITUD DE CERTIFICADO "/>
    <s v="Jiud Magnoly Gaviria Narvaez"/>
    <x v="0"/>
    <s v="COORDINACIÓN OPERATIVA"/>
    <x v="1"/>
    <n v="20"/>
    <s v="20221000127102  "/>
    <d v="2022-02-04T00:00:00"/>
    <s v="N/A"/>
    <d v="2022-02-15T00:00:00"/>
    <n v="7"/>
    <n v="8"/>
    <x v="0"/>
    <s v="15-02-2022 16:33 PM_x0009_Archivar_x0009_Jiud Magnoly Gaviria Narvaez_x0009_Se brinda respuesta vía email: segurosdnbc@gmail.com"/>
    <s v="N/A"/>
    <s v="N/A"/>
    <s v="Si"/>
    <s v="N/A"/>
    <s v="N/A"/>
  </r>
  <r>
    <x v="0"/>
    <x v="0"/>
    <x v="1"/>
    <s v="VICEMINISTERIO DE RELACIONES POLÍTICAS  "/>
    <x v="4"/>
    <x v="1"/>
    <s v="CAC: Derecho de petición de información y solicitud de documentos. "/>
    <s v="Carlos Armando López Barrera"/>
    <x v="2"/>
    <s v="GESTIÓN JURÍDICA "/>
    <x v="1"/>
    <n v="20"/>
    <s v="20221000127132  "/>
    <d v="2022-02-04T00:00:00"/>
    <n v="20222110046311"/>
    <d v="2022-03-11T00:00:00"/>
    <n v="25"/>
    <n v="26"/>
    <x v="1"/>
    <s v="24-06-2022 08:54 AM Archivar Carlos Armando López Barrera Se da respuesta con número de radicado: 20221000127132."/>
    <d v="2022-06-24T00:00:00"/>
    <s v="PDF"/>
    <s v="Si"/>
    <s v="N/A"/>
    <s v="Radicado de entrada no da numero de salida 20222110046311"/>
  </r>
  <r>
    <x v="0"/>
    <x v="0"/>
    <x v="5"/>
    <s v="GOBERNACION DEL QUINDIO  "/>
    <x v="1"/>
    <x v="0"/>
    <s v="CAC. Solicitud concepto jurídico. "/>
    <s v="Andrea Bibiana Castañeda Durán"/>
    <x v="0"/>
    <s v="FORMULACIÓN, ACTUALIZACIÓN ,ACOMPAÑAMINETO NORMATIVO Y OPERATIVO"/>
    <x v="0"/>
    <n v="30"/>
    <s v="20221140127212  "/>
    <d v="2022-02-07T00:00:00"/>
    <n v="20222110041951"/>
    <d v="2022-03-09T00:00:00"/>
    <n v="22"/>
    <n v="23"/>
    <x v="0"/>
    <s v="09-03-2022 17:37 PM_x0009_Archivar_x0009_Andrea Bibiana Castañeda Durán_x0009_SE DIO TRÁMITE CON RAD. 20222110041951 ENVIADO EL 09/03/22"/>
    <d v="2022-03-09T00:00:00"/>
    <s v="PDF"/>
    <s v="Si"/>
    <s v="N/A"/>
    <s v="N/A"/>
  </r>
  <r>
    <x v="0"/>
    <x v="0"/>
    <x v="7"/>
    <s v="ALEJANDRO PEREA GOMEZ  "/>
    <x v="2"/>
    <x v="2"/>
    <s v="CAC. DERECHO DE PETICION. "/>
    <s v="Andrea Bibiana Castañeda Durán"/>
    <x v="0"/>
    <s v="FORMULACIÓN, ACTUALIZACIÓN ,ACOMPAÑAMINETO NORMATIVO Y OPERATIVO"/>
    <x v="2"/>
    <n v="30"/>
    <s v="20221140127232  "/>
    <d v="2022-02-07T00:00:00"/>
    <s v="_x0009_20222110043981"/>
    <d v="2022-03-14T00:00:00"/>
    <n v="25"/>
    <n v="26"/>
    <x v="0"/>
    <s v="15-03-2022 04:59 AM_x0009_Archivar_x0009_Andrea Bibiana Castañeda Durán_x0009_SE DIO TRÁMITE CON RAD. 20222110043981 ENVIADO EL 14/3/22"/>
    <d v="2022-03-14T00:00:00"/>
    <s v="PDF"/>
    <s v="Si"/>
    <s v="N/A"/>
    <s v="N/A"/>
  </r>
  <r>
    <x v="0"/>
    <x v="0"/>
    <x v="1"/>
    <s v="QUEJAS Y SOLUCIONES  "/>
    <x v="4"/>
    <x v="0"/>
    <s v="CAC. PETICIÓN 273202022, Traslado de petición. "/>
    <s v="Andrea Bibiana Castañeda Durán"/>
    <x v="0"/>
    <s v="FORMULACIÓN, ACTUALIZACIÓN ,ACOMPAÑAMINETO NORMATIVO Y OPERATIVO"/>
    <x v="2"/>
    <n v="30"/>
    <s v="20221140127352  "/>
    <d v="2022-02-07T00:00:00"/>
    <s v="_x0009_20222110044491"/>
    <d v="2022-03-14T00:00:00"/>
    <n v="25"/>
    <n v="26"/>
    <x v="0"/>
    <s v="15-03-2022 04:55 AM_x0009_Archivar_x0009_Andrea Bibiana Castañeda Durán_x0009_SE DIO TRÁMITE CON RADICADO 20222110044491 ENVIADO EL 14/03/22"/>
    <d v="2022-03-14T00:00:00"/>
    <s v="PDF"/>
    <s v="Si"/>
    <s v="N/A"/>
    <s v="N/A"/>
  </r>
  <r>
    <x v="0"/>
    <x v="0"/>
    <x v="20"/>
    <s v="CUERPO DE BOMBEROS VOLUNTARIOS DE LA HORMIGA  "/>
    <x v="0"/>
    <x v="3"/>
    <s v="CAC. SOLICITUD DEL CUERPO DE BOMBEROS VOLUNTARIOS LA HORMIGA PUTUMAYO. "/>
    <s v=" Melba Vidal"/>
    <x v="0"/>
    <s v="INSPECCION, VIGILANCIA Y CONTROL"/>
    <x v="0"/>
    <n v="30"/>
    <s v="20221140127422  "/>
    <d v="2022-02-07T00:00:00"/>
    <s v="_x0009_20222150048981"/>
    <d v="2022-04-04T00:00:00"/>
    <n v="39"/>
    <n v="40"/>
    <x v="1"/>
    <m/>
    <s v="N/A"/>
    <s v="WORD"/>
    <s v="Si"/>
    <s v="N/A"/>
    <s v="Se tiene eviencia de envio respuesta conn firma, responsable debe cerrar y adjuntar evidencias de radicados de salida y entrada"/>
  </r>
  <r>
    <x v="0"/>
    <x v="0"/>
    <x v="18"/>
    <s v="CUERPO DE BOMBEROS VOLUNTARIOS DE PITALITO  "/>
    <x v="0"/>
    <x v="3"/>
    <s v="CAC: Solicitud asesoría técnica para expedición del certificado de cumplimiento. "/>
    <s v=" Julio Cesar Garcia Triana"/>
    <x v="0"/>
    <s v="INSPECCION, VIGILANCIA Y CONTROL"/>
    <x v="0"/>
    <n v="30"/>
    <s v="20221000127442  "/>
    <d v="2022-02-07T00:00:00"/>
    <n v="20222150039321"/>
    <d v="2022-02-28T00:00:00"/>
    <n v="15"/>
    <n v="16"/>
    <x v="0"/>
    <s v="18-03-2022 11:18 AM_x0009_Archivar_x0009_Julio Cesar Garcia Triana_x0009_se da respuesta el 28 de febrero de 2022 archivese"/>
    <d v="2022-03-18T00:00:00"/>
    <s v="PDF"/>
    <s v="Si"/>
    <s v="N/A"/>
    <s v="N/A"/>
  </r>
  <r>
    <x v="0"/>
    <x v="0"/>
    <x v="1"/>
    <s v="MARIA ANGELA LIZARAZO FONSECA  "/>
    <x v="2"/>
    <x v="1"/>
    <s v="CAC. DERECHO DE PETICIÓN. "/>
    <s v=" Jorge Restrepo Sanguino"/>
    <x v="0"/>
    <s v="FORMULACIÓN, ACTUALIZACIÓN ,ACOMPAÑAMINETO NORMATIVO Y OPERATIVO"/>
    <x v="0"/>
    <n v="30"/>
    <s v="20221140127462  "/>
    <d v="2022-02-07T00:00:00"/>
    <n v="20222110038151"/>
    <d v="2022-03-14T00:00:00"/>
    <n v="25"/>
    <n v="26"/>
    <x v="0"/>
    <s v="15-03-2022 09:31 AM_x0009_Archivar_x0009_Jorge Restrepo Sanguino_x0009_SE DIO RESPUESTA MEDIANTE OFICIO N°20222110038151 EL 14/03/2022"/>
    <d v="2022-03-14T00:00:00"/>
    <s v="PDF"/>
    <s v="Si"/>
    <s v="N/A"/>
    <s v="N/A"/>
  </r>
  <r>
    <x v="0"/>
    <x v="0"/>
    <x v="1"/>
    <s v="NICOLáS ANDRéS LASTRE  "/>
    <x v="2"/>
    <x v="0"/>
    <s v="CAC. Consulta resolución. "/>
    <s v="Edgar Alexander Maya Lopez "/>
    <x v="0"/>
    <s v="EDUCACIÓN NACIONAL PARA BOMBEROS"/>
    <x v="4"/>
    <n v="35"/>
    <s v="20221140127522  "/>
    <d v="2022-02-07T00:00:00"/>
    <s v="N/A"/>
    <d v="2022-03-17T00:00:00"/>
    <n v="28"/>
    <n v="29"/>
    <x v="0"/>
    <s v="17-03-2022 12:16 PM_x0009_Archivar_x0009_Edgar Alexander Maya Lopez_x0009_Se da respuesta por correo electrónico se deja evidencia en digital"/>
    <s v="N/A"/>
    <s v="PDF"/>
    <s v="Si"/>
    <s v="N/A"/>
    <s v="No se genero numero de radicado para respuesta."/>
  </r>
  <r>
    <x v="0"/>
    <x v="0"/>
    <x v="1"/>
    <s v="CONSEJO COLOMBIANO DE SEGURIDAD  "/>
    <x v="3"/>
    <x v="1"/>
    <s v="CAC. Solicitud Directorio de Cuerpos de Bomberos. "/>
    <s v="Carlos Cartagena Cano"/>
    <x v="0"/>
    <s v="CITEL"/>
    <x v="2"/>
    <n v="30"/>
    <s v="20221140127552  "/>
    <d v="2022-02-07T00:00:00"/>
    <s v="_x0009_20221000039421"/>
    <d v="2022-02-18T00:00:00"/>
    <n v="9"/>
    <n v="10"/>
    <x v="0"/>
    <s v="18-02-2022 14:59 PM_x0009_Archivar_x0009_Carlos Cartagena Cano_x0009_Documento enviado y archivado para fines pertinentes."/>
    <d v="2022-02-18T00:00:00"/>
    <s v="PDF"/>
    <s v="Si"/>
    <s v="N/A"/>
    <s v="N/A"/>
  </r>
  <r>
    <x v="0"/>
    <x v="0"/>
    <x v="9"/>
    <s v="CUERPO DE BOMBEROS VOLUNTARIOS DE SOATA  "/>
    <x v="0"/>
    <x v="0"/>
    <s v="CAC. solicitud respuesta derechos de petición. "/>
    <s v=" Camilo Portilla Quelal"/>
    <x v="0"/>
    <s v="FORMULACIÓN, ACTUALIZACIÓN ,ACOMPAÑAMINETO NORMATIVO Y OPERATIVO"/>
    <x v="0"/>
    <n v="30"/>
    <s v="20221140127562  "/>
    <d v="2022-02-07T00:00:00"/>
    <n v="20222110037841"/>
    <d v="2022-02-16T00:00:00"/>
    <n v="7"/>
    <n v="8"/>
    <x v="0"/>
    <s v="Se da respuesta vía correo electrónico el día 16/02/2022"/>
    <d v="2022-02-16T00:00:00"/>
    <s v="PDF"/>
    <s v="Si"/>
    <s v="N/A"/>
    <s v="Radicado de entrada sin archivar."/>
  </r>
  <r>
    <x v="0"/>
    <x v="0"/>
    <x v="11"/>
    <s v="DELEGACIÓN DEPARTAMENTAL DE BOMBEROS DE RISARALDA  "/>
    <x v="0"/>
    <x v="2"/>
    <s v="CAC. Equidad de género. "/>
    <s v="Robinson Palacio Moná "/>
    <x v="0"/>
    <s v="INSPECCION, VIGILANCIA Y CONTROL"/>
    <x v="0"/>
    <n v="30"/>
    <s v="20221140127572  "/>
    <d v="2022-02-07T00:00:00"/>
    <m/>
    <d v="2022-07-29T00:00:00"/>
    <n v="116"/>
    <n v="117"/>
    <x v="2"/>
    <m/>
    <m/>
    <m/>
    <m/>
    <m/>
    <m/>
  </r>
  <r>
    <x v="0"/>
    <x v="0"/>
    <x v="7"/>
    <s v="CUERPO DE BOMBEROS VOLUNTARIOS DE ZIPAQUIRA  "/>
    <x v="0"/>
    <x v="2"/>
    <s v="CAC. : SOLICITUD AUTORIZACION PROYECTO DE GRADO. "/>
    <s v="Mauricio Delgado Perdomo"/>
    <x v="0"/>
    <s v="EDUCACIÓN NACIONAL PARA BOMBEROS"/>
    <x v="2"/>
    <n v="30"/>
    <s v="20221140127622  "/>
    <d v="2022-02-07T00:00:00"/>
    <n v="20222140038351"/>
    <d v="2022-02-22T00:00:00"/>
    <n v="11"/>
    <n v="12"/>
    <x v="0"/>
    <s v="12-02-2022 08:17 AM_x0009_Archivar_x0009_Mauricio Delgado Perdomo_x0009_Se responden 20221000127622 - 20222140038351 TRABAJO DE GRADO ZIPAQUIRA"/>
    <d v="2022-02-24T00:00:00"/>
    <s v="PDF"/>
    <s v="Si"/>
    <s v="N/A"/>
    <s v="N/A"/>
  </r>
  <r>
    <x v="0"/>
    <x v="0"/>
    <x v="1"/>
    <s v="MARISOL PENA LUQUE "/>
    <x v="2"/>
    <x v="0"/>
    <s v="CAC. INQUIETUD ATRIBUCIONES COMANDANTES ESTACION. "/>
    <s v=" Jorge Restrepo Sanguino"/>
    <x v="0"/>
    <s v="FORMULACIÓN, ACTUALIZACIÓN ,ACOMPAÑAMINETO NORMATIVO Y OPERATIVO"/>
    <x v="2"/>
    <n v="30"/>
    <s v="20221140127692  "/>
    <d v="2022-02-07T00:00:00"/>
    <n v="20222110038201"/>
    <d v="2022-02-16T00:00:00"/>
    <n v="7"/>
    <n v="8"/>
    <x v="0"/>
    <s v="16-02-2022 15:20 PM_x0009_Archivar_x0009_Jorge Restrepo Sanguino_x0009_SE DIO RESPUESTA MEDIANTE OFICIO N°20222110038201 EL 16/02/2022"/>
    <d v="2022-02-17T00:00:00"/>
    <s v="PDF"/>
    <s v="Si"/>
    <s v="N/A"/>
    <s v="N/A"/>
  </r>
  <r>
    <x v="0"/>
    <x v="0"/>
    <x v="7"/>
    <s v="CUERPO DE BOMBEROS VOLUNTARIOS DE PANDI  "/>
    <x v="0"/>
    <x v="3"/>
    <s v="CAC. CONTRATO BOMBEROS PANDI 2022. "/>
    <s v="Andrea Bibiana Castañeda Durán"/>
    <x v="0"/>
    <s v="FORMULACIÓN, ACTUALIZACIÓN ,ACOMPAÑAMINETO NORMATIVO Y OPERATIVO"/>
    <x v="4"/>
    <n v="35"/>
    <s v="20221140127732  "/>
    <d v="2022-02-07T00:00:00"/>
    <n v="20222110037851"/>
    <d v="2022-02-15T00:00:00"/>
    <n v="6"/>
    <n v="7"/>
    <x v="0"/>
    <s v="19-02-2022 15:57 PM_x0009_Archivar_x0009_Andrea Bibiana Castañeda Durán_x0009_SE DIO TRÁMITE CON RADICADO 20222110037851 ENVIADO EL 15/02/22"/>
    <d v="2022-02-16T00:00:00"/>
    <s v="PDF"/>
    <s v="Si"/>
    <s v="N/A"/>
    <s v="N/A"/>
  </r>
  <r>
    <x v="0"/>
    <x v="0"/>
    <x v="18"/>
    <s v="ASDEBER NEIVA  "/>
    <x v="3"/>
    <x v="0"/>
    <s v="CAC. Respuesta Oficial, EXT_S22-00004685-PQRSD-004580-PQR, TRASLADO.  "/>
    <s v=" Melba Vidal"/>
    <x v="0"/>
    <s v="INSPECCION, VIGILANCIA Y CONTROL"/>
    <x v="4"/>
    <n v="35"/>
    <s v="20221140127872  "/>
    <d v="2022-02-07T00:00:00"/>
    <m/>
    <d v="2022-04-08T00:00:00"/>
    <n v="43"/>
    <n v="44"/>
    <x v="1"/>
    <m/>
    <m/>
    <m/>
    <m/>
    <m/>
    <s v="Se responde con evidencia en correo respuestasatencionciudadano@dnbc.gov.co, responsable debe adjuntar evidencia y hacer cierre de Orfeo de salida y entrada"/>
  </r>
  <r>
    <x v="0"/>
    <x v="0"/>
    <x v="18"/>
    <s v="ASDEBER NEIVA  "/>
    <x v="3"/>
    <x v="1"/>
    <s v="CAC. Respuesta Oficial, EXT_S22-00005070-PQRSD-004962-PQR. "/>
    <s v=" Alvaro Perez"/>
    <x v="1"/>
    <s v="GESTIÓN CONTRACTUAL"/>
    <x v="1"/>
    <n v="20"/>
    <s v="20221140127882  "/>
    <d v="2022-02-07T00:00:00"/>
    <n v="20223130051001"/>
    <d v="2022-04-06T00:00:00"/>
    <n v="41"/>
    <n v="42"/>
    <x v="1"/>
    <s v="06-04-2022 16:08 PM_x0009_Archivar_x0009_Alvaro Perez_x0009_Se dio respuesta mediante correo electrónico de la entidad el día 06 de abril de 2022."/>
    <s v="N/A"/>
    <s v="N/A"/>
    <s v="N/A"/>
    <s v="N/A"/>
    <s v="Se necesita adjuntar nuevamente evidencia de envio de respuesta"/>
  </r>
  <r>
    <x v="0"/>
    <x v="0"/>
    <x v="7"/>
    <s v="DELEGACION DEPARTAMENTAL DE BOMBEROS CUNDINAMARCA  "/>
    <x v="0"/>
    <x v="3"/>
    <s v="CAC. SOLICITUD ACOMPAÑAMIENTO JURIDICO. "/>
    <s v="JAIRO SOTO GIL"/>
    <x v="0"/>
    <s v="FORMULACIÓN, ACTUALIZACIÓN ,ACOMPAÑAMINETO NORMATIVO Y OPERATIVO"/>
    <x v="0"/>
    <n v="30"/>
    <s v="20221140127912  "/>
    <d v="2022-02-07T00:00:00"/>
    <s v="_x0009_20222000038101"/>
    <d v="2022-02-10T00:00:00"/>
    <n v="3"/>
    <n v="4"/>
    <x v="0"/>
    <s v="14-02-2022 14:46 PM_x0009_Archivar_x0009_JAIRO SOTO GIL_x0009_02/10/2022 correo electronico"/>
    <d v="2022-02-14T00:00:00"/>
    <s v="PDF"/>
    <s v="Si"/>
    <s v="N/A"/>
    <s v="N/A"/>
  </r>
  <r>
    <x v="0"/>
    <x v="0"/>
    <x v="10"/>
    <s v="CUERPO DE BOMBEROS VOLUNTARIOS DE YOTOCO  "/>
    <x v="0"/>
    <x v="2"/>
    <s v="CAC. Atención solicitud expedición de carne por primera vez. "/>
    <s v="Liz Margaret Álvarez calderon"/>
    <x v="0"/>
    <s v="INSPECCION, VIGILANCIA Y CONTROL"/>
    <x v="0"/>
    <n v="30"/>
    <s v="20221140127942  "/>
    <d v="2022-02-07T00:00:00"/>
    <m/>
    <d v="2022-07-29T00:00:00"/>
    <n v="116"/>
    <n v="117"/>
    <x v="2"/>
    <m/>
    <m/>
    <m/>
    <m/>
    <m/>
    <m/>
  </r>
  <r>
    <x v="0"/>
    <x v="0"/>
    <x v="0"/>
    <s v="CUERPO DE BOMBEROS DE ALEJANDRIA  "/>
    <x v="0"/>
    <x v="0"/>
    <s v="CAC. URGENTE Cumplimiento Ley 1575 de 2012. "/>
    <s v="Carlos Cartagena Cano"/>
    <x v="0"/>
    <s v="CITEL"/>
    <x v="0"/>
    <n v="30"/>
    <s v="20221140127952  "/>
    <d v="2022-02-07T00:00:00"/>
    <s v="N/A"/>
    <d v="2022-02-08T00:00:00"/>
    <n v="1"/>
    <n v="2"/>
    <x v="0"/>
    <s v="08-02-2022 15:41 PM_x0009_Archivar_x0009_Carlos Cartagena Cano_x0009_Se archiva documentación, se hace la gestión vía correo electrónico para habilitar el Usuario y Clave en el RUE."/>
    <s v="N/A"/>
    <s v="N/A"/>
    <s v="N/A"/>
    <s v="N/A"/>
    <s v="Se actualiza pagina DNBC"/>
  </r>
  <r>
    <x v="0"/>
    <x v="0"/>
    <x v="1"/>
    <s v="DARIO JACK MEJIA ARAUJO  "/>
    <x v="2"/>
    <x v="4"/>
    <s v="CAC. ESCRITO DIRECTOR NACIONAL BOMBEROS. "/>
    <s v=" Jorge Restrepo Sanguino"/>
    <x v="0"/>
    <s v="FORMULACIÓN, ACTUALIZACIÓN ,ACOMPAÑAMINETO NORMATIVO Y OPERATIVO"/>
    <x v="2"/>
    <n v="30"/>
    <s v="20221140128012  "/>
    <d v="2022-02-08T00:00:00"/>
    <s v="_x0009_20222110039011"/>
    <d v="2022-02-24T00:00:00"/>
    <n v="12"/>
    <n v="13"/>
    <x v="0"/>
    <s v="Se da respuesta vía correo electrónico el día 24/02/2022"/>
    <d v="2022-02-24T00:00:00"/>
    <s v="PDF"/>
    <s v="Si"/>
    <s v="N/A"/>
    <s v="Radicado de entrada sin archivar."/>
  </r>
  <r>
    <x v="0"/>
    <x v="0"/>
    <x v="22"/>
    <s v="CUERPO DE BOMBEROS VOLUNTARIOS DE COVEÑAS - SUCRE  "/>
    <x v="0"/>
    <x v="3"/>
    <s v="CAC: SOLICITUD DE APOYO JURÍDICO "/>
    <s v="Andrea Bibiana Castañeda Durán"/>
    <x v="0"/>
    <s v="FORMULACIÓN, ACTUALIZACIÓN ,ACOMPAÑAMINETO NORMATIVO Y OPERATIVO"/>
    <x v="4"/>
    <n v="35"/>
    <s v="20221140128032  "/>
    <d v="2022-02-08T00:00:00"/>
    <n v="20222110041471"/>
    <d v="2022-03-02T00:00:00"/>
    <n v="16"/>
    <n v="17"/>
    <x v="0"/>
    <s v="04-03-2022 09:06 AM_x0009_Archivar_x0009_Andrea Bibiana Castañeda Durán_x0009_SE DIO TRÁMITE CON RADICADO 20222110041471 ENVIADO EL 02/03/22"/>
    <d v="2022-03-09T00:00:00"/>
    <s v="PDF"/>
    <s v="Si"/>
    <s v="N/A"/>
    <s v="N/A"/>
  </r>
  <r>
    <x v="0"/>
    <x v="0"/>
    <x v="1"/>
    <s v="CONTRALORIA DELAGA PARA INFRAESTRUCTORA  "/>
    <x v="4"/>
    <x v="1"/>
    <s v="CAC. Reiteración Solicitud Información Contraloría General de la República - Atención Denuncias 2021-206012-82111-D, 2021-208978-82111-D, 2021-210344-82111-D, 2021-212026-82111-D. "/>
    <s v="Carlos Armando López Barrera"/>
    <x v="2"/>
    <s v="GESTIÓN JURÍDICA "/>
    <x v="3"/>
    <n v="10"/>
    <s v="20221140128092  "/>
    <d v="2022-02-08T00:00:00"/>
    <n v="20223000039491"/>
    <d v="2022-02-16T00:00:00"/>
    <n v="6"/>
    <n v="7"/>
    <x v="0"/>
    <s v="24-06-2022 09:04 AM Archivar Carlos Armando López Barrera Se da respuesta con el número de radicado 20223000039491."/>
    <d v="2022-02-17T00:00:00"/>
    <s v="PDF"/>
    <s v="Si"/>
    <s v="N/A"/>
    <s v="Se archiva radicado de entrada 24/06/2022"/>
  </r>
  <r>
    <x v="0"/>
    <x v="0"/>
    <x v="4"/>
    <s v="VEEDURIA VIGILANCIA CIUDADANA  "/>
    <x v="3"/>
    <x v="0"/>
    <s v="CAC. DERECHO DE PETICIÓN. "/>
    <s v=" Melba Vidal"/>
    <x v="0"/>
    <s v="INSPECCION, VIGILANCIA Y CONTROL"/>
    <x v="4"/>
    <n v="35"/>
    <s v="20221140128132  "/>
    <d v="2022-02-08T00:00:00"/>
    <s v="_x0009_20222150049001"/>
    <d v="2022-04-05T00:00:00"/>
    <n v="39"/>
    <n v="40"/>
    <x v="1"/>
    <m/>
    <s v="N/A"/>
    <s v="N/A"/>
    <s v="Si"/>
    <s v="N/A"/>
    <s v="Se tiene eviencia de envio respuesta conn firma, responsable debe cerrar y adjuntar evidencias de radicados de salida y entrada"/>
  </r>
  <r>
    <x v="0"/>
    <x v="0"/>
    <x v="18"/>
    <s v="CUERPO DE BOMBEROS VOLUNTARIOS DE PALESTINA - HUILA  "/>
    <x v="0"/>
    <x v="0"/>
    <s v="CAC. Requerimiento de cambio de unidad del tribunal disciplinario y de la junta de dignatarios. "/>
    <s v="Andrea Bibiana Castañeda Durán"/>
    <x v="0"/>
    <s v="FORMULACIÓN, ACTUALIZACIÓN ,ACOMPAÑAMINETO NORMATIVO Y OPERATIVO"/>
    <x v="2"/>
    <n v="30"/>
    <s v="20221140128192  "/>
    <d v="2022-02-08T00:00:00"/>
    <n v="20222110044581"/>
    <d v="2022-03-14T00:00:00"/>
    <n v="24"/>
    <n v="25"/>
    <x v="0"/>
    <s v="15-03-2022 04:56 AM_x0009_Archivar_x0009_Andrea Bibiana Castañeda Durán_x0009_SE DIO TRAMITE CON RAD. 20222110044581 ENVIADO EL 14/03/22"/>
    <d v="2022-03-14T00:00:00"/>
    <s v="PDF"/>
    <s v="Si"/>
    <s v="N/A"/>
    <s v="N/A"/>
  </r>
  <r>
    <x v="0"/>
    <x v="0"/>
    <x v="4"/>
    <s v="SOLANGE SERRANO DE DOMINGUEZ  "/>
    <x v="2"/>
    <x v="2"/>
    <s v="CAC. Entrega de medalla pendiente de la madre del señor WILLIAMS JAVIER DOMINGUEZ (QEP). "/>
    <s v="Carlos Cartagena Cano"/>
    <x v="2"/>
    <s v="CITEL"/>
    <x v="2"/>
    <n v="30"/>
    <s v="20221140128212  "/>
    <d v="2022-02-08T00:00:00"/>
    <s v="_x0009_20221000040941"/>
    <d v="2022-02-16T00:00:00"/>
    <n v="6"/>
    <n v="7"/>
    <x v="0"/>
    <m/>
    <s v="N/A"/>
    <s v="PDF"/>
    <s v="Si"/>
    <s v="N/A"/>
    <s v="No se ha subido envidencia ni archivado radicados"/>
  </r>
  <r>
    <x v="0"/>
    <x v="0"/>
    <x v="0"/>
    <s v="ÁREA METROPOLITANA VALLE DE ABURRA  "/>
    <x v="3"/>
    <x v="1"/>
    <s v="CAC. Solicitud información incendios a nivel nacional. "/>
    <s v="Carlos Cartagena Cano"/>
    <x v="0"/>
    <s v="CITEL"/>
    <x v="2"/>
    <n v="30"/>
    <s v="20221140128372  "/>
    <d v="2022-02-08T00:00:00"/>
    <s v="N/A"/>
    <d v="2022-02-18T00:00:00"/>
    <n v="8"/>
    <n v="9"/>
    <x v="0"/>
    <s v="18-02-2022 14:58 PM_x0009_Archivar_x0009_Carlos Cartagena Cano_x0009_Documento enviado por correo y archivado."/>
    <s v="N/A"/>
    <s v="N/A"/>
    <s v="N/A"/>
    <s v="N/A"/>
    <s v="No se anexa evidencia nde respuesta por correo electronico"/>
  </r>
  <r>
    <x v="0"/>
    <x v="3"/>
    <x v="1"/>
    <s v="EDGARDO MANDON ARENAS "/>
    <x v="2"/>
    <x v="1"/>
    <s v="CI. Solicitud copia de documentos traslado de planta global radicado DNBC No 20203000001061 y certificación laboral. "/>
    <s v=" VIVIAN LORENA RAMIREZ SERNA"/>
    <x v="1"/>
    <s v="GESTIÓN TALENTO HUMANO "/>
    <x v="2"/>
    <n v="30"/>
    <s v="20221140128392  "/>
    <d v="2022-02-09T00:00:00"/>
    <n v="20223100048731"/>
    <d v="2022-03-23T00:00:00"/>
    <n v="29"/>
    <n v="30"/>
    <x v="0"/>
    <s v="23-03-2022 16:29 PM_x0009_Archivar_x0009_VIVIAN LORENA RAMIREZ SERNA_x0009_se dio respuesta vía correo electrónico el 23 de marzo de 2022 conforme al radicado 20223100048731"/>
    <d v="2022-03-23T00:00:00"/>
    <s v="PDF"/>
    <s v="Si"/>
    <s v="N/A"/>
    <s v="Orfeo salida sin archivar"/>
  </r>
  <r>
    <x v="0"/>
    <x v="0"/>
    <x v="4"/>
    <s v="BOMBEROS OFICIALES DE BUCARAMANGA  "/>
    <x v="0"/>
    <x v="2"/>
    <s v="CAC. reclamación de medalla del señor WILLIAMS JAVIER DOMINGUEZ (QEP) para su señora Madre Solangel Serrano de Dominguez radicado No 20222000170. "/>
    <s v="Carlos Cartagena Cano"/>
    <x v="2"/>
    <s v="CITEL"/>
    <x v="2"/>
    <n v="30"/>
    <s v="20221140128402  "/>
    <d v="2022-02-09T00:00:00"/>
    <n v="20221000040941"/>
    <d v="2022-04-08T00:00:00"/>
    <n v="41"/>
    <n v="42"/>
    <x v="1"/>
    <s v="08-04-2022 14:15 PM_x0009_Archivar_x0009_Carlos Cartagena Cano_x0009_Se envía correo electrónico con respuesta dada, y copia al cuerpo de bomberos Oficiales de Bucaramanga."/>
    <m/>
    <m/>
    <m/>
    <m/>
    <s v="Se responde con evidencia en correo respuestasatencionciudadano@dnbc.gov.co, responsable debe adjuntar evidencia y hacer cierre de Orfeo de salida y entrada"/>
  </r>
  <r>
    <x v="0"/>
    <x v="0"/>
    <x v="4"/>
    <s v="CUERPO DE BOMBEROS VOLUNTARIOS FLORIDABLANCA  "/>
    <x v="0"/>
    <x v="0"/>
    <s v="CAC. Consulta. "/>
    <s v=" Camilo Portilla Quelal"/>
    <x v="0"/>
    <s v="FORMULACIÓN, ACTUALIZACIÓN ,ACOMPAÑAMINETO NORMATIVO Y OPERATIVO"/>
    <x v="2"/>
    <n v="30"/>
    <s v="20221140128482  "/>
    <d v="2022-02-09T00:00:00"/>
    <m/>
    <d v="2022-05-04T00:00:00"/>
    <n v="57"/>
    <n v="58"/>
    <x v="1"/>
    <s v="26-04-2022 16:08 PM Archivar Camilo Portilla Quelal Se tramita esta solicitud"/>
    <d v="2022-05-04T00:00:00"/>
    <s v="PDF"/>
    <s v="Si"/>
    <s v="N/A"/>
    <s v="Se envio realmente el dia 04/05/2022 por parte de la oficina FANO"/>
  </r>
  <r>
    <x v="0"/>
    <x v="0"/>
    <x v="1"/>
    <s v="CCAP  "/>
    <x v="3"/>
    <x v="1"/>
    <s v="CAC. DERECHO DE PETICIÓN CUMPLIMIENTO ARTÍCULO 7 y 8 Ley 1006 de 2006. "/>
    <s v=" VIVIAN LORENA RAMIREZ SERNA"/>
    <x v="1"/>
    <s v="GESTIÓN TALENTO HUMANO "/>
    <x v="0"/>
    <n v="30"/>
    <s v="20221140128562  "/>
    <d v="2022-02-09T00:00:00"/>
    <s v="_x0009_20223100049141"/>
    <d v="2022-04-05T00:00:00"/>
    <n v="38"/>
    <n v="39"/>
    <x v="1"/>
    <s v="05-04-2022 12:11 PM_x0009_Archivar_x0009_VIVIAN LORENA RAMIREZ SERNA_x0009_se da respuesta via correo electrónico conforme al radicado 20221140128562"/>
    <d v="2022-04-05T00:00:00"/>
    <s v="PDF"/>
    <s v="Si"/>
    <s v="N/A"/>
    <s v="N/A"/>
  </r>
  <r>
    <x v="0"/>
    <x v="0"/>
    <x v="0"/>
    <s v="JESUS ANTONIO PéREZ  "/>
    <x v="2"/>
    <x v="4"/>
    <s v="CAC. Inquietudes Bomberos Venecia. "/>
    <s v=" Arturo Enrique Cujia Amaya"/>
    <x v="0"/>
    <s v="INSPECCION, VIGILANCIA Y CONTROL"/>
    <x v="2"/>
    <n v="30"/>
    <s v="20221140128602  "/>
    <d v="2022-02-09T00:00:00"/>
    <s v="_x0009_20221000046471"/>
    <d v="2022-03-23T00:00:00"/>
    <n v="29"/>
    <n v="30"/>
    <x v="0"/>
    <m/>
    <s v="N/A"/>
    <s v="PDF"/>
    <s v="Si"/>
    <s v="N/A"/>
    <s v="No se ha subido envidencia ni archivado radicados"/>
  </r>
  <r>
    <x v="0"/>
    <x v="0"/>
    <x v="8"/>
    <s v="CUERPO DE BOMBEROS VOLUNTARIOS DE GUAMO  "/>
    <x v="0"/>
    <x v="1"/>
    <s v="CAC. SOLICITUD INFORMACION URGENTE. "/>
    <s v="Carlos Cartagena Cano"/>
    <x v="0"/>
    <s v="CITEL"/>
    <x v="0"/>
    <n v="30"/>
    <s v="20221140128622  "/>
    <d v="2022-02-09T00:00:00"/>
    <s v="_x0009_20221000039441"/>
    <d v="2022-02-18T00:00:00"/>
    <n v="7"/>
    <n v="8"/>
    <x v="0"/>
    <s v="18-02-2022 14:58 PM_x0009_Archivar_x0009_Carlos Cartagena Cano_x0009_Documento enviado por correo y archivado."/>
    <d v="2022-02-18T00:00:00"/>
    <s v="PDF"/>
    <s v="Si"/>
    <s v="N/A"/>
    <s v="N/A"/>
  </r>
  <r>
    <x v="0"/>
    <x v="0"/>
    <x v="2"/>
    <s v="FISCALIA NOVENA SECCIONAL PASTO  "/>
    <x v="1"/>
    <x v="1"/>
    <s v="CAC. SOLICITUD INFORMACIÓN NUNC 520016099032201910014. "/>
    <s v="Carlos Armando López Barrera"/>
    <x v="2"/>
    <s v="GESTIÓN JURÍDICA "/>
    <x v="3"/>
    <n v="10"/>
    <s v="20221140128702  "/>
    <d v="2022-02-09T00:00:00"/>
    <m/>
    <d v="2022-07-29T00:00:00"/>
    <n v="114"/>
    <n v="115"/>
    <x v="2"/>
    <m/>
    <m/>
    <m/>
    <m/>
    <m/>
    <m/>
  </r>
  <r>
    <x v="0"/>
    <x v="0"/>
    <x v="20"/>
    <s v="CUERPO DE BOMBEROS VOLUNTARIOS DE LA HORMIGA  "/>
    <x v="0"/>
    <x v="0"/>
    <s v="CAC. SOLICITUD ACLARACIÓN. "/>
    <s v=" Melba Vidal"/>
    <x v="0"/>
    <s v="INSPECCION, VIGILANCIA Y CONTROL"/>
    <x v="4"/>
    <n v="35"/>
    <s v="20221140128712  "/>
    <d v="2022-02-09T00:00:00"/>
    <s v="_x0009_20222150049231"/>
    <d v="2022-04-07T00:00:00"/>
    <n v="40"/>
    <n v="41"/>
    <x v="1"/>
    <m/>
    <m/>
    <m/>
    <m/>
    <m/>
    <s v="Se responde con evidencia en correo respuestasatencionciudadano@dnbc.gov.co, responsable debe adjuntar evidencia y hacer cierre de Orfeo de salida y entrada"/>
  </r>
  <r>
    <x v="0"/>
    <x v="0"/>
    <x v="10"/>
    <s v="PERSONERIA MUNICIPAL DE RIOFRIO  "/>
    <x v="1"/>
    <x v="3"/>
    <s v="CAC. Oficio pmr-0192, SOLICITUD, ACOMPAÑAMIENTO Y APOYO EN RELACIÓN A QUEJA POR VEEDURÍA DE CUERPO DE BOMBEROS DEL MUNICIPIO DE RIOFRIO. "/>
    <s v=" Camilo Portilla Quelal"/>
    <x v="0"/>
    <s v="FORMULACIÓN, ACTUALIZACIÓN ,ACOMPAÑAMINETO NORMATIVO Y OPERATIVO"/>
    <x v="0"/>
    <n v="30"/>
    <s v="20221140128722  "/>
    <d v="2022-02-09T00:00:00"/>
    <n v="20222150054311"/>
    <d v="2022-05-16T00:00:00"/>
    <n v="65"/>
    <n v="66"/>
    <x v="1"/>
    <m/>
    <d v="2022-05-16T00:00:00"/>
    <s v="PDF"/>
    <s v="Si"/>
    <s v="N/A"/>
    <m/>
  </r>
  <r>
    <x v="0"/>
    <x v="0"/>
    <x v="7"/>
    <s v="PROCURADURíA PROVINCIAL ZIPAQUIRá  "/>
    <x v="1"/>
    <x v="1"/>
    <s v="CAC: Solicitud en Acción Preventiva E-2022-068333 "/>
    <s v="Carlos Cartagena Cano"/>
    <x v="0"/>
    <s v="CITEL"/>
    <x v="3"/>
    <n v="10"/>
    <s v="20221140128812  "/>
    <d v="2022-02-11T00:00:00"/>
    <s v="_x0009_20221000039301"/>
    <d v="2022-02-15T00:00:00"/>
    <n v="2"/>
    <n v="3"/>
    <x v="0"/>
    <s v="16-02-2022 09:59 AM_x0009_Archivar_x0009_Carlos Cartagena Cano_x0009_se envía correo electrónico con respuesta 15/02/2022"/>
    <d v="2022-02-16T00:00:00"/>
    <s v="PDF"/>
    <s v="Si"/>
    <s v="N/A"/>
    <s v="N/A"/>
  </r>
  <r>
    <x v="0"/>
    <x v="4"/>
    <x v="5"/>
    <s v="CUERPO DE BOMBEROS VOLUNTARIOS DE CIRCASIA  "/>
    <x v="0"/>
    <x v="0"/>
    <s v="SM SOLICITUD NULIDAD JUNTA CBV CIRCASIA "/>
    <s v=" Jorge Restrepo Sanguino"/>
    <x v="0"/>
    <s v="FORMULACIÓN, ACTUALIZACIÓN ,ACOMPAÑAMINETO NORMATIVO Y OPERATIVO"/>
    <x v="2"/>
    <n v="30"/>
    <s v="20221140128862  "/>
    <d v="2022-02-11T00:00:00"/>
    <s v="_x0009_20222110044781"/>
    <d v="2022-03-14T00:00:00"/>
    <n v="21"/>
    <n v="22"/>
    <x v="0"/>
    <s v="15-03-2022 09:30 AM_x0009_Archivar_x0009_Jorge Restrepo Sanguino_x0009_SE DIO RESPUESTA MEDIANTE OFICIO N°20222110044781 EL 14/03/2022"/>
    <d v="2022-03-14T00:00:00"/>
    <s v="PDF"/>
    <s v="Si"/>
    <s v="N/A"/>
    <s v="N/A"/>
  </r>
  <r>
    <x v="0"/>
    <x v="0"/>
    <x v="1"/>
    <s v="JOSE A DE HOYOS  "/>
    <x v="2"/>
    <x v="4"/>
    <s v="CAC: Derecho de petición. "/>
    <s v=" Arturo Enrique Cujia Amaya"/>
    <x v="0"/>
    <s v="INSPECCION, VIGILANCIA Y CONTROL"/>
    <x v="2"/>
    <n v="30"/>
    <s v="20221140128872  "/>
    <d v="2022-02-11T00:00:00"/>
    <s v="_x0009_20221000047711"/>
    <d v="2022-04-08T00:00:00"/>
    <n v="39"/>
    <n v="40"/>
    <x v="1"/>
    <m/>
    <m/>
    <m/>
    <m/>
    <m/>
    <s v="Se responde con evidencia en correo respuestasatencionciudadano@dnbc.gov.co, responsable debe adjuntar evidencia y hacer cierre de Orfeo de salida y entrada"/>
  </r>
  <r>
    <x v="0"/>
    <x v="0"/>
    <x v="10"/>
    <s v="ALVARO OCTAVIO GUTIERREZ ALEGRE  "/>
    <x v="2"/>
    <x v="1"/>
    <s v="CAC: Derecho de petición "/>
    <s v=" Camilo Portilla Quelal"/>
    <x v="0"/>
    <s v="FORMULACIÓN, ACTUALIZACIÓN ,ACOMPAÑAMINETO NORMATIVO Y OPERATIVO"/>
    <x v="1"/>
    <n v="20"/>
    <s v="20221140128882  "/>
    <d v="2022-02-11T00:00:00"/>
    <n v="20222110051971"/>
    <d v="2022-05-04T00:00:00"/>
    <n v="55"/>
    <n v="56"/>
    <x v="1"/>
    <s v="26-04-2022 16:08 PM Archivar Camilo Portilla Quelal Se tramita esta solicitud"/>
    <d v="2022-05-04T00:00:00"/>
    <s v="PDF"/>
    <s v="Si"/>
    <s v="N/A"/>
    <s v="Envio tardio por parte de la oficina FANO"/>
  </r>
  <r>
    <x v="0"/>
    <x v="5"/>
    <x v="13"/>
    <s v="Jhonny Triana "/>
    <x v="2"/>
    <x v="0"/>
    <s v="Informacion Relacionada Con Capacitacion Brigadas "/>
    <s v="Edgar Alexander Maya Lopez "/>
    <x v="0"/>
    <s v="EDUCACIÓN NACIONAL PARA BOMBEROS"/>
    <x v="2"/>
    <n v="30"/>
    <s v="20229000128932  "/>
    <d v="2022-02-11T00:00:00"/>
    <s v="N/A"/>
    <d v="2022-03-17T00:00:00"/>
    <n v="24"/>
    <n v="25"/>
    <x v="0"/>
    <s v="17-03-2022 14:15 PM_x0009_Archivar_x0009_Edgar Alexander Maya Lopez_x0009_Se da respuesta por correo electrónico se deja evidencia en digital"/>
    <s v="N/A"/>
    <s v="PDF"/>
    <s v="Si"/>
    <s v="N/A"/>
    <s v="No se genero numero de radicado para respuesta."/>
  </r>
  <r>
    <x v="0"/>
    <x v="0"/>
    <x v="8"/>
    <s v="DIEGO GUTIERREZ  "/>
    <x v="2"/>
    <x v="1"/>
    <s v="CAC: solicitud de documentación de proceso  "/>
    <s v=" Camilo Portilla Quelal"/>
    <x v="0"/>
    <s v="FORMULACIÓN, ACTUALIZACIÓN ,ACOMPAÑAMINETO NORMATIVO Y OPERATIVO"/>
    <x v="2"/>
    <n v="30"/>
    <s v="20221140128952  "/>
    <d v="2022-02-11T00:00:00"/>
    <n v="20222110052121"/>
    <d v="2022-05-04T00:00:00"/>
    <n v="55"/>
    <n v="56"/>
    <x v="1"/>
    <s v="26-04-2022 16:08 PM Archivar Camilo Portilla Quelal Se tramita esta solicitud"/>
    <d v="2022-05-04T00:00:00"/>
    <s v="PDF"/>
    <s v="Si"/>
    <s v="N/A"/>
    <s v="Envio tardio por parte de la oficina FANO"/>
  </r>
  <r>
    <x v="0"/>
    <x v="0"/>
    <x v="1"/>
    <s v="MARIA FERNANDA RANGEL ESPARZA  "/>
    <x v="4"/>
    <x v="1"/>
    <s v="CAC: TERCER REQUERIMIENTO – Solicitud información Circular No. 005 de 2021 de la CGR / DNBC. "/>
    <s v=" Alvaro Perez"/>
    <x v="1"/>
    <s v="GESTIÓN CONTRACTUAL"/>
    <x v="3"/>
    <n v="10"/>
    <s v="20221140128972  "/>
    <d v="2022-02-11T00:00:00"/>
    <s v="N/A"/>
    <d v="2022-02-17T00:00:00"/>
    <n v="4"/>
    <n v="5"/>
    <x v="0"/>
    <s v="18-02-2022 17:51 PM_x0009_Archivar_x0009_Alvaro Perez_x0009_Se da respuesta mediante el correo del Director el dia 17/02/2022."/>
    <s v="N/A"/>
    <s v="N/A"/>
    <s v="N/A"/>
    <s v="N/A"/>
    <s v="Se solicita adjuntar evidencia de respuesta"/>
  </r>
  <r>
    <x v="0"/>
    <x v="0"/>
    <x v="18"/>
    <s v="CARLOS ALBERTO ROJAS ROJAS  "/>
    <x v="2"/>
    <x v="4"/>
    <s v="CAC. envió información para investigación y asesoría. "/>
    <s v=" Arturo Enrique Cujia Amaya"/>
    <x v="0"/>
    <s v="INSPECCION, VIGILANCIA Y CONTROL"/>
    <x v="2"/>
    <n v="30"/>
    <s v="20221140128982  "/>
    <d v="2022-02-14T00:00:00"/>
    <s v="_x0009_20221000042131"/>
    <d v="2022-04-08T00:00:00"/>
    <n v="38"/>
    <n v="39"/>
    <x v="1"/>
    <m/>
    <m/>
    <m/>
    <m/>
    <m/>
    <s v="Se responde con evidencia en correo respuestasatencionciudadano@dnbc.gov.co, responsable debe adjuntar evidencia y hacer cierre de Orfeo de salida y entrada"/>
  </r>
  <r>
    <x v="0"/>
    <x v="0"/>
    <x v="7"/>
    <s v="CUERPO DE BOMBEROS VOLUNTARIOS DE NILO  "/>
    <x v="0"/>
    <x v="0"/>
    <s v="CAC. Concepto Jurídico. "/>
    <s v="Andrea Bibiana Castañeda Durán"/>
    <x v="0"/>
    <s v="FORMULACIÓN, ACTUALIZACIÓN ,ACOMPAÑAMINETO NORMATIVO Y OPERATIVO"/>
    <x v="4"/>
    <n v="35"/>
    <s v="20221140128992  "/>
    <d v="2022-02-14T00:00:00"/>
    <n v="20222110041961"/>
    <d v="2022-03-09T00:00:00"/>
    <n v="17"/>
    <n v="18"/>
    <x v="0"/>
    <s v="09-03-2022 17:41 PM_x0009_Archivar_x0009_Andrea Bibiana Castañeda Durán_x0009_SE DIO TRÁMITE CON RADICADO 20222110041961 ENVIADO EL 09/03/22"/>
    <d v="2022-03-09T00:00:00"/>
    <s v="PDF"/>
    <s v="Si"/>
    <s v="N/A"/>
    <s v="N/A"/>
  </r>
  <r>
    <x v="0"/>
    <x v="0"/>
    <x v="23"/>
    <s v="CUERPO DE BOMBEROS VOLUNTARIOS DE GALAPA - ATLANTICO  "/>
    <x v="0"/>
    <x v="0"/>
    <s v="CAC. CONSULTA JURÍDICA. "/>
    <s v="Andrea Bibiana Castañeda Durán"/>
    <x v="0"/>
    <s v="FORMULACIÓN, ACTUALIZACIÓN ,ACOMPAÑAMINETO NORMATIVO Y OPERATIVO"/>
    <x v="4"/>
    <n v="35"/>
    <s v="20221140129192  "/>
    <d v="2022-02-14T00:00:00"/>
    <s v="_x0009_20222110046951"/>
    <d v="2022-03-23T00:00:00"/>
    <n v="26"/>
    <n v="27"/>
    <x v="0"/>
    <m/>
    <s v="N/A"/>
    <s v="PDF"/>
    <s v="Si"/>
    <s v="N/A"/>
    <s v="No se ha subido envidencia ni archivado radicados"/>
  </r>
  <r>
    <x v="0"/>
    <x v="5"/>
    <x v="1"/>
    <s v="ANONIMO_PQRSD "/>
    <x v="2"/>
    <x v="1"/>
    <s v="Solicitud de Equipos de Rescate "/>
    <s v=" Camilo Portilla Quelal"/>
    <x v="0"/>
    <s v="FORMULACIÓN, ACTUALIZACIÓN ,ACOMPAÑAMINETO NORMATIVO Y OPERATIVO"/>
    <x v="2"/>
    <n v="30"/>
    <s v="20229000129282  "/>
    <d v="2022-02-15T00:00:00"/>
    <s v="N/A"/>
    <d v="2022-05-04T00:00:00"/>
    <n v="53"/>
    <n v="54"/>
    <x v="1"/>
    <s v="21-04-2022 11:27 AM Archivar Camilo Portilla Quelal NO HABILITA LA CARGA DEL DOCUMENTOS DE RESPUESTA."/>
    <d v="2022-05-04T00:00:00"/>
    <s v="PDF"/>
    <s v="Si"/>
    <s v="N/A"/>
    <s v="Envio tardio por parte de la oficina FANO"/>
  </r>
  <r>
    <x v="0"/>
    <x v="0"/>
    <x v="7"/>
    <s v="CUERPO DE BOMBEROS VOLUNTARIOS DE COGUA  "/>
    <x v="0"/>
    <x v="2"/>
    <s v="CAC. Solicitud de apoyo en la creación y conformación de la Brigada Forestal de Cundinamarca.  "/>
    <s v=" VIVIANA ANDRADE TOVAR"/>
    <x v="2"/>
    <s v="_x0009_PLANEACIÓN ESTRATEGICA"/>
    <x v="0"/>
    <n v="30"/>
    <s v="20221140129312  "/>
    <d v="2022-02-15T00:00:00"/>
    <n v="20221100048811"/>
    <d v="2022-03-28T00:00:00"/>
    <n v="28"/>
    <n v="29"/>
    <x v="0"/>
    <s v="28-03-2022 16:40 PM_x0009_Archivar_x0009_VIVIANA ANDRADE TOVAR_x0009_SE ARCHIVA LA SOLICITUD DANDO RESPUESTA MEDIANTE RADICADO N° 20221100048811"/>
    <d v="2022-03-28T00:00:00"/>
    <s v="PDF"/>
    <s v="Si"/>
    <s v="N/A"/>
    <s v="N/A"/>
  </r>
  <r>
    <x v="0"/>
    <x v="0"/>
    <x v="18"/>
    <s v="CUERPO DE BOMBEROS VOLUNTARIOS DE PALESTINA - HUILA  "/>
    <x v="0"/>
    <x v="4"/>
    <s v="CAC. informe de lo sucedido en el proceso que se me interpuso. "/>
    <s v=" Melba Vidal"/>
    <x v="0"/>
    <s v="INSPECCION, VIGILANCIA Y CONTROL"/>
    <x v="0"/>
    <n v="30"/>
    <s v="20221140129362  "/>
    <d v="2022-02-15T00:00:00"/>
    <s v="_x0009_20222150041081"/>
    <d v="2022-03-09T00:00:00"/>
    <n v="16"/>
    <n v="17"/>
    <x v="0"/>
    <s v="se adjunta imagen correo enviado 09-03-2022"/>
    <d v="2022-03-06T00:00:00"/>
    <s v="PDF"/>
    <s v="Si"/>
    <s v="N/A"/>
    <s v="Radicado de entrada sin archivar."/>
  </r>
  <r>
    <x v="0"/>
    <x v="0"/>
    <x v="1"/>
    <s v="FABIAN CESPEDES  "/>
    <x v="2"/>
    <x v="1"/>
    <s v="CAC. SOLICITUD CERTIFICADO. "/>
    <s v=" Maicol Villarreal Ospina"/>
    <x v="0"/>
    <s v="EDUCACIÓN NACIONAL PARA BOMBEROS"/>
    <x v="2"/>
    <n v="30"/>
    <s v="20221140129372  "/>
    <d v="2022-02-15T00:00:00"/>
    <n v="20222140039411"/>
    <d v="2022-03-09T00:00:00"/>
    <n v="16"/>
    <n v="17"/>
    <x v="0"/>
    <s v="09-03-2022 14:35 PM_x0009_Archivar_x0009_Maicol Villarreal Ospina_x0009_SE DA RESPUESTA CON RADICADO DNBC 20222140039411 POR CORREO CERTIFICADO"/>
    <d v="2022-03-09T00:00:00"/>
    <s v="PDF"/>
    <s v="Si"/>
    <s v="N/A"/>
    <s v="Se envia por correo electronico, no por correo certificado"/>
  </r>
  <r>
    <x v="0"/>
    <x v="0"/>
    <x v="1"/>
    <s v="FRANCISCO JAVIER GAMBOA PEDRAZA "/>
    <x v="2"/>
    <x v="1"/>
    <s v="CAC. Solicitud respuesta radicado No. 20213800095552 "/>
    <s v=" Julio Cesar Garcia Triana"/>
    <x v="0"/>
    <s v="INSPECCION, VIGILANCIA Y CONTROL"/>
    <x v="4"/>
    <n v="35"/>
    <s v="20221140129442  "/>
    <d v="2022-02-15T00:00:00"/>
    <s v=" _x0009_20222150041891"/>
    <d v="2022-03-09T00:00:00"/>
    <n v="16"/>
    <n v="17"/>
    <x v="0"/>
    <s v="SE ADJUNTA IMAGEN DEL CORREO 09-03-2022"/>
    <d v="2022-03-09T00:00:00"/>
    <s v="PDF"/>
    <s v="Si"/>
    <s v="N/A"/>
    <s v="Radicado de entrada sin archivar."/>
  </r>
  <r>
    <x v="0"/>
    <x v="3"/>
    <x v="24"/>
    <s v="CUERPO DE BOMBEROS DE PUERTO INIRIDA  "/>
    <x v="0"/>
    <x v="0"/>
    <s v="CI. concepto jurídico. "/>
    <s v=" Camilo Portilla Quelal"/>
    <x v="0"/>
    <s v="FORMULACIÓN, ACTUALIZACIÓN ,ACOMPAÑAMINETO NORMATIVO Y OPERATIVO"/>
    <x v="0"/>
    <n v="30"/>
    <s v="20221140129472  "/>
    <d v="2022-02-15T00:00:00"/>
    <n v="20222110051501"/>
    <d v="2022-05-12T00:00:00"/>
    <n v="59"/>
    <n v="60"/>
    <x v="1"/>
    <s v="26-04-2022 16:08 PM Archivar Camilo Portilla Quelal Se tramita esta solicitud"/>
    <d v="2022-05-12T00:00:00"/>
    <s v="PDF"/>
    <s v="Si"/>
    <s v="N/A"/>
    <s v="Envio tardio por parte de la oficina FANO"/>
  </r>
  <r>
    <x v="0"/>
    <x v="5"/>
    <x v="1"/>
    <s v="ANONIMO_PQRSD "/>
    <x v="2"/>
    <x v="1"/>
    <s v="DERECHO DE PETICIÓN  "/>
    <s v="Andrea Bibiana Castañeda Durán"/>
    <x v="0"/>
    <s v="FORMULACIÓN, ACTUALIZACIÓN ,ACOMPAÑAMINETO NORMATIVO Y OPERATIVO"/>
    <x v="4"/>
    <n v="35"/>
    <s v="20229000129602  "/>
    <d v="2022-02-15T00:00:00"/>
    <n v="20222110041351"/>
    <d v="2022-03-09T00:00:00"/>
    <n v="16"/>
    <n v="17"/>
    <x v="0"/>
    <s v="09-03-2022 17:16 PM_x0009_Archivar_x0009_Andrea Bibiana Castañeda Durán_x0009_MISMA PETICIÓN DEL RADICADO 20221000124622 RESPONDIO CON EL RAD. No. 20222110041351"/>
    <d v="2022-03-09T00:00:00"/>
    <s v="PDF"/>
    <s v="Si"/>
    <s v="N/A"/>
    <s v="N/A"/>
  </r>
  <r>
    <x v="1"/>
    <x v="6"/>
    <x v="17"/>
    <s v="ALCALDIA - DISTRITAL CARTAGENA DE INDIAS BOLIVAR "/>
    <x v="1"/>
    <x v="0"/>
    <s v="CHT.SOLICITUD DE CONCEPTO TECNICO PARA LA ADQUISICION DE EQUIPOS DE APROXIMACIÓN Y PROTECCIÓN AL FUEGO Y EQUIPOS DE RESPIRACION AUTOMATICA...  "/>
    <s v=" Andrés Fernando Muñoz Cabrera"/>
    <x v="0"/>
    <s v="FORTALECIMIENTO BOMBERIL PARA LA RESPUESTA "/>
    <x v="0"/>
    <n v="30"/>
    <s v="20221140129632  "/>
    <d v="2022-02-16T00:00:00"/>
    <n v="20222130050571"/>
    <d v="2022-04-01T00:00:00"/>
    <n v="31"/>
    <n v="32"/>
    <x v="1"/>
    <s v="01-04-2022 16:52 PM_x0009_Archivar_x0009_Andrés Fernando Muñoz Cabrera_x0009_Se archiva, se dio respuesta mediante radicado No. 20222130050571 y se envió por correo electrónico"/>
    <d v="2022-04-01T00:00:00"/>
    <s v="PDF"/>
    <s v="Si"/>
    <s v="N/A"/>
    <s v="N/A"/>
  </r>
  <r>
    <x v="0"/>
    <x v="0"/>
    <x v="23"/>
    <s v="ALCALDIA PIOJO ATLANTICO "/>
    <x v="1"/>
    <x v="3"/>
    <s v="CAC. SOLICITUD DE APOYO ECONÓMICO Y ACOMPAÑAMIENTO PARA FORMULACIÓN DE PROYECTO DE INVERSIÓN. "/>
    <s v=" Jorge Restrepo Sanguino"/>
    <x v="0"/>
    <s v="FORMULACIÓN, ACTUALIZACIÓN ,ACOMPAÑAMINETO NORMATIVO Y OPERATIVO"/>
    <x v="0"/>
    <n v="30"/>
    <s v="20221140129682  "/>
    <d v="2022-02-16T00:00:00"/>
    <s v="_x0009_20222110044811"/>
    <d v="2022-03-14T00:00:00"/>
    <n v="18"/>
    <n v="19"/>
    <x v="0"/>
    <s v="15-03-2022 09:24 AM_x0009_Archivar_x0009_Jorge Restrepo Sanguino_x0009_SE DIO RESPUESTA MEDIANTE OFICIO N° 20222110044811 EL 14/02/2022"/>
    <d v="2022-03-14T00:00:00"/>
    <s v="PDF"/>
    <s v="Si"/>
    <s v="N/A"/>
    <s v="N/A"/>
  </r>
  <r>
    <x v="0"/>
    <x v="3"/>
    <x v="1"/>
    <s v="MINISTERIO DE TECNOLOGIAS Y LAS COMUNICACIONES  "/>
    <x v="4"/>
    <x v="1"/>
    <s v="CI. Radicado de Salida No: 212132962 (EMAIL CERTIFICADO de notificaciones@mintic.gov.co), Requerimiento de información. "/>
    <s v="Jeison Andrés López Ruiz "/>
    <x v="1"/>
    <s v="GESTIÓN ADMININSTRATIVA"/>
    <x v="1"/>
    <n v="20"/>
    <s v="20221140129692  "/>
    <d v="2022-02-16T00:00:00"/>
    <s v="_x0009_20223120042441"/>
    <d v="2022-03-03T00:00:00"/>
    <n v="11"/>
    <n v="12"/>
    <x v="0"/>
    <s v="Se envía por correo electrónico el día 3/3/22"/>
    <d v="2022-03-03T00:00:00"/>
    <s v="PDF"/>
    <s v="Si"/>
    <s v="N/A"/>
    <s v="Radicado de entrada sin archivar."/>
  </r>
  <r>
    <x v="0"/>
    <x v="0"/>
    <x v="11"/>
    <s v="DELEGACIÓN DEPARTAMENTAL DE BOMBEROS DE RISARALDA  "/>
    <x v="0"/>
    <x v="0"/>
    <s v="CAC. CONCEPTO JURIDICO FIRMADO "/>
    <s v="Andrea Bibiana Castañeda Durán"/>
    <x v="0"/>
    <s v="FORMULACIÓN, ACTUALIZACIÓN ,ACOMPAÑAMINETO NORMATIVO Y OPERATIVO"/>
    <x v="4"/>
    <n v="35"/>
    <s v="20221140129712  "/>
    <d v="2022-02-16T00:00:00"/>
    <n v="20222110040561"/>
    <d v="2022-03-02T00:00:00"/>
    <n v="10"/>
    <n v="11"/>
    <x v="0"/>
    <s v="04-03-2022 09:12 AM_x0009_Archivar_x0009_Andrea Bibiana Castañeda Durán_x0009_SE DIO TRÁMITE CON RADICADO 20222110040561 ENVIADO EL 02/03/22"/>
    <d v="2022-03-02T00:00:00"/>
    <s v="PDF"/>
    <s v="Si"/>
    <s v="N/A"/>
    <s v="N/A"/>
  </r>
  <r>
    <x v="0"/>
    <x v="0"/>
    <x v="0"/>
    <s v="ALCALDIA AMAGA ANTIOQUIA "/>
    <x v="1"/>
    <x v="0"/>
    <s v="CAC. Solicitud de asistencia técnica para el fortalecimiento bomberil. "/>
    <s v="Jonathan Prieto "/>
    <x v="0"/>
    <s v="FORTALECIMIENTO BOMBERIL PARA LA RESPUESTA "/>
    <x v="0"/>
    <n v="30"/>
    <s v="20221140129752  "/>
    <d v="2022-02-16T00:00:00"/>
    <s v="_x0009_20222130049201"/>
    <d v="2022-03-29T00:00:00"/>
    <n v="28"/>
    <n v="29"/>
    <x v="0"/>
    <m/>
    <s v="N/A"/>
    <s v="N/A"/>
    <s v="Si"/>
    <s v="N/A"/>
    <s v="Se tiene eviencia de envio respuesta conn firma, responsable debe cerrar y adjuntar evidencias de radicados de salida y entrada"/>
  </r>
  <r>
    <x v="0"/>
    <x v="0"/>
    <x v="19"/>
    <s v="CUERPO DE BOMBEROS VOLUNTARIOS DE EL COPEY - CESAR  "/>
    <x v="0"/>
    <x v="1"/>
    <s v="CAC. Derecho de Petición. "/>
    <s v=" Andrés Fernando Muñoz Cabrera"/>
    <x v="0"/>
    <s v="FORTALECIMIENTO BOMBERIL PARA LA RESPUESTA "/>
    <x v="0"/>
    <n v="30"/>
    <s v="20221140129802  "/>
    <d v="2022-02-16T00:00:00"/>
    <m/>
    <d v="2022-06-07T00:00:00"/>
    <n v="75"/>
    <n v="76"/>
    <x v="1"/>
    <s v="07-06-2022 10:15 AM Archivar Andrés Fernando Muñoz Cabrera Se dio tramite personalmente con el Comandante del Cuerpo de Bomberos el Copey, informando el proceso y la espera de la respuesta de al aseguradora."/>
    <m/>
    <m/>
    <m/>
    <m/>
    <m/>
  </r>
  <r>
    <x v="0"/>
    <x v="0"/>
    <x v="4"/>
    <s v="CUERPO DE BOMBEROS VOLUNTARIOS DE SAN VICENTE DE CHUCURI  "/>
    <x v="0"/>
    <x v="1"/>
    <s v="CAC. SOLICITUD DE INFORMACIÓN. "/>
    <s v="Jonathan Prieto "/>
    <x v="0"/>
    <s v="_x0009_FORTALECIMIENTO BOMBERIL PARA LA RESPUESTA"/>
    <x v="1"/>
    <n v="20"/>
    <s v="20221140129812  "/>
    <d v="2022-02-16T00:00:00"/>
    <s v="_x0009_20222130050401"/>
    <d v="2022-04-22T00:00:00"/>
    <n v="44"/>
    <n v="45"/>
    <x v="1"/>
    <s v="02-05-2022 14:53 PM Archivar Jonathan Prieto Se dio respuesta mediante radicado No. 20222130050401 de fecha 31-03-2022 el cual se envió mediante correo electrónico."/>
    <d v="2022-05-02T00:00:00"/>
    <s v="PDF"/>
    <s v="Si"/>
    <s v="N/A"/>
    <s v="N/A"/>
  </r>
  <r>
    <x v="0"/>
    <x v="0"/>
    <x v="4"/>
    <s v="ALCALDIA SAN BENITO-SANTANDER  "/>
    <x v="1"/>
    <x v="3"/>
    <s v="CAC. APOYO ASESORIA CRACION CUERPO DE BOMBEROS SAN BENITO. "/>
    <s v=" Camilo Portilla Quelal"/>
    <x v="0"/>
    <s v="FORMULACIÓN, ACTUALIZACIÓN ,ACOMPAÑAMINETO NORMATIVO Y OPERATIVO"/>
    <x v="0"/>
    <n v="30"/>
    <s v="20221140129852  "/>
    <d v="2022-02-16T00:00:00"/>
    <n v="20222110051651"/>
    <d v="2022-05-17T00:00:00"/>
    <n v="61"/>
    <n v="62"/>
    <x v="1"/>
    <s v="26-04-2022 16:08 PM Archivar Camilo Portilla Quelal Se tramita esta solicitud"/>
    <d v="2022-05-17T00:00:00"/>
    <s v="PDF"/>
    <s v="Si"/>
    <s v="N/A"/>
    <s v="Envio tardio por parte de la oficina FANO"/>
  </r>
  <r>
    <x v="0"/>
    <x v="0"/>
    <x v="24"/>
    <s v="CUERPO DE BOMBEROS DE PUERTO INIRIDA  "/>
    <x v="1"/>
    <x v="0"/>
    <s v="CAC. concepto jurídico. "/>
    <s v=" Camilo Portilla Quelal"/>
    <x v="0"/>
    <s v="FORMULACIÓN, ACTUALIZACIÓN ,ACOMPAÑAMINETO NORMATIVO Y OPERATIVO"/>
    <x v="4"/>
    <n v="35"/>
    <s v="20221140129862  "/>
    <d v="2022-02-16T00:00:00"/>
    <n v="20222110052131"/>
    <d v="2022-05-04T00:00:00"/>
    <n v="52"/>
    <n v="53"/>
    <x v="1"/>
    <s v="26-04-2022 16:08 PM Archivar Camilo Portilla Quelal Se tramita esta solicitud"/>
    <d v="2022-05-04T00:00:00"/>
    <s v="PDF"/>
    <s v="Si"/>
    <s v="N/A"/>
    <s v="Envio tardio por parte de la oficina FANO"/>
  </r>
  <r>
    <x v="0"/>
    <x v="0"/>
    <x v="1"/>
    <s v="ZEUSS  "/>
    <x v="3"/>
    <x v="0"/>
    <s v="CAC. Consulta de capacitaciones para EDS Nacionales "/>
    <s v="Edgar Alexander Maya Lopez "/>
    <x v="0"/>
    <s v="EDUCACIÓN NACIONAL PARA BOMBEROS"/>
    <x v="2"/>
    <n v="30"/>
    <s v="20221140129912  "/>
    <d v="2022-02-17T00:00:00"/>
    <s v="N/A"/>
    <d v="2022-03-28T00:00:00"/>
    <n v="26"/>
    <n v="27"/>
    <x v="0"/>
    <s v="28-03-2022 09:16 AM_x0009_Archivar_x0009_Edgar Alexander Maya Lopez_x0009_Se da respuesta por correo electrónico, se deja evidencia en digital"/>
    <s v="N/A"/>
    <s v="N/A"/>
    <s v="Si"/>
    <s v="N/A"/>
    <s v="Se adjunta prueba de respuesta, no se genero radicado de salida"/>
  </r>
  <r>
    <x v="0"/>
    <x v="0"/>
    <x v="0"/>
    <s v="CONCEJAL MUNICIPIO DE AMAGA SANTIAGO BEDOYA ROMAN  "/>
    <x v="1"/>
    <x v="0"/>
    <s v="CAC. Solicitud de Apoyo Técnico - Municipio de Amagá.  "/>
    <s v="Jonathan Prieto "/>
    <x v="0"/>
    <s v="FORTALECIMIENTO BOMBERIL PARA LA RESPUESTA "/>
    <x v="0"/>
    <n v="30"/>
    <s v="20221140129952  "/>
    <d v="2022-02-17T00:00:00"/>
    <s v="_x0009_20222130049191"/>
    <d v="2022-03-29T00:00:00"/>
    <n v="27"/>
    <n v="28"/>
    <x v="0"/>
    <m/>
    <s v="N/A"/>
    <s v="WORD"/>
    <s v="Si"/>
    <s v="N/A"/>
    <s v="Se tiene eviencia de envio respuesta conn firma, responsable debe cerrar y adjuntar evidencias de radicados de salida y entrada"/>
  </r>
  <r>
    <x v="0"/>
    <x v="0"/>
    <x v="1"/>
    <s v="BACKOFFICE CALL CENTER  "/>
    <x v="3"/>
    <x v="1"/>
    <s v="CAC. VALIDACIÓN CERTIFICACIÓN LABORAL-1013657254-NATALY ALEXANDRA QUIROGA HERNANDEZ. "/>
    <s v=" Alvaro Perez"/>
    <x v="1"/>
    <s v="_x0009_GESTIÓN CONTRACTUAL"/>
    <x v="2"/>
    <n v="30"/>
    <s v="20221140129962  "/>
    <d v="2022-02-17T00:00:00"/>
    <s v="_x0009_20223130047611"/>
    <d v="2022-03-23T00:00:00"/>
    <n v="23"/>
    <n v="24"/>
    <x v="0"/>
    <m/>
    <d v="2022-03-23T00:00:00"/>
    <s v="PDF"/>
    <s v="Si"/>
    <s v="N/A"/>
    <s v="Orfeo salida sin archivar"/>
  </r>
  <r>
    <x v="0"/>
    <x v="3"/>
    <x v="1"/>
    <s v="URNA DE CRISTAL  "/>
    <x v="4"/>
    <x v="2"/>
    <s v="CI. Buscamos equipos de comunicación y tecnología del Estado. "/>
    <s v="Edwin Alfonso Zamora Oyola"/>
    <x v="1"/>
    <s v="GESTIÓN DE TECNOLOGÍA E INFORMACIÓN"/>
    <x v="1"/>
    <n v="20"/>
    <s v="20221140129972  "/>
    <d v="2022-02-17T00:00:00"/>
    <s v="N/A"/>
    <d v="2022-02-17T00:00:00"/>
    <n v="0"/>
    <n v="1"/>
    <x v="0"/>
    <s v="17-02-2022 10:49 AM_x0009_Archivar_x0009_Edwin Alfonso Zamora Oyola_x0009_Se diligencio formulario de la información solicitada."/>
    <s v="N/A"/>
    <s v="N/A"/>
    <s v="N/A"/>
    <s v="N/A"/>
    <s v="N/A"/>
  </r>
  <r>
    <x v="0"/>
    <x v="0"/>
    <x v="1"/>
    <s v="SINDICATO NACIONAL MEMORIA VIVA DE LOS TRBAJADORES  "/>
    <x v="3"/>
    <x v="1"/>
    <s v="CAC. Oficio 2022EE00344-Traslado por competencia – DERECHO DE PETICION SIMBOCOLOMBIA UNGRD. RADICADO UNGRD No. 2021ER10478. (EMAIL CERTIFICADO de correspondencia@gestiondelriesgo.gov.co). "/>
    <s v=" Camilo Portilla Quelal"/>
    <x v="0"/>
    <s v="FORMULACIÓN, ACTUALIZACIÓN ,ACOMPAÑAMINETO NORMATIVO Y OPERATIVO"/>
    <x v="0"/>
    <n v="30"/>
    <s v="20221140129982  "/>
    <d v="2022-02-17T00:00:00"/>
    <n v="20221000042131"/>
    <d v="2022-04-08T00:00:00"/>
    <n v="35"/>
    <n v="36"/>
    <x v="1"/>
    <s v="19-04-2022 09:02 AM_x0009_Archivar_x0009_Camilo Portilla Quelal_x0009_SE DIO RESPUESTA VERBAL DENTRO DE LA REUNION DENTRO DE LA MESA DE CONCERTACIÓN BOMBERIL EN EL 02/02/2022, SE LES INFORMÓ QUE DEBEN HACER LA SOLICITUD DE INCLUSION PARA PARTICIPACIÓN DE LA BANCADA SINDICAL CON EL REPRESENTANTE DE LA MISMA CT ALLAN RAMIREZ."/>
    <d v="2022-04-22T00:00:00"/>
    <s v="PDF"/>
    <s v="Si"/>
    <s v="N/A"/>
    <s v="Se debe adjuntar evidencia de reunion"/>
  </r>
  <r>
    <x v="0"/>
    <x v="0"/>
    <x v="3"/>
    <s v="CUERPO DE BOMBEROS VOLUNTARIOS DE VILLAMARIA  "/>
    <x v="1"/>
    <x v="0"/>
    <s v="CAC. Duda sobre licencia de Conductor de Vehículo de emergencia. "/>
    <s v=" Jorge Restrepo Sanguino"/>
    <x v="0"/>
    <s v="FORMULACIÓN, ACTUALIZACIÓN ,ACOMPAÑAMINETO NORMATIVO Y OPERATIVO"/>
    <x v="4"/>
    <n v="35"/>
    <s v="20221140129992  "/>
    <d v="2022-02-17T00:00:00"/>
    <s v="_x0009_20222110044821"/>
    <d v="2022-03-14T00:00:00"/>
    <n v="17"/>
    <n v="18"/>
    <x v="0"/>
    <s v="15-03-2022 09:26 AM_x0009_Archivar_x0009_Jorge Restrepo Sanguino_x0009_SE DIO RESPUESTA MEDIANTE OFICIO N° 20222110044821 EL 14/03/2022"/>
    <d v="2022-03-14T00:00:00"/>
    <s v="PDF"/>
    <s v="Si"/>
    <s v="N/A"/>
    <s v="N/A"/>
  </r>
  <r>
    <x v="0"/>
    <x v="0"/>
    <x v="1"/>
    <s v="FELIPE MUNOZ  "/>
    <x v="3"/>
    <x v="0"/>
    <s v="CAC. Certificación de sistemas contra incendio. "/>
    <s v="Edgar Alexander Maya Lopez "/>
    <x v="0"/>
    <s v="EDUCACIÓN NACIONAL PARA BOMBEROS"/>
    <x v="2"/>
    <n v="30"/>
    <s v="20221140130002  "/>
    <d v="2022-02-17T00:00:00"/>
    <s v="N/A"/>
    <d v="2022-03-28T00:00:00"/>
    <n v="26"/>
    <n v="27"/>
    <x v="0"/>
    <s v="28-03-2022 09:32 AM_x0009_Archivar_x0009_Edgar Alexander Maya Lopez_x0009_Se da respuesta por correo electrónico se deja evidencia en digital"/>
    <s v="N/A"/>
    <s v="N/A"/>
    <s v="Si"/>
    <s v="N/A"/>
    <s v="Se adjunta prueba de respuesta, no se genero radicado de salida"/>
  </r>
  <r>
    <x v="0"/>
    <x v="0"/>
    <x v="0"/>
    <s v="COORDINACIóN EJECUTIVA BOMBEROS DE ANTIOQUIA TE. PAULA ANDREA RíOS  "/>
    <x v="0"/>
    <x v="0"/>
    <s v="CAC. solicitud de concepto jurídico. "/>
    <s v=" Melba Vidal"/>
    <x v="0"/>
    <s v="INSPECCION, VIGILANCIA Y CONTROL"/>
    <x v="4"/>
    <n v="35"/>
    <s v="20221140130032  "/>
    <d v="2022-02-17T00:00:00"/>
    <s v="_x0009_20222150047621"/>
    <d v="2022-04-04T00:00:00"/>
    <n v="31"/>
    <n v="32"/>
    <x v="0"/>
    <m/>
    <s v="N/A"/>
    <s v="N/A"/>
    <s v="Si"/>
    <s v="N/A"/>
    <s v="Se tiene eviencia de envio respuesta conn firma, responsable debe cerrar y adjuntar evidencias de radicados de salida y entrada"/>
  </r>
  <r>
    <x v="0"/>
    <x v="0"/>
    <x v="1"/>
    <s v="MINISTERIO DE EDUCACION NACIONAL  "/>
    <x v="4"/>
    <x v="1"/>
    <s v="CAC. Comunicación de respuesta (2022-EE-028975), estampilla pro Universidad Nacional.  "/>
    <s v=" Alvaro Perez"/>
    <x v="1"/>
    <s v="_x0009_GESTIÓN CONTRACTUAL"/>
    <x v="3"/>
    <n v="10"/>
    <s v="20221140130142  "/>
    <d v="2022-02-17T00:00:00"/>
    <m/>
    <d v="2022-07-29T00:00:00"/>
    <n v="108"/>
    <n v="109"/>
    <x v="2"/>
    <m/>
    <m/>
    <m/>
    <m/>
    <m/>
    <m/>
  </r>
  <r>
    <x v="0"/>
    <x v="0"/>
    <x v="10"/>
    <s v="LUIS ANIBAL PEREZ GARCIA "/>
    <x v="2"/>
    <x v="0"/>
    <s v="CAC. Asesoría y solicitud de homologación de curso sistema comando de incidentes. "/>
    <s v="Jose Alexander Teuta Gomez "/>
    <x v="0"/>
    <s v="EDUCACIÓN NACIONAL PARA BOMBEROS"/>
    <x v="0"/>
    <n v="30"/>
    <s v="20221140130272  "/>
    <d v="2022-02-17T00:00:00"/>
    <n v="20222140046171"/>
    <d v="2022-03-10T00:00:00"/>
    <n v="15"/>
    <n v="16"/>
    <x v="0"/>
    <s v="10-03-2022 13:35 PM_x0009_Archivar_x0009_Jose Alexander Teuta Gomez_x0009_Se da respuesta con radicado 20222140046171 por correo electrónico"/>
    <s v="N/A"/>
    <s v="WORD"/>
    <s v="Si"/>
    <s v="N/A"/>
    <s v="No se adjunta documento con firma"/>
  </r>
  <r>
    <x v="0"/>
    <x v="0"/>
    <x v="20"/>
    <s v="CUERPO DE BOMBEROS VOLUNTARIOS DE LEGUIZAMO  "/>
    <x v="0"/>
    <x v="1"/>
    <s v="CAC. Solicitud listado de personal registrado en el RUE. "/>
    <s v="Carlos Cartagena Cano"/>
    <x v="2"/>
    <s v="CITEL"/>
    <x v="1"/>
    <n v="20"/>
    <s v="20221140130302  "/>
    <d v="2022-02-17T00:00:00"/>
    <n v="20221000040041"/>
    <d v="2022-03-16T00:00:00"/>
    <n v="19"/>
    <n v="20"/>
    <x v="0"/>
    <s v="17-03-2022 09:37 AM_x0009_Archivar_x0009_Carlos Cartagena Cano_x0009_Se da respuesta vía correo electrónico el día 16 de marzo para fines pertinentes y se anexa el documento para fines pertinentes."/>
    <d v="2022-03-16T00:00:00"/>
    <s v="PDF"/>
    <s v="Si"/>
    <s v="N/A"/>
    <s v="N/A"/>
  </r>
  <r>
    <x v="0"/>
    <x v="0"/>
    <x v="16"/>
    <s v="DIRECCION JURIDICA DISTRITAL SANTA MARTA  "/>
    <x v="1"/>
    <x v="0"/>
    <s v="CAC. DJ-137-2022 REMISION POR COMPETENCIA. "/>
    <s v="Edgar Alexander Maya Lopez "/>
    <x v="0"/>
    <s v="EDUCACIÓN NACIONAL PARA BOMBEROS"/>
    <x v="2"/>
    <n v="30"/>
    <s v="20221140130332  "/>
    <d v="2022-02-17T00:00:00"/>
    <n v="20222140050811"/>
    <d v="2022-04-04T00:00:00"/>
    <n v="31"/>
    <n v="32"/>
    <x v="1"/>
    <s v="05-04-2022 08:31 AM_x0009_Archivar_x0009_Edgar Alexander Maya Lopez_x0009_Se da respuesta con radicado DNBC N° 20222140050811"/>
    <s v="N/A"/>
    <s v="WORD"/>
    <s v="Si"/>
    <s v="N/A"/>
    <s v="Se tiene eviencia de envio respuesta conn firma, responsable debe cerrar y adjuntar evidencias de radicados de salida y entrada"/>
  </r>
  <r>
    <x v="0"/>
    <x v="0"/>
    <x v="0"/>
    <s v="CUERPO DE BOMBEROS VOLUNTARIOS DE ARBOLETES  "/>
    <x v="0"/>
    <x v="1"/>
    <s v="CAC. Solicitud de Información de Donación de Inmueble de una Entidad pública a una Entidad Privada. "/>
    <s v=" Camilo Portilla Quelal"/>
    <x v="0"/>
    <s v="FORMULACIÓN, ACTUALIZACIÓN ,ACOMPAÑAMINETO NORMATIVO Y OPERATIVO"/>
    <x v="0"/>
    <n v="30"/>
    <s v="20221140130342  "/>
    <d v="2022-02-17T00:00:00"/>
    <n v="20222110051961"/>
    <d v="2022-05-04T00:00:00"/>
    <n v="51"/>
    <n v="52"/>
    <x v="1"/>
    <s v="26-04-2022 16:08 PM Archivar Camilo Portilla Quelal Se tramita esta solicitud"/>
    <d v="2022-05-04T00:00:00"/>
    <s v="PDF"/>
    <s v="Si"/>
    <s v="N/A"/>
    <s v="Envio tardio por parte de la oficina FANO"/>
  </r>
  <r>
    <x v="0"/>
    <x v="0"/>
    <x v="23"/>
    <s v="FEDERACION BOMBEROS DE COLOMBIA  "/>
    <x v="0"/>
    <x v="1"/>
    <s v="CAC. Respuesta Oficial, EXT_S22-00005169-PQRSD-005060-PQR, TRASLADO POR COMPETENCIA. "/>
    <s v=" Andrés Fernando Muñoz Cabrera"/>
    <x v="0"/>
    <s v="FORTALECIMIENTO BOMBERIL PARA LA RESPUESTA "/>
    <x v="2"/>
    <n v="30"/>
    <s v="20221140130382  "/>
    <d v="2022-02-17T00:00:00"/>
    <m/>
    <d v="2022-07-29T00:00:00"/>
    <n v="108"/>
    <n v="109"/>
    <x v="2"/>
    <m/>
    <m/>
    <m/>
    <m/>
    <m/>
    <m/>
  </r>
  <r>
    <x v="0"/>
    <x v="0"/>
    <x v="25"/>
    <s v="GOBERNACION DE CAQUETA SECRETARIA DE GOBIERNO  "/>
    <x v="1"/>
    <x v="3"/>
    <s v="CAC. SOLICITUD ACOMPAÑAMIENTO. "/>
    <s v=" Melba Vidal"/>
    <x v="0"/>
    <s v="INSPECCION, VIGILANCIA Y CONTROL"/>
    <x v="0"/>
    <n v="30"/>
    <s v="20221140130392  "/>
    <d v="2022-02-17T00:00:00"/>
    <s v="_x0009_20222150050321"/>
    <d v="2022-04-26T00:00:00"/>
    <n v="45"/>
    <n v="46"/>
    <x v="1"/>
    <s v="03-05-2022 14:58 PM Archivar Melba Vidal Respuesta enviada el 21 de abril con radicado No 20222150050321"/>
    <d v="2022-04-26T00:00:00"/>
    <s v="PDF"/>
    <s v="Si"/>
    <s v="N/A"/>
    <s v="Envio tardio por parte de la oficina FANO"/>
  </r>
  <r>
    <x v="0"/>
    <x v="0"/>
    <x v="15"/>
    <s v="ALCALDÍA DE PUERTO CARREÑO  "/>
    <x v="1"/>
    <x v="0"/>
    <s v="CAC. SOLICITUD ASESORIA.  "/>
    <s v="Andrea Bibiana Castañeda Durán"/>
    <x v="0"/>
    <s v="FORMULACIÓN, ACTUALIZACIÓN ,ACOMPAÑAMINETO NORMATIVO Y OPERATIVO"/>
    <x v="4"/>
    <n v="35"/>
    <s v="20221140130412  "/>
    <d v="2022-02-18T00:00:00"/>
    <s v="_x0009_20222110041451"/>
    <d v="2022-03-09T00:00:00"/>
    <n v="13"/>
    <n v="14"/>
    <x v="0"/>
    <s v="09-03-2022 17:20 PM_x0009_Archivar_x0009_Andrea Bibiana Castañeda Durán_x0009_SE DIO TRÁMITE CON RADICADO 20221140130412 ENVIADO EL 09/03/22"/>
    <d v="2022-03-09T00:00:00"/>
    <s v="PDF"/>
    <s v="Si"/>
    <s v="N/A"/>
    <s v="N/A"/>
  </r>
  <r>
    <x v="0"/>
    <x v="0"/>
    <x v="10"/>
    <s v="FISCALIA GENERAL DE LA NACION INGRID KATHERINE MURILLO A.  "/>
    <x v="4"/>
    <x v="1"/>
    <s v="CAC: SOLICITUD DE INFORMACIÓN "/>
    <s v="Carlos Cartagena Cano"/>
    <x v="2"/>
    <s v="CITEL"/>
    <x v="3"/>
    <n v="20"/>
    <s v="20221140130462  "/>
    <d v="2022-02-18T00:00:00"/>
    <s v="_x0009_20221000041511"/>
    <d v="2022-03-08T00:00:00"/>
    <n v="12"/>
    <n v="13"/>
    <x v="0"/>
    <s v="09-03-2022 09:50 AM_x0009_Archivar_x0009_Carlos Cartagena Cano_x0009_documento enviado por correo el dia 08 de marzo. se archiva documento"/>
    <d v="2022-03-09T00:00:00"/>
    <s v="PDF"/>
    <s v="Si"/>
    <s v="N/A"/>
    <s v="N/A"/>
  </r>
  <r>
    <x v="0"/>
    <x v="0"/>
    <x v="17"/>
    <s v="DELEGACION DEPARTAMENTAL DE BOMBEROS DE BOLIVAR  "/>
    <x v="0"/>
    <x v="1"/>
    <s v="CAC. INFORMACIÓN DE RECURSOS DEL FONDO NACIONAL. "/>
    <s v=" Andrés Fernando Muñoz Cabrera"/>
    <x v="0"/>
    <s v="FORTALECIMIENTO BOMBERIL PARA LA RESPUESTA "/>
    <x v="0"/>
    <n v="30"/>
    <s v="20221140130522  "/>
    <d v="2022-02-18T00:00:00"/>
    <m/>
    <d v="2022-07-29T00:00:00"/>
    <n v="107"/>
    <n v="108"/>
    <x v="2"/>
    <m/>
    <m/>
    <m/>
    <m/>
    <m/>
    <m/>
  </r>
  <r>
    <x v="0"/>
    <x v="0"/>
    <x v="26"/>
    <s v="CUERPO DE BOMBEROS VOLUNTARIOS DE YOPAL  "/>
    <x v="0"/>
    <x v="3"/>
    <s v="CAC. SOLICITUD DE APOYO. "/>
    <s v="Lina Maria Rojas Gallego "/>
    <x v="0"/>
    <s v="EDUCACIÓN NACIONAL PARA BOMBEROS"/>
    <x v="4"/>
    <n v="30"/>
    <s v="20221140130542  "/>
    <d v="2022-02-18T00:00:00"/>
    <s v="N/A"/>
    <d v="2022-03-02T00:00:00"/>
    <n v="8"/>
    <n v="9"/>
    <x v="0"/>
    <s v="02-03-2022 22:38 PM_x0009_Archivar_x0009_Lina Maria Rojas Gallego_x0009_Se responde radicado por correo electrónico el 02-03-2022, se asigna registro 111-2022"/>
    <s v="N/A"/>
    <s v="N/A"/>
    <s v="Si"/>
    <s v="N/A"/>
    <s v="No se genero radicado de salida"/>
  </r>
  <r>
    <x v="0"/>
    <x v="0"/>
    <x v="8"/>
    <s v="MIYERLAN LOURIDO  "/>
    <x v="2"/>
    <x v="4"/>
    <s v="CAC. Solicitud de Intervención. "/>
    <s v=" Jorge Restrepo Sanguino"/>
    <x v="0"/>
    <s v="FORMULACIÓN, ACTUALIZACIÓN ,ACOMPAÑAMINETO NORMATIVO Y OPERATIVO"/>
    <x v="2"/>
    <n v="30"/>
    <s v="20221140130552  "/>
    <d v="2022-02-18T00:00:00"/>
    <s v="_x0009_20222110046981"/>
    <d v="2022-03-30T00:00:00"/>
    <n v="27"/>
    <n v="28"/>
    <x v="0"/>
    <s v="31-03-2022 11:17 AM_x0009_Archivar_x0009_Jorge Restrepo Sanguino_x0009_SE DIO RESPUESTA MEDIANTE OFICIO N°20222110046981 EL 30/03/2022"/>
    <s v="N/A"/>
    <s v="WORD"/>
    <s v="Si"/>
    <s v="N/A"/>
    <s v="Se tiene eviencia de envio respuesta conn firma, responsable debe cerrar y adjuntar evidencias de radicados de salida y entrada"/>
  </r>
  <r>
    <x v="0"/>
    <x v="0"/>
    <x v="27"/>
    <s v="CUERPO DE BOMBEROS VOLUNTARIOS DE CUCUTA  "/>
    <x v="0"/>
    <x v="0"/>
    <s v="CAC. SOLICITUD CONCEPTO. "/>
    <s v="Edgar Alexander Maya Lopez "/>
    <x v="0"/>
    <s v="EDUCACIÓN NACIONAL PARA BOMBEROS"/>
    <x v="4"/>
    <n v="35"/>
    <s v="20221140130562  "/>
    <d v="2022-02-18T00:00:00"/>
    <m/>
    <d v="2022-04-05T00:00:00"/>
    <n v="31"/>
    <n v="32"/>
    <x v="0"/>
    <s v="05-04-2022 15:36 PM Archivar Edgar Alexander Maya Lopez Se da respuesta por correo electrónico se deja evidencia en digital"/>
    <m/>
    <m/>
    <m/>
    <m/>
    <m/>
  </r>
  <r>
    <x v="0"/>
    <x v="0"/>
    <x v="1"/>
    <s v="PROCURADURIA 2 DELEGADA CONTRATACION ESTATAL  "/>
    <x v="4"/>
    <x v="1"/>
    <s v="CAC. OFICIOS PRUEBAS 2021-721033BOMBEROS. "/>
    <s v="Carlos Armando López Barrera"/>
    <x v="2"/>
    <s v="GESTIÓN JURÍDICA "/>
    <x v="3"/>
    <n v="10"/>
    <s v="20221140130572  "/>
    <d v="2022-02-18T00:00:00"/>
    <m/>
    <d v="2022-07-29T00:00:00"/>
    <n v="107"/>
    <n v="108"/>
    <x v="2"/>
    <m/>
    <m/>
    <m/>
    <m/>
    <m/>
    <m/>
  </r>
  <r>
    <x v="0"/>
    <x v="0"/>
    <x v="1"/>
    <s v="AMERICAN TACTICAL S.A.S  "/>
    <x v="3"/>
    <x v="2"/>
    <s v="CAC. Oficio Presentación Compañía American Táctica / Solicitud Visita. "/>
    <s v=" Andrés Fernando Muñoz Cabrera"/>
    <x v="0"/>
    <s v="FORTALECIMIENTO BOMBERIL PARA LA RESPUESTA "/>
    <x v="2"/>
    <n v="30"/>
    <s v="20221140130582  "/>
    <d v="2022-02-18T00:00:00"/>
    <s v="N/A"/>
    <d v="2022-04-27T00:00:00"/>
    <n v="45"/>
    <n v="46"/>
    <x v="1"/>
    <s v="27-04-2022 16:34 PM Archivar Andrés Fernando Muñoz Cabrera Se archiva el 27/04/2022 por ser documento informativo."/>
    <s v="N/A"/>
    <s v="N/A"/>
    <s v="N/A"/>
    <s v="N/A"/>
    <s v="informativo pero revisado 48 dias habiles despues"/>
  </r>
  <r>
    <x v="0"/>
    <x v="1"/>
    <x v="7"/>
    <s v="CUERPO DE BOMBEROS VOLUNTARIOS DE MOSQUERA  "/>
    <x v="0"/>
    <x v="2"/>
    <s v="RD. Remisión de información y solicitud de Cooperación 4to. Congreso Internacional de Emergencias con Materiales Peligrosos - Colombia. "/>
    <s v="LUZ MARINA SERNA "/>
    <x v="2"/>
    <s v="COOPERACIÓN INTERNACIONAL Y ALIANZAS ESTRATEGICAS"/>
    <x v="0"/>
    <n v="30"/>
    <s v="20221140130592  "/>
    <d v="2022-02-18T00:00:00"/>
    <s v="N/A"/>
    <d v="2022-03-21T00:00:00"/>
    <n v="20"/>
    <n v="21"/>
    <x v="0"/>
    <s v="21-03-2022 09:54 AM_x0009_Archivar_x0009_LUZ MARINA SERNA_x0009_Esta solicitud se atendió hace mas de un mes por el Cap Charles, Cap Soto, e igualmente Luz Serna y Mauricio Delgado."/>
    <s v="N/A"/>
    <s v="N/A"/>
    <s v="N/A"/>
    <s v="N/A"/>
    <s v="Sin evidencia de respuesta"/>
  </r>
  <r>
    <x v="0"/>
    <x v="5"/>
    <x v="13"/>
    <s v="John Perez Zapata "/>
    <x v="2"/>
    <x v="1"/>
    <s v="Formato hoja de vida bomberos. "/>
    <s v="Jiud Magnoly Gaviria Narvaez"/>
    <x v="0"/>
    <s v="FORTALECIMIENTO BOMBERIL PARA LA RESPUESTA "/>
    <x v="2"/>
    <n v="30"/>
    <s v="20229000130612  "/>
    <d v="2022-02-19T00:00:00"/>
    <s v="N/A"/>
    <d v="2022-03-04T00:00:00"/>
    <n v="9"/>
    <n v="10"/>
    <x v="0"/>
    <s v="04-03-2022 16:00 PM_x0009_Archivar_x0009_Jiud Magnoly Gaviria Narvaez_x0009_Se brinda respuesta mediante correo electrónico. 4 de marzo 2022."/>
    <s v="N/A"/>
    <s v="WORD"/>
    <s v="Si"/>
    <s v="N/A"/>
    <s v="No se genero radicado de salida para seguimiento."/>
  </r>
  <r>
    <x v="0"/>
    <x v="5"/>
    <x v="11"/>
    <s v="Sargento GLORIA MARÍA LONDOÑO LÓPEZ "/>
    <x v="2"/>
    <x v="1"/>
    <s v="INCLUSIÓN DE LA U.A.E. CUERPO OFICIAL DE BOMBEROS DE PEREIRA EN EL DIRECTORIO DE LA DIRECCIÓN NACIONAL DE BOMBEROS "/>
    <s v="Carlos Cartagena Cano"/>
    <x v="0"/>
    <s v="CITEL"/>
    <x v="2"/>
    <n v="30"/>
    <s v="20229000130622  "/>
    <d v="2022-02-19T00:00:00"/>
    <s v="N/A"/>
    <d v="2022-02-22T00:00:00"/>
    <n v="1"/>
    <n v="2"/>
    <x v="0"/>
    <s v="22-02-2022 11:08 AM_x0009_Archivar_x0009_Carlos Cartagena Cano_x0009_se envía la información a la dependencia encargada, Gestión de comunicaciones para la respectiva actualización, se archiva documento para tal fin."/>
    <s v="N/A"/>
    <s v="N/A"/>
    <s v="N/A"/>
    <s v="N/A"/>
    <s v="No se tiene evidencia de respuesta o actualizacion en este caso"/>
  </r>
  <r>
    <x v="0"/>
    <x v="5"/>
    <x v="23"/>
    <s v="DIANA CAROLINA VELOSA GUEVARA  "/>
    <x v="2"/>
    <x v="1"/>
    <s v="WEB RIESGO CONTRA LA SALUD POR FRUTOS DE ARBOL (BONGA) "/>
    <s v="Andres Garcia Mariño"/>
    <x v="2"/>
    <s v="GESTIÓN ATENCIÓN AL USUARIO"/>
    <x v="2"/>
    <n v="30"/>
    <s v="20229000130662  "/>
    <d v="2022-02-21T00:00:00"/>
    <s v="N/A"/>
    <d v="2022-02-21T00:00:00"/>
    <n v="0"/>
    <n v="1"/>
    <x v="0"/>
    <s v="21-02-2022 10:22 AM_x0009_Archivar_x0009_Faubricio Sanchez Cortes_x0009_Se da respuesta vía correo electrónico el día 21/02/2022 según ley Ley 2052 de 2020"/>
    <s v="N/A"/>
    <s v="N/A"/>
    <s v="Si"/>
    <s v="N/A"/>
    <s v="No se genera radicado de salida por según Ley 2052 de 2022 ley anti-tramites"/>
  </r>
  <r>
    <x v="0"/>
    <x v="0"/>
    <x v="8"/>
    <s v="CUERPO DE BOMBEROS VOLUNTARIOS DE ALPUJARRA - TOLIMA  "/>
    <x v="0"/>
    <x v="2"/>
    <s v="CAC: apoyo con la construcción de la estación del Cuerpo de Bomberos de esa municipalidad. "/>
    <s v="Jonathan Prieto "/>
    <x v="0"/>
    <s v="FORTALECIMIENTO BOMBERIL PARA LA RESPUESTA "/>
    <x v="2"/>
    <n v="30"/>
    <s v="20221140130752  "/>
    <d v="2022-02-21T00:00:00"/>
    <n v="2022130050411"/>
    <d v="2022-04-04T00:00:00"/>
    <n v="29"/>
    <n v="30"/>
    <x v="0"/>
    <s v="17-05-2022 16:07 PM Archivar Jonathan Prieto Se dio respuesta mediante Radicado No. 2022130050411 el cual fue enviado vía correo electrónico el día 4 de abril de 2022."/>
    <m/>
    <m/>
    <s v="Si"/>
    <m/>
    <s v="Radicado de salida inexistente"/>
  </r>
  <r>
    <x v="0"/>
    <x v="0"/>
    <x v="14"/>
    <s v="JORGE ELIECER ARBELÁEZ MORALES "/>
    <x v="2"/>
    <x v="1"/>
    <s v="CAC: Solicitud de información "/>
    <s v=" Camilo Portilla Quelal"/>
    <x v="0"/>
    <s v="FORMULACIÓN, ACTUALIZACIÓN ,ACOMPAÑAMINETO NORMATIVO Y OPERATIVO"/>
    <x v="2"/>
    <n v="30"/>
    <s v="20221140130822  "/>
    <d v="2022-02-21T00:00:00"/>
    <n v="20222110051951"/>
    <d v="2022-05-10T00:00:00"/>
    <n v="53"/>
    <n v="54"/>
    <x v="1"/>
    <s v="26-04-2022 16:08 PM Archivar Camilo Portilla Quelal Se tramita esta solicitud"/>
    <d v="2022-05-04T00:00:00"/>
    <s v="PDF"/>
    <s v="Si"/>
    <s v="N/A"/>
    <s v="Envio tardio por parte de la oficina FANO"/>
  </r>
  <r>
    <x v="0"/>
    <x v="0"/>
    <x v="10"/>
    <s v="CUERPO DE BOMBEROS VOLUNTARIOS CAICEDONIA  "/>
    <x v="0"/>
    <x v="1"/>
    <s v="CAC: SOLCITUD BASE DATOS "/>
    <s v="Carlos Cartagena Cano"/>
    <x v="2"/>
    <s v="CITEL"/>
    <x v="1"/>
    <n v="20"/>
    <s v="20221140130842  "/>
    <d v="2022-02-21T00:00:00"/>
    <s v="_x0009_20221000041521"/>
    <d v="2022-04-26T00:00:00"/>
    <n v="43"/>
    <n v="44"/>
    <x v="1"/>
    <s v="26-04-2022 12:21 PM Archivar Carlos Cartagena Cano se envía respuesta vía correo electrónico, para fines pertinentes."/>
    <d v="2022-04-26T00:00:00"/>
    <s v="PDF"/>
    <s v="Si"/>
    <s v="N/A"/>
    <s v="N/A"/>
  </r>
  <r>
    <x v="0"/>
    <x v="0"/>
    <x v="1"/>
    <s v="ISELE PAOLA TOSCANO RIVERO  "/>
    <x v="2"/>
    <x v="0"/>
    <s v="CAC: Pregunta sobre reingreso "/>
    <s v=" Jorge Restrepo Sanguino"/>
    <x v="0"/>
    <s v="FORMULACIÓN, ACTUALIZACIÓN ,ACOMPAÑAMINETO NORMATIVO Y OPERATIVO"/>
    <x v="2"/>
    <n v="30"/>
    <s v="20221140130882  "/>
    <d v="2022-02-21T00:00:00"/>
    <s v="_x0009_20222110045461"/>
    <d v="2022-03-17T00:00:00"/>
    <n v="18"/>
    <n v="19"/>
    <x v="0"/>
    <s v="17-03-2022 17:13 PM_x0009_Archivar_x0009_Jorge Restrepo Sanguino_x0009_SE DIO RESPUESTA MEDIANTE OFICIO N° 20222110045461 EL 17/03/2022"/>
    <d v="2022-03-17T00:00:00"/>
    <s v="PDF"/>
    <s v="Si"/>
    <s v="N/A"/>
    <s v="N/A"/>
  </r>
  <r>
    <x v="0"/>
    <x v="0"/>
    <x v="1"/>
    <s v="ISELE PAOLA TOSCANO RIVERO  "/>
    <x v="2"/>
    <x v="0"/>
    <s v="CAC: Pregunta de cargo "/>
    <s v="Andrea Bibiana Castañeda Durán"/>
    <x v="0"/>
    <s v="FORMULACIÓN, ACTUALIZACIÓN ,ACOMPAÑAMINETO NORMATIVO Y OPERATIVO"/>
    <x v="2"/>
    <n v="30"/>
    <s v="20221140130892  "/>
    <d v="2022-02-21T00:00:00"/>
    <s v="_x0009_20222110046971"/>
    <d v="2022-03-30T00:00:00"/>
    <n v="26"/>
    <n v="27"/>
    <x v="0"/>
    <m/>
    <s v="N/A"/>
    <s v="WORD"/>
    <s v="Si"/>
    <s v="N/A"/>
    <s v="No se ha subido envidencia ni archivado radicados"/>
  </r>
  <r>
    <x v="0"/>
    <x v="0"/>
    <x v="16"/>
    <s v="CUERPO DE BOMBEROS VOLUNTARIOS DE EL BANCO  "/>
    <x v="0"/>
    <x v="1"/>
    <s v="CAC: Solicitud de Apoyo y Asesoría para proceso de Tramité y Traspaso de Vehículos Asignados a Nuestra Institución. "/>
    <s v="Jiud Magnoly Gaviria Narvaez"/>
    <x v="0"/>
    <s v="FORTALECIMIENTO BOMBERIL PARA LA RESPUESTA "/>
    <x v="0"/>
    <n v="30"/>
    <s v="20221140130902  "/>
    <d v="2022-02-21T00:00:00"/>
    <s v="N/A"/>
    <d v="2022-04-19T00:00:00"/>
    <n v="38"/>
    <n v="39"/>
    <x v="1"/>
    <s v="19-04-2022 14:53 PM Archivar Jiud Magnoly Gaviria Narvaez Se ha mantenido comunicación con el comandante, se encuentra en tramite del traspaso, por medio de un tramitador para la oficina de transito, pero manifiesta que no cuenta dinero para la póliza todo riesgo."/>
    <s v="N/A"/>
    <s v="N/A"/>
    <s v="N/A"/>
    <s v="N/A"/>
    <s v="Sin evidencia de comunicación con comandante"/>
  </r>
  <r>
    <x v="0"/>
    <x v="5"/>
    <x v="1"/>
    <s v="ANONIMO_PQRSD "/>
    <x v="2"/>
    <x v="0"/>
    <s v="seguridad social "/>
    <s v=" Jorge Restrepo Sanguino"/>
    <x v="0"/>
    <s v="FORMULACIÓN, ACTUALIZACIÓN ,ACOMPAÑAMINETO NORMATIVO Y OPERATIVO"/>
    <x v="2"/>
    <n v="30"/>
    <s v="20229000131172  "/>
    <d v="2022-02-22T00:00:00"/>
    <n v="20222110044851"/>
    <d v="2022-04-05T00:00:00"/>
    <n v="29"/>
    <n v="30"/>
    <x v="0"/>
    <m/>
    <m/>
    <m/>
    <m/>
    <m/>
    <m/>
  </r>
  <r>
    <x v="0"/>
    <x v="5"/>
    <x v="10"/>
    <s v="ANONIMO_PQRSD "/>
    <x v="2"/>
    <x v="4"/>
    <s v="Denuncia y queja, malos tratos del actual Comandante de Bomberos de Caicedonia el Sub-teniente Jesus Antonio Ospina. "/>
    <s v=" Melba Vidal"/>
    <x v="0"/>
    <s v="INSPECCION, VIGILANCIA Y CONTROL"/>
    <x v="2"/>
    <n v="30"/>
    <s v="20229000131422  "/>
    <d v="2022-02-22T00:00:00"/>
    <n v="20222150044401"/>
    <d v="2022-03-14T00:00:00"/>
    <n v="14"/>
    <n v="15"/>
    <x v="0"/>
    <s v="03-05-2022 15:01 PM Archivar Melba Vidal respuesta enviada el 14 de marzo con radicado No 20222150044401"/>
    <m/>
    <m/>
    <m/>
    <m/>
    <m/>
  </r>
  <r>
    <x v="0"/>
    <x v="0"/>
    <x v="7"/>
    <s v="CUERPO DE BOMBEROS VOLUNTARIOS DE CAPARRAPI - CUNDINAMARCA  "/>
    <x v="0"/>
    <x v="0"/>
    <s v="CAC: consulta jurídica "/>
    <s v="Andrea Bibiana Castañeda Durán"/>
    <x v="0"/>
    <s v="FORMULACIÓN, ACTUALIZACIÓN ,ACOMPAÑAMINETO NORMATIVO Y OPERATIVO"/>
    <x v="4"/>
    <n v="35"/>
    <s v="20221140131432  "/>
    <d v="2022-02-23T00:00:00"/>
    <s v="_x0009_20222110050371"/>
    <d v="2022-04-26T00:00:00"/>
    <n v="41"/>
    <n v="42"/>
    <x v="1"/>
    <s v="27-04-2022 08:41 AM Archivar Andrea Bibiana Castañeda Durán SE DIO TRÁMITE CON RADICADO 20222110050371 ENVIADO EL 26/4/22"/>
    <m/>
    <m/>
    <m/>
    <m/>
    <m/>
  </r>
  <r>
    <x v="0"/>
    <x v="0"/>
    <x v="3"/>
    <s v="DIRECCION TERRITORIAL DE SALUD DE CALDAS ADRIANA ISABEL HOYOS TAMAYO  "/>
    <x v="1"/>
    <x v="0"/>
    <s v="CAC: Denuncia contra cuerpo de bomberos "/>
    <s v=" Jorge Restrepo Sanguino"/>
    <x v="0"/>
    <s v="FORMULACIÓN, ACTUALIZACIÓN ,ACOMPAÑAMINETO NORMATIVO Y OPERATIVO"/>
    <x v="2"/>
    <n v="30"/>
    <s v="20221140131442  "/>
    <d v="2022-02-23T00:00:00"/>
    <n v="20222110044871"/>
    <d v="2022-03-17T00:00:00"/>
    <n v="16"/>
    <n v="17"/>
    <x v="0"/>
    <s v="17-03-2022 17:05 PM_x0009_Archivar_x0009_Jorge Restrepo Sanguino_x0009_SE DIO RESPUESTA MEDIANTE OFICIO N° 20222110044871 EL 17/03/2022"/>
    <d v="2022-03-17T00:00:00"/>
    <s v="PDF"/>
    <s v="Si"/>
    <s v="N/A"/>
    <s v="N/A"/>
  </r>
  <r>
    <x v="0"/>
    <x v="0"/>
    <x v="28"/>
    <s v="CUERPO DE BOMBEROS VOLUNTARIOS DE TADO CHOCO  "/>
    <x v="0"/>
    <x v="3"/>
    <s v="CAC: Reiteración Solicitud de Apoyo "/>
    <s v=" Jorge Restrepo Sanguino"/>
    <x v="0"/>
    <s v="FORMULACIÓN, ACTUALIZACIÓN ,ACOMPAÑAMINETO NORMATIVO Y OPERATIVO"/>
    <x v="0"/>
    <n v="30"/>
    <s v="20221140131482  "/>
    <d v="2022-02-23T00:00:00"/>
    <s v="_x0009_20222110044881"/>
    <d v="2022-03-14T00:00:00"/>
    <n v="13"/>
    <n v="14"/>
    <x v="0"/>
    <s v="15-03-2022 09:25 AM_x0009_Archivar_x0009_Jorge Restrepo Sanguino_x0009_SE DIO RESPUESTA MEDIANTE OFICIO N°20222110044881 EL 14/02/2022"/>
    <d v="2022-03-14T00:00:00"/>
    <s v="PDF"/>
    <s v="Si"/>
    <s v="N/A"/>
    <s v="N/A"/>
  </r>
  <r>
    <x v="0"/>
    <x v="0"/>
    <x v="1"/>
    <s v="NORMA BUITRAGO  "/>
    <x v="2"/>
    <x v="1"/>
    <s v="CAC DERECHO DE PETICION  "/>
    <s v=" Jorge Restrepo Sanguino"/>
    <x v="0"/>
    <s v="FORMULACIÓN, ACTUALIZACIÓN ,ACOMPAÑAMINETO NORMATIVO Y OPERATIVO"/>
    <x v="2"/>
    <n v="30"/>
    <s v="20221000131532  "/>
    <d v="2022-02-23T00:00:00"/>
    <n v="20222110044871"/>
    <d v="2022-03-09T00:00:00"/>
    <n v="10"/>
    <n v="11"/>
    <x v="0"/>
    <s v="04-04-2022 16:02 PM_x0009_Archivar_x0009_Jorge Restrepo Sanguino_x0009_SE DIO RESPUESTA MEDIANTE OFICIO N°20222110044871 EL 09/03/2022"/>
    <s v="N/A"/>
    <s v="WORD"/>
    <s v="Si"/>
    <s v="N/A"/>
    <s v="No se ha subido envidencia ni archivado radicados"/>
  </r>
  <r>
    <x v="0"/>
    <x v="0"/>
    <x v="1"/>
    <s v="NELSON ENRIQUE YISUS SR BRO  "/>
    <x v="2"/>
    <x v="2"/>
    <s v="CAC. Solicitud de la nueva modificación de los 38 Items. "/>
    <s v="Mauricio Delgado Perdomo"/>
    <x v="0"/>
    <s v="EDUCACIÓN NACIONAL PARA BOMBEROS"/>
    <x v="2"/>
    <n v="30"/>
    <s v="20221140131822  "/>
    <d v="2022-02-23T00:00:00"/>
    <s v="N/A"/>
    <d v="2022-02-24T00:00:00"/>
    <n v="1"/>
    <n v="2"/>
    <x v="0"/>
    <s v="24-02-2022 16:16 PM_x0009_Archivar_x0009_Mauricio Delgado Perdomo_x0009_SE RESPONDE MEDIANTE CORREO ELECTRONICO. SE ADJUNTA IMAGEN"/>
    <s v="N/A"/>
    <s v="N/A"/>
    <s v="Si"/>
    <s v="N/A"/>
    <s v="No se genera radicado de salida por según Ley 2052 de 2020 ley anti-tramites"/>
  </r>
  <r>
    <x v="0"/>
    <x v="0"/>
    <x v="3"/>
    <s v="CUERPO DE BOMBEROS VOLUNTARIOS DE MANIZALES  "/>
    <x v="0"/>
    <x v="2"/>
    <s v="CAC REITERACION SOLICITUD RESPUESTA AL RADICADO N° 20213800091042 "/>
    <s v="_x0009_Orlando Murillo Lopez"/>
    <x v="0"/>
    <s v="FORMULACIÓN, ACTUALIZACIÓN ,ACOMPAÑAMINETO NORMATIVO Y OPERATIVO"/>
    <x v="0"/>
    <n v="30"/>
    <s v="20221000132142  "/>
    <d v="2022-02-24T00:00:00"/>
    <n v="20222110042301"/>
    <d v="2022-02-27T00:00:00"/>
    <n v="1"/>
    <n v="2"/>
    <x v="0"/>
    <s v="27-02-2022 13:28 PM_x0009_Archivar_x0009_Orlando Murillo Lopez_x0009_Se dio respuesta con radicado 20222110042301"/>
    <s v="N/A"/>
    <s v="N/A"/>
    <s v="N/A"/>
    <s v="N/A"/>
    <s v="Reiteracion solicitud/ no se adjunta evidencia de respuesta con firma"/>
  </r>
  <r>
    <x v="0"/>
    <x v="0"/>
    <x v="0"/>
    <s v="ALCALDIA CUERQUIA ANTIOQUIA "/>
    <x v="1"/>
    <x v="0"/>
    <s v="CAC SOLICITUD SAN ANDRES DE CUERQUIA "/>
    <s v="Andrea Bibiana Castañeda Durán"/>
    <x v="0"/>
    <s v="FORTALECIMIENTO BOMBERIL PARA LA RESPUESTA "/>
    <x v="0"/>
    <n v="30"/>
    <s v="20221000132202  "/>
    <d v="2022-02-24T00:00:00"/>
    <s v="_x0009_20222110050381"/>
    <d v="2022-04-26T00:00:00"/>
    <n v="40"/>
    <n v="41"/>
    <x v="1"/>
    <s v="27-04-2022 08:40 AM Archivar Andrea Bibiana Castañeda Durán SE DIO TRÁMITE CON RAD. 20222110050381 ENVIADO EL 26/4/22"/>
    <m/>
    <m/>
    <m/>
    <m/>
    <m/>
  </r>
  <r>
    <x v="0"/>
    <x v="0"/>
    <x v="26"/>
    <s v="RUTH GOMEZ  "/>
    <x v="0"/>
    <x v="1"/>
    <s v="CAC SOLICITUD USUARIO Y CLAVE RUE "/>
    <s v="Carlos Cartagena Cano"/>
    <x v="0"/>
    <s v="CITEL"/>
    <x v="2"/>
    <n v="30"/>
    <s v="20221000132232  "/>
    <d v="2022-02-24T00:00:00"/>
    <s v="N/A"/>
    <d v="2022-02-28T00:00:00"/>
    <n v="2"/>
    <n v="3"/>
    <x v="0"/>
    <s v="28-02-2022 16:06 PM_x0009_Archivar_x0009_Carlos Cartagena Cano_x0009_Documento se archiva, se pasa la información a CITEL vía correo electrónico para realizar lo pertinente."/>
    <s v="N/A"/>
    <s v="N/A"/>
    <s v="N/A"/>
    <s v="N/A"/>
    <s v="Sin evidencia de Correo respuesta"/>
  </r>
  <r>
    <x v="0"/>
    <x v="0"/>
    <x v="7"/>
    <s v="CUERPO DE BOMBEROS DE CACHIPAY  "/>
    <x v="0"/>
    <x v="0"/>
    <s v="CAC Traslado por competencia de solicitud radicada en la Sociedad de Activos Especiales mediante radicado con el consecutivo 23630-CS2021-026532 "/>
    <s v="Andrea Bibiana Castañeda Durán"/>
    <x v="0"/>
    <s v="FORMULACIÓN, ACTUALIZACIÓN ,ACOMPAÑAMINETO NORMATIVO Y OPERATIVO"/>
    <x v="4"/>
    <n v="35"/>
    <s v="20221000132282  "/>
    <d v="2022-02-24T00:00:00"/>
    <s v="_x0009_20222110047531"/>
    <d v="2022-04-04T00:00:00"/>
    <n v="26"/>
    <n v="27"/>
    <x v="0"/>
    <m/>
    <s v="N/A"/>
    <s v="WORD"/>
    <s v="Si"/>
    <s v="N/A"/>
    <s v="Se tiene eviencia de envio respuesta conn firma, responsable debe cerrar y adjuntar evidencias de radicados de salida y entrada"/>
  </r>
  <r>
    <x v="0"/>
    <x v="0"/>
    <x v="1"/>
    <s v="KRISTHIAN BARRAGAN R  "/>
    <x v="2"/>
    <x v="0"/>
    <s v="CAC Derecho Petición: Validez de los Conceptos de Seguridad Bomberos Voluntarios "/>
    <s v="Andrea Bibiana Castañeda Durán"/>
    <x v="0"/>
    <s v="FORMULACIÓN, ACTUALIZACIÓN ,ACOMPAÑAMINETO NORMATIVO Y OPERATIVO"/>
    <x v="4"/>
    <n v="35"/>
    <s v="20221140132622  "/>
    <d v="2022-02-25T00:00:00"/>
    <s v="_x0009_20222110050391"/>
    <d v="2022-04-26T00:00:00"/>
    <n v="39"/>
    <n v="40"/>
    <x v="1"/>
    <s v="27-04-2022 08:42 AM Archivar Andrea Bibiana Castañeda Durán SE DIO TRÁMITE CON RADICADO 20222110050391 ENVIADO EL 26/4/22"/>
    <m/>
    <m/>
    <m/>
    <m/>
    <m/>
  </r>
  <r>
    <x v="0"/>
    <x v="0"/>
    <x v="6"/>
    <s v="CUERPO DE BOMBEROS VOLUNTARIOS DE CALDONO - CAUCA  "/>
    <x v="0"/>
    <x v="1"/>
    <s v="CAC Solicitud de Información "/>
    <s v="Mauricio Delgado Perdomo"/>
    <x v="0"/>
    <s v="EDUCACIÓN NACIONAL PARA BOMBEROS"/>
    <x v="2"/>
    <n v="30"/>
    <s v="20221140132672  "/>
    <d v="2022-02-25T00:00:00"/>
    <s v="N/A"/>
    <d v="2022-02-28T00:00:00"/>
    <n v="1"/>
    <n v="2"/>
    <x v="0"/>
    <s v="28-02-2022 09:59 AM_x0009_Archivar_x0009_Mauricio Delgado Perdomo_x0009_SE RESPONDE MEDIANTE CORREO ELECRONICO. SE ADJUNTA IMAGEN DEL CORREO"/>
    <m/>
    <m/>
    <m/>
    <m/>
    <s v="No se genera radicado de salida por según Ley 2052 de 2022 ley anti-tramites"/>
  </r>
  <r>
    <x v="0"/>
    <x v="0"/>
    <x v="1"/>
    <s v="ROSALBA NARANJO VALENCIA "/>
    <x v="2"/>
    <x v="1"/>
    <s v="CAC TRASLADO CONSULTA "/>
    <s v=" Jorge Restrepo Sanguino"/>
    <x v="0"/>
    <s v="FORMULACIÓN, ACTUALIZACIÓN ,ACOMPAÑAMINETO NORMATIVO Y OPERATIVO"/>
    <x v="4"/>
    <n v="35"/>
    <s v="20221140132712  "/>
    <d v="2022-02-25T00:00:00"/>
    <s v="20222110036011 Y 20222110036001"/>
    <d v="2022-02-07T00:00:00"/>
    <n v="-16"/>
    <n v="-15"/>
    <x v="0"/>
    <s v="08-03-2022 14:03 PM_x0009_Archivar_x0009_Jorge Restrepo Sanguino_x0009_SE DIO TRAMITE CON RADICADOS N° 20222110036011 Y 20222110036001"/>
    <d v="2022-02-08T00:00:00"/>
    <s v="PDF"/>
    <s v="Si"/>
    <s v="N/A"/>
    <s v="N/A"/>
  </r>
  <r>
    <x v="0"/>
    <x v="4"/>
    <x v="19"/>
    <s v="CUERPO DE BOMBEROS VOLUNTARIOS AGUACHICA  "/>
    <x v="0"/>
    <x v="4"/>
    <s v="SM. Solicitud urgente de la Comandante de Aguachica - Cesar. Solicitud intervención por parte de la DNBC. "/>
    <s v=" Melba Vidal"/>
    <x v="0"/>
    <s v="INSPECCION, VIGILANCIA Y CONTROL"/>
    <x v="0"/>
    <n v="30"/>
    <s v="20221140132892  "/>
    <d v="2022-02-28T00:00:00"/>
    <s v="_x0009_20222150049151"/>
    <d v="2022-04-07T00:00:00"/>
    <n v="27"/>
    <n v="28"/>
    <x v="0"/>
    <s v="03-05-2022 15:02 PM Archivar Melba Vidal Respuesta enviada el 7 de abril con radicado No 20222150049151"/>
    <m/>
    <m/>
    <m/>
    <m/>
    <m/>
  </r>
  <r>
    <x v="0"/>
    <x v="4"/>
    <x v="1"/>
    <s v="CONGRESO DE LA REPUBLICA DE COLOMBIA COMISION LEGAL DE CUENTAS  "/>
    <x v="4"/>
    <x v="1"/>
    <s v="SM. Requerimiento información presupuestal y contable para el fenecimiento de la Cuetna General del Presupuesto y del tesoro y la situación financiera de la Nación, Vigencia fiscal 2021. "/>
    <s v="Miguel Ángel Franco Torres "/>
    <x v="1"/>
    <s v="GESTIÓN FINANCIERA"/>
    <x v="5"/>
    <n v="5"/>
    <s v="20221140132912  "/>
    <d v="2022-02-28T00:00:00"/>
    <n v="20223110043771"/>
    <d v="2022-03-03T00:00:00"/>
    <n v="3"/>
    <n v="4"/>
    <x v="0"/>
    <s v="03-03-2022 15:35 PM_x0009_Archivar_x0009_Miguel Ángel Franco Torres_x0009_EL DIA 03 DE MARZO DE 2022, EDIANTE ORFEO DE SALIDA 20223110043771; SE DIO RESPUESTA A LO SOLICITADO POR LA COMISION LEGAL DE CUENTAS SOBRE EL INFORME FINANCIERO 2021"/>
    <s v="N/A"/>
    <s v="WORD"/>
    <s v="Si"/>
    <s v="N/A"/>
    <s v="No se adjunta repuesta con firma"/>
  </r>
  <r>
    <x v="0"/>
    <x v="0"/>
    <x v="0"/>
    <s v="CUERPO DE BOMBEROS VOLUNTARIOS DE SABANETA CUERPO DE BOMBEROS VOLUNTARIOS DE SABANETA  "/>
    <x v="0"/>
    <x v="0"/>
    <s v="CAC. Consulta del CBVS. "/>
    <s v=" Jorge Restrepo Sanguino"/>
    <x v="0"/>
    <s v="FORMULACIÓN, ACTUALIZACIÓN ,ACOMPAÑAMINETO NORMATIVO Y OPERATIVO"/>
    <x v="4"/>
    <n v="35"/>
    <s v="20221140132932  "/>
    <d v="2022-02-28T00:00:00"/>
    <s v="_x0009_20222110047601"/>
    <d v="2022-04-04T00:00:00"/>
    <n v="24"/>
    <n v="25"/>
    <x v="0"/>
    <m/>
    <s v="N/A"/>
    <s v="WORD"/>
    <s v="Si"/>
    <s v="N/A"/>
    <s v="Se tiene eviencia de envio respuesta conn firma, responsable debe cerrar y adjuntar evidencias de radicados de salida y entrada"/>
  </r>
  <r>
    <x v="0"/>
    <x v="0"/>
    <x v="7"/>
    <s v="CUERPO DE BOMBEROS VOLUNTARIOS DE GACHETA  "/>
    <x v="0"/>
    <x v="1"/>
    <s v="CAC. Copia resolución 369 de 2016. "/>
    <s v="Edgar Alexander Maya Lopez "/>
    <x v="0"/>
    <s v="EDUCACIÓN NACIONAL PARA BOMBEROS"/>
    <x v="1"/>
    <n v="20"/>
    <s v="20221140132972  "/>
    <d v="2022-02-28T00:00:00"/>
    <s v="N/A"/>
    <d v="2022-03-18T00:00:00"/>
    <n v="14"/>
    <n v="15"/>
    <x v="0"/>
    <s v="18-03-2022 12:12 PM_x0009_Archivar_x0009_Edgar Alexander Maya Lopez_x0009_Se da respuesta por correo electrónico se deja evidencia en digital"/>
    <s v="N/A"/>
    <s v="PDF"/>
    <s v="Si"/>
    <s v="N/A"/>
    <s v="No se genero radicado de salida"/>
  </r>
  <r>
    <x v="0"/>
    <x v="0"/>
    <x v="8"/>
    <s v="ALCALDIA MUNICIPAL DE VILLAHERMOSA TOLIMA  "/>
    <x v="1"/>
    <x v="3"/>
    <s v="CAC. OFICIO SOLICITUD APOYO - MUNICIPIO DE VILLAHERMOSA TOLIMA. "/>
    <s v="Jiud Magnoly Gaviria Narvaez"/>
    <x v="0"/>
    <s v="FORTALECIMIENTO BOMBERIL PARA LA RESPUESTA "/>
    <x v="0"/>
    <n v="30"/>
    <s v="20221140133002  "/>
    <d v="2022-02-28T00:00:00"/>
    <m/>
    <d v="2022-04-29T00:00:00"/>
    <n v="41"/>
    <n v="42"/>
    <x v="1"/>
    <s v="06-05-2022 10:29 AM Archivar Jiud Magnoly Gaviria Narvaez Se envió respuesta el día 29 de abril de 2022."/>
    <m/>
    <m/>
    <m/>
    <m/>
    <m/>
  </r>
  <r>
    <x v="0"/>
    <x v="5"/>
    <x v="0"/>
    <s v="Daniel Pinzón Gómez "/>
    <x v="2"/>
    <x v="1"/>
    <s v="Solicitud de información "/>
    <s v="Edgar Alexander Maya Lopez "/>
    <x v="0"/>
    <s v="EDUCACIÓN NACIONAL PARA BOMBEROS"/>
    <x v="4"/>
    <n v="35"/>
    <s v="20229000133042  "/>
    <d v="2022-03-01T00:00:00"/>
    <n v="20222140051611"/>
    <d v="2022-04-26T00:00:00"/>
    <n v="37"/>
    <n v="38"/>
    <x v="1"/>
    <s v="26-04-2022 09:12 AM Archivar Edgar Alexander Maya Lopez Se da respuesta con radicado DNBC N° 20222140051611 se envia el 26/04/2022"/>
    <d v="2022-04-26T00:00:00"/>
    <s v="PDF"/>
    <s v="Si"/>
    <s v="N/A"/>
    <s v="N/A"/>
  </r>
  <r>
    <x v="0"/>
    <x v="0"/>
    <x v="8"/>
    <s v="MELBA GISELLA VARGAS  "/>
    <x v="2"/>
    <x v="1"/>
    <s v="CAC. Solicitud apoyo seguimiento e investigación al CBV de Planadas. "/>
    <s v=" Melba Vidal"/>
    <x v="0"/>
    <s v="INSPECCION, VIGILANCIA Y CONTROL"/>
    <x v="0"/>
    <n v="30"/>
    <s v="20221140133162  "/>
    <d v="2022-03-01T00:00:00"/>
    <s v="_x0009_20222150049591"/>
    <d v="2022-04-21T00:00:00"/>
    <n v="34"/>
    <n v="35"/>
    <x v="1"/>
    <m/>
    <d v="2022-04-26T00:00:00"/>
    <s v="PDF"/>
    <s v="Si"/>
    <s v="N/A"/>
    <s v="Radicado de entrada y salida sin archivar, respuesta enviada por respuestasatencionciudadano@dnbc.gov.co"/>
  </r>
  <r>
    <x v="0"/>
    <x v="0"/>
    <x v="8"/>
    <s v="MELBA GISELLA VARGAS  "/>
    <x v="2"/>
    <x v="1"/>
    <s v="CAC. Aclaración del documento que fué enviado el día 15/02/2022. "/>
    <s v=" Melba Vidal"/>
    <x v="0"/>
    <s v="INSPECCION, VIGILANCIA Y CONTROL"/>
    <x v="0"/>
    <n v="30"/>
    <s v="20221140133172  "/>
    <d v="2022-03-01T00:00:00"/>
    <n v="20222150049591"/>
    <d v="2022-04-21T00:00:00"/>
    <n v="34"/>
    <n v="35"/>
    <x v="1"/>
    <m/>
    <d v="2022-04-26T00:00:00"/>
    <s v="PDF"/>
    <s v="Si"/>
    <s v="N/A"/>
    <s v="Radicado de entrada y salida sin archivar, respuesta enviada por respuestasatencionciudadano@dnbc.gov.co"/>
  </r>
  <r>
    <x v="0"/>
    <x v="0"/>
    <x v="1"/>
    <s v="VEEDURIA FUNCION PUBLICA  "/>
    <x v="3"/>
    <x v="1"/>
    <s v="CAC. OFI2022-3620-DVR-3000 Respuesta al rad EXT_S22-00003952-PQRSD-003850-PQR VEEDUBOMB. "/>
    <s v="Carlos Armando López Barrera"/>
    <x v="2"/>
    <s v="GESTIÓN JURÍDICA "/>
    <x v="1"/>
    <n v="20"/>
    <s v="20221140133232  "/>
    <d v="2022-03-01T00:00:00"/>
    <m/>
    <d v="2022-03-25T00:00:00"/>
    <n v="17"/>
    <n v="18"/>
    <x v="0"/>
    <s v="02-06-2022 16:42 PM Archivar Carlos Armando López Barrera Se da respuesta con número de radicado: 20221140133232 el día: 25/03/2022."/>
    <m/>
    <m/>
    <m/>
    <m/>
    <m/>
  </r>
  <r>
    <x v="0"/>
    <x v="0"/>
    <x v="10"/>
    <s v="SINDICATO DISTRITAL DE BOMBEROS VOLUNTARIOS DE BUENAVENTURA  "/>
    <x v="3"/>
    <x v="1"/>
    <s v="CAC. OFI2022-3623 Sr. Herberth Vargas respuesta EXT_S22-00008053-PQRSD-007187-PQR Sindicato Distrital de Bomberos de Buenaventura. "/>
    <s v="Andrea Bibiana Castañeda Durán"/>
    <x v="0"/>
    <s v="FORMULACIÓN, ACTUALIZACIÓN ,ACOMPAÑAMINETO NORMATIVO Y OPERATIVO"/>
    <x v="1"/>
    <n v="20"/>
    <s v="20221140133242  "/>
    <d v="2022-03-01T00:00:00"/>
    <n v="20222110046861"/>
    <d v="2022-04-27T00:00:00"/>
    <n v="38"/>
    <n v="39"/>
    <x v="1"/>
    <s v="27-04-2022 15:30 PM Archivar Andrea Bibiana Castañeda Durán SE DIO TRÁMITE CON RAD. 20222110046861"/>
    <d v="2022-04-22T00:00:00"/>
    <s v="PDF"/>
    <s v="Si"/>
    <s v="N/A"/>
    <s v="Sin evidencia de respuesta"/>
  </r>
  <r>
    <x v="0"/>
    <x v="0"/>
    <x v="1"/>
    <s v="WILLIAM JAVIER NIÑO RAMON  "/>
    <x v="2"/>
    <x v="0"/>
    <s v="CAC. Consulta. "/>
    <s v=" Camilo Portilla Quelal"/>
    <x v="0"/>
    <s v="FORMULACIÓN, ACTUALIZACIÓN ,ACOMPAÑAMINETO NORMATIVO Y OPERATIVO"/>
    <x v="2"/>
    <n v="30"/>
    <s v="20221140133272  "/>
    <d v="2022-03-01T00:00:00"/>
    <n v="20222110043341"/>
    <d v="2022-03-11T00:00:00"/>
    <n v="8"/>
    <n v="9"/>
    <x v="0"/>
    <s v="25-04-2022 16:45 PM Archivar Camilo Portilla Quelal respuesta enviada el 11/03/2022 rad 20222110043341"/>
    <d v="2022-03-14T00:00:00"/>
    <s v="PDF"/>
    <s v="Si"/>
    <s v="N/A"/>
    <s v="N/A"/>
  </r>
  <r>
    <x v="0"/>
    <x v="0"/>
    <x v="5"/>
    <s v="HIGH PERFORMANCE RECYCLE S.A.S ESP  "/>
    <x v="3"/>
    <x v="2"/>
    <s v="CAC. Respuesta Oficial, EXT_S22-00005724-PQRSD-005605-PQR, permiso certificación para movilización pruebas de equipo para extinción de incendios a gran escala en el territorio nacional.  "/>
    <s v=" Andrés Fernando Muñoz Cabrera"/>
    <x v="0"/>
    <s v="FORTALECIMIENTO BOMBERIL PARA LA RESPUESTA "/>
    <x v="0"/>
    <n v="30"/>
    <s v="20221140133322  "/>
    <d v="2022-03-02T00:00:00"/>
    <m/>
    <d v="2022-07-29T00:00:00"/>
    <n v="99"/>
    <n v="100"/>
    <x v="2"/>
    <m/>
    <m/>
    <m/>
    <m/>
    <m/>
    <m/>
  </r>
  <r>
    <x v="0"/>
    <x v="0"/>
    <x v="7"/>
    <s v="CUERPO DE BOMBEROS DE CACHIPAY  "/>
    <x v="0"/>
    <x v="3"/>
    <s v="CAC. SOLICITUD ASESORIA EVENTO A REALIZAR EN EL MUNICIPIO DE CAHIPAY. "/>
    <s v="Andrea Bibiana Castañeda Durán"/>
    <x v="0"/>
    <s v="FORMULACIÓN, ACTUALIZACIÓN ,ACOMPAÑAMINETO NORMATIVO Y OPERATIVO"/>
    <x v="0"/>
    <n v="30"/>
    <s v="20221140133452  "/>
    <d v="2022-03-02T00:00:00"/>
    <n v="20222110050251"/>
    <d v="2022-04-26T00:00:00"/>
    <n v="36"/>
    <n v="37"/>
    <x v="1"/>
    <s v="27-04-2022 08:38 AM Archivar Andrea Bibiana Castañeda Durán SE DIO TRÁMITE CON RADICADO 20222110050251 ENVIADO EL 26/4/22"/>
    <d v="2022-04-26T00:00:00"/>
    <s v="PDF"/>
    <s v="Si"/>
    <s v="N/A"/>
    <s v="Radicado de salida sin archivar, respuesta enviada por respuestasatencionciudadano@dnbc.gov.co"/>
  </r>
  <r>
    <x v="0"/>
    <x v="0"/>
    <x v="1"/>
    <s v="GTS  "/>
    <x v="3"/>
    <x v="1"/>
    <s v="CAC. Solicitud de Certificación de experiencia - OC No 75495. "/>
    <s v=" Alvaro Perez"/>
    <x v="1"/>
    <s v="GESTIÓN CONTRACTUAL"/>
    <x v="2"/>
    <n v="30"/>
    <s v="20221140133462  "/>
    <d v="2022-03-02T00:00:00"/>
    <s v="N/A"/>
    <d v="2022-03-23T00:00:00"/>
    <n v="14"/>
    <n v="15"/>
    <x v="0"/>
    <s v="23-03-2022 11:05 AM_x0009_Archivar_x0009_Alvaro Perez_x0009_Se da respuesta mediante correo electrónico de la entidad en día 23/03/2022."/>
    <s v="N/A"/>
    <s v="N/A"/>
    <s v="Si"/>
    <s v="N/A"/>
    <s v="Se envio evidencia de respuesta al correo respuestasatencionciudadano@dnbc.gov.co"/>
  </r>
  <r>
    <x v="0"/>
    <x v="4"/>
    <x v="1"/>
    <s v="ESOCOL COLOMBIA  "/>
    <x v="3"/>
    <x v="0"/>
    <s v="SM. Inquietudes inspecciones técnicas. "/>
    <s v="Edgar Alexander Maya Lopez "/>
    <x v="0"/>
    <s v="EDUCACIÓN NACIONAL PARA BOMBEROS"/>
    <x v="4"/>
    <n v="35"/>
    <s v="20221140133502  "/>
    <d v="2022-03-03T00:00:00"/>
    <n v="20222140051881"/>
    <d v="2022-04-26T00:00:00"/>
    <n v="35"/>
    <n v="36"/>
    <x v="0"/>
    <s v="26-04-2022 09:17 AM Archivar Edgar Alexander Maya Lopez Se da respuesta con radicado DNBC N° 20222140051881 se envia el 26/04/2022"/>
    <d v="2022-04-26T00:00:00"/>
    <s v="PDF"/>
    <s v="Si"/>
    <s v="N/A"/>
    <s v="Orfeo de salida sin archivar"/>
  </r>
  <r>
    <x v="0"/>
    <x v="3"/>
    <x v="1"/>
    <s v="CONTRALORIA DELEGADA PARA EL SECTOR DE INFRAESTRUTURA CAROLINA SANCHEZ BRAVO  "/>
    <x v="4"/>
    <x v="1"/>
    <s v="CI. Solicitud información Seguimiento reportes SIRECI entre el 31/12/2020 y 26/11/2021 - Averiguación Preliminar. "/>
    <s v=" Alvaro Perez"/>
    <x v="1"/>
    <s v="GESTIÓN CONTRACTUAL"/>
    <x v="3"/>
    <n v="10"/>
    <s v="20221140133662  "/>
    <d v="2022-03-03T00:00:00"/>
    <n v="20223130043311"/>
    <d v="2022-03-08T00:00:00"/>
    <n v="3"/>
    <n v="4"/>
    <x v="0"/>
    <s v="08-03-2022 14:48 PM_x0009_Archivar_x0009_Alvaro Perez_x0009_Se envía respuesta mediante el correo de atención al ciudadano el día 07 de marzo de 2022."/>
    <d v="2022-03-08T00:00:00"/>
    <s v="PDF"/>
    <s v="Si"/>
    <s v="N/A"/>
    <s v="Radicado de salida sin adjuntar documento firmado y sin archivar"/>
  </r>
  <r>
    <x v="0"/>
    <x v="0"/>
    <x v="1"/>
    <s v="CONTRALORIA DELAGA PARA INFRAESTRUCTORA  "/>
    <x v="4"/>
    <x v="1"/>
    <s v="CAC. Reiteración de solicitud de información, según Oficio con radicado No 2022EE0027239 del 21 de febrero de 2022. "/>
    <s v=" Alvaro Perez"/>
    <x v="1"/>
    <s v="GESTIÓN CONTRACTUAL"/>
    <x v="3"/>
    <n v="10"/>
    <s v="20221140133722  "/>
    <d v="2022-03-03T00:00:00"/>
    <n v="20223130054361"/>
    <d v="2022-07-29T00:00:00"/>
    <n v="98"/>
    <n v="99"/>
    <x v="2"/>
    <m/>
    <m/>
    <m/>
    <m/>
    <m/>
    <s v="Sin evidencia de respuesta"/>
  </r>
  <r>
    <x v="0"/>
    <x v="5"/>
    <x v="12"/>
    <s v="ANONIMO_PQRSD "/>
    <x v="2"/>
    <x v="0"/>
    <s v="OBLIGATORIEDAD DE VACUNACION CONTRA COVID-19 PARA INGRESAR A CUERPO DE BOMBEROS "/>
    <s v="Andrea Bibiana Castañeda Durán"/>
    <x v="0"/>
    <s v="FORMULACIÓN, ACTUALIZACIÓN ,ACOMPAÑAMINETO NORMATIVO Y OPERATIVO"/>
    <x v="4"/>
    <n v="35"/>
    <s v="20229000133792  "/>
    <d v="2022-03-03T00:00:00"/>
    <s v="_x0009_20222110051321"/>
    <d v="2022-04-27T00:00:00"/>
    <n v="36"/>
    <n v="37"/>
    <x v="1"/>
    <s v="12-04-2022 07:52 AM_x0009_Archivar_x0009_Andrea Bibiana Castañeda Durán_x0009_SE DA TRÁMITE CONJUNTO CON EL RADICADO 20229000133802"/>
    <s v="N/A"/>
    <s v="WORD"/>
    <s v="Si"/>
    <s v="N/A"/>
    <s v="Se tiene evidencia de envio correo respuestasatencionciudadano@dnbc.gov.co pero no se ha subido esa evidencia a Orfeo de entrada y salida (sin archivar)"/>
  </r>
  <r>
    <x v="0"/>
    <x v="5"/>
    <x v="12"/>
    <s v="JESSICA ALEJANDRA TORRES MOGOLLON "/>
    <x v="2"/>
    <x v="0"/>
    <s v="CERTIFICACION DE OBLIGATORIEDAD EN VACUNACION COVID 19 PARA INGRESO COMO VOLUNTARIA "/>
    <s v="Andrea Bibiana Castañeda Durán"/>
    <x v="0"/>
    <s v="FORMULACIÓN, ACTUALIZACIÓN ,ACOMPAÑAMINETO NORMATIVO Y OPERATIVO"/>
    <x v="4"/>
    <n v="35"/>
    <s v="20229000133802  "/>
    <d v="2022-03-03T00:00:00"/>
    <n v="20222110051321"/>
    <d v="2022-04-27T00:00:00"/>
    <n v="36"/>
    <n v="37"/>
    <x v="1"/>
    <s v="27-04-2022 15:24 PM Archivar Andrea Bibiana Castañeda Durán SE DIO TRÁMITE CON RAD. 20222110051321 ENVIADO EL 27/4/22"/>
    <s v="N/A"/>
    <s v="WORD"/>
    <s v="Si"/>
    <s v="N/A"/>
    <s v="Se tiene evidencia de envio correo respuestasatencionciudadano@dnbc.gov.co pero no se ha subido esa evidencia a Orfeo de entrada y salida (sin archivar)"/>
  </r>
  <r>
    <x v="0"/>
    <x v="0"/>
    <x v="10"/>
    <s v="CUERPO DE BOMBEROS VOLUNTARIOS DE DAGUA  "/>
    <x v="0"/>
    <x v="0"/>
    <s v="CAC. Centros de formación para brigadas contraincendios del Valle del Cauca y Colombia.  "/>
    <s v="Edgar Alexander Maya Lopez "/>
    <x v="0"/>
    <s v="EDUCACIÓN NACIONAL PARA BOMBEROS"/>
    <x v="0"/>
    <n v="30"/>
    <s v="20221140133992  "/>
    <d v="2022-03-04T00:00:00"/>
    <s v="N/A"/>
    <d v="2022-03-28T00:00:00"/>
    <n v="15"/>
    <n v="16"/>
    <x v="0"/>
    <s v="28-03-2022 14:56 PM_x0009_Archivar_x0009_Edgar Alexander Maya Lopez_x0009_Se da respuesta por correo electrónico se deja evidencia en digital"/>
    <s v="N/A"/>
    <s v="N/A"/>
    <s v="Si"/>
    <s v="N/A"/>
    <s v="Se dio respuesta a consulta según Ley 2052"/>
  </r>
  <r>
    <x v="0"/>
    <x v="0"/>
    <x v="17"/>
    <s v="MIEMBROS FUNDADORES ASOCIADOS DEL CBV DE SANTA CRUZ DE MOMPOX  "/>
    <x v="3"/>
    <x v="4"/>
    <s v="CAC. Traslado por competencia Queja Mompox "/>
    <s v=" Melba Vidal"/>
    <x v="0"/>
    <s v="INSPECCION, VIGILANCIA Y CONTROL"/>
    <x v="0"/>
    <n v="30"/>
    <s v="20221140134032  "/>
    <d v="2022-03-04T00:00:00"/>
    <n v="20222150053041"/>
    <d v="2022-05-10T00:00:00"/>
    <n v="44"/>
    <n v="45"/>
    <x v="1"/>
    <m/>
    <m/>
    <m/>
    <m/>
    <m/>
    <s v="Orfeo sin cerrar"/>
  </r>
  <r>
    <x v="0"/>
    <x v="0"/>
    <x v="8"/>
    <s v="MELBA GISELLA VARGAS  "/>
    <x v="2"/>
    <x v="4"/>
    <s v="CAC. Reiteración solicitud de apoyo, seguimiento e investigación al CBV de Plandas. "/>
    <s v=" Melba Vidal"/>
    <x v="0"/>
    <s v="INSPECCION, VIGILANCIA Y CONTROL"/>
    <x v="0"/>
    <n v="30"/>
    <s v="20221140134102  "/>
    <d v="2022-03-04T00:00:00"/>
    <n v="20222150049591"/>
    <d v="2022-04-21T00:00:00"/>
    <n v="31"/>
    <n v="32"/>
    <x v="1"/>
    <s v="03-05-2022 14:40 PM Archivar Melba Vidal Respondidos con el radicado No 20222150049591 enviado a Ronny el 28 de marzo y enviado por atención al ciudadano a sus destinatarios el 21 de abril"/>
    <m/>
    <m/>
    <m/>
    <m/>
    <s v="Para revisar"/>
  </r>
  <r>
    <x v="0"/>
    <x v="5"/>
    <x v="21"/>
    <s v="ANONIMO_PQRSD "/>
    <x v="2"/>
    <x v="1"/>
    <s v="PERFIL DOCENTES AERONAUTICA CIVIL BOMBEROS "/>
    <s v="Jose Alexander Teuta Gomez "/>
    <x v="0"/>
    <s v="EDUCACIÓN NACIONAL PARA BOMBEROS"/>
    <x v="2"/>
    <n v="30"/>
    <s v="20229000134132  "/>
    <d v="2022-03-05T00:00:00"/>
    <m/>
    <d v="2022-04-12T00:00:00"/>
    <n v="25"/>
    <n v="26"/>
    <x v="0"/>
    <s v="12-04-2022 14:56 PM_x0009_Archivar_x0009_Mauricio Delgado Perdomo_x0009_SE GESTIONA LA RESPUESTA PARA QUE ATENCION AL CIUDADANO GARANTICE LA GESTION DE LA INFORMACION. SE ADJUNTA LA RESPUESTA."/>
    <m/>
    <m/>
    <m/>
    <m/>
    <s v="No se ha adjuntado respuesta firmada y digitalizada para su notificacion por avisa en la pagina WEB"/>
  </r>
  <r>
    <x v="0"/>
    <x v="0"/>
    <x v="10"/>
    <s v="CUERPO DE BOMBEROS VOLUNTARIOS CAICEDONIA  "/>
    <x v="0"/>
    <x v="1"/>
    <s v="CAC. solitud información comodato. "/>
    <s v=" Alvaro Perez"/>
    <x v="1"/>
    <s v="GESTIÓN CONTRACTUAL"/>
    <x v="1"/>
    <n v="20"/>
    <s v="20221140134152  "/>
    <d v="2022-03-07T00:00:00"/>
    <m/>
    <d v="2022-07-29T00:00:00"/>
    <n v="96"/>
    <n v="97"/>
    <x v="2"/>
    <m/>
    <m/>
    <m/>
    <m/>
    <m/>
    <m/>
  </r>
  <r>
    <x v="0"/>
    <x v="0"/>
    <x v="1"/>
    <s v="SIHO ALEXANDER LUQUE  "/>
    <x v="2"/>
    <x v="0"/>
    <s v="CAC. SOLICITUD DE ORIENTACION LEGAL Y NORMATIVA. "/>
    <s v="Andrea Bibiana Castañeda Durán"/>
    <x v="0"/>
    <s v="FORMULACIÓN, ACTUALIZACIÓN ,ACOMPAÑAMINETO NORMATIVO Y OPERATIVO"/>
    <x v="4"/>
    <n v="35"/>
    <s v="20221140134172  "/>
    <d v="2022-03-07T00:00:00"/>
    <n v="20222110051471"/>
    <d v="2022-04-27T00:00:00"/>
    <n v="34"/>
    <n v="35"/>
    <x v="0"/>
    <s v="27-04-2022 15:22 PM Archivar Andrea Bibiana Castañeda Durán SE DIO TRÁMITE CON RADICADO 20222110051471 ENVIADO EL 27/4/22"/>
    <s v="N/A"/>
    <s v="WORD"/>
    <s v="Si"/>
    <s v="N/A"/>
    <s v="Se tiene evidencia de envio correo respuestasatencionciudadano@dnbc.gov.co pero no se ha subido esa evidencia a Orfeo de entrada y salida (sin archivar)"/>
  </r>
  <r>
    <x v="0"/>
    <x v="0"/>
    <x v="10"/>
    <s v="CUERPO DE BOMBEROS VOLUNTARIOS DE PALMIRA  "/>
    <x v="0"/>
    <x v="1"/>
    <s v="CAC. Solicitud Información. "/>
    <s v=" Jorge Restrepo Sanguino"/>
    <x v="0"/>
    <s v="FORMULACIÓN, ACTUALIZACIÓN ,ACOMPAÑAMINETO NORMATIVO Y OPERATIVO"/>
    <x v="2"/>
    <n v="30"/>
    <s v="20221140134212  "/>
    <d v="2022-03-07T00:00:00"/>
    <n v="20222110047661"/>
    <d v="2022-04-04T00:00:00"/>
    <n v="19"/>
    <n v="20"/>
    <x v="0"/>
    <s v="04-04-2022 16:37 PM_x0009_Archivar_x0009_Jorge Restrepo Sanguino_x0009_SE DIO RESPUESTA MEDIANTE OFICIO N°20222110047661 EL 04/04/2022"/>
    <s v="N/A"/>
    <s v="WORD"/>
    <s v="Si"/>
    <s v="N/A"/>
    <s v="Enviado por respuestasatencionciudadano@dnbc.gov.co, se cierra Orfeo sin adjuntar documentos firmados"/>
  </r>
  <r>
    <x v="0"/>
    <x v="0"/>
    <x v="0"/>
    <s v="CUERPO DE BOMBEROS VOLUNTARIOS DE GIRARDOTA  "/>
    <x v="0"/>
    <x v="1"/>
    <s v="CAC. Solicitud de Directriz ARL voluntarios. "/>
    <s v=" Jorge Restrepo Sanguino"/>
    <x v="0"/>
    <s v="FORMULACIÓN, ACTUALIZACIÓN ,ACOMPAÑAMINETO NORMATIVO Y OPERATIVO"/>
    <x v="0"/>
    <n v="30"/>
    <s v="20221140134222  "/>
    <d v="2022-03-07T00:00:00"/>
    <n v="20222110050281"/>
    <d v="2022-05-10T00:00:00"/>
    <n v="43"/>
    <n v="44"/>
    <x v="1"/>
    <s v="11-05-2022 10:35 AM Archivar Jorge Restrepo Sanguino SE DIO RESPUESTA MEDIANTE OFICIO N°20222110050281 EL 10/05/2022"/>
    <m/>
    <m/>
    <m/>
    <m/>
    <s v="Para revisar"/>
  </r>
  <r>
    <x v="0"/>
    <x v="0"/>
    <x v="8"/>
    <s v="DIEGO GUTIERREZ  "/>
    <x v="2"/>
    <x v="4"/>
    <s v="CAC. Inspección control y vigilancia. "/>
    <s v=" Melba Vidal"/>
    <x v="0"/>
    <s v="INSPECCION, VIGILANCIA Y CONTROL"/>
    <x v="2"/>
    <n v="30"/>
    <s v="20221140134252  "/>
    <d v="2022-03-07T00:00:00"/>
    <n v="20222150051541"/>
    <d v="2022-04-27T00:00:00"/>
    <n v="34"/>
    <n v="35"/>
    <x v="0"/>
    <m/>
    <s v="N/A"/>
    <s v="N/A"/>
    <s v="Si"/>
    <s v="N/A"/>
    <s v="Se tiene evidencia de envio correo respuestasatencionciudadano@dnbc.gov.co pero no se ha subido esa evidencia a Orfeo de entrada y salida (sin archivar)"/>
  </r>
  <r>
    <x v="0"/>
    <x v="0"/>
    <x v="7"/>
    <s v="PAOLA ANDREA RODRIGUEZ BULLA  "/>
    <x v="2"/>
    <x v="0"/>
    <s v="CAC. Derecho de petición de consulta. "/>
    <s v=" Camilo Portilla Quelal"/>
    <x v="0"/>
    <s v="FORMULACIÓN, ACTUALIZACIÓN ,ACOMPAÑAMINETO NORMATIVO Y OPERATIVO"/>
    <x v="4"/>
    <n v="35"/>
    <s v="20221140134262  "/>
    <d v="2022-03-07T00:00:00"/>
    <m/>
    <d v="2022-04-26T00:00:00"/>
    <n v="33"/>
    <n v="34"/>
    <x v="0"/>
    <s v="26-04-2022 16:08 PM Archivar Camilo Portilla Quelal Se tramita esta solicitud"/>
    <m/>
    <m/>
    <m/>
    <m/>
    <s v="Para revisar"/>
  </r>
  <r>
    <x v="0"/>
    <x v="0"/>
    <x v="8"/>
    <s v="CUERPO DE BOMBEROS VOLUNTARIOS DE LIBANO  "/>
    <x v="0"/>
    <x v="1"/>
    <s v="CAC. Solicitud de información. "/>
    <s v=" Camilo Portilla Quelal"/>
    <x v="0"/>
    <s v="FORMULACIÓN, ACTUALIZACIÓN ,ACOMPAÑAMINETO NORMATIVO Y OPERATIVO"/>
    <x v="2"/>
    <n v="30"/>
    <s v="20221140134292  "/>
    <d v="2022-03-07T00:00:00"/>
    <m/>
    <d v="2022-04-26T00:00:00"/>
    <n v="33"/>
    <n v="34"/>
    <x v="1"/>
    <s v="26-04-2022 16:08 PM Archivar Camilo Portilla Quelal Se tramita esta solicitud"/>
    <m/>
    <m/>
    <m/>
    <m/>
    <s v="Para revisar"/>
  </r>
  <r>
    <x v="0"/>
    <x v="0"/>
    <x v="0"/>
    <s v="DANIEL PINZON GOMEZ  "/>
    <x v="2"/>
    <x v="0"/>
    <s v="CAC. PQRSD, Resolución 0256 de 2014. "/>
    <s v="Edgar Alexander Maya Lopez "/>
    <x v="0"/>
    <s v="EDUCACIÓN NACIONAL PARA BOMBEROS"/>
    <x v="4"/>
    <n v="35"/>
    <s v="20221140134302  "/>
    <d v="2022-03-07T00:00:00"/>
    <n v="20222140051611"/>
    <d v="2022-04-26T00:00:00"/>
    <n v="33"/>
    <n v="34"/>
    <x v="0"/>
    <s v="26-04-2022 09:13 AM Archivar Edgar Alexander Maya Lopez Se da respuesta con radicado DNBC N° 20222140051611 se envia el 26/04/2022"/>
    <d v="2022-04-26T00:00:00"/>
    <s v="PDF"/>
    <s v="Si"/>
    <s v="N/A"/>
    <s v="Orfeo de salida sin archivar"/>
  </r>
  <r>
    <x v="0"/>
    <x v="0"/>
    <x v="7"/>
    <s v="CUERPO DE BOMBEROS VOLUNTARIOS VIOTA CUNDINAMARCA "/>
    <x v="0"/>
    <x v="3"/>
    <s v="CAC. documentos viota, apoyo jurídico. "/>
    <s v=" Jorge Restrepo Sanguino"/>
    <x v="0"/>
    <s v="FORMULACIÓN, ACTUALIZACIÓN ,ACOMPAÑAMINETO NORMATIVO Y OPERATIVO"/>
    <x v="0"/>
    <n v="30"/>
    <s v="20221140134422  "/>
    <d v="2022-03-09T00:00:00"/>
    <n v="20222110050841"/>
    <d v="2022-04-26T00:00:00"/>
    <n v="31"/>
    <n v="32"/>
    <x v="1"/>
    <s v="26-04-2022 15:50 PM Archivar Jorge Restrepo Sanguino SE DIO RESPUESTA MEDIANTE OFICIO N°20222110050841 EL 26-02-2022"/>
    <d v="2022-04-26T00:00:00"/>
    <s v="WORD"/>
    <s v="Si"/>
    <s v="N/A"/>
    <s v="Orfeo de salida sin archivar"/>
  </r>
  <r>
    <x v="0"/>
    <x v="0"/>
    <x v="3"/>
    <s v="GOBERNACION DE CALDAS  "/>
    <x v="1"/>
    <x v="0"/>
    <s v="CAC. Solicitud concepto juridico. "/>
    <s v=" Jorge Restrepo Sanguino"/>
    <x v="0"/>
    <s v="FORMULACIÓN, ACTUALIZACIÓN ,ACOMPAÑAMINETO NORMATIVO Y OPERATIVO"/>
    <x v="4"/>
    <n v="35"/>
    <s v="20221140134542  "/>
    <d v="2022-03-09T00:00:00"/>
    <n v="20222110051861"/>
    <d v="2022-04-27T00:00:00"/>
    <n v="32"/>
    <n v="33"/>
    <x v="0"/>
    <s v="27-04-2022 16:05 PM Archivar Jorge Restrepo Sanguino SE DIO RESPUESTA MEDIANTE OFICIO N°20222110051861 EL 27-04-2022"/>
    <d v="2022-04-27T00:00:00"/>
    <s v="WORD"/>
    <s v="Si"/>
    <s v="N/A"/>
    <s v="Orfeo de salida sin archivar"/>
  </r>
  <r>
    <x v="0"/>
    <x v="3"/>
    <x v="7"/>
    <s v="PAOLA ANDREA RODRIGUEZ BULLA  "/>
    <x v="2"/>
    <x v="1"/>
    <s v="CI. Petición reiterativa, número de radicado 2022140134262. Radicado Ministerio del Interior: EXT_S22-00020317-PQRSD-016726-PQR. "/>
    <s v=" Camilo Portilla Quelal"/>
    <x v="0"/>
    <s v="FORMULACIÓN, ACTUALIZACIÓN ,ACOMPAÑAMINETO NORMATIVO Y OPERATIVO"/>
    <x v="4"/>
    <n v="35"/>
    <s v="20221140134572  "/>
    <d v="2022-03-09T00:00:00"/>
    <n v="20222110051941"/>
    <d v="2022-04-21T00:00:00"/>
    <n v="28"/>
    <n v="29"/>
    <x v="0"/>
    <s v="21-04-2022 23:18 PM Archivar Camilo Portilla Quelal PETICION REPETIDA, RESPUESTA 20222110051941 - radicado 2022140134262"/>
    <m/>
    <m/>
    <m/>
    <m/>
    <s v="Archivado sin evidencia de envio de respuesta"/>
  </r>
  <r>
    <x v="0"/>
    <x v="0"/>
    <x v="7"/>
    <s v="ALCALDIA SOACHA CUNDINAMARCA "/>
    <x v="4"/>
    <x v="1"/>
    <s v="CAC. Reiteración: novedad de registro RUE DNBC.  "/>
    <s v="Carlos Cartagena Cano"/>
    <x v="2"/>
    <s v="CITEL"/>
    <x v="1"/>
    <n v="20"/>
    <s v="20221140134682  "/>
    <d v="2022-03-09T00:00:00"/>
    <s v="N/A"/>
    <d v="2022-03-11T00:00:00"/>
    <n v="2"/>
    <n v="3"/>
    <x v="0"/>
    <s v="11-03-2022 16:15 PM_x0009_Archivar_x0009_Carlos Cartagena Cano_x0009_Se archiva documento ya que se realizo modificación y posterior notificación vía correo electrónico. el 11 de marzo."/>
    <s v="N/A"/>
    <s v="N/A"/>
    <s v="Si"/>
    <s v="N/A"/>
    <s v="Se dio respuesta a solicitud de actualizacion e informacion según Ley 2052"/>
  </r>
  <r>
    <x v="0"/>
    <x v="0"/>
    <x v="1"/>
    <s v="VEEDURIA CIUDADANA AMIGA  "/>
    <x v="3"/>
    <x v="4"/>
    <s v="CAC. Solicitud intervención de manera Oficiosa el cuerpo de Bomberos de Caldas. "/>
    <s v="Julio Alejandro Chamorro Cabrera"/>
    <x v="0"/>
    <s v="INSPECCION, VIGILANCIA Y CONTROL"/>
    <x v="0"/>
    <n v="30"/>
    <s v="20221140134692  "/>
    <d v="2022-03-09T00:00:00"/>
    <n v="20222000049561"/>
    <d v="2022-04-01T00:00:00"/>
    <n v="16"/>
    <n v="17"/>
    <x v="0"/>
    <s v="04-04-2022 10:40 AM_x0009_Archivar_x0009_Julio Alejandro Chamorro Cabrera_x0009_Respuest enviada el 1/04/2022 con radicado 20222000049561"/>
    <s v="N/A"/>
    <s v="WORD"/>
    <s v="Si"/>
    <s v="N/A"/>
    <s v="Enviado por respuestasatencionciudadano@dnbc.gov.co, se cierra Orfeo sin adjuntar documentos firmados"/>
  </r>
  <r>
    <x v="0"/>
    <x v="0"/>
    <x v="1"/>
    <s v="CONTRALORIA DELEGADA PARA EL SECTOR DE INFRAESTRUTURA CAROLINA SANCHEZ BRAVO  "/>
    <x v="4"/>
    <x v="1"/>
    <s v="CAC. Oficio 2022EE0037555- Reiteración de información Contraloría General de la República - Atención Denuncias 2021-206012-82111-D, 2021-208978-82111-D, 2021-210344-82111-D, 2021-212026-82111-D. "/>
    <s v="Carlos Armando López Barrera"/>
    <x v="2"/>
    <s v="GESTIÓN JURÍDICA "/>
    <x v="3"/>
    <n v="10"/>
    <s v="20221140134722  "/>
    <d v="2022-03-09T00:00:00"/>
    <m/>
    <d v="2022-07-29T00:00:00"/>
    <n v="94"/>
    <n v="95"/>
    <x v="2"/>
    <m/>
    <m/>
    <m/>
    <m/>
    <m/>
    <m/>
  </r>
  <r>
    <x v="0"/>
    <x v="0"/>
    <x v="3"/>
    <s v="CUERPO DE BOMBEROS VOLUNTARIOS DE MANIZALES  "/>
    <x v="0"/>
    <x v="1"/>
    <s v="CAC. SOLICITUD ACTIVACION UNIDAD BOMBERIL EN LA RUE. "/>
    <s v="Carlos Cartagena Cano"/>
    <x v="2"/>
    <s v="CITEL"/>
    <x v="2"/>
    <n v="30"/>
    <s v="20221140134732  "/>
    <d v="2022-03-09T00:00:00"/>
    <s v="N/A"/>
    <d v="2022-04-19T00:00:00"/>
    <n v="26"/>
    <n v="27"/>
    <x v="0"/>
    <s v="14-03-2022 09:23 AM_x0009_Archivar_x0009_Carlos Cartagena Cano_x0009_Se archiva documento ya que la CITEL, logro vía telefónica y por correo electrónico realizar lo pertinente con el comandante del cuerpo de bomberos."/>
    <s v="N/A"/>
    <s v="N/A"/>
    <s v="N/A"/>
    <s v="N/A"/>
    <s v="No se adjunta radicado de respuesta ni se evidencia respuesta por correo"/>
  </r>
  <r>
    <x v="0"/>
    <x v="0"/>
    <x v="16"/>
    <s v="ALCALDIA MUNICIPAL PIVIJAY MAGDALENA "/>
    <x v="1"/>
    <x v="3"/>
    <s v="CAC. SOLICITUD DE MESA TÉCNICA CON LA DIRECCIÓN NACIONAL DEL BOMBEROS. INCUMPLIMIENTOS DE LOS COMPROMISOS POR PARTE DE LA GOBERNACIÓN DEL MAGDALENA. "/>
    <s v=" Melba Vidal"/>
    <x v="0"/>
    <s v="INSPECCION, VIGILANCIA Y CONTROL"/>
    <x v="0"/>
    <n v="30"/>
    <s v="20221140134782  "/>
    <d v="2022-03-09T00:00:00"/>
    <n v="20222150057531"/>
    <d v="2022-06-21T00:00:00"/>
    <n v="69"/>
    <n v="70"/>
    <x v="1"/>
    <s v="22-06-2022 14:58 PM_x0009_Archivar_x0009_Melba Vidal_x0009_rESPUESTA ENVIADA EL 21 DE JUNIO DEL 2022 CON RADICADO nO 20222150057531"/>
    <d v="2022-06-21T00:00:00"/>
    <s v="PDF"/>
    <s v="Si"/>
    <m/>
    <m/>
  </r>
  <r>
    <x v="0"/>
    <x v="0"/>
    <x v="23"/>
    <s v="CUERPO DE BOMBEROS VOLUNTARIOS DE SABANALARGA  "/>
    <x v="0"/>
    <x v="1"/>
    <s v="CAC. SOLICITUD DE INFORMACION. "/>
    <s v="Mauricio Delgado Perdomo"/>
    <x v="0"/>
    <s v="EDUCACIÓN NACIONAL PARA BOMBEROS"/>
    <x v="2"/>
    <n v="30"/>
    <s v="20221140134872  "/>
    <d v="2022-03-10T00:00:00"/>
    <s v="N/A"/>
    <d v="2022-03-11T00:00:00"/>
    <n v="1"/>
    <n v="2"/>
    <x v="0"/>
    <s v="11-03-2022 07:46 AM_x0009_Archivar_x0009_Mauricio Delgado Perdomo_x0009_SE RESPONDE MEDIANTE CORREO ELECTRONICO. SE ADJUNTA IMAGEN"/>
    <s v="N/A"/>
    <s v="N/A"/>
    <s v="Si"/>
    <s v="N/A"/>
    <s v="Se dio respuesta a consulta según Ley 2052"/>
  </r>
  <r>
    <x v="0"/>
    <x v="0"/>
    <x v="0"/>
    <s v="CUERPO DE BOMBEROS VOLUNTARIOS DE GIRARDOTA  "/>
    <x v="0"/>
    <x v="1"/>
    <s v="CAC. Solicitud de aclaración ascensos personal bomberos Girardota.  "/>
    <s v="Mauricio Delgado Perdomo"/>
    <x v="0"/>
    <s v="EDUCACIÓN NACIONAL PARA BOMBEROS"/>
    <x v="0"/>
    <n v="30"/>
    <s v="20221140135042  "/>
    <d v="2022-03-10T00:00:00"/>
    <n v="20222140047521"/>
    <d v="2022-03-17T00:00:00"/>
    <n v="5"/>
    <n v="6"/>
    <x v="0"/>
    <s v="17-03-2022 07:51 AM_x0009_Archivar_x0009_Mauricio Delgado Perdomo_x0009_SE RESPONDE 20221140135042 - 20222140047521 GIRARDOTA"/>
    <s v="N/A"/>
    <s v="WORD"/>
    <s v="Si"/>
    <s v="N/A"/>
    <s v="Se tiene evidencia en coreo respuestasatencionciudadano@dnbc.gov.co pero responsable no ha subido evidencia y documento firmado"/>
  </r>
  <r>
    <x v="0"/>
    <x v="0"/>
    <x v="26"/>
    <s v="CUERPO DE BOMBEROS VOLUNTARIOS DE TRINIDAD - CASANARE  "/>
    <x v="0"/>
    <x v="1"/>
    <s v="CAC. Solicitud de apoyo.  "/>
    <s v="Andrea Bibiana Castañeda Durán"/>
    <x v="0"/>
    <s v="FORMULACIÓN, ACTUALIZACIÓN ,ACOMPAÑAMINETO NORMATIVO Y OPERATIVO"/>
    <x v="0"/>
    <n v="30"/>
    <s v="20221140135202  "/>
    <d v="2022-03-10T00:00:00"/>
    <n v="20222110047481"/>
    <d v="2022-04-04T00:00:00"/>
    <n v="16"/>
    <n v="17"/>
    <x v="0"/>
    <s v="18-04-2022 13:01 PM_x0009_Archivar_x0009_Andrea Bibiana Castañeda Durán_x0009_SE DIO TRÁMITE CON RADICADO 20222110047481 ENVIADO EL 4/4/22"/>
    <s v="N/A"/>
    <s v="WORD"/>
    <s v="Si"/>
    <s v="N/A"/>
    <s v="Se tiene evidencia en coreo respuestasatencionciudadano@dnbc.gov.co pero responsable no ha subido evidencia y documento firmado"/>
  </r>
  <r>
    <x v="0"/>
    <x v="5"/>
    <x v="7"/>
    <s v="Jorge Ardila Pallares "/>
    <x v="2"/>
    <x v="0"/>
    <s v="Requerimiento claridad sobre el color (azul) de la tela del uniforme número 3. "/>
    <s v=" Andrés Fernando Muñoz Cabrera"/>
    <x v="0"/>
    <s v="FORTALECIMIENTO BOMBERIL PARA LA RESPUESTA "/>
    <x v="4"/>
    <n v="35"/>
    <s v="20229000135262  "/>
    <d v="2022-03-11T00:00:00"/>
    <n v="20222130053961"/>
    <d v="2022-05-06T00:00:00"/>
    <n v="37"/>
    <n v="38"/>
    <x v="1"/>
    <s v="06-05-2022 13:46 PM Archivar Andrés Fernando Muñoz Cabrera Se da respuesta a través del correo de Atención al Ciudadano con oficio DNBC No. 20222130053961, el día 06/05/2022"/>
    <d v="2022-05-11T00:00:00"/>
    <s v="PDF"/>
    <s v="Si"/>
    <s v="N/A"/>
    <s v="N/A"/>
  </r>
  <r>
    <x v="0"/>
    <x v="0"/>
    <x v="0"/>
    <s v="CAM ALCALDIA MEDELLIN ANTIOQUIA "/>
    <x v="1"/>
    <x v="0"/>
    <s v="CAC: Solicitud de concepto sobre la aplicación de la Ley 2187 de 2022 "/>
    <s v=" Jorge Restrepo Sanguino"/>
    <x v="0"/>
    <s v="FORMULACIÓN, ACTUALIZACIÓN ,ACOMPAÑAMINETO NORMATIVO Y OPERATIVO"/>
    <x v="4"/>
    <n v="35"/>
    <s v="20221140135372  "/>
    <d v="2022-03-15T00:00:00"/>
    <n v="20222110052041"/>
    <d v="2022-05-04T00:00:00"/>
    <n v="33"/>
    <n v="34"/>
    <x v="0"/>
    <s v="04-05-2022 12:35 PM Archivar Jorge Restrepo Sanguino SE DIO RESPUESTA MEDIANTE OFICIO No 20222110052041 EL 04/05/2022"/>
    <d v="2022-05-04T00:00:00"/>
    <s v="PDF"/>
    <s v="Si"/>
    <s v="N/A"/>
    <s v="N/A"/>
  </r>
  <r>
    <x v="0"/>
    <x v="0"/>
    <x v="1"/>
    <s v="Sonia Sanchez  "/>
    <x v="2"/>
    <x v="0"/>
    <s v="CAC SOLICITUD DE INFORMACION "/>
    <s v="Andrea Bibiana Castañeda Durán"/>
    <x v="0"/>
    <s v="FORMULACIÓN, ACTUALIZACIÓN ,ACOMPAÑAMINETO NORMATIVO Y OPERATIVO"/>
    <x v="4"/>
    <n v="35"/>
    <s v="20221140135392  "/>
    <d v="2022-03-15T00:00:00"/>
    <n v="20222110051481"/>
    <d v="2022-04-27T00:00:00"/>
    <n v="28"/>
    <n v="29"/>
    <x v="0"/>
    <s v="27-04-2022 15:25 PM Archivar Andrea Bibiana Castañeda Durán SE DIO TRÁMITE CON RAD. 20222110051481 ENVIADO EL 27/4/22"/>
    <s v="N/A"/>
    <s v="WORD"/>
    <s v="N/A"/>
    <s v="N/A"/>
    <s v="Se tiene evidencia de envio correo respuestasatencionciudadano@dnbc.gov.co pero no se ha subido esa evidencia a Orfeo de salida (sin archivar)"/>
  </r>
  <r>
    <x v="0"/>
    <x v="0"/>
    <x v="4"/>
    <s v="GOBERNACION DE SANTANDER  "/>
    <x v="1"/>
    <x v="2"/>
    <s v="CAC Auto de apertura de averiguación preliminar "/>
    <s v=" Julio Cesar Garcia Triana"/>
    <x v="0"/>
    <s v="INSPECCION, VIGILANCIA Y CONTROL"/>
    <x v="4"/>
    <n v="35"/>
    <s v="20221140135402  "/>
    <d v="2022-03-15T00:00:00"/>
    <s v="N/A"/>
    <d v="2022-04-01T00:00:00"/>
    <n v="12"/>
    <n v="13"/>
    <x v="0"/>
    <s v="01-04-2022 14:26 PM_x0009_Archivar_x0009_Julio Cesar Garcia Triana_x0009_SE RECIBE COMUNICACION INFORMANDO LA APERTURA DEL PROCESO ADMINISTRATIVO SANCIONATORIO 001-2022 EN CONTRA DEL CUERPO DE BOMBEROS VOLUNTARIOS DE BARBOSA SANTANDER. ARCHIVESE"/>
    <s v="N/A"/>
    <s v="N/A"/>
    <s v="N/A"/>
    <s v="N/A"/>
    <s v="Documento informativo, no requiere respuesta DNBC"/>
  </r>
  <r>
    <x v="0"/>
    <x v="0"/>
    <x v="1"/>
    <s v="GOBERNACION DE SANTANDER  "/>
    <x v="1"/>
    <x v="1"/>
    <s v="CAC Traslado de solicitud "/>
    <s v=" Jorge Restrepo Sanguino"/>
    <x v="0"/>
    <s v="FORMULACIÓN, ACTUALIZACIÓN ,ACOMPAÑAMINETO NORMATIVO Y OPERATIVO"/>
    <x v="4"/>
    <n v="35"/>
    <s v="20221140135452  "/>
    <d v="2022-03-15T00:00:00"/>
    <n v="20222110052071"/>
    <d v="2022-05-04T00:00:00"/>
    <n v="33"/>
    <n v="34"/>
    <x v="0"/>
    <s v="04-05-2022 12:34 PM Archivar Jorge Restrepo Sanguino SE DIO RESPUESTA MEDIANTE OFICIO N°20222110052071 EL 04/05/2022"/>
    <d v="2022-05-04T00:00:00"/>
    <s v="PDF"/>
    <s v="Si"/>
    <s v="N/A"/>
    <s v="N/A"/>
  </r>
  <r>
    <x v="0"/>
    <x v="0"/>
    <x v="1"/>
    <s v="CUERPO DE BOMBEROS OFICIALES DE BOGOTA Ing. Jorge Ardila Pallares  "/>
    <x v="0"/>
    <x v="0"/>
    <s v="CAC Consulta - Resolución 328 del 22 de octubre del 2020  "/>
    <s v=" Andrés Fernando Muñoz Cabrera"/>
    <x v="0"/>
    <s v="FORTALECIMIENTO BOMBERIL PARA LA RESPUESTA "/>
    <x v="4"/>
    <n v="35"/>
    <s v="20221140135462  "/>
    <d v="2022-03-15T00:00:00"/>
    <n v="222130053961"/>
    <d v="2022-05-06T00:00:00"/>
    <n v="35"/>
    <n v="36"/>
    <x v="0"/>
    <s v="06-05-2022 13:50 PM Archivar Andrés Fernando Muñoz Cabrera Se da respuesta a través del correo de Atención al Ciudadano con oficio DNBC No. 20222130053961, el día 06/05/2022"/>
    <d v="2022-05-11T00:00:00"/>
    <s v="PDF"/>
    <s v="Si"/>
    <s v="N/A"/>
    <s v="N/A"/>
  </r>
  <r>
    <x v="2"/>
    <x v="1"/>
    <x v="5"/>
    <s v="CUERPO DE BOMBEROS LOS FUNDADORES  "/>
    <x v="0"/>
    <x v="0"/>
    <s v="RD SOLICITUD CONCEPTO "/>
    <s v="Lina Maria Rojas Gallego "/>
    <x v="0"/>
    <s v="EDUCACIÓN NACIONAL PARA BOMBEROS"/>
    <x v="4"/>
    <n v="35"/>
    <s v="20221140135502  "/>
    <d v="2022-03-15T00:00:00"/>
    <n v="20222140050611"/>
    <d v="2022-04-26T00:00:00"/>
    <n v="27"/>
    <n v="28"/>
    <x v="0"/>
    <s v="01-04-2022 23:33 PM_x0009_Archivar_x0009_Lina Maria Rojas Gallego_x0009_Se respondió con radicado DNBC 20222140050611"/>
    <d v="2022-04-26T00:00:00"/>
    <s v="PDF"/>
    <s v="Si"/>
    <s v="N/A"/>
    <s v="N/A"/>
  </r>
  <r>
    <x v="0"/>
    <x v="0"/>
    <x v="4"/>
    <s v="GOBERNACION DE SANTANDER  "/>
    <x v="1"/>
    <x v="2"/>
    <s v="CAC Oficio de comunicación y Auto de apertura de averiguación preliminar "/>
    <s v=" Julio Cesar Garcia Triana"/>
    <x v="0"/>
    <s v="INSPECCION, VIGILANCIA Y CONTROL"/>
    <x v="4"/>
    <n v="35"/>
    <s v="20221140135542  "/>
    <d v="2022-03-15T00:00:00"/>
    <s v="N/A"/>
    <d v="2022-04-01T00:00:00"/>
    <n v="12"/>
    <n v="13"/>
    <x v="0"/>
    <s v="01-04-2022 14:35 PM_x0009_Archivar_x0009_Julio Cesar Garcia Triana_x0009_SE RECIBE COMUNICACION DE APERTURA DE PROCESO ADMINISTRATIVO SANCIONATORIO EN CONTRA DEL CBV BARBOSA SANTANDER, AUTO DE AVERIGUACION PRELIMINAR, ARCHIVESE"/>
    <s v="N/A"/>
    <s v="N/A"/>
    <s v="N/A"/>
    <s v="N/A"/>
    <s v="Documento informativo, no requiere respuesta DNBC"/>
  </r>
  <r>
    <x v="0"/>
    <x v="0"/>
    <x v="1"/>
    <s v="CUERPO DE BOMBEROS VOLUNTARIOS DE VILLAGORGONA CANDELARIA  "/>
    <x v="0"/>
    <x v="0"/>
    <s v="CAC Solicitud de información "/>
    <s v="Andrea Bibiana Castañeda Durán"/>
    <x v="0"/>
    <s v="FORMULACIÓN, ACTUALIZACIÓN ,ACOMPAÑAMINETO NORMATIVO Y OPERATIVO"/>
    <x v="4"/>
    <n v="35"/>
    <s v="20221140135552  "/>
    <d v="2022-03-15T00:00:00"/>
    <n v="20222110051511"/>
    <d v="2022-04-27T00:00:00"/>
    <n v="28"/>
    <n v="29"/>
    <x v="0"/>
    <s v="27-04-2022 15:27 PM Archivar Andrea Bibiana Castañeda Durán SE DIO TRÁMITE CON RAD. 20222110051511 ENVIADO EL 27/4/22"/>
    <s v="N/A"/>
    <s v="WORD"/>
    <s v="Si"/>
    <s v="N/A"/>
    <s v="Se tiene evidencia de envio correo respuestasatencionciudadano@dnbc.gov.co pero no se ha subido esa evidencia a Orfeo de salida (sin archivar)"/>
  </r>
  <r>
    <x v="0"/>
    <x v="0"/>
    <x v="19"/>
    <s v="CUERPO DE BOMBEROS VOLUNTARIOS DE VALLEDUPAR  "/>
    <x v="0"/>
    <x v="4"/>
    <s v="CAC INTERVENCION CBV VALLEDUPAR "/>
    <s v=" Jorge Restrepo Sanguino"/>
    <x v="0"/>
    <s v="FORMULACIÓN, ACTUALIZACIÓN ,ACOMPAÑAMINETO NORMATIVO Y OPERATIVO"/>
    <x v="0"/>
    <n v="30"/>
    <s v="20221140135562  "/>
    <d v="2022-03-15T00:00:00"/>
    <n v="20222110052261"/>
    <d v="2022-05-09T00:00:00"/>
    <n v="36"/>
    <n v="37"/>
    <x v="1"/>
    <s v="11-05-2022 10:39 AM Archivar Jorge Restrepo Sanguino SE DIO RESPUESTA MEDIANTE OFICIO N°20222110052261 EL 09/05/2022"/>
    <d v="2022-05-09T00:00:00"/>
    <s v="PDF"/>
    <s v="Si"/>
    <s v="N/A"/>
    <s v="N/A"/>
  </r>
  <r>
    <x v="0"/>
    <x v="0"/>
    <x v="3"/>
    <s v="CUERPO DE BOMBEROS VOLUNTARIOS DE VITERBO - CALDAS  "/>
    <x v="0"/>
    <x v="1"/>
    <s v="CAC. Inquietud educación. "/>
    <s v="Mauricio Delgado Perdomo"/>
    <x v="0"/>
    <s v="EDUCACIÓN NACIONAL PARA BOMBEROS"/>
    <x v="2"/>
    <n v="30"/>
    <s v="20221140135702  "/>
    <d v="2022-03-16T00:00:00"/>
    <s v="N/A"/>
    <d v="2022-03-17T00:00:00"/>
    <n v="1"/>
    <n v="2"/>
    <x v="0"/>
    <s v="17-03-2022 07:32 AM_x0009_Archivar_x0009_Mauricio Delgado Perdomo_x0009_SE RESPONDE VIA CORREO ELECTRONICO. SE ADJUNTA IMAGEN CORREO"/>
    <s v="N/A"/>
    <s v="N/A"/>
    <s v="Si"/>
    <s v="N/A"/>
    <s v="Respuesta según ley 2052"/>
  </r>
  <r>
    <x v="0"/>
    <x v="0"/>
    <x v="1"/>
    <s v="YEINER PAUL SOTO HERNÁNDEZ "/>
    <x v="2"/>
    <x v="2"/>
    <s v="CAC. Solicitud urgente para que se tenga en cuenta para dotación de implementos para pagar incendios. "/>
    <s v=" Andrés Fernando Muñoz Cabrera"/>
    <x v="0"/>
    <s v="FORTALECIMIENTO BOMBERIL PARA LA RESPUESTA "/>
    <x v="0"/>
    <n v="30"/>
    <s v="20221140135712  "/>
    <d v="2022-03-16T00:00:00"/>
    <m/>
    <d v="2022-05-10T00:00:00"/>
    <n v="36"/>
    <n v="37"/>
    <x v="1"/>
    <s v="12-05-2022 10:59 AM Archivar Andrés Fernando Muñoz Cabrera Se da respuesta a través del correo Respuestas Atención Ciudadano el día 10/05/2022, con oficio DNBC No. 20222130053311"/>
    <d v="2022-05-11T00:00:00"/>
    <s v="PDF"/>
    <s v="Si"/>
    <s v="N/A"/>
    <s v="N/A"/>
  </r>
  <r>
    <x v="0"/>
    <x v="0"/>
    <x v="1"/>
    <s v="CONTRALORIA GENERAL DE LA NACION VIGILANCIA FISCAL SECTOR INFRAESTRUCTURA  "/>
    <x v="4"/>
    <x v="1"/>
    <s v="CAC. Segunda Reiteración de Información CGR - Atención Denuncias 2021-206012-82111-D, 2021-208978-82111-D, 2021-210344-82111-D, 2021-212026-82111-D. "/>
    <s v="Carlos Armando López Barrera"/>
    <x v="2"/>
    <s v="GESTIÓN JURÍDICA "/>
    <x v="3"/>
    <n v="10"/>
    <s v="20221140135742  "/>
    <d v="2022-03-16T00:00:00"/>
    <m/>
    <d v="2022-07-29T00:00:00"/>
    <n v="89"/>
    <n v="90"/>
    <x v="2"/>
    <m/>
    <m/>
    <m/>
    <m/>
    <m/>
    <m/>
  </r>
  <r>
    <x v="0"/>
    <x v="0"/>
    <x v="14"/>
    <s v="CUERPO DE BOMBEROS VOLUNTARIOS DE MONTELIBANO  "/>
    <x v="0"/>
    <x v="1"/>
    <s v="CAC. Requisitos Realización Curso Intermedio SCI-Bomberos Montelíbano. "/>
    <s v="Mauricio Delgado Perdomo"/>
    <x v="0"/>
    <s v="EDUCACIÓN NACIONAL PARA BOMBEROS"/>
    <x v="0"/>
    <n v="30"/>
    <s v="20221140135802  "/>
    <d v="2022-03-16T00:00:00"/>
    <s v="N/A"/>
    <d v="2022-03-17T00:00:00"/>
    <n v="1"/>
    <n v="2"/>
    <x v="0"/>
    <s v="17-03-2022 07:04 AM_x0009_Archivar_x0009_Mauricio Delgado Perdomo_x0009_SE RESPONDE POR CORREO ELECTRONICO, SE ADJUNTA IMAGEN DE CORREO."/>
    <s v="N/A"/>
    <s v="N/A"/>
    <s v="Si"/>
    <s v="N/A"/>
    <s v="Respuesta según ley 2052"/>
  </r>
  <r>
    <x v="0"/>
    <x v="0"/>
    <x v="2"/>
    <s v="BENEMERITO CUERPO DE BOMBEROS VOLUNTARIOS DE SAN JUAN DE PASTO  "/>
    <x v="0"/>
    <x v="2"/>
    <s v="CAC. SOLICITUD EVENTO EQUIDAD Y GENERO DEPARTAMENTO DE NARIÑO. "/>
    <s v="Robinson Palacio Moná "/>
    <x v="0"/>
    <s v="INSPECCION, VIGILANCIA Y CONTROL"/>
    <x v="0"/>
    <n v="30"/>
    <s v="20221140135862  "/>
    <d v="2022-03-16T00:00:00"/>
    <m/>
    <d v="2022-07-29T00:00:00"/>
    <n v="89"/>
    <n v="90"/>
    <x v="2"/>
    <m/>
    <m/>
    <m/>
    <m/>
    <m/>
    <m/>
  </r>
  <r>
    <x v="0"/>
    <x v="0"/>
    <x v="8"/>
    <s v="COORDINACION EJECUTIVA BOMBEROS DEL TOLIMA  "/>
    <x v="0"/>
    <x v="3"/>
    <s v="CAC. Solicitud de apoyo, seguimiento e investigación al Cuerpo de Bomberos Voluntarios de Planadas, referente a la elección Comandante e inscripción de Dignatarios. "/>
    <s v=" Melba Vidal"/>
    <x v="0"/>
    <s v="INSPECCION, VIGILANCIA Y CONTROL"/>
    <x v="0"/>
    <n v="30"/>
    <s v="20221140135892  "/>
    <d v="2022-03-16T00:00:00"/>
    <n v="20222150051551"/>
    <d v="2022-04-25T00:00:00"/>
    <n v="25"/>
    <n v="26"/>
    <x v="0"/>
    <m/>
    <m/>
    <m/>
    <m/>
    <m/>
    <s v="Se tiene evidencia de envio correo respuestasatencionciudadano@dnbc.gov.co pero no se ha subido esa evidencia a Orfeo de salida (sin archivar)"/>
  </r>
  <r>
    <x v="0"/>
    <x v="0"/>
    <x v="7"/>
    <s v="CUERPO DE BOMBEROS VOLUNTARIOS DE FUSAGASUGA  "/>
    <x v="0"/>
    <x v="1"/>
    <s v="CAC. Derecho de Petición Curso CPI Fusagasugá. "/>
    <s v="Lina Maria Rojas Gallego "/>
    <x v="0"/>
    <s v="EDUCACIÓN NACIONAL PARA BOMBEROS"/>
    <x v="2"/>
    <n v="30"/>
    <s v="20221140135932  "/>
    <d v="2022-03-16T00:00:00"/>
    <n v="20222140047801"/>
    <d v="2022-04-08T00:00:00"/>
    <n v="16"/>
    <n v="17"/>
    <x v="0"/>
    <s v="22-03-2022 13:38 PM_x0009_Archivar_x0009_Lina Maria Rojas Gallego_x0009_Se respondió con radicado DNBC 20222140047801"/>
    <d v="2022-04-08T00:00:00"/>
    <s v="PDF"/>
    <s v="Si"/>
    <s v="N/A"/>
    <s v="N/A"/>
  </r>
  <r>
    <x v="0"/>
    <x v="0"/>
    <x v="2"/>
    <s v="CUERPO DE BOMBEROS VOLUNTARIOS DE EL TAMBO - NARIÑO  "/>
    <x v="0"/>
    <x v="1"/>
    <s v="CAC. OFICIO PETITORIO TALLER CFB CURSO INSTRUCTOR BOMBEROS. "/>
    <s v="Lina Maria Rojas Gallego "/>
    <x v="0"/>
    <s v="EDUCACIÓN NACIONAL PARA BOMBEROS"/>
    <x v="0"/>
    <n v="30"/>
    <s v="20221140136002  "/>
    <d v="2022-03-16T00:00:00"/>
    <n v="20222140050651"/>
    <d v="2022-04-26T00:00:00"/>
    <n v="26"/>
    <n v="27"/>
    <x v="0"/>
    <s v="02-04-2022 12:00 PM_x0009_Archivar_x0009_Lina Maria Rojas Gallego_x0009_Se responde con radicado DNBC 20222140050651"/>
    <d v="2022-04-27T00:00:00"/>
    <s v="PDF"/>
    <s v="Si"/>
    <s v="N/A"/>
    <s v="N/A"/>
  </r>
  <r>
    <x v="0"/>
    <x v="0"/>
    <x v="0"/>
    <s v="CSPA CONSEJO SECCIONAL DE PLAGUICIDAS DE ANTIOQUIA  "/>
    <x v="1"/>
    <x v="0"/>
    <s v="CAC. Derecho de Petición. Oficio_CTJairo_Soto_Bomberos.  "/>
    <s v=" Jorge Restrepo Sanguino"/>
    <x v="0"/>
    <s v="FORMULACIÓN, ACTUALIZACIÓN ,ACOMPAÑAMINETO NORMATIVO Y OPERATIVO"/>
    <x v="2"/>
    <n v="30"/>
    <s v="20221140136012  "/>
    <d v="2022-03-16T00:00:00"/>
    <m/>
    <d v="2022-06-07T00:00:00"/>
    <n v="55"/>
    <n v="56"/>
    <x v="1"/>
    <s v="08-06-2022 09:42 AM Archivar Jorge Restrepo Sanguino SE DIO RESPUESTA MEDIANTE OFICIO N° 20222110056181 EL 07/06/2022"/>
    <m/>
    <m/>
    <m/>
    <m/>
    <m/>
  </r>
  <r>
    <x v="0"/>
    <x v="0"/>
    <x v="5"/>
    <s v="CUERPO DE BOMBEROS LOS FUNDADORES  "/>
    <x v="0"/>
    <x v="1"/>
    <s v="CAC. Inquietudes seguro de vida. "/>
    <s v="Jiud Magnoly Gaviria Narvaez"/>
    <x v="0"/>
    <s v="COORDINACIÓN OPERATIVA"/>
    <x v="0"/>
    <n v="30"/>
    <s v="20221140136062  "/>
    <d v="2022-03-16T00:00:00"/>
    <s v="N/A"/>
    <d v="2022-04-27T00:00:00"/>
    <n v="27"/>
    <n v="28"/>
    <x v="0"/>
    <s v="27-04-2022 10:55 AM Archivar Jiud Magnoly Gaviria Narvaez Se brinda respuesta mediante correo electrónico segurosdnbc@gmail.com, se adjunta soporte de rta."/>
    <s v="N/A"/>
    <s v="N/A"/>
    <s v="Si"/>
    <s v="N/A"/>
    <s v="Respuesta por correo institucional del contratista"/>
  </r>
  <r>
    <x v="0"/>
    <x v="0"/>
    <x v="1"/>
    <s v="PERSONERIA DE BOGOTA  "/>
    <x v="1"/>
    <x v="1"/>
    <s v="CAC. Solicitud de información. Respuesta 2022-EE-0487489 2022-03-15 13:44:22.523. "/>
    <s v="Carlos Armando López Barrera"/>
    <x v="2"/>
    <s v="GESTIÓN JURÍDICA "/>
    <x v="4"/>
    <n v="35"/>
    <s v="20221140136202  "/>
    <d v="2022-03-17T00:00:00"/>
    <m/>
    <d v="2022-07-29T00:00:00"/>
    <n v="88"/>
    <n v="89"/>
    <x v="2"/>
    <m/>
    <m/>
    <m/>
    <m/>
    <m/>
    <m/>
  </r>
  <r>
    <x v="0"/>
    <x v="0"/>
    <x v="1"/>
    <s v="DUDAMEL GARCIA  "/>
    <x v="2"/>
    <x v="0"/>
    <s v="CAC. Solicitud de información. "/>
    <s v=" Camilo Portilla Quelal"/>
    <x v="0"/>
    <s v="FORMULACIÓN, ACTUALIZACIÓN ,ACOMPAÑAMINETO NORMATIVO Y OPERATIVO"/>
    <x v="4"/>
    <n v="35"/>
    <s v="20221140136252  "/>
    <d v="2022-03-17T00:00:00"/>
    <n v="20222110051931"/>
    <d v="2022-04-26T00:00:00"/>
    <n v="25"/>
    <n v="26"/>
    <x v="0"/>
    <s v="26-04-2022 16:08 PM Archivar Camilo Portilla Quelal Se tramita esta solicitud"/>
    <d v="2022-05-10T00:00:00"/>
    <s v="PDF"/>
    <s v="Si"/>
    <s v="N/A"/>
    <s v="N/A"/>
  </r>
  <r>
    <x v="0"/>
    <x v="0"/>
    <x v="2"/>
    <s v="ALCALDÍA MUNICIPAL DE IPIALES PERSONERIA MUNICIPAL  "/>
    <x v="1"/>
    <x v="0"/>
    <s v="CAC. Traslado EXT_S22-00024860-PQRSD-019140-PQR Derecho de Petición - Consulta,  "/>
    <s v="Edgar Alexander Maya Lopez "/>
    <x v="0"/>
    <s v="EDUCACIÓN NACIONAL PARA BOMBEROS"/>
    <x v="4"/>
    <n v="35"/>
    <s v="20221140136262  "/>
    <d v="2022-03-17T00:00:00"/>
    <n v="20222140053941"/>
    <d v="2022-05-11T00:00:00"/>
    <n v="36"/>
    <n v="37"/>
    <x v="1"/>
    <s v="11-05-2022 16:33 PM Archivar Edgar Alexander Maya Lopez Se da respuesta con radicado DNBC N° 20222140053941"/>
    <d v="2022-05-11T00:00:00"/>
    <s v="PDF"/>
    <s v="Si"/>
    <s v="N/A"/>
    <s v="N/A"/>
  </r>
  <r>
    <x v="0"/>
    <x v="0"/>
    <x v="1"/>
    <s v="YOMAR ALEXIS HERRERA FERRERO "/>
    <x v="2"/>
    <x v="1"/>
    <s v="CAC. solicitud certificado de trabajo. "/>
    <s v=" Alvaro Perez"/>
    <x v="1"/>
    <s v="GESTIÓN CONTRACTUAL"/>
    <x v="2"/>
    <n v="30"/>
    <s v="20221140136302  "/>
    <d v="2022-03-17T00:00:00"/>
    <s v="N/A"/>
    <d v="2022-03-23T00:00:00"/>
    <n v="3"/>
    <n v="4"/>
    <x v="0"/>
    <s v="23-03-2022 11:32 AM_x0009_Archivar_x0009_Alvaro Perez_x0009_Se da respuesta mediante correo electrónico el día 23/03/2022."/>
    <d v="2022-04-11T00:00:00"/>
    <s v="PDF"/>
    <s v="Si"/>
    <s v="N/A"/>
    <s v="Se corroboro con oficina de contratacion el envio del documento solicitado"/>
  </r>
  <r>
    <x v="0"/>
    <x v="0"/>
    <x v="12"/>
    <s v="CUERPO DE BOMBEROS VOLUNTARIOS DE SARAVENA - ARAUCA  "/>
    <x v="0"/>
    <x v="1"/>
    <s v="CAC. solicitud de información y aclaración de aplicativo ley 2187 para mi capitán Charles Benavides. "/>
    <s v=" Jorge Restrepo Sanguino"/>
    <x v="0"/>
    <s v="FORMULACIÓN, ACTUALIZACIÓN ,ACOMPAÑAMINETO NORMATIVO Y OPERATIVO"/>
    <x v="0"/>
    <n v="30"/>
    <s v="20221140136352  "/>
    <d v="2022-03-17T00:00:00"/>
    <n v="20222110050241"/>
    <d v="2022-06-08T00:00:00"/>
    <n v="55"/>
    <n v="56"/>
    <x v="1"/>
    <s v="08-06-2022 16:10 PM Archivar Jorge Restrepo Sanguino SE DIO RESPUESTA MEDIANTE OFICIO N°20222110050241 EL 05/04/2022"/>
    <m/>
    <m/>
    <m/>
    <m/>
    <s v="Envio real 08/06/2022"/>
  </r>
  <r>
    <x v="0"/>
    <x v="0"/>
    <x v="1"/>
    <s v="EDUARDO CHILITO  "/>
    <x v="4"/>
    <x v="2"/>
    <s v="CAC. Solicitud capacitación sobre incidentes sustancias nocivas en Parques Nacionales Naturales. "/>
    <s v="Lina Maria Rojas Gallego "/>
    <x v="0"/>
    <s v="EDUCACIÓN NACIONAL PARA BOMBEROS"/>
    <x v="0"/>
    <n v="30"/>
    <s v="20221140136402  "/>
    <d v="2022-03-17T00:00:00"/>
    <s v="N/A"/>
    <d v="2022-04-01T00:00:00"/>
    <n v="10"/>
    <n v="11"/>
    <x v="0"/>
    <s v="01-04-2022 23:47 PM_x0009_Archivar_x0009_Lina Maria Rojas Gallego_x0009_Se archiva como informativo, se participa en reunion virtual en conjunto con la UNGRD."/>
    <s v="N/A"/>
    <s v="N/A"/>
    <s v="N/A"/>
    <s v="N/A"/>
    <s v="N/A"/>
  </r>
  <r>
    <x v="0"/>
    <x v="0"/>
    <x v="17"/>
    <s v="ALCALDIA TURBACO BOLIVAR "/>
    <x v="1"/>
    <x v="0"/>
    <s v="CAC. Solicitud concepto. "/>
    <s v="Edgar Alexander Maya Lopez "/>
    <x v="0"/>
    <s v="EDUCACIÓN NACIONAL PARA BOMBEROS"/>
    <x v="4"/>
    <n v="35"/>
    <s v="20221140136492  "/>
    <d v="2022-03-17T00:00:00"/>
    <n v="20222140053441"/>
    <d v="2022-05-11T00:00:00"/>
    <n v="36"/>
    <n v="37"/>
    <x v="1"/>
    <s v="03-05-2022 17:20 PM Archivar Edgar Alexander Maya Lopez Se da respuesta con radicado DNBC N° 20222140053441, se envia el 03/05/2022"/>
    <s v="N/A"/>
    <s v="N/A"/>
    <s v="Si"/>
    <s v="N/A"/>
    <s v="Se verifica en vio el 11/05/2022 no el 03/05/2022"/>
  </r>
  <r>
    <x v="0"/>
    <x v="0"/>
    <x v="1"/>
    <s v="OJO POLíTICO  "/>
    <x v="3"/>
    <x v="1"/>
    <s v="CAC. Documento de +57 315 5698200 Buena tarrde, cordial saludo al recibir el presente derecho, certificar su recibido. "/>
    <s v=" Alvaro Perez"/>
    <x v="1"/>
    <s v="GESTIÓN CONTRACTUAL"/>
    <x v="1"/>
    <n v="20"/>
    <s v="20221140136642  "/>
    <d v="2022-03-17T00:00:00"/>
    <m/>
    <d v="2022-06-29T00:00:00"/>
    <n v="68"/>
    <n v="69"/>
    <x v="2"/>
    <m/>
    <m/>
    <m/>
    <m/>
    <m/>
    <m/>
  </r>
  <r>
    <x v="0"/>
    <x v="5"/>
    <x v="8"/>
    <s v="WILLIAM DARIO RODRIGUEZ "/>
    <x v="2"/>
    <x v="0"/>
    <s v="PETICION INVESTIGACION DE ASENSO "/>
    <s v=" Camilo Portilla Quelal"/>
    <x v="0"/>
    <s v="FORMULACIÓN, ACTUALIZACIÓN ,ACOMPAÑAMINETO NORMATIVO Y OPERATIVO"/>
    <x v="4"/>
    <n v="35"/>
    <s v="20229000136742  "/>
    <d v="2022-03-17T00:00:00"/>
    <n v="20222110052181"/>
    <d v="2022-05-23T00:00:00"/>
    <n v="44"/>
    <n v="45"/>
    <x v="1"/>
    <s v="26-04-2022 16:08 PM Archivar Camilo Portilla Quelal Se tramita esta solicitud"/>
    <d v="2022-05-23T00:00:00"/>
    <s v="PDF"/>
    <s v="Si"/>
    <s v="N/A"/>
    <s v="N/A"/>
  </r>
  <r>
    <x v="0"/>
    <x v="0"/>
    <x v="7"/>
    <s v="ALCALDÍA MUNICIPAL DE CAJICA - CUNDINAMARCA  "/>
    <x v="1"/>
    <x v="3"/>
    <s v="CAC. SOLICITUD URGENTE DE COMPRA VEHICULO CUERPO OFICIAL DE BOMBEROS. "/>
    <s v=" Andrés Fernando Muñoz Cabrera"/>
    <x v="0"/>
    <s v="FORTALECIMIENTO BOMBERIL PARA LA RESPUESTA "/>
    <x v="4"/>
    <n v="35"/>
    <s v="20221140136852  "/>
    <d v="2022-03-18T00:00:00"/>
    <n v="20222110056941"/>
    <d v="2022-06-15T00:00:00"/>
    <n v="59"/>
    <n v="60"/>
    <x v="1"/>
    <s v="20-06-2022 07:55 AM_x0009_Archivar_x0009_Andrea Bibiana Castañeda Durán_x0009_SE DIO TRÁMITE CON RAD. 20222110056941 ENVIADO EL 15/6/22"/>
    <d v="2022-06-15T00:00:00"/>
    <s v="PDF"/>
    <s v="Si"/>
    <s v="N/A"/>
    <s v="Se hace envio real el dia 15/06/2022 por el correo respuestasatencionciudadano@dnbc.gov.co"/>
  </r>
  <r>
    <x v="0"/>
    <x v="0"/>
    <x v="1"/>
    <s v="VEEDURIA CIUDADANA AMIGA  "/>
    <x v="3"/>
    <x v="1"/>
    <s v="CAC. Traslado por competencia. "/>
    <s v=" Camilo Portilla Quelal"/>
    <x v="0"/>
    <s v="FORMULACIÓN, ACTUALIZACIÓN ,ACOMPAÑAMINETO NORMATIVO Y OPERATIVO"/>
    <x v="1"/>
    <n v="20"/>
    <s v="20221140136862  "/>
    <d v="2022-03-18T00:00:00"/>
    <n v="20222110052161"/>
    <d v="2022-04-26T00:00:00"/>
    <n v="24"/>
    <n v="25"/>
    <x v="0"/>
    <s v="26-04-2022 16:08 PM Archivar Camilo Portilla Quelal Se tramita esta solicitud"/>
    <m/>
    <m/>
    <m/>
    <m/>
    <s v="Para revisar"/>
  </r>
  <r>
    <x v="0"/>
    <x v="3"/>
    <x v="6"/>
    <s v="CUERPO DE BOMBEROS COLOMBIA DE MORALES CAUCA  "/>
    <x v="0"/>
    <x v="0"/>
    <s v="CI. proceso jurídico de la sobre taza bomberil de la alcaldía de morales cauca. "/>
    <s v="Andrea Bibiana Castañeda Durán"/>
    <x v="0"/>
    <s v="FORMULACIÓN, ACTUALIZACIÓN ,ACOMPAÑAMINETO NORMATIVO Y OPERATIVO"/>
    <x v="0"/>
    <n v="30"/>
    <s v="20221140137042  "/>
    <d v="2022-03-18T00:00:00"/>
    <n v="20222110050421"/>
    <d v="2022-04-26T00:00:00"/>
    <n v="24"/>
    <n v="25"/>
    <x v="0"/>
    <s v="27-04-2022 08:43 AM Archivar Andrea Bibiana Castañeda Durán SE DIO TRÁMITE CON RAD. 20222110050421 ENVIADO EL 26/4/22"/>
    <s v="N/A"/>
    <s v="WORD"/>
    <s v="Si"/>
    <s v="N/A"/>
    <s v="Se tiene evidencia de envio correo respuestasatencionciudadano@dnbc.gov.co pero no se ha subido esa evidencia a Orfeo de salida (sin archivar)"/>
  </r>
  <r>
    <x v="0"/>
    <x v="0"/>
    <x v="5"/>
    <s v="KAREN ANDREA GUTIERREZ BERNAL  "/>
    <x v="2"/>
    <x v="0"/>
    <s v="CAC. Derecho de peticion. "/>
    <s v="Andrea Bibiana Castañeda Durán"/>
    <x v="0"/>
    <s v="FORMULACIÓN, ACTUALIZACIÓN ,ACOMPAÑAMINETO NORMATIVO Y OPERATIVO"/>
    <x v="2"/>
    <n v="30"/>
    <s v="20221140137102  "/>
    <d v="2022-03-18T00:00:00"/>
    <n v="20222110051531"/>
    <d v="2022-04-27T00:00:00"/>
    <n v="25"/>
    <n v="26"/>
    <x v="0"/>
    <s v="27-04-2022 15:33 PM Archivar Andrea Bibiana Castañeda Durán SE DIO TRÁMITE CON RAD. 20222110051531 ENVIDO EL 27/4/22"/>
    <s v="N/A"/>
    <s v="WORD"/>
    <s v="Si"/>
    <s v="N/A"/>
    <s v="Se tiene evidencia de envio correo respuestasatencionciudadano@dnbc.gov.co pero no se ha subido esa evidencia a Orfeo de salida (sin archivar)"/>
  </r>
  <r>
    <x v="0"/>
    <x v="0"/>
    <x v="1"/>
    <s v="MINISTERIO DEL INTEROR VICEMINISTERIO DE RELACIONES POLÍTICAS  "/>
    <x v="4"/>
    <x v="4"/>
    <s v="CAC. Traslado EXT_S22-00026398-PQRSD-020367-PQR Veeduría Bomberil de Colombia. "/>
    <s v="_x0009_Orlando Murillo Lopez"/>
    <x v="0"/>
    <s v="INSPECCION, VIGILANCIA Y CONTROL"/>
    <x v="2"/>
    <n v="30"/>
    <s v="20221140137192  "/>
    <d v="2022-03-18T00:00:00"/>
    <n v="20222110049281"/>
    <d v="2022-04-08T00:00:00"/>
    <n v="14"/>
    <n v="15"/>
    <x v="0"/>
    <s v="26-03-2022 15:39 PM_x0009_Archivar_x0009_Orlando Murillo Lopez_x0009_Se da Respuesta con Radicado No. 20222110049281"/>
    <s v="N/A"/>
    <s v="WORD"/>
    <s v="N/A"/>
    <s v="N/A"/>
    <s v="Se tiene evidencia en coreo respuestasatencionciudadano@dnbc.gov.co pero responsable no ha subido evidencia y documento firmado"/>
  </r>
  <r>
    <x v="0"/>
    <x v="0"/>
    <x v="5"/>
    <s v="KAREN ANDREA GUTIERREZ BERNAL  "/>
    <x v="2"/>
    <x v="0"/>
    <s v="CAC. Derecho de peticion info. caida de arboles en vias. "/>
    <s v="Andrea Bibiana Castañeda Durán"/>
    <x v="0"/>
    <s v="FORMULACIÓN, ACTUALIZACIÓN ,ACOMPAÑAMINETO NORMATIVO Y OPERATIVO"/>
    <x v="4"/>
    <n v="35"/>
    <s v="20221140137442  "/>
    <d v="2022-03-22T00:00:00"/>
    <n v="20222110054481"/>
    <d v="2022-05-11T00:00:00"/>
    <n v="34"/>
    <n v="35"/>
    <x v="0"/>
    <s v="12-05-2022 13:54 PM Archivar Andrea Bibiana Castañeda Durán SE DIO TRÁMITE CO RADICADO 20222110054481 ENVIADO EL 11/5/22"/>
    <d v="2022-05-11T00:00:00"/>
    <s v="PDF"/>
    <s v="Si"/>
    <s v="N/A"/>
    <s v="N/A"/>
  </r>
  <r>
    <x v="0"/>
    <x v="0"/>
    <x v="10"/>
    <s v="FRANKLIN ROLANDO CANO VALCARCEL "/>
    <x v="2"/>
    <x v="0"/>
    <s v="CAC. Respuesta Petición No. 20219000116982. "/>
    <s v=" Camilo Portilla Quelal"/>
    <x v="0"/>
    <s v="FORMULACIÓN, ACTUALIZACIÓN ,ACOMPAÑAMINETO NORMATIVO Y OPERATIVO"/>
    <x v="1"/>
    <n v="20"/>
    <s v="20221140137502  "/>
    <d v="2022-03-22T00:00:00"/>
    <m/>
    <d v="2022-04-19T00:00:00"/>
    <n v="18"/>
    <n v="19"/>
    <x v="0"/>
    <s v="19-04-2022 09:25 AM_x0009_Archivar_x0009_Camilo Portilla Quelal_x0009_RESPUESTA A RADICADO 20219000116982 - DOCUMENTO INFORMATIVO"/>
    <m/>
    <m/>
    <m/>
    <m/>
    <s v="SE ARCHIVA SIN RESPUESTA, para revisar"/>
  </r>
  <r>
    <x v="0"/>
    <x v="0"/>
    <x v="8"/>
    <s v="FAVIAN FARLEY POVEDA CASTILLO  "/>
    <x v="2"/>
    <x v="2"/>
    <s v="CAC. EXT_S22-00010061-PQRSD-008486-PQR, traslado por competencia. "/>
    <s v=" Andrés Fernando Muñoz Cabrera"/>
    <x v="0"/>
    <s v="FORTALECIMIENTO BOMBERIL PARA LA RESPUESTA "/>
    <x v="0"/>
    <n v="30"/>
    <s v="20221140137532  "/>
    <d v="2022-03-22T00:00:00"/>
    <n v="20222130054071"/>
    <d v="2022-05-17T00:00:00"/>
    <n v="38"/>
    <n v="39"/>
    <x v="1"/>
    <m/>
    <m/>
    <m/>
    <m/>
    <m/>
    <s v="Radicado de entrada sin archivar"/>
  </r>
  <r>
    <x v="0"/>
    <x v="0"/>
    <x v="1"/>
    <s v="ALFA PEOPLE  "/>
    <x v="3"/>
    <x v="1"/>
    <s v="CAC. SOLICITUD CERTIFICADOS DE RETENCION ALFAPEOPLE NIT 830.013.988-9. "/>
    <s v="Miguel Ángel Franco Torres "/>
    <x v="1"/>
    <s v="GESTIÓN FINANCIERA"/>
    <x v="1"/>
    <n v="20"/>
    <s v="20221140137592  "/>
    <d v="2022-03-22T00:00:00"/>
    <m/>
    <d v="2022-04-12T00:00:00"/>
    <n v="15"/>
    <n v="16"/>
    <x v="0"/>
    <s v="02-05-2022 09:30 AM Archivar Miguel Ángel Franco Torres El día 12 de Abril se envío el Certificado de Ingresos y Retenciones, solicitado por Alfapeople"/>
    <m/>
    <m/>
    <m/>
    <m/>
    <s v="Se adjunta evidencia de respuesta por parte de la oficina financiera DNBC al correo respuestasatencionciudadano@dnbc.gov.co"/>
  </r>
  <r>
    <x v="0"/>
    <x v="0"/>
    <x v="6"/>
    <s v="ANSELMO LOZANO MORENO "/>
    <x v="2"/>
    <x v="1"/>
    <s v="CAC. SOLICITUD DE IMFORMACION. "/>
    <s v="Andrea Bibiana Castañeda Durán"/>
    <x v="0"/>
    <s v="FORMULACIÓN, ACTUALIZACIÓN ,ACOMPAÑAMINETO NORMATIVO Y OPERATIVO"/>
    <x v="4"/>
    <n v="35"/>
    <s v="20221140137612  "/>
    <d v="2022-03-22T00:00:00"/>
    <n v="20222110052231"/>
    <d v="2022-05-10T00:00:00"/>
    <n v="33"/>
    <n v="34"/>
    <x v="0"/>
    <s v="12-05-2022 13:43 PM Archivar Andrea Bibiana Castañeda Durán SE DIO TRÁMITE CON RADICADO 20222110052231 ENVIADO EL 5/5/22"/>
    <d v="2022-05-10T00:00:00"/>
    <s v="PDF"/>
    <s v="Si"/>
    <s v="N/A"/>
    <s v="N/A"/>
  </r>
  <r>
    <x v="0"/>
    <x v="0"/>
    <x v="1"/>
    <s v="RUBEN MONTOYA  "/>
    <x v="2"/>
    <x v="0"/>
    <s v="CAC. Derecho de Petición. "/>
    <s v=" Jorge Restrepo Sanguino"/>
    <x v="0"/>
    <s v="FORMULACIÓN, ACTUALIZACIÓN ,ACOMPAÑAMINETO NORMATIVO Y OPERATIVO"/>
    <x v="2"/>
    <n v="30"/>
    <s v="20221140137652  "/>
    <d v="2022-03-22T00:00:00"/>
    <s v="N/A"/>
    <d v="2022-04-26T00:00:00"/>
    <n v="23"/>
    <n v="24"/>
    <x v="0"/>
    <s v="26-04-2022 15:38 PM Archivar Jorge Restrepo Sanguino SE ARCHIVA SE DIO RESPUESTA POR CORREO ELECTRÓNICO EL 26-04-2022"/>
    <s v="N/A"/>
    <s v="N/A"/>
    <s v="Si"/>
    <s v="N/A"/>
    <s v="Se da respuesta sin radicado de salida"/>
  </r>
  <r>
    <x v="0"/>
    <x v="0"/>
    <x v="19"/>
    <s v="CUERPO DE BOMBEROS VOLUNTARIOS DE EL COPEY - CESAR  "/>
    <x v="0"/>
    <x v="0"/>
    <s v="CAC. Contratación Bomberos El Copey. "/>
    <s v=" Camilo Portilla Quelal"/>
    <x v="0"/>
    <s v="FORMULACIÓN, ACTUALIZACIÓN ,ACOMPAÑAMINETO NORMATIVO Y OPERATIVO"/>
    <x v="0"/>
    <n v="30"/>
    <s v="20221140137712  "/>
    <d v="2022-03-22T00:00:00"/>
    <n v="20222110050051"/>
    <d v="2022-04-26T00:00:00"/>
    <n v="23"/>
    <n v="24"/>
    <x v="0"/>
    <s v="26-04-2022 16:07 PM Archivar Camilo Portilla Quelal Se tramita esta petición"/>
    <d v="2022-04-26T00:00:00"/>
    <s v="PDF"/>
    <s v="Si"/>
    <s v="N/A"/>
    <s v="N/A"/>
  </r>
  <r>
    <x v="0"/>
    <x v="3"/>
    <x v="1"/>
    <s v="USUARIO ANONIMO  "/>
    <x v="2"/>
    <x v="1"/>
    <s v="CI. Traslado por Competencia Derecho de Petición código 2022-234799-82111-NC Radicado:2022ER0039315 -C- Oficio 2022EE0046417. "/>
    <s v=" Julio Cesar Garcia Triana"/>
    <x v="0"/>
    <s v="INSPECCION, VIGILANCIA Y CONTROL"/>
    <x v="2"/>
    <n v="30"/>
    <s v="20221140137782  "/>
    <d v="2022-03-22T00:00:00"/>
    <n v="20222150050151"/>
    <d v="2022-04-26T00:00:00"/>
    <n v="23"/>
    <n v="24"/>
    <x v="0"/>
    <m/>
    <d v="2022-04-26T00:00:00"/>
    <s v="PDF"/>
    <s v="Si"/>
    <s v="N/A"/>
    <s v="Radicado de entrada sin archivar"/>
  </r>
  <r>
    <x v="0"/>
    <x v="0"/>
    <x v="4"/>
    <s v="BOMBEROS OFICIALES DE BUCARAMANGA  "/>
    <x v="0"/>
    <x v="3"/>
    <s v="CAC. SOLICITUD APOYO TECNICO FRENTE ADOPCION CARRERA BOMBERIL. "/>
    <s v="Javier Alberto Coral Meneses"/>
    <x v="0"/>
    <s v="INSPECCION, VIGILANCIA Y CONTROL"/>
    <x v="0"/>
    <n v="30"/>
    <s v="20221140138332  "/>
    <d v="2022-03-24T00:00:00"/>
    <s v="N/A"/>
    <d v="2022-03-29T00:00:00"/>
    <n v="3"/>
    <n v="4"/>
    <x v="0"/>
    <s v="28-03-2022 10:01 AM_x0009_Archivar_x0009_Javier Alberto Coral Meneses_x0009_Solicitud respondida via telefónica, el teniente Javier Coral se desplazará en comisión a la ciudad de Bucaramanga para dar apoyo en lo solicitada. Se realizará reunión presencial el 29 de marzo a las 7:30 am"/>
    <s v="N/A"/>
    <s v="N/A"/>
    <s v="N/A"/>
    <s v="N/A"/>
    <s v="N/A"/>
  </r>
  <r>
    <x v="0"/>
    <x v="0"/>
    <x v="25"/>
    <s v="DELEGACION DEPARTAMENTAL DE BOMBEROS DEL CAQUETA  "/>
    <x v="0"/>
    <x v="4"/>
    <s v="CAC. TRASLADO QUEJA EN CONTRA DE UN SERVICIO PUBLICO ESENCIAL CON RESPONSABILIDAD E INDONEIDAD. "/>
    <s v=" Camilo Portilla Quelal"/>
    <x v="0"/>
    <s v="FORMULACIÓN, ACTUALIZACIÓN ,ACOMPAÑAMINETO NORMATIVO Y OPERATIVO"/>
    <x v="0"/>
    <n v="30"/>
    <s v="20221140138402  "/>
    <d v="2022-03-24T00:00:00"/>
    <n v="20222110052171"/>
    <d v="2022-05-23T00:00:00"/>
    <n v="40"/>
    <n v="41"/>
    <x v="1"/>
    <s v="26-04-2022 16:07 PM Archivar Camilo Portilla Quelal Se tramita esta petición"/>
    <d v="2022-05-23T00:00:00"/>
    <s v="PDF"/>
    <s v="Si"/>
    <s v="N/A"/>
    <s v="Envio tardio por parte del responsable del correo respuestasatencionciudadano@dnbc.gov.co"/>
  </r>
  <r>
    <x v="0"/>
    <x v="0"/>
    <x v="1"/>
    <s v="ISELE TOSCANA  "/>
    <x v="2"/>
    <x v="1"/>
    <s v="CAC. Pregunta de votantes. "/>
    <s v=" Jorge Restrepo Sanguino"/>
    <x v="0"/>
    <s v="FORMULACIÓN, ACTUALIZACIÓN ,ACOMPAÑAMINETO NORMATIVO Y OPERATIVO"/>
    <x v="4"/>
    <n v="35"/>
    <s v="20221140138482  "/>
    <d v="2022-03-24T00:00:00"/>
    <n v="20222110052631"/>
    <d v="2022-05-11T00:00:00"/>
    <n v="32"/>
    <n v="33"/>
    <x v="0"/>
    <s v="11-05-2022 10:37 AM Archivar Jorge Restrepo Sanguino SE DIO RESPUESTA MEDIANTE OFICIO N°20222110052631 EL 10/05/2022"/>
    <d v="2022-05-11T00:00:00"/>
    <s v="PDF"/>
    <s v="Si"/>
    <s v="N/A"/>
    <s v="N/A"/>
  </r>
  <r>
    <x v="0"/>
    <x v="0"/>
    <x v="26"/>
    <s v="COORDINACION EJECUTIVA BOMBEROS CASANARE  "/>
    <x v="0"/>
    <x v="2"/>
    <s v="CAC. Solicitud de capacitación a los tribunales disciplinarios de los cuerpos de bomberos de Casanare. "/>
    <s v="Arbey Hernan Trujillo Mendez "/>
    <x v="0"/>
    <s v="INSPECCION, VIGILANCIA Y CONTROL"/>
    <x v="0"/>
    <n v="30"/>
    <s v="20221140138502  "/>
    <d v="2022-03-24T00:00:00"/>
    <m/>
    <d v="2022-07-29T00:00:00"/>
    <n v="84"/>
    <n v="85"/>
    <x v="2"/>
    <m/>
    <m/>
    <m/>
    <m/>
    <m/>
    <m/>
  </r>
  <r>
    <x v="0"/>
    <x v="0"/>
    <x v="1"/>
    <s v="EDGARDO MANDON ARENAS  "/>
    <x v="2"/>
    <x v="1"/>
    <s v="CAC. Respuesta radicado 20221140128392. "/>
    <s v="_x0009_MARYOLY DIAZ"/>
    <x v="1"/>
    <s v="GESTIÓN TALENTO HUMANO "/>
    <x v="2"/>
    <n v="30"/>
    <s v="20221140138582  "/>
    <d v="2022-03-24T00:00:00"/>
    <n v="20223100053981"/>
    <d v="2022-05-18T00:00:00"/>
    <n v="37"/>
    <n v="38"/>
    <x v="1"/>
    <s v="18-05-2022 13:35 PM Archivar VIVIAN LORENA RAMIREZ SERNA se envia dentro del termino de ley, respuesta vía correo electrónico"/>
    <d v="2022-05-18T00:00:00"/>
    <s v="PDF"/>
    <s v="Si"/>
    <s v="N/A"/>
    <s v="N/A"/>
  </r>
  <r>
    <x v="0"/>
    <x v="0"/>
    <x v="4"/>
    <s v="CUERPO DE BOMBEROS VOLUNTARIOS FLORIDABLANCA FORMACIóN INTERNA  "/>
    <x v="0"/>
    <x v="1"/>
    <s v="CAC. Derecho de Petición. "/>
    <s v="Lina Maria Rojas Gallego "/>
    <x v="0"/>
    <s v="EDUCACIÓN NACIONAL PARA BOMBEROS"/>
    <x v="4"/>
    <n v="35"/>
    <s v="20221140138672  "/>
    <d v="2022-03-24T00:00:00"/>
    <n v="20222140050631"/>
    <d v="2022-05-26T00:00:00"/>
    <n v="43"/>
    <n v="44"/>
    <x v="1"/>
    <s v="02-04-2022 10:06 AM_x0009_Archivar_x0009_Lina Maria Rojas Gallego_x0009_Se responde con radicado DNBC 20222140050631"/>
    <d v="2022-05-28T00:00:00"/>
    <s v="PDF"/>
    <s v="Si"/>
    <s v="N/A"/>
    <s v="N/A"/>
  </r>
  <r>
    <x v="0"/>
    <x v="0"/>
    <x v="8"/>
    <s v="SITRABORCEP  "/>
    <x v="3"/>
    <x v="1"/>
    <s v="CAC. Solicitud de información.  "/>
    <s v="Edgar Alexander Maya Lopez "/>
    <x v="0"/>
    <s v="EDUCACIÓN NACIONAL PARA BOMBEROS"/>
    <x v="4"/>
    <n v="35"/>
    <s v="20221140138702  "/>
    <d v="2022-03-25T00:00:00"/>
    <n v="20222140054631"/>
    <d v="2022-05-16T00:00:00"/>
    <n v="34"/>
    <n v="35"/>
    <x v="0"/>
    <s v="16-05-2022 17:07 PM Archivar Edgar Alexander Maya Lopez Se da respuesta con radicado DNBC N° 20222140054631, se envía el 16/05/2022"/>
    <d v="2022-05-17T00:00:00"/>
    <s v="PDF"/>
    <s v="Si"/>
    <s v="N/A"/>
    <s v="N/A"/>
  </r>
  <r>
    <x v="0"/>
    <x v="0"/>
    <x v="4"/>
    <s v="JEISON RANGEL  "/>
    <x v="2"/>
    <x v="2"/>
    <s v="CAC. DERECHO DE PETICIÓN. "/>
    <s v="Viviana Gonzalez Cano "/>
    <x v="0"/>
    <s v="GESTIÓN DE ASUNTOS DISCIPLINARIOS "/>
    <x v="6"/>
    <n v="30"/>
    <s v="20221140138752  "/>
    <d v="2022-03-25T00:00:00"/>
    <n v="20223140052011"/>
    <d v="2022-04-29T00:00:00"/>
    <n v="23"/>
    <n v="24"/>
    <x v="0"/>
    <s v="21-04-2022 16:26 PM Archivar Viviana Gonzalez Cano SE DA CONTESTACION MEDIANTE CORREO ELECTRONI NOTIFICACIONES JUDICIALES MEDIANTE RADICADO 20223140052011."/>
    <s v="N/A"/>
    <s v="N/A"/>
    <s v="Si"/>
    <s v="N/A"/>
    <s v="Se responde como peticion de interes particular puesto que no cumple los requisitos para ser queja, respuesta por notificacionesjudiciales@dnbc.gov.co"/>
  </r>
  <r>
    <x v="0"/>
    <x v="0"/>
    <x v="1"/>
    <s v="SIHO ALEXANDER LUQUE  "/>
    <x v="2"/>
    <x v="1"/>
    <s v="CAC. SOLICITUD DE INVESTIGACION. "/>
    <s v=" Maicol Villarreal Ospina"/>
    <x v="0"/>
    <s v="EDUCACIÓN NACIONAL PARA BOMBEROS"/>
    <x v="2"/>
    <n v="30"/>
    <s v="20221140138812  "/>
    <d v="2022-03-28T00:00:00"/>
    <n v="20222140050981"/>
    <d v="2022-04-25T00:00:00"/>
    <n v="18"/>
    <n v="19"/>
    <x v="0"/>
    <s v="26-04-2022 08:23 AM Archivar Maicol Villarreal Ospina SE DA RESPUESTA CON RADICADO 20222140050981 POR CORREO CERTIFICADO"/>
    <s v="N/A"/>
    <s v="N/A"/>
    <s v="Si"/>
    <s v="N/A"/>
    <s v="Enviado por correo electronico no correo certificado el 25/04/2022"/>
  </r>
  <r>
    <x v="0"/>
    <x v="0"/>
    <x v="0"/>
    <s v="MARICELA VANEGAS BUSTAMANE  "/>
    <x v="2"/>
    <x v="1"/>
    <s v="CAC. Solicitud documentación. "/>
    <s v=" Julio Cesar Garcia Triana"/>
    <x v="0"/>
    <s v="INSPECCION, VIGILANCIA Y CONTROL"/>
    <x v="1"/>
    <n v="20"/>
    <s v="20221140138832  "/>
    <d v="2022-03-28T00:00:00"/>
    <s v=" 20222150050821-20222150050831"/>
    <d v="2022-04-26T00:00:00"/>
    <n v="19"/>
    <n v="20"/>
    <x v="0"/>
    <m/>
    <m/>
    <m/>
    <s v="Si"/>
    <m/>
    <s v="Sin archivar radicado de entrada"/>
  </r>
  <r>
    <x v="0"/>
    <x v="0"/>
    <x v="3"/>
    <s v="ALCALDIA MARULANDA CALDAS "/>
    <x v="1"/>
    <x v="1"/>
    <s v="CAC. Solicitud de Información y reunión. "/>
    <s v="Cristian Fernando Salcedo Rueda "/>
    <x v="0"/>
    <s v="INSPECCION, VIGILANCIA Y CONTROL"/>
    <x v="1"/>
    <n v="20"/>
    <s v="20221140138862  "/>
    <d v="2022-03-28T00:00:00"/>
    <n v="20222000050871"/>
    <d v="2022-04-26T00:00:00"/>
    <n v="19"/>
    <n v="20"/>
    <x v="0"/>
    <m/>
    <m/>
    <m/>
    <s v="Si"/>
    <m/>
    <s v="Sin archivar radicado de entrada y salida"/>
  </r>
  <r>
    <x v="0"/>
    <x v="0"/>
    <x v="7"/>
    <s v="ENRIQUE ALEJANDRO PEREA GOMEZ  "/>
    <x v="2"/>
    <x v="1"/>
    <s v="CAC. SOLICITUD DE INVESTIGACION. "/>
    <s v=" Camilo Portilla Quelal"/>
    <x v="0"/>
    <s v="FORMULACIÓN, ACTUALIZACIÓN ,ACOMPAÑAMINETO NORMATIVO Y OPERATIVO"/>
    <x v="4"/>
    <n v="35"/>
    <s v="20221140138882  "/>
    <d v="2022-03-28T00:00:00"/>
    <n v="20222110052191"/>
    <d v="2022-05-12T00:00:00"/>
    <n v="31"/>
    <n v="32"/>
    <x v="0"/>
    <s v="26-04-2022 16:07 PM Archivar Camilo Portilla Quelal Se tramita esta petición"/>
    <d v="2022-05-12T00:00:00"/>
    <s v="PDF"/>
    <s v="Si"/>
    <s v="N/A"/>
    <s v="N/A"/>
  </r>
  <r>
    <x v="0"/>
    <x v="0"/>
    <x v="0"/>
    <s v="MARICELA VANEGAS BUSTAMANE  "/>
    <x v="0"/>
    <x v="4"/>
    <s v="CAC. SOLICITUD COMPLEMENTO A REVISIÓN DE DOCUMENTACIÓN DE RADICADO 20222150038311. "/>
    <s v=" Julio Cesar Garcia Triana"/>
    <x v="0"/>
    <s v="INSPECCION, VIGILANCIA Y CONTROL"/>
    <x v="2"/>
    <n v="30"/>
    <s v="20221140138892  "/>
    <d v="2022-03-28T00:00:00"/>
    <n v="20222150050921"/>
    <d v="2022-04-26T00:00:00"/>
    <n v="19"/>
    <n v="20"/>
    <x v="0"/>
    <m/>
    <m/>
    <m/>
    <m/>
    <m/>
    <s v="Radicado de entrada y salida sin archivar, respuesta enviada por respuestasatencionciudadano@dnbc.gov.co"/>
  </r>
  <r>
    <x v="0"/>
    <x v="0"/>
    <x v="25"/>
    <s v="COMITE DEPARTAMENTAL CAQUETA  "/>
    <x v="1"/>
    <x v="4"/>
    <s v="CAC. SOLICITUD VISITA INSPECCIÓN VIGILANCIA Y CONTROL. "/>
    <s v="Javier Alberto Coral Meneses"/>
    <x v="0"/>
    <s v="INSPECCION, VIGILANCIA Y CONTROL"/>
    <x v="0"/>
    <n v="30"/>
    <s v="20221140138902  "/>
    <d v="2022-03-28T00:00:00"/>
    <n v="20222150054661"/>
    <d v="2022-05-23T00:00:00"/>
    <n v="38"/>
    <n v="39"/>
    <x v="1"/>
    <m/>
    <d v="2022-05-23T00:00:00"/>
    <s v="PDF"/>
    <s v="Si"/>
    <s v="N/A"/>
    <s v="Radicado de entrada y salida sin archivar"/>
  </r>
  <r>
    <x v="0"/>
    <x v="0"/>
    <x v="3"/>
    <s v="MARIA CLEMENCIA ROSERO ESCOBAR  "/>
    <x v="2"/>
    <x v="4"/>
    <s v="CAC. DENUNCIA URGUENTE.. CUERPO DE BOMBEROS PALESTINA-CALDAS. "/>
    <s v=" Julio Cesar Garcia Triana"/>
    <x v="0"/>
    <s v="INSPECCION, VIGILANCIA Y CONTROL"/>
    <x v="2"/>
    <n v="30"/>
    <s v="20221140139092  "/>
    <d v="2022-03-28T00:00:00"/>
    <n v="20222150051781"/>
    <d v="2022-04-27T00:00:00"/>
    <n v="20"/>
    <n v="21"/>
    <x v="0"/>
    <m/>
    <m/>
    <m/>
    <m/>
    <m/>
    <s v="Radicado de entrada y salida sin archivar, respuesta enviada por respuestasatencionciudadano@dnbc.gov.co"/>
  </r>
  <r>
    <x v="0"/>
    <x v="0"/>
    <x v="2"/>
    <s v="ELIBERIO HUMBERTO FAJARDO IBARRA  "/>
    <x v="2"/>
    <x v="0"/>
    <s v="CAC. NOTIFICACION NO CUMPLE REQUISITOS Taller para la formación de instructores del Curso de formación para bomberos 2022 DNBC. "/>
    <s v="Jose Alexander Teuta Gomez "/>
    <x v="0"/>
    <s v="EDUCACIÓN NACIONAL PARA BOMBEROS"/>
    <x v="2"/>
    <n v="30"/>
    <s v="20221140139362  "/>
    <d v="2022-03-29T00:00:00"/>
    <n v="20222140051801"/>
    <d v="2022-04-27T00:00:00"/>
    <n v="19"/>
    <n v="20"/>
    <x v="0"/>
    <s v="20-04-2022 14:52 PM Archivar Jose Alexander Teuta Gomez Se da respuesta con radicado 20222140051801 por correo electrónico"/>
    <m/>
    <s v="WORD"/>
    <s v="Si"/>
    <s v="N/A"/>
    <s v="Radicado de salida sin archivar, respuesta enviada por respuestasatencionciudadano@dnbc.gov.co"/>
  </r>
  <r>
    <x v="0"/>
    <x v="3"/>
    <x v="13"/>
    <s v="HENRY MANUEL ANDRADE SALAS  "/>
    <x v="2"/>
    <x v="0"/>
    <s v="CI. Derecho de petición de información. "/>
    <s v="Jose Alexander Teuta Gomez "/>
    <x v="0"/>
    <s v="EDUCACIÓN NACIONAL PARA BOMBEROS"/>
    <x v="2"/>
    <n v="30"/>
    <s v="20221140139462  "/>
    <d v="2022-03-29T00:00:00"/>
    <n v="20222140052201"/>
    <d v="2022-05-10T00:00:00"/>
    <n v="28"/>
    <n v="29"/>
    <x v="0"/>
    <s v="22-04-2022 11:22 AM Archivar Jose Alexander Teuta Gomez Se da respuesta con radicado 20222140052201 por correo electrónico"/>
    <d v="2022-05-10T00:00:00"/>
    <s v="PDF"/>
    <s v="Si"/>
    <s v="N/A"/>
    <s v="ARCHIVADO SIN RESPUESTA"/>
  </r>
  <r>
    <x v="0"/>
    <x v="0"/>
    <x v="1"/>
    <s v="HOLMAN NICOLAS BERNAL MUñOZ  "/>
    <x v="2"/>
    <x v="0"/>
    <s v="CAC. Derecho de petición - Holman Bernal CC 1023917369. "/>
    <s v=" Jorge Restrepo Sanguino"/>
    <x v="0"/>
    <s v="FORMULACIÓN, ACTUALIZACIÓN ,ACOMPAÑAMINETO NORMATIVO Y OPERATIVO"/>
    <x v="2"/>
    <n v="30"/>
    <s v="20221140139502  "/>
    <d v="2022-03-29T00:00:00"/>
    <n v="20222110052851"/>
    <d v="2022-05-10T00:00:00"/>
    <n v="28"/>
    <n v="29"/>
    <x v="0"/>
    <s v="11-05-2022 10:36 AM Archivar Jorge Restrepo Sanguino SE DIO RESPUESTA MEDIANTE OFICIO N°20222110052851 EL 10/05/2022"/>
    <d v="2022-05-11T00:00:00"/>
    <s v="PDF"/>
    <s v="Si"/>
    <s v="N/A"/>
    <s v="N/A"/>
  </r>
  <r>
    <x v="0"/>
    <x v="0"/>
    <x v="0"/>
    <s v="MARICELA VANEGAS BUSTAMANE  "/>
    <x v="0"/>
    <x v="3"/>
    <s v="CAC. Solicitud de acompañamiento y asesoria.  "/>
    <s v=" Julio Cesar Garcia Triana"/>
    <x v="0"/>
    <s v="FORMULACIÓN, ACTUALIZACIÓN ,ACOMPAÑAMINETO NORMATIVO Y OPERATIVO"/>
    <x v="0"/>
    <n v="30"/>
    <s v="20221140139582  "/>
    <d v="2022-03-29T00:00:00"/>
    <n v="20222150051841"/>
    <d v="2022-04-26T00:00:00"/>
    <n v="18"/>
    <n v="19"/>
    <x v="0"/>
    <m/>
    <d v="2022-04-26T00:00:00"/>
    <s v="PDF"/>
    <s v="Si"/>
    <s v="N/A"/>
    <s v="Radicado de entrada y salida sin archivar, respuesta enviada por respuestasatencionciudadano@dnbc.gov.co"/>
  </r>
  <r>
    <x v="0"/>
    <x v="0"/>
    <x v="1"/>
    <s v="CATHERINE TOBPN  "/>
    <x v="2"/>
    <x v="1"/>
    <s v="CAC. Solicitud de información. "/>
    <s v="Carlos Cartagena Cano"/>
    <x v="2"/>
    <s v="CITEL"/>
    <x v="2"/>
    <n v="30"/>
    <s v="20221140139602  "/>
    <d v="2022-03-29T00:00:00"/>
    <n v="20221000051361"/>
    <d v="2022-04-20T00:00:00"/>
    <n v="14"/>
    <n v="15"/>
    <x v="0"/>
    <s v="26-04-2022 12:16 PM Archivar Carlos Cartagena Cano Solicitud enviada para fines pertinentes."/>
    <d v="2022-04-21T00:00:00"/>
    <s v="PDF"/>
    <s v="Si"/>
    <s v="N/A"/>
    <s v="Radicado de salida sin archivar, respuesta enviada por respuestasatencionciudadano@dnbc.gov.co"/>
  </r>
  <r>
    <x v="0"/>
    <x v="0"/>
    <x v="17"/>
    <s v="FERMIN GIOVANNI RAMIREZ GUERRERO  "/>
    <x v="2"/>
    <x v="1"/>
    <s v="CAC. Solicitud copias digitales. "/>
    <s v=" Maicol Villarreal Ospina"/>
    <x v="0"/>
    <s v="EDUCACIÓN NACIONAL PARA BOMBEROS"/>
    <x v="1"/>
    <n v="20"/>
    <s v="20221140139642  "/>
    <d v="2022-03-29T00:00:00"/>
    <n v="20222140051631"/>
    <d v="2022-04-26T00:00:00"/>
    <n v="18"/>
    <n v="19"/>
    <x v="0"/>
    <m/>
    <d v="2022-04-26T00:00:00"/>
    <s v="PDF"/>
    <s v="Si"/>
    <s v="N/A"/>
    <s v="Radicado de entrada sin archivar, respuesta enviada por respuestasatencionciudadano@dnbc.gov.co"/>
  </r>
  <r>
    <x v="0"/>
    <x v="0"/>
    <x v="4"/>
    <s v="CUERPO DE BOMBEROS VOLUNTARIOS DE BARBOSA - SANTANDER  "/>
    <x v="0"/>
    <x v="1"/>
    <s v="CAC. PETICIÓN NUEVA AL DIRECTOR DE BOMBEROS DE DAVID 30 MARZO 2022 "/>
    <s v="_x0009_Orlando Murillo Lopez"/>
    <x v="0"/>
    <s v="FORMULACIÓN, ACTUALIZACIÓN ,ACOMPAÑAMINETO NORMATIVO Y OPERATIVO"/>
    <x v="4"/>
    <n v="35"/>
    <s v="20221140139862  "/>
    <d v="2022-03-30T00:00:00"/>
    <n v="20222110050961"/>
    <d v="2022-04-08T00:00:00"/>
    <n v="7"/>
    <n v="8"/>
    <x v="0"/>
    <s v="09-04-2022 23:24 PM_x0009_Archivar_x0009_Orlando Murillo Lopez_x0009_Se dio respuesta con radicado No. 20222110050961"/>
    <m/>
    <m/>
    <m/>
    <m/>
    <m/>
  </r>
  <r>
    <x v="0"/>
    <x v="3"/>
    <x v="8"/>
    <s v="VEEDURIA BOMBERIL  "/>
    <x v="3"/>
    <x v="0"/>
    <s v="CI. CONCEPTO JURIDICO. "/>
    <s v="Andrea Bibiana Castañeda Durán"/>
    <x v="0"/>
    <s v="FORMULACIÓN, ACTUALIZACIÓN ,ACOMPAÑAMINETO NORMATIVO Y OPERATIVO"/>
    <x v="4"/>
    <n v="35"/>
    <s v="20221140139882  "/>
    <d v="2022-03-30T00:00:00"/>
    <n v="20222110054811"/>
    <d v="2022-05-23T00:00:00"/>
    <n v="36"/>
    <n v="37"/>
    <x v="1"/>
    <s v="29-05-2022 10:58 AM Archivar Andrea Bibiana Castañeda Durán SE DIO TRÁMITE CON RAD. 20222110054811 ENVIADO EL 23/5/22"/>
    <d v="2022-05-23T00:00:00"/>
    <s v="PDF"/>
    <s v="Si"/>
    <s v="N/A"/>
    <s v="N/A"/>
  </r>
  <r>
    <x v="0"/>
    <x v="0"/>
    <x v="1"/>
    <s v="DIEGO ALEJANDRO HERNANDEZ  "/>
    <x v="2"/>
    <x v="1"/>
    <s v="CAC. PETICION RESPETUOSA. "/>
    <s v="Edgar Alexander Maya Lopez "/>
    <x v="0"/>
    <s v="EDUCACIÓN NACIONAL PARA BOMBEROS"/>
    <x v="4"/>
    <n v="35"/>
    <s v="20221140139892  "/>
    <d v="2022-03-30T00:00:00"/>
    <n v="20222140054911"/>
    <d v="2022-05-20T00:00:00"/>
    <n v="35"/>
    <n v="36"/>
    <x v="0"/>
    <s v="20-05-2022 14:58 PM Archivar Edgar Alexander Maya Lopez Se da respuesta con radicado DNBC N° 20222140054911, se envia el 20/05/2022"/>
    <d v="2022-05-20T00:00:00"/>
    <s v="PDF"/>
    <s v="Si"/>
    <s v="N/A"/>
    <s v="N/A"/>
  </r>
  <r>
    <x v="0"/>
    <x v="0"/>
    <x v="26"/>
    <s v="ALCALDIA TAMARA CASANARE "/>
    <x v="1"/>
    <x v="0"/>
    <s v="CAC. Traslado Derecho de Petición - Remite informe – Solicitud de concepto. "/>
    <s v="Andrea Bibiana Castañeda Durán"/>
    <x v="0"/>
    <s v="FORMULACIÓN, ACTUALIZACIÓN ,ACOMPAÑAMINETO NORMATIVO Y OPERATIVO"/>
    <x v="4"/>
    <n v="35"/>
    <s v="20221140139912  "/>
    <d v="2022-03-30T00:00:00"/>
    <n v="20222000051891"/>
    <d v="2022-04-26T00:00:00"/>
    <n v="17"/>
    <n v="18"/>
    <x v="0"/>
    <m/>
    <d v="2022-04-26T00:00:00"/>
    <s v="PDF"/>
    <s v="Si"/>
    <s v="N/A"/>
    <s v="Radicado de entrada y salida sin archivar, respuesta enviada por respuestasatencionciudadano@dnbc.gov.co"/>
  </r>
  <r>
    <x v="0"/>
    <x v="0"/>
    <x v="20"/>
    <s v="DELEGACION DEPARTAMENTAL DE BOMBEROS PUTUMAYO  "/>
    <x v="0"/>
    <x v="0"/>
    <s v="CAC. Solicitud de apoyo consulta ante la DIAN. "/>
    <s v="Andrea Bibiana Castañeda Durán"/>
    <x v="0"/>
    <s v="FORMULACIÓN, ACTUALIZACIÓN ,ACOMPAÑAMINETO NORMATIVO Y OPERATIVO"/>
    <x v="4"/>
    <n v="35"/>
    <s v="20221140139932  "/>
    <d v="2022-03-30T00:00:00"/>
    <n v="20222110052521"/>
    <d v="2022-05-11T00:00:00"/>
    <n v="28"/>
    <n v="29"/>
    <x v="0"/>
    <m/>
    <d v="2022-05-11T00:00:00"/>
    <s v="PDF"/>
    <s v="Si"/>
    <s v="N/A"/>
    <s v="Radicado de entrada y salida sin archivar"/>
  </r>
  <r>
    <x v="0"/>
    <x v="0"/>
    <x v="18"/>
    <s v="EDUARD ALIRIO LAGUNA SUAREZ  "/>
    <x v="2"/>
    <x v="0"/>
    <s v="CAC. Aclaración de duda, sí personal con menos de las 150 horas curso bomberos nivel uno (1) y nivel dos se pueden graduar como bomberos. "/>
    <s v="Mauricio Delgado Perdomo"/>
    <x v="0"/>
    <s v="EDUCACIÓN NACIONAL PARA BOMBEROS"/>
    <x v="4"/>
    <n v="35"/>
    <s v="20221140139942  "/>
    <d v="2022-03-30T00:00:00"/>
    <n v="20222140055531"/>
    <d v="2022-06-15T00:00:00"/>
    <n v="52"/>
    <n v="53"/>
    <x v="1"/>
    <s v="21-05-2022 18:47 PM Archivar Lina Maria Rojas Gallego Se responde con radicado DNBC 20222140055531"/>
    <d v="2022-06-15T00:00:00"/>
    <s v="PDF"/>
    <s v="Si"/>
    <s v="N/A"/>
    <s v="Se hace envio real el dia 15/06/2022 por el correo respuestasatencionciudadano@dnbc.gov.co"/>
  </r>
  <r>
    <x v="0"/>
    <x v="0"/>
    <x v="1"/>
    <s v="HSEQ  "/>
    <x v="3"/>
    <x v="1"/>
    <s v="CAC. Solicitud Información "/>
    <s v="Edgar Alexander Maya Lopez "/>
    <x v="0"/>
    <s v="EDUCACIÓN NACIONAL PARA BOMBEROS"/>
    <x v="2"/>
    <n v="30"/>
    <s v="20221140140002  "/>
    <d v="2022-04-01T00:00:00"/>
    <s v="N/A"/>
    <d v="2022-05-13T00:00:00"/>
    <n v="28"/>
    <n v="29"/>
    <x v="0"/>
    <s v="13-05-2022 09:59 AM Archivar Edgar Alexander Maya Lopez Se da respuesta, programando reunión virtual con el interesado, se deja soporte de la programación de la reunión"/>
    <s v="N/A"/>
    <s v="N/A"/>
    <s v="No"/>
    <s v="N/A"/>
    <s v="N/A"/>
  </r>
  <r>
    <x v="0"/>
    <x v="0"/>
    <x v="10"/>
    <s v="CUERPO DE BOMBEROS VOLUNTARIOS DE ANSERMANUEVO  "/>
    <x v="0"/>
    <x v="1"/>
    <s v="CAC. Solicitud de información – T. JOSE JAMES BARON NOREÑA. "/>
    <s v="Jiud Magnoly Gaviria Narvaez"/>
    <x v="0"/>
    <s v="COORDINACIÓN OPERATIVA"/>
    <x v="1"/>
    <n v="20"/>
    <s v="20221140140012  "/>
    <d v="2022-04-01T00:00:00"/>
    <s v="N/A"/>
    <d v="2022-04-27T00:00:00"/>
    <n v="16"/>
    <n v="17"/>
    <x v="0"/>
    <s v="27-04-2022 11:14 AM Archivar Jiud Magnoly Gaviria Narvaez Se brinda respuesta mediante correo electrónico segurosdnbc@gmail.com, se adjunta soporte"/>
    <s v="N/A"/>
    <s v="N/A"/>
    <s v="Si"/>
    <s v="N/A"/>
    <s v="No se genera radicado de salida, respuesta enviada a solicitante desde correo institucional de la gestion responsable"/>
  </r>
  <r>
    <x v="0"/>
    <x v="0"/>
    <x v="9"/>
    <s v="ALCALDIA TIBASOSA BOYACA "/>
    <x v="1"/>
    <x v="1"/>
    <s v="CAC. Tibasosa 2022 / Solicitud certificación listado censal – Bomberos. "/>
    <s v="Carlos Cartagena Cano"/>
    <x v="2"/>
    <s v="CITEL"/>
    <x v="1"/>
    <n v="20"/>
    <s v="20221140140182  "/>
    <d v="2022-04-01T00:00:00"/>
    <n v="20221000051121"/>
    <d v="2022-04-20T00:00:00"/>
    <n v="11"/>
    <n v="12"/>
    <x v="0"/>
    <s v="26-04-2022 12:14 PM Archivar Carlos Cartagena Cano Documento enviado a correo electrónico, comandante del cuerpo de bomberos de Tibasosa, para fines pertinentes."/>
    <d v="2022-04-21T00:00:00"/>
    <s v="PDF"/>
    <s v="Si"/>
    <s v="N/A"/>
    <s v="N/A"/>
  </r>
  <r>
    <x v="0"/>
    <x v="0"/>
    <x v="7"/>
    <s v="CUERPO DE BOMBEROS VOLUNTARIOS DE ZIPAQUIRA  "/>
    <x v="0"/>
    <x v="1"/>
    <s v="CAC. SOLCITUD DE INFORMACION. "/>
    <s v="_x0009_Orlando Murillo Lopez"/>
    <x v="0"/>
    <s v="FORMULACIÓN, ACTUALIZACIÓN ,ACOMPAÑAMINETO NORMATIVO Y OPERATIVO"/>
    <x v="0"/>
    <n v="30"/>
    <s v="20221140140322  "/>
    <d v="2022-04-04T00:00:00"/>
    <n v="20222110052501"/>
    <d v="2022-05-10T00:00:00"/>
    <n v="24"/>
    <n v="25"/>
    <x v="0"/>
    <s v="25-04-2022 23:24 PM Archivar Orlando Murillo Lopez Se dio respuesta con radicado No 20222110052501"/>
    <s v="N/A"/>
    <s v="N/A"/>
    <s v="No"/>
    <s v="N/A"/>
    <s v="Sin  archivar ni adjuntar en radicado de salida (evidencia en correo respuestasatencionciudadano@dnbc.gov.co)"/>
  </r>
  <r>
    <x v="0"/>
    <x v="0"/>
    <x v="7"/>
    <s v="CUERPO DE BOMBEROS VOLUNTARIOS DE ZIPAQUIRA  "/>
    <x v="0"/>
    <x v="1"/>
    <s v="CAC. SOLICITUD COPIA SEGURO DE VIDA. "/>
    <s v="Jiud Magnoly Gaviria Narvaez"/>
    <x v="0"/>
    <s v="COORDINACIÓN OPERATIVA"/>
    <x v="1"/>
    <n v="20"/>
    <s v="20221140140342  "/>
    <d v="2022-04-04T00:00:00"/>
    <s v="N/A"/>
    <d v="2022-04-27T00:00:00"/>
    <n v="15"/>
    <n v="16"/>
    <x v="0"/>
    <s v="27-04-2022 11:24 AM Archivar Jiud Magnoly Gaviria Narvaez Se brinda respuesta mediante correo electrónico segurosdnbc@gmail.com, se adjunta soporte."/>
    <s v="N/A"/>
    <s v="N/A"/>
    <s v="Si"/>
    <s v="N/A"/>
    <s v="No se genera radicado de salida, respuesta enviada a solicitante desde correo institucional de la gestion responsable"/>
  </r>
  <r>
    <x v="0"/>
    <x v="5"/>
    <x v="10"/>
    <s v="JUAN JOSÉ NOVOA ROMÁN  "/>
    <x v="2"/>
    <x v="4"/>
    <s v="Negligencia de tribunal "/>
    <s v=" Julio Cesar Garcia Triana"/>
    <x v="0"/>
    <s v="INSPECCION, VIGILANCIA Y CONTROL"/>
    <x v="2"/>
    <n v="30"/>
    <s v="20229000140372  "/>
    <d v="2022-04-04T00:00:00"/>
    <n v="20222150051981"/>
    <d v="2022-05-04T00:00:00"/>
    <n v="20"/>
    <n v="21"/>
    <x v="0"/>
    <m/>
    <m/>
    <m/>
    <m/>
    <m/>
    <s v="Se tiene evidencia de envio por respuestasatencionciudadano@dnbc.gov.co pero no se ha realizado tramite interno de cierre de radicado de entrada y salida ni se ha adjuntado evidencias"/>
  </r>
  <r>
    <x v="0"/>
    <x v="0"/>
    <x v="1"/>
    <s v="MARIA DEL CARMEN CASTAÑO HERRERA  "/>
    <x v="2"/>
    <x v="2"/>
    <s v="CAC. Denuncia estafa "/>
    <s v="Mauricio Delgado Perdomo"/>
    <x v="0"/>
    <s v="EDUCACIÓN NACIONAL PARA BOMBEROS"/>
    <x v="2"/>
    <n v="30"/>
    <s v="20221140140452  "/>
    <d v="2022-04-04T00:00:00"/>
    <n v="20222140054141"/>
    <d v="2022-05-13T00:00:00"/>
    <n v="27"/>
    <n v="28"/>
    <x v="0"/>
    <s v="07-05-2022 18:16 PM Archivar Mauricio Delgado Perdomo 20221140140452 - 20222140054141 RESPUESTA DENUNCIA MARIA DEL CARMEN CASTAÑO"/>
    <s v="N/A"/>
    <s v="WORD"/>
    <s v="Si"/>
    <s v="N/A"/>
    <s v="Orfeo respondido pero no se ha adjuntado el documento de respuesta confirma en raicado de salida"/>
  </r>
  <r>
    <x v="0"/>
    <x v="0"/>
    <x v="0"/>
    <s v="JANIER AUGUSTO GARCIA LOPEZ  "/>
    <x v="0"/>
    <x v="2"/>
    <s v="CAC. Solicitud ayuda CBV GRANADA ANTIOQUIA "/>
    <s v=" Andrés Fernando Muñoz Cabrera"/>
    <x v="0"/>
    <s v="FORTALECIMIENTO BOMBERIL PARA LA RESPUESTA "/>
    <x v="2"/>
    <n v="30"/>
    <s v="20221140140472  "/>
    <d v="2022-04-04T00:00:00"/>
    <s v="N/A"/>
    <d v="2022-05-06T00:00:00"/>
    <n v="22"/>
    <n v="23"/>
    <x v="0"/>
    <s v="06-05-2022 14:35 PM Archivar Andrés Fernando Muñoz Cabrera Se da respuesta a través del correo de Tatiana Herrera, el día 06/05/2022"/>
    <s v="N/A"/>
    <s v="N/A"/>
    <s v="No"/>
    <s v="N/A"/>
    <s v="Se adjuna evidencia de respuesta a correo respuestasatencionciudadano@dnbc.gov.co"/>
  </r>
  <r>
    <x v="0"/>
    <x v="0"/>
    <x v="10"/>
    <s v="CUERPO DE BOMBEROS VOLUNTARIOS DE VILLAGORGONA  "/>
    <x v="0"/>
    <x v="0"/>
    <s v="CAC. NOTIFICACION NO CUMPLE REQUISITOS Taller para la formación de instructores curso básico sistema comando de incidentes - Sede Manizales - Caldas (leer el correo completo). "/>
    <s v="Jose Alexander Teuta Gomez "/>
    <x v="0"/>
    <s v="EDUCACIÓN NACIONAL PARA BOMBEROS"/>
    <x v="0"/>
    <n v="30"/>
    <s v="20221140140482  "/>
    <d v="2022-04-04T00:00:00"/>
    <s v="N/A"/>
    <d v="2022-04-21T00:00:00"/>
    <n v="11"/>
    <n v="12"/>
    <x v="0"/>
    <s v="21-04-2022 17:23 PM Archivar Jose Alexander Teuta Gomez Se archiva el radicado, los documentos faltantes fueron aportados cumpliendo requisitos. El postulante ya realizo el curso"/>
    <s v="N/A"/>
    <s v="N/A"/>
    <s v="No"/>
    <s v="N/A"/>
    <s v="No se tiene evidencia de respuesta, pero se cierra por realizacion de curso."/>
  </r>
  <r>
    <x v="0"/>
    <x v="0"/>
    <x v="9"/>
    <s v="DEPARTAMENTO DE CAPACITACIóN BOMBEROS TUNJA  "/>
    <x v="0"/>
    <x v="0"/>
    <s v="CAC. Solicitud de información al Grupo de Educación y Formación de los bomberos de Colombia. "/>
    <s v="Lina Maria Rojas Gallego "/>
    <x v="0"/>
    <s v="EDUCACIÓN NACIONAL PARA BOMBEROS"/>
    <x v="4"/>
    <n v="35"/>
    <s v="20221140140502  "/>
    <d v="2022-04-04T00:00:00"/>
    <s v="N/A"/>
    <d v="2022-05-24T00:00:00"/>
    <n v="34"/>
    <n v="35"/>
    <x v="0"/>
    <s v="23-05-2022 21:46 PM Archivar Lina Maria Rojas Gallego Se responde radicado por correo electrónico el 23/05/2022."/>
    <s v="N/A"/>
    <s v="N/A"/>
    <s v="Si"/>
    <s v="N/A"/>
    <s v="No se genero radicado de salida para respuesta"/>
  </r>
  <r>
    <x v="0"/>
    <x v="0"/>
    <x v="1"/>
    <s v="CONTRALORIA DE BOGOTÁ DIARI  "/>
    <x v="4"/>
    <x v="1"/>
    <s v="CAC. Comunicación averiguaciones preliminares 2022-007-DNBC. "/>
    <s v=" Alvaro Perez"/>
    <x v="1"/>
    <s v="GESTIÓN CONTRACTUAL"/>
    <x v="3"/>
    <n v="10"/>
    <s v="20221140140572  "/>
    <d v="2022-04-04T00:00:00"/>
    <n v="20223130053951"/>
    <d v="2022-05-09T00:00:00"/>
    <n v="23"/>
    <n v="24"/>
    <x v="1"/>
    <s v="09-05-2022 10:33 AM Archivar Alvaro Perez Se da respuesta mediante correo electrónico del Director Nacional de Bomberos, el día 09 de mayo de 2022."/>
    <m/>
    <m/>
    <m/>
    <m/>
    <s v="No se adjunta a radicado de salida respuesta confirma enviada desde correo de Directo general"/>
  </r>
  <r>
    <x v="0"/>
    <x v="0"/>
    <x v="1"/>
    <s v="CARACOL TV  "/>
    <x v="3"/>
    <x v="2"/>
    <s v="CAC. DERECHO DE PETICIÓN. "/>
    <s v="Carlos Armando López Barrera"/>
    <x v="2"/>
    <s v="GESTIÓN JURÍDICA "/>
    <x v="1"/>
    <n v="20"/>
    <s v="20221140140592  "/>
    <d v="2022-04-04T00:00:00"/>
    <m/>
    <d v="2022-07-29T00:00:00"/>
    <n v="77"/>
    <n v="78"/>
    <x v="2"/>
    <m/>
    <m/>
    <m/>
    <m/>
    <m/>
    <m/>
  </r>
  <r>
    <x v="0"/>
    <x v="0"/>
    <x v="0"/>
    <s v="YENY ASTRID ARISTIZABAL PIEDRAHITA  "/>
    <x v="2"/>
    <x v="1"/>
    <s v="CAC. Certificado laboral ex contratista yeny Aristizábal Piedrahíta. "/>
    <s v=" Alvaro Perez"/>
    <x v="1"/>
    <s v="GESTIÓN CONTRACTUAL"/>
    <x v="2"/>
    <n v="30"/>
    <s v="20221140140622  "/>
    <d v="2022-04-04T00:00:00"/>
    <s v="N/A"/>
    <d v="2022-04-07T00:00:00"/>
    <n v="3"/>
    <n v="4"/>
    <x v="0"/>
    <s v="08-04-2022 15:30 PM Archivar Alvaro Perez Se envía respuesta mediante correo electrónico de la entidad el 07-04-2022."/>
    <s v="N/A"/>
    <s v="PDF"/>
    <s v="Si"/>
    <s v="N/A"/>
    <s v="Se anexa evidencia de envio por correo institucional contratacion con documento solicitado."/>
  </r>
  <r>
    <x v="0"/>
    <x v="0"/>
    <x v="2"/>
    <s v="DIANA STEFANY FAJARDO SOLARTE  "/>
    <x v="2"/>
    <x v="0"/>
    <s v="CAC. Referencia derecho de petición información. "/>
    <s v="Jose Alexander Teuta Gomez "/>
    <x v="0"/>
    <s v="EDUCACIÓN NACIONAL PARA BOMBEROS"/>
    <x v="2"/>
    <n v="30"/>
    <s v="20221140140632  "/>
    <d v="2022-04-04T00:00:00"/>
    <n v="20222140052211"/>
    <d v="2022-05-05T00:00:00"/>
    <n v="21"/>
    <n v="22"/>
    <x v="0"/>
    <s v="22-04-2022 12:07 PM Archivar Jose Alexander Teuta Gomez Se da respuesta con radicado 20222140052211 por correo electrónico"/>
    <s v="N/A"/>
    <s v="WORD"/>
    <s v="Si"/>
    <s v="N/A"/>
    <s v="Se tiene evidencia de envio por respuestasatencionciudadano@dnbc.gov.co pero no se ha realizado tramite interno de cierre de radicado de entrada y salida ni se ha adjuntado evidencias"/>
  </r>
  <r>
    <x v="0"/>
    <x v="0"/>
    <x v="1"/>
    <s v="Enith Hernandez Sotelo "/>
    <x v="2"/>
    <x v="0"/>
    <s v="CAC CONSULTA "/>
    <s v="Andrea Bibiana Castañeda Durán"/>
    <x v="0"/>
    <s v="FORMULACIÓN, ACTUALIZACIÓN ,ACOMPAÑAMINETO NORMATIVO Y OPERATIVO"/>
    <x v="2"/>
    <n v="30"/>
    <s v="20221140140912  "/>
    <d v="2022-04-07T00:00:00"/>
    <n v="20222110054821"/>
    <d v="2022-05-29T00:00:00"/>
    <n v="34"/>
    <n v="35"/>
    <x v="0"/>
    <s v="29-05-2022 10:57 AM Archivar Andrea Bibiana Castañeda Durán SE DIO TRÁMITE CON RAD. 20222110054821 ENVIADO EL 23/5/22"/>
    <d v="2022-05-23T00:00:00"/>
    <s v="PDF"/>
    <s v="Si"/>
    <s v="N/A"/>
    <s v="N/A"/>
  </r>
  <r>
    <x v="0"/>
    <x v="0"/>
    <x v="29"/>
    <s v="CUERPO DE BOMBEROS VOLUNTARIOS DE VILLANUEVA - GUAJIRA  "/>
    <x v="0"/>
    <x v="3"/>
    <s v="CAC Acompañamiento juridico "/>
    <s v=" Arturo Enrique Cujia Amaya"/>
    <x v="0"/>
    <s v="FORMULACIÓN, ACTUALIZACIÓN ,ACOMPAÑAMINETO NORMATIVO Y OPERATIVO"/>
    <x v="0"/>
    <n v="30"/>
    <s v="20221140141042  "/>
    <d v="2022-04-07T00:00:00"/>
    <s v="N/A"/>
    <d v="2022-05-19T00:00:00"/>
    <n v="28"/>
    <n v="29"/>
    <x v="0"/>
    <s v="19-05-2022 11:50 AM Archivar Arturo Enrique Cujia Amaya Se atendió telefónicamente al Comandante Rolando Roys del CBV Villanueva- Guajira, mediante cual se le brindó orientación y apoyo para la elaboración de una carta con la finalidad de gestionar ante la Alcaldía de Villanueva el recaudo de la sobretasa bomberil, e igualmente se despejaron dudas relacionadas al manejo y naturaleza de la sobretasa. Se le envió borrador al comandante de solicitud de ejecución presupuestal, para que una vez cuente con la información pueda hacerle seguimiento al uso de la sobretasa."/>
    <m/>
    <m/>
    <m/>
    <m/>
    <s v="Se envia evidencia de respuesta al correo respuestasatencionciudadano@dnbc.gov.co"/>
  </r>
  <r>
    <x v="0"/>
    <x v="0"/>
    <x v="8"/>
    <s v="Jhonnatan Otalora  "/>
    <x v="2"/>
    <x v="0"/>
    <s v="CAC Consulta caso inspección Bomberos "/>
    <s v="Edgar Alexander Maya Lopez "/>
    <x v="0"/>
    <s v="EDUCACIÓN NACIONAL PARA BOMBEROS"/>
    <x v="4"/>
    <n v="35"/>
    <s v="20221140141082  "/>
    <d v="2022-04-07T00:00:00"/>
    <n v="20222140055681"/>
    <d v="2022-05-26T00:00:00"/>
    <n v="33"/>
    <n v="34"/>
    <x v="0"/>
    <s v="26-05-2022 16:30 PM Archivar Edgar Alexander Maya Lopez Se da respuesta con radicado DNBC N° 20222140055681, se envia el 26/05/2022"/>
    <d v="2022-05-26T00:00:00"/>
    <s v="PDF"/>
    <s v="Si"/>
    <s v="N/A"/>
    <s v="N/A"/>
  </r>
  <r>
    <x v="0"/>
    <x v="0"/>
    <x v="23"/>
    <s v="CUERPO DE BOMBEROS VOLUNTARIOS SABANAGRANDE  "/>
    <x v="0"/>
    <x v="2"/>
    <s v="CAC Solicitud en plataforma RUE "/>
    <s v="Carlos Cartagena Cano"/>
    <x v="2"/>
    <s v="CITEL"/>
    <x v="0"/>
    <n v="30"/>
    <s v="20221140141092  "/>
    <d v="2022-04-07T00:00:00"/>
    <s v="N/A"/>
    <d v="2022-04-08T00:00:00"/>
    <n v="1"/>
    <n v="2"/>
    <x v="0"/>
    <s v="08-04-2022 14:21 PM Archivar Carlos Cartagena Cano Documento se verifican y se realiza la validación del cuerpo de bomberos vía llamada electrónica."/>
    <s v="N/A"/>
    <s v="N/A"/>
    <s v="No"/>
    <s v="N/A"/>
    <s v="Se evidencia con carga de documentos sistema RUE (no se podia realizar por fallaas tecnicas resuentas por la oficina T.I )"/>
  </r>
  <r>
    <x v="0"/>
    <x v="0"/>
    <x v="1"/>
    <s v="WILLIAM JAVIER NIÑO RAMON "/>
    <x v="2"/>
    <x v="0"/>
    <s v="CAC Consulta "/>
    <s v=" Jorge Restrepo Sanguino"/>
    <x v="0"/>
    <s v="FORMULACIÓN, ACTUALIZACIÓN ,ACOMPAÑAMINETO NORMATIVO Y OPERATIVO"/>
    <x v="2"/>
    <n v="30"/>
    <s v="20221140141102  "/>
    <d v="2022-04-07T00:00:00"/>
    <n v="20222110052861"/>
    <d v="2022-05-10T00:00:00"/>
    <n v="21"/>
    <n v="22"/>
    <x v="0"/>
    <s v="11-05-2022 15:32 PM Archivar Jorge Restrepo Sanguino SE DIO RESPUESTA MEDIANTE OFICIO N°20222110052861 EL 10/05/2022"/>
    <d v="2022-05-12T00:00:00"/>
    <s v="PDF"/>
    <s v="Si"/>
    <s v="N/A"/>
    <s v="N/A"/>
  </r>
  <r>
    <x v="0"/>
    <x v="0"/>
    <x v="3"/>
    <s v="CUERPO DE BOMBEROS VOLUNTARIOS DE VILLAMARIA CALDAS  "/>
    <x v="0"/>
    <x v="0"/>
    <s v="CAC Solicitud de Información, concepto técnico legal. "/>
    <s v="Andrea Bibiana Castañeda Durán"/>
    <x v="0"/>
    <s v="FORMULACIÓN, ACTUALIZACIÓN ,ACOMPAÑAMINETO NORMATIVO Y OPERATIVO"/>
    <x v="4"/>
    <n v="35"/>
    <s v="20221140141112  "/>
    <d v="2022-04-07T00:00:00"/>
    <n v="20222110055581"/>
    <d v="2022-06-06T00:00:00"/>
    <n v="39"/>
    <n v="40"/>
    <x v="1"/>
    <s v="08-06-2022 16:06 PM Archivar Andrea Bibiana Castañeda Durán SE DIO TRÁMITE CON RAD. 20222110055581 ENVIADO EL 6/6/22"/>
    <m/>
    <m/>
    <s v="Si"/>
    <m/>
    <m/>
  </r>
  <r>
    <x v="0"/>
    <x v="0"/>
    <x v="1"/>
    <s v="JESUS ANTONIO CORREA RAMIREZ "/>
    <x v="2"/>
    <x v="1"/>
    <s v="CAC Consulta beneficios legales a funcionarios "/>
    <s v=" VIVIAN LORENA RAMIREZ SERNA"/>
    <x v="1"/>
    <s v="GESTIÓN TALENTO HUMANO "/>
    <x v="2"/>
    <n v="30"/>
    <s v="20221140141132  "/>
    <d v="2022-04-07T00:00:00"/>
    <m/>
    <d v="2022-06-29T00:00:00"/>
    <n v="54"/>
    <n v="55"/>
    <x v="1"/>
    <s v="29-06-2022 11:30 AM_x0009_Archivar_x0009_VIVIAN LORENA RAMIREZ SERNA_x0009_envío de información via correo electrónico"/>
    <s v="N/A"/>
    <s v="N/A"/>
    <s v="Si"/>
    <s v="N/A"/>
    <s v="No se genero radicado de salida, se responde via correo electronico institucional"/>
  </r>
  <r>
    <x v="0"/>
    <x v="0"/>
    <x v="1"/>
    <s v="MINISTERIO DE INDUSTRIA Y TURISMO ( MINCIT )  "/>
    <x v="4"/>
    <x v="1"/>
    <s v="CAC Petición: Solicitud de información en el marco de la Ley 1712 de 2014 "/>
    <s v="Carlos Cartagena Cano"/>
    <x v="2"/>
    <s v="CITEL"/>
    <x v="1"/>
    <n v="20"/>
    <s v="20221140141272  "/>
    <d v="2022-04-08T00:00:00"/>
    <m/>
    <d v="2022-05-11T00:00:00"/>
    <n v="21"/>
    <n v="22"/>
    <x v="1"/>
    <m/>
    <m/>
    <m/>
    <m/>
    <m/>
    <s v="Se tiene evidencia de respuesta correo respuestasatencionciudadano@dnbc.gov.co pero no se ha adjuntado evidencia en radicados ni archivado"/>
  </r>
  <r>
    <x v="0"/>
    <x v="4"/>
    <x v="1"/>
    <s v="PROCURADURIA GENERAL DE LA NACION  "/>
    <x v="4"/>
    <x v="1"/>
    <s v="SM. Requerimiento No. 2. "/>
    <s v=" Alvaro Perez"/>
    <x v="1"/>
    <s v="GESTIÓN CONTRACTUAL"/>
    <x v="3"/>
    <n v="10"/>
    <s v="20221140141562  "/>
    <d v="2022-04-11T00:00:00"/>
    <n v="20223130053061"/>
    <d v="2022-05-06T00:00:00"/>
    <n v="17"/>
    <n v="18"/>
    <x v="1"/>
    <s v="05-05-2022 17:20 PM Archivar Alvaro Perez Se remite respuesta mediante correo electrónico el día 05 de mayor de 2022"/>
    <s v="N/A"/>
    <s v="N/A"/>
    <s v="Si"/>
    <s v="N/A"/>
    <s v="Sea djunta evidencia de envio via correo electronico pero no se adjunta en radicado de salida respuesta con firma."/>
  </r>
  <r>
    <x v="0"/>
    <x v="0"/>
    <x v="2"/>
    <s v="BENEMERITO CUERPO DE BOMBEROS VOLUNTARIOS DE SAN JUAN DE PASTO  "/>
    <x v="0"/>
    <x v="1"/>
    <s v="CAC. Solicitud Delegación Departamental Nariño. "/>
    <s v="Jiud Magnoly Gaviria Narvaez"/>
    <x v="0"/>
    <s v="COORDINACIÓN OPERATIVA"/>
    <x v="0"/>
    <n v="30"/>
    <s v="20221140141612  "/>
    <d v="2022-04-11T00:00:00"/>
    <s v="N/A"/>
    <d v="2022-04-27T00:00:00"/>
    <n v="10"/>
    <n v="11"/>
    <x v="0"/>
    <s v="27-04-2022 11:43 AM Archivar Jiud Magnoly Gaviria Narvaez Se brinda respuesta mediante correo electrónico segurosdnbc@gmail.com, se adjunta soportes."/>
    <s v="N/A"/>
    <s v="N/A"/>
    <s v="Si"/>
    <s v="N/A"/>
    <s v="Se adjunta evidencia de respuesta por correo instituciona DNBC de la gestion,"/>
  </r>
  <r>
    <x v="0"/>
    <x v="0"/>
    <x v="1"/>
    <s v="RAYCO S.A.  "/>
    <x v="3"/>
    <x v="1"/>
    <s v="CAC. Certificación CONTRATO 280 DE 2020. "/>
    <s v=" Alvaro Perez"/>
    <x v="1"/>
    <s v="GESTIÓN CONTRACTUAL"/>
    <x v="1"/>
    <n v="20"/>
    <s v="20221140141622  "/>
    <d v="2022-04-11T00:00:00"/>
    <s v="N/A"/>
    <d v="2022-05-06T00:00:00"/>
    <n v="17"/>
    <n v="18"/>
    <x v="0"/>
    <s v="06-05-2022 14:26 PM Archivar Alvaro Perez Se remite respuesta el 06 de mayo de 2022."/>
    <s v="N/A"/>
    <s v="PDF"/>
    <s v="Si"/>
    <s v="N/A"/>
    <s v="No se genero radicado de salida "/>
  </r>
  <r>
    <x v="0"/>
    <x v="0"/>
    <x v="21"/>
    <s v="ISELE TOSCANO  "/>
    <x v="2"/>
    <x v="0"/>
    <s v="CAC. Pregunta sobre unidad prestada. "/>
    <s v="Andrea Bibiana Castañeda Durán"/>
    <x v="0"/>
    <s v="FORMULACIÓN, ACTUALIZACIÓN ,ACOMPAÑAMINETO NORMATIVO Y OPERATIVO"/>
    <x v="4"/>
    <n v="35"/>
    <s v="20221140141642  "/>
    <d v="2022-04-11T00:00:00"/>
    <n v="20222110052671"/>
    <d v="2022-05-10T00:00:00"/>
    <n v="19"/>
    <n v="20"/>
    <x v="0"/>
    <s v="12-05-2022 13:47 PM Archivar Andrea Bibiana Castañeda Durán SE DIO TRÁMITE CON RADICADO 20222110052671 ENVIADO EL 10/5/22"/>
    <d v="2022-05-11T00:00:00"/>
    <s v="PDF"/>
    <s v="Si"/>
    <s v="N/A"/>
    <s v="N/A"/>
  </r>
  <r>
    <x v="0"/>
    <x v="0"/>
    <x v="18"/>
    <s v="CUERPO DE BOMBEROS VOLUNTARIOS DE OPORAPA HUILA  "/>
    <x v="0"/>
    <x v="0"/>
    <s v="CAC. Oficio 2022EE03159-TRASLADO POR COMPETENCIA – RADICADO UNGRD NO. 2022ER01471. "/>
    <s v=" Jorge Restrepo Sanguino"/>
    <x v="0"/>
    <s v="FORMULACIÓN, ACTUALIZACIÓN ,ACOMPAÑAMINETO NORMATIVO Y OPERATIVO"/>
    <x v="0"/>
    <n v="30"/>
    <s v="20221140141712  "/>
    <d v="2022-04-11T00:00:00"/>
    <n v="20222110036421"/>
    <d v="2022-03-16T00:00:00"/>
    <n v="-19"/>
    <n v="-18"/>
    <x v="0"/>
    <s v="01-06-2022 16:15 PM Archivar Jorge Restrepo Sanguino SE ARCHIVA POR REQUERIMIENTO REALIZADO A LA ALCALDÍA DE OPORAPA CON RADICADO N°20222110036421"/>
    <m/>
    <m/>
    <s v="Si"/>
    <m/>
    <m/>
  </r>
  <r>
    <x v="0"/>
    <x v="0"/>
    <x v="29"/>
    <s v="CUERPO DE BOMBEROS VOLUNTARIOS DE SAN JUAN DEL CESAR  "/>
    <x v="0"/>
    <x v="0"/>
    <s v="CAC. APOYO INSTITUCIONAL CUERPO BOMBEROS SAN JUAN. "/>
    <s v=" Arturo Enrique Cujia Amaya"/>
    <x v="0"/>
    <s v="_x0009_FORTALECIMIENTO BOMBERIL PARA LA RESPUESTA"/>
    <x v="0"/>
    <n v="30"/>
    <s v="20221140141732  "/>
    <d v="2022-04-11T00:00:00"/>
    <s v="N/A"/>
    <d v="2022-05-19T00:00:00"/>
    <n v="26"/>
    <n v="27"/>
    <x v="0"/>
    <s v="19-05-2022 11:44 AM Archivar Arturo Enrique Cujia Amaya Se atendió telefónicamente al Comandante del CBV de San Juan, Guajira, y se le dio orientación con respecto a la sobretasa bomberil. Si bien es cierto que esta función hace parte más del resorte de FANO, en aras de brindar una atención se le brindó la orientación al comandante. Se proyectó documento con el tema de la orientación y se le suministró un formato a través del cual puede realizar gestión de fiscalización de la sobretasa ante la alcaldía."/>
    <m/>
    <m/>
    <m/>
    <m/>
    <s v="Se envia evidencia de respuesta al correo respuestasatencionciudadano@dnbc.gov.co"/>
  </r>
  <r>
    <x v="0"/>
    <x v="0"/>
    <x v="1"/>
    <s v="ROSALBA ALDANA DIAZ  "/>
    <x v="2"/>
    <x v="0"/>
    <s v="CAC. CONSULTA. "/>
    <s v="Carlos Armando López Barrera"/>
    <x v="2"/>
    <s v="GESTIÓN JURÍDICA "/>
    <x v="2"/>
    <n v="30"/>
    <s v="20221140141792  "/>
    <d v="2022-04-11T00:00:00"/>
    <m/>
    <d v="2022-07-29T00:00:00"/>
    <n v="72"/>
    <n v="73"/>
    <x v="2"/>
    <m/>
    <m/>
    <m/>
    <m/>
    <m/>
    <m/>
  </r>
  <r>
    <x v="0"/>
    <x v="0"/>
    <x v="9"/>
    <s v="ALCALDIA SANTANA BOYACA "/>
    <x v="1"/>
    <x v="3"/>
    <s v="CAC. CREACION CUERPO BOMBEROS. "/>
    <s v="GONZALO ESCUDERO  "/>
    <x v="0"/>
    <s v="FORMULACIÓN, ACTUALIZACIÓN ,ACOMPAÑAMINETO NORMATIVO Y OPERATIVO"/>
    <x v="0"/>
    <n v="30"/>
    <s v="20221140141812  "/>
    <d v="2022-04-11T00:00:00"/>
    <m/>
    <d v="2022-07-29T00:00:00"/>
    <n v="72"/>
    <n v="73"/>
    <x v="2"/>
    <m/>
    <m/>
    <m/>
    <m/>
    <m/>
    <m/>
  </r>
  <r>
    <x v="0"/>
    <x v="0"/>
    <x v="13"/>
    <s v="HUBER CHISICA PARRADO "/>
    <x v="2"/>
    <x v="0"/>
    <s v="CAC. Solicitud de concepto. "/>
    <s v="Andrea Bibiana Castañeda Durán"/>
    <x v="0"/>
    <s v="FORMULACIÓN, ACTUALIZACIÓN ,ACOMPAÑAMINETO NORMATIVO Y OPERATIVO"/>
    <x v="4"/>
    <n v="35"/>
    <s v="20221140141832  "/>
    <d v="2022-04-11T00:00:00"/>
    <n v="20222110052661"/>
    <d v="2022-05-04T00:00:00"/>
    <n v="15"/>
    <n v="16"/>
    <x v="0"/>
    <s v="12-05-2022 13:35 PM Archivar Andrea Bibiana Castañeda Durán SE DIO TRÁMITE CON RADICADO 20222110052661 ENVIADO EL 04/05/22"/>
    <d v="2022-05-10T00:00:00"/>
    <s v="PDF"/>
    <s v="Si"/>
    <s v="N/A"/>
    <s v="N/A"/>
  </r>
  <r>
    <x v="0"/>
    <x v="0"/>
    <x v="13"/>
    <s v="CUERPO DE BOMBEROS VOLUNTARIOS DE PUERTO RICO - META  "/>
    <x v="0"/>
    <x v="0"/>
    <s v="CAC. SOLICITUD CONCEPTO. "/>
    <s v="Andrea Bibiana Castañeda Durán"/>
    <x v="0"/>
    <s v="FORMULACIÓN, ACTUALIZACIÓN ,ACOMPAÑAMINETO NORMATIVO Y OPERATIVO"/>
    <x v="4"/>
    <n v="35"/>
    <s v="20221140141972  "/>
    <d v="2022-04-12T00:00:00"/>
    <n v="20222110051521"/>
    <d v="2022-04-27T00:00:00"/>
    <n v="9"/>
    <n v="10"/>
    <x v="0"/>
    <s v="27-04-2022 16:35 PM Archivar Andrea Bibiana Castañeda Durán SE DIO TRÁMITE CON RADICADO 20222110051521 ENVIADO EL 27/4/22"/>
    <d v="2022-05-02T00:00:00"/>
    <s v="PDF"/>
    <s v="Si"/>
    <s v="N/A"/>
    <s v="Radicado de salida sin cierre"/>
  </r>
  <r>
    <x v="0"/>
    <x v="0"/>
    <x v="1"/>
    <s v="ISELE TOSCANO  "/>
    <x v="2"/>
    <x v="0"/>
    <s v="CAC. Pregunta de reingreso. "/>
    <s v=" Jorge Restrepo Sanguino"/>
    <x v="0"/>
    <s v="FORMULACIÓN, ACTUALIZACIÓN ,ACOMPAÑAMINETO NORMATIVO Y OPERATIVO"/>
    <x v="4"/>
    <n v="35"/>
    <s v="20221140142002  "/>
    <d v="2022-04-12T00:00:00"/>
    <n v="20222110052631"/>
    <d v="2022-05-10T00:00:00"/>
    <n v="18"/>
    <n v="19"/>
    <x v="0"/>
    <s v="11-05-2022 10:38 AM Archivar Jorge Restrepo Sanguino SE DIO RESPUESTA MEDIANTE OFICIO N°20222110052631 EL 10/05/2022"/>
    <d v="2022-05-11T00:00:00"/>
    <s v="PDF"/>
    <s v="Si"/>
    <s v="N/A"/>
    <s v="N/A"/>
  </r>
  <r>
    <x v="0"/>
    <x v="0"/>
    <x v="9"/>
    <s v="ROBERTO ALMEIDA  "/>
    <x v="2"/>
    <x v="0"/>
    <s v="CAC. Queja. "/>
    <s v="Mauricio Delgado Perdomo"/>
    <x v="0"/>
    <s v="EDUCACIÓN NACIONAL PARA BOMBEROS"/>
    <x v="2"/>
    <n v="30"/>
    <s v="20221140142122  "/>
    <d v="2022-04-12T00:00:00"/>
    <s v="N/A"/>
    <d v="2022-04-20T00:00:00"/>
    <n v="4"/>
    <n v="5"/>
    <x v="0"/>
    <s v="20-04-2022 14:59 PM Archivar Mauricio Delgado Perdomo SE REPSONDE VIA CORREO ELECTRONICO, SE ADJUNTA PDF"/>
    <s v="N/A"/>
    <s v="N/A"/>
    <s v="Si"/>
    <s v="N/A"/>
    <s v="Se genera respuesta según ley 2052 de 2020 razonalizacion de tramites "/>
  </r>
  <r>
    <x v="0"/>
    <x v="0"/>
    <x v="5"/>
    <s v="LILIANA CARVAJAL  "/>
    <x v="2"/>
    <x v="0"/>
    <s v="CAC. EXT_S22-00016186-PQRSD-012684-PQR, duda tarifas estandarizadas para el cobro de los planes de contingencia por parte de los organismos de socorro. "/>
    <s v=" Andrés Fernando Muñoz Cabrera"/>
    <x v="0"/>
    <s v="FORTALECIMIENTO BOMBERIL PARA LA RESPUESTA "/>
    <x v="2"/>
    <n v="30"/>
    <s v="20221140142182  "/>
    <d v="2022-04-12T00:00:00"/>
    <m/>
    <d v="2022-07-29T00:00:00"/>
    <n v="71"/>
    <n v="72"/>
    <x v="2"/>
    <m/>
    <m/>
    <m/>
    <m/>
    <m/>
    <m/>
  </r>
  <r>
    <x v="0"/>
    <x v="0"/>
    <x v="5"/>
    <s v="JAVIER RAMIREZ FLOREZ "/>
    <x v="0"/>
    <x v="3"/>
    <s v="CAC: SOLICITUD ACOMPAÑAMIENTO "/>
    <s v=" Melba Vidal"/>
    <x v="0"/>
    <s v="INSPECCION, VIGILANCIA Y CONTROL"/>
    <x v="0"/>
    <n v="30"/>
    <s v="20221140142192  "/>
    <d v="2022-04-12T00:00:00"/>
    <n v="20222150054981"/>
    <d v="2022-05-23T00:00:00"/>
    <n v="27"/>
    <n v="28"/>
    <x v="0"/>
    <m/>
    <d v="2022-05-23T00:00:00"/>
    <s v="PDF"/>
    <s v="Si"/>
    <s v="N/A"/>
    <s v="Radicado de entrada sin archivar"/>
  </r>
  <r>
    <x v="0"/>
    <x v="0"/>
    <x v="23"/>
    <s v="OSWALDO AVILA RUEDA  "/>
    <x v="2"/>
    <x v="0"/>
    <s v="CAC. Solicitud de información. "/>
    <s v=" Andrés Fernando Muñoz Cabrera"/>
    <x v="0"/>
    <s v="FORTALECIMIENTO BOMBERIL PARA LA RESPUESTA "/>
    <x v="2"/>
    <n v="30"/>
    <s v="20221140142212  "/>
    <d v="2022-04-12T00:00:00"/>
    <s v="N/A"/>
    <d v="2022-05-21T00:00:00"/>
    <n v="26"/>
    <n v="27"/>
    <x v="0"/>
    <s v="12-05-2022 15:37 PM Archivar Andrés Fernando Muñoz Cabrera Se dio respuesta a través del correo electrónico del Tte. Andres Muñoz, el día 21/04/2022"/>
    <s v="N/A"/>
    <s v="N/A"/>
    <s v="Si"/>
    <s v="N/A"/>
    <s v="No se genero radicado de salida, respuesta dada por correo electronico institucional."/>
  </r>
  <r>
    <x v="0"/>
    <x v="0"/>
    <x v="4"/>
    <s v="BOMBEROS VOLUNTARIOS OCAMONTE  "/>
    <x v="0"/>
    <x v="2"/>
    <s v="CAC. solicitud usuario. "/>
    <s v="Carlos Cartagena Cano"/>
    <x v="2"/>
    <s v="CITEL"/>
    <x v="2"/>
    <n v="30"/>
    <s v="20221140142332  "/>
    <d v="2022-04-13T00:00:00"/>
    <s v="N/A"/>
    <d v="2022-04-14T00:00:00"/>
    <n v="0"/>
    <n v="1"/>
    <x v="0"/>
    <s v="19-04-2022 15:15 PM Archivar Carlos Cartagena Cano se envía a CITEL para fines pertinentes, con el comandante del cuerpo de bomberos y verificación en en el RUE"/>
    <s v="N/A"/>
    <s v="N/A"/>
    <s v="Si"/>
    <s v="N/A"/>
    <s v="Se adjunta evidencia a correo respuestas atencion ciudadano@dnbc.gov.co"/>
  </r>
  <r>
    <x v="0"/>
    <x v="0"/>
    <x v="1"/>
    <s v="CCSA  "/>
    <x v="3"/>
    <x v="1"/>
    <s v="CAC. Solicitud Directorio Telefónico Bomberos de Colombia "/>
    <s v="Carlos Cartagena Cano"/>
    <x v="2"/>
    <s v="CITEL"/>
    <x v="2"/>
    <n v="30"/>
    <s v="20221140142642  "/>
    <d v="2022-04-18T00:00:00"/>
    <n v="20221000052811"/>
    <d v="2022-05-03T00:00:00"/>
    <n v="11"/>
    <n v="12"/>
    <x v="0"/>
    <m/>
    <s v="N/A"/>
    <s v="PDF"/>
    <s v="Si"/>
    <s v="N/A"/>
    <s v="Orfeo de entrada sin cerrar, se tiene evidencia de envio en correo respuestasatencionciudadano@dnbc.gov.co"/>
  </r>
  <r>
    <x v="0"/>
    <x v="0"/>
    <x v="0"/>
    <s v="JHON FERNANDO OSORIO BAENA  "/>
    <x v="1"/>
    <x v="0"/>
    <s v="CAC. Derecho de petición. "/>
    <s v="Jiud Magnoly Gaviria Narvaez"/>
    <x v="0"/>
    <s v="COORDINACIÓN OPERATIVA"/>
    <x v="2"/>
    <n v="30"/>
    <s v="20221140142692  "/>
    <d v="2022-04-18T00:00:00"/>
    <m/>
    <d v="2022-06-15T00:00:00"/>
    <n v="41"/>
    <n v="42"/>
    <x v="1"/>
    <s v="15-06-2022 16:36 PM_x0009_Archivar_x0009_Jiud Magnoly Gaviria Narvaez_x0009_Se envía el día 15 de junio."/>
    <m/>
    <m/>
    <s v="Si"/>
    <m/>
    <m/>
  </r>
  <r>
    <x v="0"/>
    <x v="0"/>
    <x v="18"/>
    <s v="JORGE EDUARDO CASTRILLON  "/>
    <x v="2"/>
    <x v="2"/>
    <s v="CAC. Solicitud requisitos para presentar un proyecto. "/>
    <s v="Jonathan Prieto "/>
    <x v="0"/>
    <s v="FORTALECIMIENTO BOMBERIL PARA LA RESPUESTA "/>
    <x v="2"/>
    <n v="30"/>
    <s v="20221140142842  "/>
    <d v="2022-04-19T00:00:00"/>
    <m/>
    <d v="2022-07-29T00:00:00"/>
    <n v="68"/>
    <n v="69"/>
    <x v="2"/>
    <m/>
    <m/>
    <m/>
    <m/>
    <m/>
    <m/>
  </r>
  <r>
    <x v="0"/>
    <x v="0"/>
    <x v="1"/>
    <s v="CESAR MUñOZ  "/>
    <x v="2"/>
    <x v="1"/>
    <s v="CAC. Solicitud números de contacto o líneas de emergencia. "/>
    <s v="Carlos Cartagena Cano"/>
    <x v="2"/>
    <s v="CITEL"/>
    <x v="2"/>
    <n v="30"/>
    <s v="20221140142852  "/>
    <d v="2022-04-19T00:00:00"/>
    <m/>
    <d v="2022-05-03T00:00:00"/>
    <n v="10"/>
    <n v="11"/>
    <x v="0"/>
    <m/>
    <s v="N/A"/>
    <s v="PDF"/>
    <s v="Si"/>
    <s v="N/A"/>
    <s v="Orfeo de entrada sin cerrar, se tiene evidencia de envio en correo respuestasatencionciudadano@dnbc.gov.co"/>
  </r>
  <r>
    <x v="0"/>
    <x v="0"/>
    <x v="1"/>
    <s v="JORGE MEZA  "/>
    <x v="2"/>
    <x v="1"/>
    <s v="CAC. HOJA DE VIDA JORGE MEZA. "/>
    <s v="Jose Alexander Teuta Gomez "/>
    <x v="0"/>
    <s v="EDUCACIÓN NACIONAL PARA BOMBEROS"/>
    <x v="1"/>
    <n v="20"/>
    <s v="20221140142912  "/>
    <d v="2022-04-19T00:00:00"/>
    <n v="20222140052711"/>
    <d v="2022-05-10T00:00:00"/>
    <n v="15"/>
    <n v="16"/>
    <x v="0"/>
    <s v="27-04-2022 14:07 PM Archivar Jose Alexander Teuta Gomez Seda respuesta con radicado 20222140052711 por correo electrónico"/>
    <d v="2022-05-11T00:00:00"/>
    <s v="PDF"/>
    <s v="Si"/>
    <s v="N/A"/>
    <s v="Radicado de salida sin cierre"/>
  </r>
  <r>
    <x v="0"/>
    <x v="3"/>
    <x v="19"/>
    <s v="GLORIA ESTELA VESGA URIBE  "/>
    <x v="2"/>
    <x v="2"/>
    <s v="CI. EXT_S22-00033375-PQRSD-026487-PQR Petición Sra. Gloria Vesga Uribe. "/>
    <s v=" Melba Vidal"/>
    <x v="0"/>
    <s v="INSPECCION, VIGILANCIA Y CONTROL"/>
    <x v="2"/>
    <n v="30"/>
    <s v="20221140143042  "/>
    <d v="2022-04-19T00:00:00"/>
    <m/>
    <d v="2022-07-29T00:00:00"/>
    <n v="68"/>
    <n v="69"/>
    <x v="2"/>
    <m/>
    <m/>
    <m/>
    <m/>
    <m/>
    <s v="No se tiene evidencia de respuesta"/>
  </r>
  <r>
    <x v="0"/>
    <x v="0"/>
    <x v="3"/>
    <s v="JUZGADO 04 ADMINISTRATIVO CALDAS  "/>
    <x v="1"/>
    <x v="1"/>
    <s v="CAC. 170013333004200900108200, Auto requiere Bomberos "/>
    <s v="Yerky Sneider Garavito Cancelado"/>
    <x v="0"/>
    <s v="FORTALECIMIENTO BOMBERIL PARA LA RESPUESTA "/>
    <x v="3"/>
    <n v="10"/>
    <s v="20221140143112  "/>
    <d v="2022-04-19T00:00:00"/>
    <s v="N/A"/>
    <d v="2022-04-27T00:00:00"/>
    <n v="6"/>
    <n v="7"/>
    <x v="0"/>
    <s v="27-04-2022 16:26 PM Archivar Yerky Sneider Garavito Cancelado SE ELABORO OFICIO DE RESPUESTA Y FUE ENVIADO POR CORREO ELECTRONICO A LA SIGUIENTE DIRECCION: admin04man@cendoj.ramajudicial.gov.co"/>
    <s v="N/A"/>
    <s v="N/A"/>
    <s v="Si"/>
    <s v="N/A"/>
    <s v="Se da respuesta via correo institucional de gestion responsable según terminos 1755 de 2015 peticion entre autoridades"/>
  </r>
  <r>
    <x v="0"/>
    <x v="0"/>
    <x v="9"/>
    <s v="ALCALDIA DE TURMEQUE  "/>
    <x v="1"/>
    <x v="1"/>
    <s v="CAC. SOLICITU CERTIFICACION.  "/>
    <s v="Carlos Cartagena Cano"/>
    <x v="2"/>
    <s v="CITEL"/>
    <x v="0"/>
    <n v="30"/>
    <s v="20221140143772  "/>
    <d v="2022-04-20T00:00:00"/>
    <n v="20221000052691"/>
    <d v="2022-05-03T00:00:00"/>
    <n v="9"/>
    <n v="10"/>
    <x v="0"/>
    <m/>
    <s v="N/A"/>
    <s v="PDF"/>
    <s v="Si"/>
    <s v="N/A"/>
    <s v="Orfeo de entrada sin cerrar, se tiene evidencia de envio en correo respuestasatencionciudadano@dnbc.gov.co"/>
  </r>
  <r>
    <x v="0"/>
    <x v="0"/>
    <x v="9"/>
    <s v="CUERPO DE BOMBEROS VOLUNTARIOS DE CHINAVITA  "/>
    <x v="0"/>
    <x v="0"/>
    <s v="CAC. Solicitud de concepto de aclaración para ascensos. "/>
    <s v="Jorge Fabian Rodriguez Hincapie "/>
    <x v="0"/>
    <s v="FORMULACIÓN, ACTUALIZACIÓN ,ACOMPAÑAMINETO NORMATIVO Y OPERATIVO"/>
    <x v="0"/>
    <n v="30"/>
    <s v="20221140143832  "/>
    <d v="2022-04-20T00:00:00"/>
    <n v="20222110052641"/>
    <d v="2022-05-10T00:00:00"/>
    <n v="14"/>
    <n v="15"/>
    <x v="0"/>
    <m/>
    <s v="N/A"/>
    <s v="PDF"/>
    <s v="Si"/>
    <s v="N/A"/>
    <s v="Orfeo de entrada sin cerrar, se tiene evidencia de envio en correo respuestasatencionciudadano@dnbc.gov.co"/>
  </r>
  <r>
    <x v="0"/>
    <x v="0"/>
    <x v="1"/>
    <s v="UNIVERSIDAD NACIONAL DE COLOMBIA BOGOTA  "/>
    <x v="4"/>
    <x v="0"/>
    <s v="CAC. PETICION ESTUDIO VIGENCIA DECRETO 2090 DE 2003. "/>
    <s v="Carlos Cartagena Cano"/>
    <x v="2"/>
    <s v="CITEL"/>
    <x v="0"/>
    <n v="30"/>
    <s v="20221140143852  "/>
    <d v="2022-04-20T00:00:00"/>
    <n v="20221000054181"/>
    <d v="2022-05-10T00:00:00"/>
    <n v="14"/>
    <n v="15"/>
    <x v="0"/>
    <m/>
    <s v="N/A"/>
    <s v="PDF"/>
    <s v="Si"/>
    <s v="N/A"/>
    <s v="Orfeo de entrada sin cerrar, se tiene evidencia de envio en correo respuestasatencionciudadano@dnbc.gov.co"/>
  </r>
  <r>
    <x v="1"/>
    <x v="2"/>
    <x v="1"/>
    <s v="Yordi Lopez Ramirez "/>
    <x v="2"/>
    <x v="0"/>
    <s v="CHT: PETICION "/>
    <s v="Jorge Fabian Rodriguez Hincapie "/>
    <x v="0"/>
    <s v="FORMULACIÓN, ACTUALIZACIÓN ,ACOMPAÑAMINETO NORMATIVO Y OPERATIVO"/>
    <x v="2"/>
    <n v="30"/>
    <s v="20221140144232  "/>
    <d v="2022-04-21T00:00:00"/>
    <n v="20222110052651"/>
    <d v="2022-05-10T00:00:00"/>
    <n v="13"/>
    <n v="14"/>
    <x v="0"/>
    <m/>
    <s v="N/A"/>
    <s v="PDF"/>
    <s v="Si"/>
    <s v="N/A"/>
    <s v="Orfeo de entrada sin cerrar, se tiene evidencia de envio en correo respuestasatencionciudadano@dnbc.gov.co"/>
  </r>
  <r>
    <x v="0"/>
    <x v="0"/>
    <x v="8"/>
    <s v="DELEGACION DEPARTAMENTAL DE BOMBEROS DE TOLIMA  "/>
    <x v="0"/>
    <x v="0"/>
    <s v="CAC. Solicitud de Concepto. "/>
    <s v="Jorge Fabian Rodriguez Hincapie "/>
    <x v="0"/>
    <s v="FORMULACIÓN, ACTUALIZACIÓN ,ACOMPAÑAMINETO NORMATIVO Y OPERATIVO"/>
    <x v="4"/>
    <n v="35"/>
    <s v="20221140144302  "/>
    <d v="2022-04-21T00:00:00"/>
    <n v="20222110053051"/>
    <d v="2022-05-10T00:00:00"/>
    <n v="13"/>
    <n v="14"/>
    <x v="0"/>
    <m/>
    <s v="N/A"/>
    <s v="PDF"/>
    <s v="Si"/>
    <s v="N/A"/>
    <s v="Orfeo de entrada sin cerrar, se tiene evidencia de envio en correo respuestasatencionciudadano@dnbc.gov.co"/>
  </r>
  <r>
    <x v="0"/>
    <x v="0"/>
    <x v="4"/>
    <s v="SIMACOTA SANTANDER  "/>
    <x v="1"/>
    <x v="3"/>
    <s v="CAC. Solicitud apoyo jurídico para la postulación y/o posesión de un comandante de bomberos encargado para el municipio de Simacota Santander. "/>
    <s v="Jorge Fabian Rodriguez Hincapie "/>
    <x v="0"/>
    <s v="FORMULACIÓN, ACTUALIZACIÓN ,ACOMPAÑAMINETO NORMATIVO Y OPERATIVO"/>
    <x v="0"/>
    <n v="30"/>
    <s v="20221140144322  "/>
    <d v="2022-04-21T00:00:00"/>
    <n v="20222110054261"/>
    <d v="2022-05-16T00:00:00"/>
    <n v="17"/>
    <n v="18"/>
    <x v="0"/>
    <m/>
    <s v="N/A"/>
    <s v="PDF"/>
    <s v="Si"/>
    <s v="N/A"/>
    <s v="Orfeo de entrada sin cerrar, se tiene evidencia de envio en correo respuestasatencionciudadano@dnbc.gov.co"/>
  </r>
  <r>
    <x v="0"/>
    <x v="0"/>
    <x v="23"/>
    <s v="CUERPO DE BOMBEROS VOLUNTARIOS DE SABANALARGA  "/>
    <x v="0"/>
    <x v="1"/>
    <s v="CAC. SOLICITUD DE INFORMACION BOMBEROS SABANALARGA. "/>
    <s v=" Andrés Fernando Muñoz Cabrera"/>
    <x v="0"/>
    <s v="FORTALECIMIENTO BOMBERIL PARA LA RESPUESTA "/>
    <x v="1"/>
    <n v="20"/>
    <s v="20221140144342  "/>
    <d v="2022-04-21T00:00:00"/>
    <m/>
    <d v="2022-07-29T00:00:00"/>
    <n v="66"/>
    <n v="67"/>
    <x v="2"/>
    <m/>
    <m/>
    <m/>
    <m/>
    <m/>
    <m/>
  </r>
  <r>
    <x v="0"/>
    <x v="0"/>
    <x v="4"/>
    <s v="GOBERNACIÓN DE SANTANDER  "/>
    <x v="1"/>
    <x v="0"/>
    <s v="CAC. Solicitud de concepto. "/>
    <s v="Jorge Fabian Rodriguez Hincapie "/>
    <x v="0"/>
    <s v="FORMULACIÓN, ACTUALIZACIÓN ,ACOMPAÑAMINETO NORMATIVO Y OPERATIVO"/>
    <x v="4"/>
    <n v="35"/>
    <s v="20221140144372  "/>
    <d v="2022-04-21T00:00:00"/>
    <n v="20222110053331"/>
    <d v="2022-05-10T00:00:00"/>
    <n v="13"/>
    <n v="14"/>
    <x v="0"/>
    <m/>
    <s v="N/A"/>
    <s v="PDF"/>
    <s v="Si"/>
    <s v="N/A"/>
    <s v="Orfeo de entrada sin cerrar, se tiene evidencia de envio en correo respuestasatencionciudadano@dnbc.gov.co"/>
  </r>
  <r>
    <x v="0"/>
    <x v="3"/>
    <x v="1"/>
    <s v="MINISTERIO DE TECNOLOGIAS Y LAS COMUNICACIONES  "/>
    <x v="4"/>
    <x v="1"/>
    <s v="CI. Traslado oficio del Ministerio de Tecnologías de la Información y de las Comunicaciones con radicado No. 10189. "/>
    <s v="Carlos Cartagena Cano"/>
    <x v="2"/>
    <s v="CITEL"/>
    <x v="1"/>
    <n v="20"/>
    <s v="20221140144472  "/>
    <d v="2022-04-22T00:00:00"/>
    <m/>
    <d v="2022-07-29T00:00:00"/>
    <n v="65"/>
    <n v="66"/>
    <x v="2"/>
    <m/>
    <m/>
    <m/>
    <m/>
    <m/>
    <m/>
  </r>
  <r>
    <x v="0"/>
    <x v="0"/>
    <x v="10"/>
    <s v="BENEMERITO CUERPO DE BOMBEROS VOLUNTARIOS DE CALI ACADEMIA  "/>
    <x v="0"/>
    <x v="1"/>
    <s v="CAC. Solicitud: base de datos de Cuerpos de Bomberos a nvel nacional. "/>
    <s v="Carlos Cartagena Cano"/>
    <x v="2"/>
    <s v="CITEL"/>
    <x v="1"/>
    <n v="20"/>
    <s v="20221140144572  "/>
    <d v="2022-04-22T00:00:00"/>
    <n v="20221000052701"/>
    <d v="2022-05-03T00:00:00"/>
    <n v="7"/>
    <n v="8"/>
    <x v="0"/>
    <m/>
    <s v="N/A"/>
    <s v="PDF"/>
    <s v="Si"/>
    <s v="N/A"/>
    <s v="Orfeo de entrada sin cerrar, se tiene evidencia de envio en correo respuestasatencionciudadano@dnbc.gov.co"/>
  </r>
  <r>
    <x v="0"/>
    <x v="0"/>
    <x v="1"/>
    <s v="HENRRY LEONARDO GARCIA RIVERA  "/>
    <x v="2"/>
    <x v="1"/>
    <s v="CAC. Solicitud de informacion. "/>
    <s v="Jose Alexander Teuta Gomez "/>
    <x v="0"/>
    <s v="EDUCACIÓN NACIONAL PARA BOMBEROS"/>
    <x v="2"/>
    <n v="30"/>
    <s v="20221140144632  "/>
    <d v="2022-04-22T00:00:00"/>
    <n v="20222140055441"/>
    <d v="2022-06-06T00:00:00"/>
    <n v="30"/>
    <n v="31"/>
    <x v="0"/>
    <s v="20-05-2022 15:48 PM Archivar Jose Alexander Teuta Gomez se da respuesta con radicado 20222140055441 por correo electrónico"/>
    <m/>
    <m/>
    <s v="Si"/>
    <m/>
    <s v="No se tiene evidencia de envio de respuesta oficial, documento sin firma"/>
  </r>
  <r>
    <x v="0"/>
    <x v="0"/>
    <x v="1"/>
    <s v="Diego Javier Ruiz Calderón "/>
    <x v="2"/>
    <x v="1"/>
    <s v="CAC Solicitud información capacitación Bomberos "/>
    <s v="Edgar Alexander Maya Lopez "/>
    <x v="0"/>
    <s v="EDUCACIÓN NACIONAL PARA BOMBEROS"/>
    <x v="2"/>
    <n v="30"/>
    <s v="20221140145172  "/>
    <d v="2022-04-26T00:00:00"/>
    <m/>
    <d v="2022-06-14T00:00:00"/>
    <n v="34"/>
    <n v="35"/>
    <x v="1"/>
    <s v="14-06-2022 09:55 AM Archivar Edgar Alexander Maya Lopez Se da respuesta por correo electrónico se deja evidencia en digital"/>
    <m/>
    <m/>
    <s v="Si"/>
    <m/>
    <m/>
  </r>
  <r>
    <x v="0"/>
    <x v="0"/>
    <x v="1"/>
    <s v="MINISTERIO DE AMBIENTE  "/>
    <x v="4"/>
    <x v="1"/>
    <s v="CAC Petición Traslado de RADICADO DE SALIDA 3202-2-2022-00260 "/>
    <s v="Carlos Cartagena Cano"/>
    <x v="2"/>
    <s v="CITEL"/>
    <x v="0"/>
    <n v="30"/>
    <s v="20221140145272  "/>
    <d v="2022-04-26T00:00:00"/>
    <n v="20221000053691"/>
    <d v="2022-05-09T00:00:00"/>
    <n v="9"/>
    <n v="10"/>
    <x v="0"/>
    <m/>
    <s v="N/A"/>
    <s v="PDF"/>
    <s v="Si"/>
    <s v="N/A"/>
    <s v="Orfeo de entrada sin cerrar, se tiene evidencia de envio en correo respuestasatencionciudadano@dnbc.gov.co"/>
  </r>
  <r>
    <x v="0"/>
    <x v="5"/>
    <x v="7"/>
    <s v="ANONIMO_PQRSD "/>
    <x v="2"/>
    <x v="4"/>
    <s v="Queja en contra de los bomberos voluntarios de nocaima "/>
    <s v=" Julio Cesar Garcia Triana"/>
    <x v="0"/>
    <s v="INSPECCION, VIGILANCIA Y CONTROL"/>
    <x v="2"/>
    <n v="30"/>
    <s v="20229000145322  "/>
    <d v="2022-04-26T00:00:00"/>
    <n v="20222150053491"/>
    <d v="2022-05-11T00:00:00"/>
    <n v="11"/>
    <n v="12"/>
    <x v="0"/>
    <s v="18-05-2022 11:58 AM Archivar Julio Cesar Garcia Triana se envia respuesta por atencion al ciudadano el 11 de mayo de 2022, archivese"/>
    <m/>
    <m/>
    <s v="Si"/>
    <m/>
    <s v="Se debe especificar numero de radicado de salida en caso de no crear respuesta dentro de radicado de entrada."/>
  </r>
  <r>
    <x v="0"/>
    <x v="0"/>
    <x v="3"/>
    <s v="LUISA FERNANDA ORTIZ SANCHEZ "/>
    <x v="2"/>
    <x v="0"/>
    <s v="CAC Petición sobre concepto e intervención de la DNBC "/>
    <s v="Liz Margaret Álvarez calderon"/>
    <x v="0"/>
    <s v="INSPECCION, VIGILANCIA Y CONTROL"/>
    <x v="4"/>
    <n v="35"/>
    <s v="20221140145332  "/>
    <d v="2022-04-26T00:00:00"/>
    <s v="20222000053251- 20222000053261- 20222000053271- 20222000053341-20222000053351- 20222000053361- 20222000053371- 20222000053381- 20222000053391- 20222000053401- 20222000053411- 20222000053421-"/>
    <d v="2022-05-11T00:00:00"/>
    <n v="11"/>
    <n v="12"/>
    <x v="0"/>
    <m/>
    <m/>
    <m/>
    <m/>
    <m/>
    <s v="Radicado de entrada sin archivar"/>
  </r>
  <r>
    <x v="0"/>
    <x v="0"/>
    <x v="3"/>
    <s v="CUERPO DE BOMBEROS VOLUNTARIOS DE FILADELFIA CALDAS  "/>
    <x v="0"/>
    <x v="2"/>
    <s v="CAC ERROR PLATAFORMA RUE "/>
    <s v="Carlos Cartagena Cano"/>
    <x v="2"/>
    <s v="CITEL"/>
    <x v="0"/>
    <n v="30"/>
    <s v="20221140145342  "/>
    <d v="2022-04-26T00:00:00"/>
    <s v="N/A"/>
    <d v="2022-04-29T00:00:00"/>
    <n v="3"/>
    <n v="4"/>
    <x v="0"/>
    <s v="29-04-2022 09:02 AM Archivar Carlos Cartagena Cano Se envía solicitud a CITEL para verificar con cuerpo de bomberos de Filadelfia."/>
    <s v="N/A"/>
    <s v="N/A"/>
    <s v="Si"/>
    <s v="N/A"/>
    <s v="Se evidencia con carga de documentos sistema RUE (no se podia realizar por fallaas tecnicas resuentas por la oficina T.I )"/>
  </r>
  <r>
    <x v="0"/>
    <x v="0"/>
    <x v="10"/>
    <s v="JHON FABIO CALAMBAS GARCIA "/>
    <x v="2"/>
    <x v="4"/>
    <s v="CAC DERECHO DE PETICION JHON FABIO CALAMBAS "/>
    <s v=" Melba Vidal"/>
    <x v="0"/>
    <s v="INSPECCION, VIGILANCIA Y CONTROL"/>
    <x v="4"/>
    <n v="35"/>
    <s v="20221140145372  "/>
    <d v="2022-04-26T00:00:00"/>
    <n v="20222150058031"/>
    <d v="2022-06-23T00:00:00"/>
    <n v="40"/>
    <n v="41"/>
    <x v="1"/>
    <s v="27-07-2022 13:12 PM_x0009_Archivar_x0009_Melba Vidal_x0009_Respuesta enviada el 23 de junio del 2022 con radicado No 20222150058031"/>
    <d v="2022-06-23T00:00:00"/>
    <s v="PDF"/>
    <s v="Si"/>
    <s v="N/A"/>
    <s v="N/A"/>
  </r>
  <r>
    <x v="0"/>
    <x v="0"/>
    <x v="7"/>
    <s v="CUERPO DE BOMBEROS VOLUNTARIOS DE CHIPAQUE - CUNDINAMARCA  "/>
    <x v="0"/>
    <x v="4"/>
    <s v="CAC Informe de estacion de Chipaque "/>
    <s v=" Melba Vidal"/>
    <x v="0"/>
    <s v="INSPECCION, VIGILANCIA Y CONTROL"/>
    <x v="0"/>
    <n v="30"/>
    <s v="20221140145392  "/>
    <d v="2022-04-26T00:00:00"/>
    <n v="20222150057551"/>
    <d v="2022-06-21T00:00:00"/>
    <n v="38"/>
    <n v="39"/>
    <x v="1"/>
    <s v="27-07-2022 13:11 PM_x0009_Archivar_x0009_Melba Vidal_x0009_Respuesta enviada el 21 de junio del 2022 con radicado No 20222150057551"/>
    <d v="2022-06-21T00:00:00"/>
    <s v="PDF"/>
    <s v="Si"/>
    <s v="N/A"/>
    <s v="N/A"/>
  </r>
  <r>
    <x v="0"/>
    <x v="0"/>
    <x v="1"/>
    <s v="DIRECTOR SST  "/>
    <x v="3"/>
    <x v="1"/>
    <s v="CAC CERTIFICADO BOMBERIL "/>
    <s v="Edgar Alexander Maya Lopez "/>
    <x v="0"/>
    <s v="EDUCACIÓN NACIONAL PARA BOMBEROS"/>
    <x v="1"/>
    <n v="20"/>
    <s v="20221140145442  "/>
    <d v="2022-04-26T00:00:00"/>
    <m/>
    <d v="2022-05-24T00:00:00"/>
    <n v="20"/>
    <n v="21"/>
    <x v="0"/>
    <s v="24-05-2022 14:57 PM Archivar Edgar Alexander Maya Lopez Se da respuesta por correo electrónico se deja evidencia en digital"/>
    <m/>
    <m/>
    <m/>
    <m/>
    <m/>
  </r>
  <r>
    <x v="0"/>
    <x v="0"/>
    <x v="6"/>
    <s v="CUERPO DE BOMBEROS VOLUNTARIOS DE MIRANDA  "/>
    <x v="0"/>
    <x v="1"/>
    <s v="CAC Solicitud de Estatutos y Reglamento Disciplinario CBV Miranda - Cauca "/>
    <s v="Jorge Fabian Rodriguez Hincapie "/>
    <x v="0"/>
    <s v="FORMULACIÓN, ACTUALIZACIÓN ,ACOMPAÑAMINETO NORMATIVO Y OPERATIVO"/>
    <x v="1"/>
    <n v="20"/>
    <s v="20221140145582  "/>
    <d v="2022-04-26T00:00:00"/>
    <s v="N/A"/>
    <d v="2022-05-04T00:00:00"/>
    <n v="6"/>
    <n v="7"/>
    <x v="0"/>
    <s v="04-05-2022 14:07 PM Archivar Jorge Fabian Rodriguez Hincapie Se archiva petición del Cuerpo de Bomberos Voluntarios de Miranda, toda ves que se adjunto por correo electrónico institucional la minutas de estatuto y reglamento disciplinario de acuerdo a lo solicitado por parte del peticionario."/>
    <m/>
    <m/>
    <m/>
    <m/>
    <s v="Se envia evidencia de envio de documentos al correo respuestasatencionciudadano@dnbc.gov.co"/>
  </r>
  <r>
    <x v="0"/>
    <x v="1"/>
    <x v="7"/>
    <s v="ELKIN RICARDO CASTILLO ATARA "/>
    <x v="2"/>
    <x v="0"/>
    <s v="RD SOLICITUD CONCEPTO JURIDICO "/>
    <s v="Jorge Fabian Rodriguez Hincapie "/>
    <x v="0"/>
    <s v="FORMULACIÓN, ACTUALIZACIÓN ,ACOMPAÑAMINETO NORMATIVO Y OPERATIVO"/>
    <x v="4"/>
    <n v="35"/>
    <s v="20221140145692  "/>
    <d v="2022-04-27T00:00:00"/>
    <n v="20222110053921"/>
    <d v="2022-05-11T00:00:00"/>
    <n v="10"/>
    <n v="11"/>
    <x v="0"/>
    <m/>
    <s v="N/A"/>
    <s v="PDF"/>
    <s v="Si"/>
    <s v="N/A"/>
    <s v="Orfeo de entrada sin cerrar, se tiene evidencia de envio en correo respuestasatencionciudadano@dnbc.gov.co"/>
  </r>
  <r>
    <x v="0"/>
    <x v="0"/>
    <x v="1"/>
    <s v="Shirley Cadena Tacha "/>
    <x v="2"/>
    <x v="0"/>
    <s v="CAC PETICION  "/>
    <s v="Jorge Fabian Rodriguez Hincapie "/>
    <x v="0"/>
    <s v="FORMULACIÓN, ACTUALIZACIÓN ,ACOMPAÑAMINETO NORMATIVO Y OPERATIVO"/>
    <x v="2"/>
    <n v="30"/>
    <s v="20221140145782  "/>
    <d v="2022-04-27T00:00:00"/>
    <n v="20222110053811"/>
    <d v="2022-05-11T00:00:00"/>
    <n v="10"/>
    <n v="11"/>
    <x v="0"/>
    <m/>
    <s v="N/A"/>
    <s v="PDF"/>
    <s v="Si"/>
    <s v="N/A"/>
    <s v="Orfeo de entrada sin cerrar, se tiene evidencia de envio en correo respuestasatencionciudadano@dnbc.gov.co"/>
  </r>
  <r>
    <x v="0"/>
    <x v="0"/>
    <x v="1"/>
    <s v="LAURA LILIANA ALARCON ROJAS "/>
    <x v="2"/>
    <x v="1"/>
    <s v="CAC: Derecho de petición de información "/>
    <s v="Jorge Fabian Rodriguez Hincapie "/>
    <x v="0"/>
    <s v="FORMULACIÓN, ACTUALIZACIÓN ,ACOMPAÑAMINETO NORMATIVO Y OPERATIVO"/>
    <x v="4"/>
    <n v="35"/>
    <s v="20221140145822  "/>
    <d v="2022-04-27T00:00:00"/>
    <n v="20222110053321"/>
    <d v="2022-05-10T00:00:00"/>
    <n v="9"/>
    <n v="10"/>
    <x v="0"/>
    <m/>
    <s v="N/A"/>
    <s v="PDF"/>
    <s v="Si"/>
    <s v="N/A"/>
    <s v="Orfeo de entrada sin cerrar, se tiene evidencia de envio en correo respuestasatencionciudadano@dnbc.gov.co"/>
  </r>
  <r>
    <x v="0"/>
    <x v="0"/>
    <x v="9"/>
    <s v="ALCALDIA BELEN BOYACA "/>
    <x v="1"/>
    <x v="1"/>
    <s v="CAC Listado Censal "/>
    <s v="Carlos Cartagena Cano"/>
    <x v="2"/>
    <s v="CITEL"/>
    <x v="1"/>
    <n v="20"/>
    <s v="20221140145992  "/>
    <d v="2022-04-28T00:00:00"/>
    <s v="20221000053791- 20221000055191"/>
    <d v="2022-05-24T00:00:00"/>
    <n v="18"/>
    <n v="19"/>
    <x v="0"/>
    <m/>
    <d v="2022-05-24T00:00:00"/>
    <s v="PDF"/>
    <s v="Si"/>
    <s v="N/A"/>
    <s v="Radicado de entrada sin archivar"/>
  </r>
  <r>
    <x v="0"/>
    <x v="0"/>
    <x v="26"/>
    <s v="CUERPO DE BOMBEROS DE TAURAMENA  "/>
    <x v="0"/>
    <x v="2"/>
    <s v="CAC Solicitud nuevo escudo Bomberos  "/>
    <s v="Pedro Andrés Manosalva Rincón"/>
    <x v="1"/>
    <s v="GESTION COMUNICACIONES"/>
    <x v="0"/>
    <n v="30"/>
    <s v="20221140146042  "/>
    <d v="2022-04-28T00:00:00"/>
    <m/>
    <d v="2022-07-29T00:00:00"/>
    <n v="61"/>
    <n v="62"/>
    <x v="2"/>
    <m/>
    <m/>
    <m/>
    <m/>
    <m/>
    <s v="Reasignacion al dia 15 habil por parte de Fortalecimiento bomberil a FANO"/>
  </r>
  <r>
    <x v="0"/>
    <x v="0"/>
    <x v="10"/>
    <s v="Juan josé Novoa Román "/>
    <x v="2"/>
    <x v="0"/>
    <s v="CAC DERECHO DE PETICION "/>
    <s v=" Melba Vidal"/>
    <x v="0"/>
    <s v="INSPECCION, VIGILANCIA Y CONTROL"/>
    <x v="2"/>
    <n v="30"/>
    <s v="20221140146062  "/>
    <d v="2022-04-28T00:00:00"/>
    <s v="20222150056021- 20222150056031"/>
    <d v="2022-06-06T00:00:00"/>
    <n v="26"/>
    <n v="27"/>
    <x v="0"/>
    <s v="15-06-2022 14:24 PM Archivar Melba Vidal Respuesta enviada el 14 de junio del 2022 con radicado No 20222150056031"/>
    <m/>
    <m/>
    <s v="Si"/>
    <m/>
    <m/>
  </r>
  <r>
    <x v="0"/>
    <x v="5"/>
    <x v="0"/>
    <s v="Carolina Giraldo Correa "/>
    <x v="2"/>
    <x v="1"/>
    <s v="Copia de radicado emitido desde el año 2018 "/>
    <s v="Edgar Alexander Maya Lopez "/>
    <x v="0"/>
    <s v="EDUCACIÓN NACIONAL PARA BOMBEROS"/>
    <x v="1"/>
    <n v="20"/>
    <s v="20229000146162  "/>
    <d v="2022-04-29T00:00:00"/>
    <m/>
    <d v="2022-06-01T00:00:00"/>
    <n v="22"/>
    <n v="23"/>
    <x v="1"/>
    <s v="01-06-2022 15:01 PM Archivar Edgar Alexander Maya Lopez Se da respuesta por correo electrónico, el 1/06/2022"/>
    <m/>
    <m/>
    <s v="Si"/>
    <m/>
    <m/>
  </r>
  <r>
    <x v="0"/>
    <x v="1"/>
    <x v="1"/>
    <s v="MILTON JOSE MONA GOMEZ"/>
    <x v="2"/>
    <x v="0"/>
    <s v="RD PETICION CONCEOTI JURIDICO"/>
    <s v="Andrea Bibiana Castañeda Durán"/>
    <x v="0"/>
    <s v="FORMULACIÓN, ACTUALIZACIÓN ,ACOMPAÑAMINETO NORMATIVO Y OPERATIVO"/>
    <x v="4"/>
    <n v="35"/>
    <n v="20221140146232"/>
    <d v="2022-05-02T00:00:00"/>
    <n v="20222110054191"/>
    <d v="2022-05-16T00:00:00"/>
    <n v="10"/>
    <n v="11"/>
    <x v="0"/>
    <s v="29-05-2022 10:55 AM Archivar Andrea Bibiana Castañeda Durán SE DIO TRÁMITE CON RAD. 20222110054191 ENVIADO EL 16/5/22"/>
    <d v="2022-05-16T00:00:00"/>
    <s v="PDF"/>
    <s v="Si"/>
    <s v="N/A"/>
    <s v="N/A"/>
  </r>
  <r>
    <x v="0"/>
    <x v="0"/>
    <x v="13"/>
    <s v="CUERPO DE BOMBEROS VOLUNTARIOS DE ACACIAS"/>
    <x v="0"/>
    <x v="3"/>
    <s v="CAC SOLICITUD ESTUDIO DE HOJAS DE VIDA POSTULADOS A LA COMANDANCIA DE BOMBEROS ACACÍAS-META"/>
    <s v="Jorge Fabian Rodriguez Hincapie "/>
    <x v="0"/>
    <s v="FORMULACIÓN, ACTUALIZACIÓN ,ACOMPAÑAMINETO NORMATIVO Y OPERATIVO"/>
    <x v="0"/>
    <n v="30"/>
    <n v="20221140146302"/>
    <d v="2022-05-03T00:00:00"/>
    <n v="20222110054341"/>
    <d v="2022-05-16T00:00:00"/>
    <n v="9"/>
    <n v="10"/>
    <x v="0"/>
    <m/>
    <d v="2022-05-17T00:00:00"/>
    <s v="PDF"/>
    <s v="Si"/>
    <s v="N/A"/>
    <s v="Radicado de entrada sin archivar"/>
  </r>
  <r>
    <x v="0"/>
    <x v="0"/>
    <x v="13"/>
    <s v="CUERPO DE BOMBEROS VOLUNTARIOS DE ACACIAS"/>
    <x v="0"/>
    <x v="3"/>
    <s v="CAC CONCEPTO HOJAS DE VIDA ASPIRANTES COMANDANTE Y SUBCOMANDANTE BOMBEROS ACACIAS"/>
    <s v="Jorge Fabian Rodriguez Hincapie "/>
    <x v="0"/>
    <s v="FORMULACIÓN, ACTUALIZACIÓN ,ACOMPAÑAMINETO NORMATIVO Y OPERATIVO"/>
    <x v="0"/>
    <n v="30"/>
    <n v="20221140146472"/>
    <d v="2022-05-03T00:00:00"/>
    <n v="20222110054351"/>
    <d v="2022-05-16T00:00:00"/>
    <n v="9"/>
    <n v="10"/>
    <x v="0"/>
    <m/>
    <d v="2022-05-17T00:00:00"/>
    <s v="PDF"/>
    <s v="Si"/>
    <s v="N/A"/>
    <s v="Radicado de entrada sin archivar"/>
  </r>
  <r>
    <x v="0"/>
    <x v="0"/>
    <x v="1"/>
    <s v="Jonathan Ferney Rojas Corchuelo"/>
    <x v="2"/>
    <x v="0"/>
    <s v="CAC Solicitud"/>
    <s v=" Jorge Restrepo Sanguino"/>
    <x v="0"/>
    <s v="FORMULACIÓN, ACTUALIZACIÓN ,ACOMPAÑAMINETO NORMATIVO Y OPERATIVO"/>
    <x v="2"/>
    <n v="30"/>
    <n v="20221140146502"/>
    <d v="2022-05-03T00:00:00"/>
    <s v="N/A"/>
    <d v="2022-05-04T00:00:00"/>
    <n v="1"/>
    <n v="2"/>
    <x v="0"/>
    <m/>
    <s v="N/A"/>
    <s v="N/A"/>
    <s v="Si"/>
    <s v="N/A"/>
    <s v="No se genera radicado de salida, se adjunta evidencia de respuesta solicitada, no se archiva radicado de entrada"/>
  </r>
  <r>
    <x v="0"/>
    <x v="0"/>
    <x v="1"/>
    <s v="JEISSON ALEXANDER CAICEDO MATEUS"/>
    <x v="2"/>
    <x v="1"/>
    <s v="CAC SOLICITUD DE CERTIFICADO LABORAL"/>
    <s v=" Alvaro Perez"/>
    <x v="1"/>
    <s v="GESTIÓN CONTRACTUAL"/>
    <x v="2"/>
    <n v="30"/>
    <n v="20221140146582"/>
    <d v="2022-05-03T00:00:00"/>
    <s v="N/A"/>
    <d v="2022-05-05T00:00:00"/>
    <n v="2"/>
    <n v="3"/>
    <x v="0"/>
    <s v="05-05-2022 09:10 AM Archivar Alvaro Perez SE REMITE LA INFORMACIÓN SOLICITADA MEDIANTE CORREO ELECTRÓNICO DEL 29 DE ABRIL DE 2022."/>
    <d v="2022-05-05T00:00:00"/>
    <s v="PDF"/>
    <s v="Si"/>
    <s v="N/A"/>
    <s v="Falta evidencia de envio por correo electronico"/>
  </r>
  <r>
    <x v="0"/>
    <x v="0"/>
    <x v="1"/>
    <s v="ANDRES JORGE SUAREZ GARCIA"/>
    <x v="2"/>
    <x v="1"/>
    <s v="CAC Solicitud proyecto sedes bomberos"/>
    <s v="Yerky Sneider Garavito Cancelado"/>
    <x v="0"/>
    <s v="FORTALECIMIENTO BOMBERIL PARA LA RESPUESTA "/>
    <x v="2"/>
    <n v="30"/>
    <n v="20221140146592"/>
    <d v="2022-05-04T00:00:00"/>
    <m/>
    <d v="2022-07-29T00:00:00"/>
    <n v="57"/>
    <n v="58"/>
    <x v="2"/>
    <m/>
    <m/>
    <m/>
    <m/>
    <m/>
    <m/>
  </r>
  <r>
    <x v="0"/>
    <x v="0"/>
    <x v="5"/>
    <s v="CUERPO DE BOMBEROS QUIMBAYA"/>
    <x v="0"/>
    <x v="0"/>
    <s v="CAC Solicitud Concepto"/>
    <s v="Jorge Fabian Rodriguez Hincapie "/>
    <x v="0"/>
    <s v="FORMULACIÓN, ACTUALIZACIÓN ,ACOMPAÑAMINETO NORMATIVO Y OPERATIVO"/>
    <x v="4"/>
    <n v="35"/>
    <n v="20221140146622"/>
    <d v="2022-05-04T00:00:00"/>
    <n v="20222110054131"/>
    <d v="2022-05-13T00:00:00"/>
    <n v="7"/>
    <n v="8"/>
    <x v="0"/>
    <m/>
    <m/>
    <m/>
    <s v="Si"/>
    <s v="N/A"/>
    <s v="Se tiene evidencia en correo respuestasatencionciudadano@dnbc.gov.co, se debe archivar radicado de entrada y adjuntar esta evidencia de respuesta en radicado de salida"/>
  </r>
  <r>
    <x v="0"/>
    <x v="0"/>
    <x v="1"/>
    <s v="UNIDAD NACIONAL PARA LA GESTION DEL RIESGO"/>
    <x v="4"/>
    <x v="0"/>
    <s v="CAC Remisión Derecho de Petición Ticket N° GSC-2022-79984 - ATENCIÓN AL CIUDADANO UNGRD."/>
    <s v="Edgar Alexander Maya Lopez "/>
    <x v="0"/>
    <s v="EDUCACIÓN NACIONAL PARA BOMBEROS"/>
    <x v="4"/>
    <n v="35"/>
    <n v="20221140146652"/>
    <d v="2022-05-04T00:00:00"/>
    <m/>
    <d v="2022-06-24T00:00:00"/>
    <n v="35"/>
    <n v="36"/>
    <x v="0"/>
    <s v="24-06-2022 15:26 PM_x0009_Archivar_x0009_Edgar Alexander Maya Lopez_x0009_Se da respuesta con radicado DNBC N° 20222140058581 se envia el 24/06/2022"/>
    <d v="2022-06-24T00:00:00"/>
    <s v="PDF"/>
    <s v="Si"/>
    <s v="N/A"/>
    <s v="N/A"/>
  </r>
  <r>
    <x v="0"/>
    <x v="0"/>
    <x v="26"/>
    <s v="COMANDO BOMBEROS YOPAL"/>
    <x v="0"/>
    <x v="2"/>
    <s v="CAC SOLICITUD CAPACITACION PLATAFORMA RUE"/>
    <s v="Carlos Cartagena Cano"/>
    <x v="2"/>
    <s v="CITEL"/>
    <x v="0"/>
    <n v="30"/>
    <n v="20221140146662"/>
    <d v="2022-05-04T00:00:00"/>
    <n v="20221000053831"/>
    <d v="2022-05-04T00:00:00"/>
    <n v="0"/>
    <n v="1"/>
    <x v="0"/>
    <s v="06-05-2022 12:18 PM Archivar Carlos Cartagena Cano Se envía correo electrónico a la CITEL para fines pertinentes el día miércoles 04 de Mayo 2022 para fines pertinentes."/>
    <s v="N/A"/>
    <s v="N/A"/>
    <s v="N/A"/>
    <s v="N/A"/>
    <s v="Se realiza capacitacion rue al cuerpo de bomberos yopal, se debe adjuntar evidencia de envio de respuesta a CBV"/>
  </r>
  <r>
    <x v="0"/>
    <x v="0"/>
    <x v="1"/>
    <s v="SERGIO CAMARGO ."/>
    <x v="2"/>
    <x v="1"/>
    <s v="CAC PETICION"/>
    <s v="Carlos Cartagena Cano"/>
    <x v="2"/>
    <s v="CITEL"/>
    <x v="2"/>
    <n v="30"/>
    <n v="20221140146722"/>
    <d v="2022-05-04T00:00:00"/>
    <n v="20221000054201"/>
    <d v="2022-05-11T00:00:00"/>
    <n v="5"/>
    <n v="6"/>
    <x v="0"/>
    <m/>
    <m/>
    <m/>
    <s v="Si"/>
    <m/>
    <s v="Radicado de entrada y salida sin archivar, no se adjunta documento con firma (evidencia de envio en respuestasatencionciudadano@dnbc.gov.co)"/>
  </r>
  <r>
    <x v="0"/>
    <x v="0"/>
    <x v="1"/>
    <s v="EMIRO ACEVEDO ROJAS"/>
    <x v="2"/>
    <x v="1"/>
    <s v="CAC Solicitud registro RUE"/>
    <s v="Carlos Cartagena Cano"/>
    <x v="2"/>
    <s v="CITEL"/>
    <x v="2"/>
    <n v="30"/>
    <n v="20221140146922"/>
    <d v="2022-05-04T00:00:00"/>
    <n v="20221000056741"/>
    <d v="2022-06-06T00:00:00"/>
    <n v="22"/>
    <n v="23"/>
    <x v="0"/>
    <m/>
    <m/>
    <m/>
    <s v="Si"/>
    <m/>
    <s v="Radicado de entrada y salida sin archivar, no se adjunta documento con firma (evidencia de envio en respuestasatencionciudadano@dnbc.gov.co)"/>
  </r>
  <r>
    <x v="0"/>
    <x v="0"/>
    <x v="7"/>
    <s v="CUERPO DE BOMBEROS VOLUNTARIOS DE ZIPAQUIRA"/>
    <x v="0"/>
    <x v="1"/>
    <s v="CAC Solicitud información cifras de Bomberos"/>
    <s v="Carlos Cartagena Cano"/>
    <x v="2"/>
    <s v="CITEL"/>
    <x v="1"/>
    <n v="20"/>
    <n v="20221140146952"/>
    <d v="2022-05-04T00:00:00"/>
    <n v="20221000054321"/>
    <d v="2022-05-11T00:00:00"/>
    <n v="5"/>
    <n v="6"/>
    <x v="0"/>
    <m/>
    <m/>
    <m/>
    <m/>
    <m/>
    <s v="Radicado entrada sin archivar, radicado de salida sin adjuntar imagen con firma."/>
  </r>
  <r>
    <x v="0"/>
    <x v="0"/>
    <x v="10"/>
    <s v="MARCO ANTONIO CANDELO PADILLA BOMBERO VOLUNTARIO TULUA VALLE"/>
    <x v="0"/>
    <x v="0"/>
    <s v="CAC Radicado DNBC No. 20193320013592 se encuentra vigente."/>
    <s v="Jose Alexander Teuta Gomez "/>
    <x v="0"/>
    <s v="EDUCACIÓN NACIONAL PARA BOMBEROS"/>
    <x v="2"/>
    <n v="30"/>
    <n v="20221140147012"/>
    <d v="2022-05-04T00:00:00"/>
    <s v="N/A"/>
    <d v="2022-05-31T00:00:00"/>
    <n v="18"/>
    <n v="19"/>
    <x v="0"/>
    <s v="31-05-2022 15:20 PM Archivar Jose Alexander Teuta Gomez Se adjunta, evidencia del correo enviado al peticionario dando respuesta a su consulta. 31-5-22"/>
    <s v="N/A"/>
    <s v="N/A"/>
    <s v="Si"/>
    <s v="N/A"/>
    <s v="No se genero radicado de salida en respuesta"/>
  </r>
  <r>
    <x v="0"/>
    <x v="0"/>
    <x v="0"/>
    <s v="PROCURADURIA PROVINCIAL DE RIONEGRO ANTIOQUIA"/>
    <x v="1"/>
    <x v="1"/>
    <s v="CAC. SOLICITUD RDOS IUC-D-2020-1664338 E IUC-D- 2020-1664297."/>
    <s v=" Jorge Restrepo Sanguino"/>
    <x v="0"/>
    <s v="FORMULACIÓN, ACTUALIZACIÓN ,ACOMPAÑAMINETO NORMATIVO Y OPERATIVO"/>
    <x v="3"/>
    <n v="10"/>
    <n v="20221140147062"/>
    <d v="2022-05-04T00:00:00"/>
    <n v="20222110053971"/>
    <d v="2022-05-13T00:00:00"/>
    <n v="7"/>
    <n v="8"/>
    <x v="0"/>
    <s v="13-05-2022 18:03 PM Archivar Jorge Restrepo Sanguino SE DIO RESPUESTA MEDIANTE OFICIO N 20222110053971 EL 13-05-2022"/>
    <d v="2022-05-13T00:00:00"/>
    <s v="PDF"/>
    <s v="Si"/>
    <s v="N/A"/>
    <s v="N/A"/>
  </r>
  <r>
    <x v="0"/>
    <x v="0"/>
    <x v="4"/>
    <s v="ALCADIA SANTA BARBARA SANTANDER"/>
    <x v="1"/>
    <x v="3"/>
    <s v="CAC Alcaldía de Santa Bárbara - Correspondencia Enviada - E-2022-346"/>
    <s v="Jorge Fabian Rodriguez Hincapie "/>
    <x v="0"/>
    <s v="FORMULACIÓN, ACTUALIZACIÓN ,ACOMPAÑAMINETO NORMATIVO Y OPERATIVO"/>
    <x v="4"/>
    <n v="35"/>
    <n v="20221140147072"/>
    <d v="2022-05-04T00:00:00"/>
    <n v="20222110054791"/>
    <d v="2022-06-06T00:00:00"/>
    <n v="22"/>
    <n v="23"/>
    <x v="0"/>
    <m/>
    <m/>
    <m/>
    <s v="Si"/>
    <s v="N/A"/>
    <s v="Radicado de entrada y salida sin archivar, no se adjunta documento con firma (evidencia de envio en respuestasatencionciudadano@dnbc.gov.co)"/>
  </r>
  <r>
    <x v="0"/>
    <x v="0"/>
    <x v="1"/>
    <s v="CONTRALORIA DELEGADA PARA EL SECTOR DE INFRAESTRUTURA CAROLINA SANCHEZ BRAVO"/>
    <x v="4"/>
    <x v="1"/>
    <s v="CAC. Recordatorio Solicitud información indagación 85112-2021-40556."/>
    <s v=" Alvaro Perez"/>
    <x v="1"/>
    <s v="GESTIÓN CONTRACTUAL"/>
    <x v="3"/>
    <n v="10"/>
    <n v="20221140147082"/>
    <d v="2022-05-04T00:00:00"/>
    <s v="N/A"/>
    <d v="2022-05-13T00:00:00"/>
    <n v="7"/>
    <n v="8"/>
    <x v="0"/>
    <s v="13-05-2022 18:47 PM Archivar Alvaro Perez Se remite respuesta mediante correo electronico de contratación el dia 13 de mayo de 2022."/>
    <s v="N/A"/>
    <s v="N/A"/>
    <s v="Si"/>
    <s v="N/A"/>
    <s v="No se genera radicado de salida, respuesta dada desde correo institucional contratacion"/>
  </r>
  <r>
    <x v="0"/>
    <x v="0"/>
    <x v="1"/>
    <s v="FISCALIA 214 DELEGADA ANTE LOS JUECES PENALES DEL CIRCUITO"/>
    <x v="1"/>
    <x v="2"/>
    <s v="CAC. SOLICITUD DE INFORMACION."/>
    <s v="Carlos Armando López Barrera"/>
    <x v="2"/>
    <s v="GESTIÓN JURÍDICA "/>
    <x v="3"/>
    <n v="10"/>
    <n v="20221140147092"/>
    <d v="2022-05-04T00:00:00"/>
    <n v="20223000055281"/>
    <d v="2022-05-19T00:00:00"/>
    <n v="11"/>
    <n v="12"/>
    <x v="1"/>
    <m/>
    <s v="N/A"/>
    <s v="N/A"/>
    <s v="Si"/>
    <s v="N/A"/>
    <s v="Se envia evidencia de respuesta via coorreo institucional oficina juridica de Direccion DNBC, se debe archivar radicado de entrada"/>
  </r>
  <r>
    <x v="0"/>
    <x v="0"/>
    <x v="4"/>
    <s v="GOBERNACIÓN DE SANTANDER"/>
    <x v="1"/>
    <x v="0"/>
    <s v="CAC. Solicitud de información y concepto."/>
    <s v="Jorge Fabian Rodriguez Hincapie "/>
    <x v="0"/>
    <s v="FORMULACIÓN, ACTUALIZACIÓN ,ACOMPAÑAMINETO NORMATIVO Y OPERATIVO"/>
    <x v="4"/>
    <n v="35"/>
    <n v="20221140147102"/>
    <d v="2022-05-04T00:00:00"/>
    <n v="20222110054291"/>
    <d v="2022-05-16T00:00:00"/>
    <n v="8"/>
    <n v="9"/>
    <x v="0"/>
    <m/>
    <d v="2022-05-16T00:00:00"/>
    <s v="PDF"/>
    <s v="Si"/>
    <s v="N/A"/>
    <s v="No se archiva radicado de entrada."/>
  </r>
  <r>
    <x v="0"/>
    <x v="0"/>
    <x v="10"/>
    <s v="DIANA PATRICIA CORREA BALCAZAR"/>
    <x v="2"/>
    <x v="4"/>
    <s v="CAC. DERECHO DE PETICION SOLICITANDO EL INFORME QUE ARROJO LA VISITA DE INSPECCION,VIGILANCIA Y CONTROL AL CUERPO DE BOMBEROS DE CANDELARIA VALLE."/>
    <s v=" Melba Vidal"/>
    <x v="0"/>
    <s v="INSPECCION, VIGILANCIA Y CONTROL"/>
    <x v="2"/>
    <n v="30"/>
    <n v="20221140147242"/>
    <d v="2022-05-04T00:00:00"/>
    <m/>
    <d v="2022-06-21T00:00:00"/>
    <n v="32"/>
    <n v="33"/>
    <x v="1"/>
    <m/>
    <d v="2022-06-21T00:00:00"/>
    <s v="PDF"/>
    <s v="Si"/>
    <s v="N/A"/>
    <s v="Radicado de entrada sin archivar"/>
  </r>
  <r>
    <x v="0"/>
    <x v="0"/>
    <x v="0"/>
    <s v="CUERPO DE BOMBEROS VOLUNTARIOS DE SAN PEDRO DE LOS MILAGROS"/>
    <x v="0"/>
    <x v="1"/>
    <s v="CAC SOLICITUD DE INFORMACION"/>
    <s v="Carlos Cartagena Cano"/>
    <x v="2"/>
    <s v="CITEL"/>
    <x v="4"/>
    <n v="35"/>
    <n v="20221140147262"/>
    <d v="2022-05-04T00:00:00"/>
    <n v="20221000054331"/>
    <d v="2022-05-11T00:00:00"/>
    <n v="5"/>
    <n v="6"/>
    <x v="0"/>
    <m/>
    <d v="2022-05-11T00:00:00"/>
    <s v="PDF"/>
    <s v="Si"/>
    <s v="N/A"/>
    <s v="No se archiva radicado de entrada."/>
  </r>
  <r>
    <x v="0"/>
    <x v="0"/>
    <x v="7"/>
    <s v="ALCALDIA MUNICIPAL DE VILLAGOMEZ- CUNDINAMARCA"/>
    <x v="1"/>
    <x v="3"/>
    <s v="CAC. Se solicita asesoría para la creación del Cuerpo de Bomberos."/>
    <s v="GONZALO ESCUDERO  "/>
    <x v="0"/>
    <s v="FORMULACIÓN, ACTUALIZACIÓN ,ACOMPAÑAMINETO NORMATIVO Y OPERATIVO"/>
    <x v="0"/>
    <n v="30"/>
    <n v="20221140147522"/>
    <d v="2022-05-05T00:00:00"/>
    <m/>
    <d v="2022-07-29T00:00:00"/>
    <n v="56"/>
    <n v="57"/>
    <x v="2"/>
    <m/>
    <m/>
    <m/>
    <m/>
    <m/>
    <m/>
  </r>
  <r>
    <x v="0"/>
    <x v="0"/>
    <x v="20"/>
    <s v="CUERPO DE BOMBEROS VOLUNTARIOS VILLAGARZON PUTUMAYO"/>
    <x v="0"/>
    <x v="1"/>
    <s v="CAC Solicitud Información"/>
    <s v=" Jorge Restrepo Sanguino"/>
    <x v="0"/>
    <s v="FORMULACIÓN, ACTUALIZACIÓN ,ACOMPAÑAMINETO NORMATIVO Y OPERATIVO"/>
    <x v="0"/>
    <n v="30"/>
    <n v="20221140147622"/>
    <d v="2022-05-05T00:00:00"/>
    <n v="20222110054491"/>
    <d v="2022-06-15T00:00:00"/>
    <n v="28"/>
    <n v="29"/>
    <x v="0"/>
    <m/>
    <m/>
    <m/>
    <s v="Si"/>
    <m/>
    <s v="Radicado de entrada y salida sin archivar, no se adjunta documento con firma (evidencia de envio en respuestasatencionciudadano@dnbc.gov.co)"/>
  </r>
  <r>
    <x v="0"/>
    <x v="0"/>
    <x v="1"/>
    <s v="LUIS ARMANDO YARPAZ REVELO"/>
    <x v="2"/>
    <x v="1"/>
    <s v="CAC Solicitud circular"/>
    <s v="Julio Alejandro Chamorro Cabrera"/>
    <x v="0"/>
    <s v="INSPECCION, VIGILANCIA Y CONTROL"/>
    <x v="1"/>
    <n v="20"/>
    <n v="20221140147822"/>
    <d v="2022-05-05T00:00:00"/>
    <n v="20222000054211"/>
    <d v="2022-05-09T00:00:00"/>
    <n v="2"/>
    <n v="3"/>
    <x v="0"/>
    <s v="09-05-2022 11:17 AM Archivar Julio Alejandro Chamorro Cabrera Respuesta enviada el 9 de mayo del 2022 con radicado No 20222000054211"/>
    <s v="N/A"/>
    <s v="N/A"/>
    <s v="Si"/>
    <s v="N/A"/>
    <s v="Se responde via correo electronico institucional de inspeccion vigilacia y control"/>
  </r>
  <r>
    <x v="0"/>
    <x v="5"/>
    <x v="1"/>
    <s v="DIANA CAROLINA ESPEJO PEREZ"/>
    <x v="2"/>
    <x v="1"/>
    <s v="Solicitud de información de incendios forestales"/>
    <s v="Carlos Cartagena Cano"/>
    <x v="2"/>
    <s v="CITEL"/>
    <x v="1"/>
    <n v="20"/>
    <n v="20229000147612"/>
    <d v="2022-05-05T00:00:00"/>
    <n v="20221000054391"/>
    <d v="2022-05-11T00:00:00"/>
    <n v="4"/>
    <n v="5"/>
    <x v="0"/>
    <m/>
    <s v="N/A"/>
    <s v="N/A"/>
    <s v="N/A"/>
    <s v="N/A"/>
    <s v="Radicado entrada sin archivar, radicado de salida sin adjuntar imagen con firma."/>
  </r>
  <r>
    <x v="0"/>
    <x v="0"/>
    <x v="1"/>
    <s v="ANA PAOLA AGUDELO"/>
    <x v="2"/>
    <x v="2"/>
    <s v="CAC Oficio 2022EE04190 - Traslado de Comunicación Radicado 2022ER03292"/>
    <s v=" Andrés Fernando Muñoz Cabrera"/>
    <x v="0"/>
    <s v="FORTALECIMIENTO BOMBERIL PARA LA RESPUESTA "/>
    <x v="2"/>
    <n v="30"/>
    <n v="20221140147912"/>
    <d v="2022-05-06T00:00:00"/>
    <s v="_x0009_20222110059061"/>
    <d v="2022-07-11T00:00:00"/>
    <n v="42"/>
    <n v="43"/>
    <x v="1"/>
    <m/>
    <m/>
    <m/>
    <m/>
    <m/>
    <s v="Se realiza traslado de peticion en el dia 42, radicado de entrada sin archivar"/>
  </r>
  <r>
    <x v="0"/>
    <x v="0"/>
    <x v="8"/>
    <s v="VEEDURIA BOMBERIL"/>
    <x v="3"/>
    <x v="0"/>
    <s v="CAC. Respuesta Oficial, EXT_S22-00026353-PQRSD-020343-PQR, Traslado por competencia."/>
    <s v="Andrea Bibiana Castañeda Durán"/>
    <x v="0"/>
    <s v="FORMULACIÓN, ACTUALIZACIÓN ,ACOMPAÑAMINETO NORMATIVO Y OPERATIVO"/>
    <x v="4"/>
    <n v="35"/>
    <n v="20221140147962"/>
    <d v="2022-05-06T00:00:00"/>
    <n v="20222110056061"/>
    <d v="2022-06-07T00:00:00"/>
    <n v="21"/>
    <n v="22"/>
    <x v="0"/>
    <s v="08-06-2022 17:08 PM Archivar Andrea Bibiana Castañeda Durán SE DIO TRÁMITE CON RAD. 20222110056071 ENVIADO EL 7/6/22"/>
    <m/>
    <m/>
    <s v="Si"/>
    <s v="N/A"/>
    <s v="Se tiene evidencia de envio de respuesta (respuestasatencionciudadano@dnbc.gov.co) no se sube documento digitalizado con firma en radicado de salida."/>
  </r>
  <r>
    <x v="0"/>
    <x v="0"/>
    <x v="5"/>
    <s v="ALCALDIA MUNICIPAL DE CALARCA Gestion del Riesgo de Desastres QUINDIO"/>
    <x v="1"/>
    <x v="0"/>
    <s v="CAC. REMISION OFICIO EXT_S22-00016186-PQRSD-012684-PQR del 11 de abril de 2022."/>
    <s v="Liz Margaret Álvarez calderon"/>
    <x v="0"/>
    <s v="INSPECCION, VIGILANCIA Y CONTROL"/>
    <x v="2"/>
    <n v="30"/>
    <n v="20221140148042"/>
    <d v="2022-05-06T00:00:00"/>
    <s v="20222000055501- 20222000055511- 20222000055521."/>
    <d v="2022-06-06T00:00:00"/>
    <n v="20"/>
    <n v="21"/>
    <x v="0"/>
    <m/>
    <m/>
    <m/>
    <s v="Si"/>
    <s v="N/A"/>
    <s v="Radicado de entrada y salida sin archivar, no se adjunta documento con firma (evidencia de envio en respuestasatencionciudadano@dnbc.gov.co)"/>
  </r>
  <r>
    <x v="0"/>
    <x v="0"/>
    <x v="10"/>
    <s v="BENEMéRITO CUERPO DE BOMBEROS VOLUNTARIOS BUGA"/>
    <x v="0"/>
    <x v="1"/>
    <s v="CAC. Saludo cordial y solicitud de estado de avance entrega de maquina al cuerpo de bomberos voluntarios de Guadalajara de Buga-Valle del Cauca."/>
    <s v=" Andrés Fernando Muñoz Cabrera"/>
    <x v="0"/>
    <s v="FORTALECIMIENTO BOMBERIL PARA LA RESPUESTA "/>
    <x v="0"/>
    <n v="30"/>
    <n v="20221140148072"/>
    <d v="2022-05-06T00:00:00"/>
    <s v="N/A"/>
    <d v="2022-06-06T00:00:00"/>
    <n v="20"/>
    <n v="21"/>
    <x v="0"/>
    <s v="06-06-2022 14:13 PM Archivar Andrés Fernando Muñoz Cabrera Se da respuesta a través del correo de Tatiana Herrera el día 06/06/2022, relacionado la respuesta a la consulta realizada."/>
    <s v="N/A"/>
    <s v="N/A"/>
    <s v="Si"/>
    <s v="N/A"/>
    <s v="No se genero radicado de salida ni oficio remisorio para respuesta por parte de la oficina responsable"/>
  </r>
  <r>
    <x v="0"/>
    <x v="0"/>
    <x v="0"/>
    <s v="CUERPO DE BOMBEROS VOLUNTARIOS DE LA CEJA"/>
    <x v="0"/>
    <x v="1"/>
    <s v="CAC. Solicitud diseños para la construcción de estaciones de bomberos."/>
    <s v="Jonathan Prieto "/>
    <x v="0"/>
    <s v="FORTALECIMIENTO BOMBERIL PARA LA RESPUESTA "/>
    <x v="1"/>
    <n v="20"/>
    <n v="20221140148092"/>
    <d v="2022-05-06T00:00:00"/>
    <m/>
    <d v="2022-07-29T00:00:00"/>
    <n v="55"/>
    <n v="56"/>
    <x v="2"/>
    <m/>
    <m/>
    <m/>
    <m/>
    <m/>
    <m/>
  </r>
  <r>
    <x v="0"/>
    <x v="0"/>
    <x v="1"/>
    <s v="LEONEL NUSTES PEREZ"/>
    <x v="2"/>
    <x v="0"/>
    <s v="CAC. VENCIMIENTO POR EDAD CARGO DE COMANDANTE Y RENUNCIA DEL SUBCOMANDANTE"/>
    <s v="Jorge Fabian Rodriguez Hincapie "/>
    <x v="0"/>
    <s v="FORMULACIÓN, ACTUALIZACIÓN ,ACOMPAÑAMINETO NORMATIVO Y OPERATIVO"/>
    <x v="0"/>
    <n v="30"/>
    <n v="20221140148102"/>
    <d v="2022-05-06T00:00:00"/>
    <n v="20222110054401"/>
    <d v="2022-05-16T00:00:00"/>
    <n v="6"/>
    <n v="7"/>
    <x v="0"/>
    <m/>
    <d v="2022-05-18T00:00:00"/>
    <s v="PDF"/>
    <s v="Si"/>
    <s v="N/A"/>
    <s v="Radicado de entrada sin archivar"/>
  </r>
  <r>
    <x v="0"/>
    <x v="5"/>
    <x v="10"/>
    <s v="LUZ MARINA SOTO ACEVEDO"/>
    <x v="2"/>
    <x v="0"/>
    <s v="CONSULTA PARA EJERCER COMO MIEMBRO DEL CONSEJO DE OFICIALES O COMO DIGNATARIO DE CUERPO DE BOMBEROS VOLUNTARIOS"/>
    <s v="Andrea Bibiana Castañeda Durán"/>
    <x v="0"/>
    <s v="FORMULACIÓN, ACTUALIZACIÓN ,ACOMPAÑAMINETO NORMATIVO Y OPERATIVO"/>
    <x v="4"/>
    <n v="35"/>
    <n v="20229000148432"/>
    <d v="2022-05-07T00:00:00"/>
    <n v="20222110056081"/>
    <d v="2022-06-07T00:00:00"/>
    <n v="20"/>
    <n v="21"/>
    <x v="0"/>
    <s v="08-06-2022 15:34 PM Archivar Andrea Bibiana Castañeda Durán SE DIO TRÁMITE CON RADICADO 20222110056081 ENVIADO EL 07/06/22"/>
    <m/>
    <s v="WORD"/>
    <s v="Si"/>
    <s v="N/A"/>
    <s v="Se tiene evidencia de envio de respuesta (respuestasatencionciudadano@dnbc.gov.co) no se sube documento digitalizado con firma en radicado de salida."/>
  </r>
  <r>
    <x v="0"/>
    <x v="0"/>
    <x v="9"/>
    <s v="CUERPO DE BOMBEROS VOLUNTARIOS DE TUTA"/>
    <x v="0"/>
    <x v="2"/>
    <s v="CAC Solicitud"/>
    <s v="Carlos Cartagena Cano"/>
    <x v="2"/>
    <s v="CITEL"/>
    <x v="0"/>
    <n v="30"/>
    <n v="20221140148442"/>
    <d v="2022-05-09T00:00:00"/>
    <s v="N/A"/>
    <d v="2022-05-09T00:00:00"/>
    <n v="0"/>
    <n v="1"/>
    <x v="0"/>
    <s v="09-05-2022 14:53 PM Archivar Carlos Cartagena Cano Información enviada a CITEL para fines pertinentes vía correo electrónico el día 09 de Mayo 2022"/>
    <s v="N/A"/>
    <s v="N/A"/>
    <s v="N/A"/>
    <s v="N/A"/>
    <s v="Informacion actualizada en sistema RUE"/>
  </r>
  <r>
    <x v="0"/>
    <x v="0"/>
    <x v="17"/>
    <s v="CUERPO DE BOMBEROS VOLUNTARIOS DE TURBACO - BOLÍVAR"/>
    <x v="0"/>
    <x v="1"/>
    <s v="CAC Solicitud del estado actual de los planes de Mejoramiento de los Cuerpos de Bomberos del Departamento de Bolívar."/>
    <s v="Julio Alejandro Chamorro Cabrera"/>
    <x v="0"/>
    <s v="INSPECCION, VIGILANCIA Y CONTROL"/>
    <x v="1"/>
    <n v="20"/>
    <n v="20221140148462"/>
    <d v="2022-05-09T00:00:00"/>
    <s v="N/A"/>
    <d v="2022-06-03T00:00:00"/>
    <n v="18"/>
    <n v="19"/>
    <x v="0"/>
    <s v="03-06-2022 11:47 AM Archivar Julio Alejandro Chamorro Cabrera Se habla via telefónica con la Copordinadora del Departamento de Bolívar para darle la información requerida, se acuerda enviarle a cada cuerpo de omberos una solicitud del cumplimiento del plan de mejora"/>
    <m/>
    <m/>
    <m/>
    <m/>
    <s v="Contratista responde mediante llamada a coordinadora del departamento de Bolivar, no se aporta evidencia de llamada"/>
  </r>
  <r>
    <x v="1"/>
    <x v="2"/>
    <x v="19"/>
    <s v="CUERPO DE BOMBEROS VOLUNTARIOS AGUACHICA"/>
    <x v="0"/>
    <x v="3"/>
    <s v="CHT. : SOLICITUD ACOMPAÑAMIENTO DNBC Y PROCURADURIA DELEGADA."/>
    <s v=" Jorge Restrepo Sanguino"/>
    <x v="0"/>
    <s v="FORMULACIÓN, ACTUALIZACIÓN ,ACOMPAÑAMINETO NORMATIVO Y OPERATIVO"/>
    <x v="4"/>
    <n v="35"/>
    <n v="20221140148592"/>
    <d v="2022-05-09T00:00:00"/>
    <n v="20222110054411"/>
    <d v="2022-05-13T00:00:00"/>
    <n v="4"/>
    <n v="5"/>
    <x v="0"/>
    <s v="13-05-2022 10:41 AM Archivar Jorge Restrepo Sanguino SE DIO RESPUESTA MEDIANTE OFICIO N°20222110054411 EL 13/05/2022"/>
    <d v="2022-05-13T00:00:00"/>
    <s v="PDF"/>
    <s v="Si"/>
    <s v="N/A"/>
    <s v="N/A"/>
  </r>
  <r>
    <x v="0"/>
    <x v="1"/>
    <x v="24"/>
    <s v="DELEGACION DEPARTAMENTAL DEL GUAINIA"/>
    <x v="1"/>
    <x v="3"/>
    <s v="RD. Solicitud sobre la forma de contratar y la administración de los recursos de la sobretasa bomberil."/>
    <s v="Andrea Bibiana Castañeda Durán"/>
    <x v="0"/>
    <s v="FORMULACIÓN, ACTUALIZACIÓN ,ACOMPAÑAMINETO NORMATIVO Y OPERATIVO"/>
    <x v="4"/>
    <n v="35"/>
    <n v="20221140148682"/>
    <d v="2022-05-09T00:00:00"/>
    <n v="20222110054601"/>
    <d v="2022-05-17T00:00:00"/>
    <n v="6"/>
    <n v="7"/>
    <x v="0"/>
    <s v="29-05-2022 10:56 AM Archivar Andrea Bibiana Castañeda Durán SE DIO TRÁMITE CON RADICADO 20222110054601 ENVIADO EL 17/5/22"/>
    <d v="2022-05-17T00:00:00"/>
    <s v="PDF"/>
    <s v="Si"/>
    <s v="N/A"/>
    <s v="N/A"/>
  </r>
  <r>
    <x v="0"/>
    <x v="0"/>
    <x v="1"/>
    <s v="CONTRALORIA DELEGADA PARA EL SECTOR DE INFRAESTRUTURA CAROLINA SANCHEZ BRAVO"/>
    <x v="4"/>
    <x v="1"/>
    <s v="CAC. Comunicación Observación Contraloría General de la República – Atención Denuncia 2021-212026-82111-D."/>
    <s v=" Alvaro Perez"/>
    <x v="1"/>
    <s v="GESTIÓN CONTRACTUAL"/>
    <x v="1"/>
    <n v="20"/>
    <n v="20221140148832"/>
    <d v="2022-05-09T00:00:00"/>
    <n v="20223000055491"/>
    <d v="2022-05-20T00:00:00"/>
    <n v="9"/>
    <n v="10"/>
    <x v="0"/>
    <s v="06-06-2022 10:21 AM Archivar Alvaro Perez Se dio respuesta mediante el correo electronico de el Director el dia 20 de mayo de 2022."/>
    <s v="N/A"/>
    <s v="PDF"/>
    <s v="Si"/>
    <s v="N/A"/>
    <s v="N/A"/>
  </r>
  <r>
    <x v="0"/>
    <x v="0"/>
    <x v="1"/>
    <s v="JAIME MAURICIO VELASQUEZ"/>
    <x v="2"/>
    <x v="0"/>
    <s v="CAC Reconocimiento Grado ante Bomberos Voluntarios"/>
    <s v="Jorge Fabian Rodriguez Hincapie "/>
    <x v="0"/>
    <s v="FORMULACIÓN, ACTUALIZACIÓN ,ACOMPAÑAMINETO NORMATIVO Y OPERATIVO"/>
    <x v="2"/>
    <n v="30"/>
    <n v="20221140148922"/>
    <d v="2022-05-10T00:00:00"/>
    <n v="20222110055571"/>
    <d v="2022-06-06T00:00:00"/>
    <n v="18"/>
    <n v="19"/>
    <x v="0"/>
    <m/>
    <m/>
    <m/>
    <s v="Si"/>
    <s v="N/A"/>
    <s v="Radicado de entrada y salida sin archivar, no se adjunta documento con firma (evidencia de envio en respuestasatencionciudadano@dnbc.gov.co)"/>
  </r>
  <r>
    <x v="0"/>
    <x v="0"/>
    <x v="3"/>
    <s v="CUERPO DE BOMBEROS VOLUNTARIOS DE PALESTINA - CALDAS CORREGIMIENTO ARAUCA"/>
    <x v="0"/>
    <x v="4"/>
    <s v="CAC DENUNCIA DERECHO A LA VIDA"/>
    <s v=" Julio Cesar Garcia Triana"/>
    <x v="0"/>
    <s v="INSPECCION, VIGILANCIA Y CONTROL"/>
    <x v="2"/>
    <n v="30"/>
    <n v="20221140148982"/>
    <d v="2022-05-10T00:00:00"/>
    <n v="20222150055591"/>
    <d v="2022-06-06T00:00:00"/>
    <n v="18"/>
    <n v="19"/>
    <x v="0"/>
    <m/>
    <m/>
    <m/>
    <s v="Si"/>
    <m/>
    <s v="Radicado de entrada y salida sin archivar, no se adjunta documento con firma (evidencia de envio en respuestasatencionciudadano@dnbc.gov.co)"/>
  </r>
  <r>
    <x v="0"/>
    <x v="0"/>
    <x v="3"/>
    <s v="CUERPO DE BOMBEROS VOLUNTARIOS DE PALESTINA - CALDAS CORREGIMIENTO ARAUCA"/>
    <x v="0"/>
    <x v="4"/>
    <s v="CAC SOLICITUD PROCESO DE INSPECCION, VIGILANCIA Y CONTROL BOMBEROS PALESTINA HUILA"/>
    <s v=" Melba Vidal"/>
    <x v="0"/>
    <s v="INSPECCION, VIGILANCIA Y CONTROL"/>
    <x v="0"/>
    <n v="30"/>
    <n v="20221140149062"/>
    <d v="2022-05-10T00:00:00"/>
    <n v="20222150058011"/>
    <d v="2022-06-22T00:00:00"/>
    <n v="29"/>
    <n v="30"/>
    <x v="0"/>
    <m/>
    <d v="2022-06-22T00:00:00"/>
    <s v="PDF"/>
    <s v="Si"/>
    <s v="N/A"/>
    <s v="Radicado de entrada sin archivar"/>
  </r>
  <r>
    <x v="0"/>
    <x v="0"/>
    <x v="10"/>
    <s v="CUERPO DE BOMBEROS VOLUNTARIOS DE VILLAGORGONA"/>
    <x v="0"/>
    <x v="1"/>
    <s v="CAC Solicitud de referencias de unidades bomberiles"/>
    <s v="Carlos Cartagena Cano"/>
    <x v="2"/>
    <s v="CITEL"/>
    <x v="1"/>
    <n v="20"/>
    <n v="20221140149072"/>
    <d v="2022-05-10T00:00:00"/>
    <s v="N/A"/>
    <d v="2022-05-03T00:00:00"/>
    <n v="-7"/>
    <n v="-6"/>
    <x v="0"/>
    <s v="12-05-2022 09:33 AM Archivar Carlos Cartagena Cano Información se envia a CITEL el dia 03 de Mayo para fines pertinentes."/>
    <s v="N/A"/>
    <s v="N/A"/>
    <s v="Si"/>
    <s v="N/A"/>
    <s v="Correo enviado antes de su radicacion"/>
  </r>
  <r>
    <x v="0"/>
    <x v="0"/>
    <x v="1"/>
    <s v="KARINA REYES VALBUENA"/>
    <x v="2"/>
    <x v="1"/>
    <s v="CAC Solicitud de informacion y documentos"/>
    <s v=" Maicol Villarreal Ospina"/>
    <x v="0"/>
    <s v="EDUCACIÓN NACIONAL PARA BOMBEROS"/>
    <x v="1"/>
    <n v="20"/>
    <n v="20221140149082"/>
    <d v="2022-05-10T00:00:00"/>
    <n v="20222140055021"/>
    <d v="2022-05-18T00:00:00"/>
    <n v="6"/>
    <n v="7"/>
    <x v="0"/>
    <s v="19-05-2022 11:30 AM Archivar Maicol Villarreal Ospina SE DA RESPUESTA CON RADICADO DNBC 20222140055021 POR CORREO ELECTRÓNICO"/>
    <d v="2022-05-18T00:00:00"/>
    <s v="PDF"/>
    <s v="Si"/>
    <s v="N/A"/>
    <s v="N/A"/>
  </r>
  <r>
    <x v="0"/>
    <x v="0"/>
    <x v="1"/>
    <s v="COMUNICACIóN PRESIDENCIA DE LA REPúBLICA"/>
    <x v="4"/>
    <x v="2"/>
    <s v="CAC TRASLADO"/>
    <s v=" Andrés Fernando Muñoz Cabrera"/>
    <x v="0"/>
    <s v="FORTALECIMIENTO BOMBERIL PARA LA RESPUESTA "/>
    <x v="0"/>
    <n v="30"/>
    <n v="20221140149112"/>
    <d v="2022-05-10T00:00:00"/>
    <m/>
    <d v="2022-07-29T00:00:00"/>
    <n v="53"/>
    <n v="54"/>
    <x v="2"/>
    <m/>
    <m/>
    <m/>
    <m/>
    <m/>
    <m/>
  </r>
  <r>
    <x v="0"/>
    <x v="0"/>
    <x v="1"/>
    <s v="LORENA PATIÑO -"/>
    <x v="2"/>
    <x v="4"/>
    <s v="CAC Incumplimiento pagos seguridad social"/>
    <s v=" Jorge Restrepo Sanguino"/>
    <x v="0"/>
    <s v="FORMULACIÓN, ACTUALIZACIÓN ,ACOMPAÑAMINETO NORMATIVO Y OPERATIVO"/>
    <x v="6"/>
    <n v="30"/>
    <n v="20221140149242"/>
    <d v="2022-05-10T00:00:00"/>
    <n v="20222110057051"/>
    <d v="2022-06-17T00:00:00"/>
    <n v="27"/>
    <n v="28"/>
    <x v="0"/>
    <m/>
    <d v="2022-06-17T00:00:00"/>
    <s v="PDF"/>
    <s v="Si"/>
    <s v="N/A"/>
    <s v="Por desconocimiento del solicitante la queja no va dirigida a la DNBC realmente/radicado de entrada sin archivar"/>
  </r>
  <r>
    <x v="0"/>
    <x v="0"/>
    <x v="1"/>
    <s v="JONATHAN FERNEY ROJAS CORCHUELO"/>
    <x v="2"/>
    <x v="0"/>
    <s v="CAC SOLICITUD"/>
    <s v="GONZALO ESCUDERO  "/>
    <x v="0"/>
    <s v="FORMULACIÓN, ACTUALIZACIÓN ,ACOMPAÑAMINETO NORMATIVO Y OPERATIVO"/>
    <x v="2"/>
    <n v="30"/>
    <n v="20221140149352"/>
    <d v="2022-05-10T00:00:00"/>
    <m/>
    <d v="2022-07-29T00:00:00"/>
    <n v="53"/>
    <n v="54"/>
    <x v="2"/>
    <m/>
    <m/>
    <m/>
    <m/>
    <m/>
    <m/>
  </r>
  <r>
    <x v="0"/>
    <x v="1"/>
    <x v="7"/>
    <s v="CUERPO DE BOMBEROS VOLUNTARIOS DE CHIPAQUE - CUNDINAMARCA"/>
    <x v="0"/>
    <x v="1"/>
    <s v="RD. Solicitud copia de acta de reunión realizada el día 19 de marzo del 2022 por la DNBC y copia del resultado de la visita a la Estación."/>
    <s v=" Melba Vidal"/>
    <x v="0"/>
    <s v="INSPECCION, VIGILANCIA Y CONTROL"/>
    <x v="1"/>
    <n v="20"/>
    <n v="20221140149472"/>
    <d v="2022-05-11T00:00:00"/>
    <n v="20222150055351"/>
    <d v="2022-06-02T00:00:00"/>
    <n v="15"/>
    <n v="16"/>
    <x v="0"/>
    <m/>
    <m/>
    <m/>
    <s v="Si"/>
    <m/>
    <s v="Radicado de entrada y salida sin archivar, no se adjunta documento con firma (evidencia de envio en respuestasatencionciudadano@dnbc.gov.co)"/>
  </r>
  <r>
    <x v="0"/>
    <x v="0"/>
    <x v="1"/>
    <s v="ESTEBAN QUINTERO ."/>
    <x v="2"/>
    <x v="0"/>
    <s v="CAC Inquietud con respecto al ascenso de: Asperante a Bombero, al grado de: Bombero"/>
    <s v="Lina Maria Rojas Gallego "/>
    <x v="0"/>
    <s v="EDUCACIÓN NACIONAL PARA BOMBEROS"/>
    <x v="2"/>
    <n v="30"/>
    <n v="20221140149492"/>
    <d v="2022-05-11T00:00:00"/>
    <n v="20222140055701"/>
    <d v="2022-06-06T00:00:00"/>
    <n v="17"/>
    <n v="18"/>
    <x v="0"/>
    <s v="24-05-2022 17:22 PM Archivar Lina Maria Rojas Gallego Se responde con radicado DNBC 20222140055701"/>
    <s v="N/A"/>
    <s v="WORD"/>
    <s v="N/A"/>
    <s v="N/A"/>
    <s v="Radicado de entrada y salida sin archivar, no se adjunta documento con firma (evidencia de envio en respuestasatencionciudadano@dnbc.gov.co)"/>
  </r>
  <r>
    <x v="0"/>
    <x v="5"/>
    <x v="7"/>
    <s v="Jorge Ardila Pallares"/>
    <x v="2"/>
    <x v="2"/>
    <s v="Se reitera la atención, tramite y respuesta de los radicados 20229000135262 y 20229000146562"/>
    <s v=" Andrés Fernando Muñoz Cabrera"/>
    <x v="0"/>
    <s v="FORTALECIMIENTO BOMBERIL PARA LA RESPUESTA "/>
    <x v="6"/>
    <n v="15"/>
    <n v="20229000149382"/>
    <d v="2022-05-11T00:00:00"/>
    <n v="20222130055431"/>
    <d v="2022-06-06T00:00:00"/>
    <n v="17"/>
    <n v="18"/>
    <x v="1"/>
    <s v="06-06-2022 12:05 PM Archivar Andrés Fernando Muñoz Cabrera Se da respuesta a través del correo Respuestas Atención Ciudadano el día 06/06/2022, con oficio DNBC No. 20222130055431"/>
    <s v="N/A"/>
    <s v="N/A"/>
    <s v="Si"/>
    <s v="N/A"/>
    <s v="Problema internbo Orfeo radicado de salida no encontrado, respuesta enviada via respuestasatencinciudadano@dnbc.gov.co"/>
  </r>
  <r>
    <x v="0"/>
    <x v="0"/>
    <x v="29"/>
    <s v="CUERPO DE BOMBEROS VOLUNTARIOS DE FONSECA"/>
    <x v="0"/>
    <x v="3"/>
    <s v="CAC Solicitud de apoyo"/>
    <s v=" Jorge Restrepo Sanguino"/>
    <x v="0"/>
    <s v="FORMULACIÓN, ACTUALIZACIÓN ,ACOMPAÑAMINETO NORMATIVO Y OPERATIVO"/>
    <x v="0"/>
    <n v="30"/>
    <n v="20221140149512"/>
    <d v="2022-05-12T00:00:00"/>
    <m/>
    <d v="2022-07-29T00:00:00"/>
    <n v="51"/>
    <n v="52"/>
    <x v="2"/>
    <m/>
    <m/>
    <m/>
    <m/>
    <m/>
    <m/>
  </r>
  <r>
    <x v="0"/>
    <x v="0"/>
    <x v="4"/>
    <s v="ALCALDIA MUNICIPAL MOGOTES SANTANDER"/>
    <x v="1"/>
    <x v="3"/>
    <s v="CAC SOLICITUD ACOMPAÑAMIENTO MESA DE TRABAJO"/>
    <s v=" Jorge Restrepo Sanguino"/>
    <x v="0"/>
    <s v="FORMULACIÓN, ACTUALIZACIÓN ,ACOMPAÑAMINETO NORMATIVO Y OPERATIVO"/>
    <x v="0"/>
    <n v="30"/>
    <n v="20221140149552"/>
    <d v="2022-05-12T00:00:00"/>
    <m/>
    <d v="2022-06-23T00:00:00"/>
    <n v="28"/>
    <n v="29"/>
    <x v="0"/>
    <s v="30-06-2022 11:11 AM_x0009_Archivar_x0009_Jorge Restrepo Sanguino_x0009_SE REALIZÓ VISITA EL DÍA 23 DE JUNIO DE 2022 EN LA ALCALDÍA DE MOGOTES Y SE LLEVÓ A CABO MESA DE TRABAJO EN COMPAÑÍA DE EL DELEGADO DEPARTAMENTAL Y EL COMANDANTE DEL CUERPO DE BOMBEROS"/>
    <s v="N/A"/>
    <s v="N/A"/>
    <s v="N/A"/>
    <s v="N/A"/>
    <s v="Se debe adjuntar evidencia de reuinion"/>
  </r>
  <r>
    <x v="0"/>
    <x v="0"/>
    <x v="2"/>
    <s v="CUERPO BOMBEROS VOLUNTARIOS LOS ANDES NARIÑO"/>
    <x v="0"/>
    <x v="2"/>
    <s v="CAC SOLICITUD CORRECCION NOMBRE"/>
    <s v="Mauricio Delgado Perdomo"/>
    <x v="0"/>
    <s v="EDUCACIÓN NACIONAL PARA BOMBEROS"/>
    <x v="0"/>
    <n v="30"/>
    <n v="20221140149592"/>
    <d v="2022-05-12T00:00:00"/>
    <s v="N/A"/>
    <d v="2022-05-14T00:00:00"/>
    <n v="1"/>
    <n v="2"/>
    <x v="0"/>
    <s v="14-05-2022 18:36 PM Archivar Mauricio Delgado Perdomo Se cierra como informativo N o_és la viaestablecida"/>
    <s v="N/A"/>
    <s v="N/A"/>
    <s v="N/A"/>
    <s v="N/A"/>
    <s v="N/A"/>
  </r>
  <r>
    <x v="0"/>
    <x v="0"/>
    <x v="9"/>
    <s v="ALCALDIA TUTAZA BOYACA"/>
    <x v="1"/>
    <x v="1"/>
    <s v="CAC Solicitud certificación listado censal Municipio de Tutazá - BOMBEROS"/>
    <s v="Carlos Cartagena Cano"/>
    <x v="2"/>
    <s v="CITEL"/>
    <x v="1"/>
    <n v="20"/>
    <n v="20221140149652"/>
    <d v="2022-05-12T00:00:00"/>
    <n v="20221000055691"/>
    <d v="2022-05-24T00:00:00"/>
    <n v="8"/>
    <n v="9"/>
    <x v="0"/>
    <m/>
    <d v="2022-05-24T00:00:00"/>
    <s v="PDF"/>
    <s v="Si"/>
    <s v="N/A"/>
    <s v="Radicado de entrada sin archivar"/>
  </r>
  <r>
    <x v="0"/>
    <x v="0"/>
    <x v="7"/>
    <s v="DELEGACION DEPARTAMENTAL DE BOMBEROS CUNDINAMARCA"/>
    <x v="0"/>
    <x v="4"/>
    <s v="CAC REQUERIMIENTO DE SOLICITUD DELEGACION DEPARTAMENTAL DE BOMBEROS CUNDINAMARCA"/>
    <s v=" Julio Cesar Garcia Triana"/>
    <x v="0"/>
    <s v="INSPECCION, VIGILANCIA Y CONTROL"/>
    <x v="0"/>
    <n v="30"/>
    <n v="20221140149672"/>
    <d v="2022-05-12T00:00:00"/>
    <n v="20222150055301"/>
    <d v="2022-06-02T00:00:00"/>
    <n v="14"/>
    <n v="15"/>
    <x v="0"/>
    <s v="20-05-2022 09:56 AM Archivar Julio Cesar Garcia Triana POR SER LA MISMA PETICION RELACIONADA CON EL RADICADO 20221140147722 SE ARCHIVA POR SER RESUELTA CON EL RADICADO MENCIONADO"/>
    <m/>
    <m/>
    <s v="Si"/>
    <m/>
    <s v="Se genera doble radicacion por ser una solicitud a la direccion inicialmente y radicado segunda ve como derecho de peticion por solicitud del peticionario (se recuerda que se debe adjutar a radicado de salida documento digitalizado con firma)"/>
  </r>
  <r>
    <x v="0"/>
    <x v="0"/>
    <x v="7"/>
    <s v="DELEGACION DEPARTAMENTAL DE BOMBEROS CUNDINAMARCA"/>
    <x v="0"/>
    <x v="2"/>
    <s v="CAC SOLICITUD REASIGNACION DE EQUIPOS DELEGACION DEPARTAMENTAL BOMBEROS CUNDINAMARCA"/>
    <s v=" Andrés Fernando Muñoz Cabrera"/>
    <x v="0"/>
    <s v="FORTALECIMIENTO BOMBERIL PARA LA RESPUESTA "/>
    <x v="0"/>
    <n v="30"/>
    <n v="20221140149682"/>
    <d v="2022-05-12T00:00:00"/>
    <s v="N/A"/>
    <d v="2022-05-12T00:00:00"/>
    <n v="0"/>
    <n v="1"/>
    <x v="0"/>
    <s v="07-06-2022 11:00 AM Archivar Andrés Fernando Muñoz Cabrera Se archiva por que el cambio se realizo el día 11/05/2022 y los equipos se entregaron el día 01/06/2022 mediante resolución"/>
    <s v="N/A"/>
    <s v="N/A"/>
    <s v="Si"/>
    <s v="N/A"/>
    <s v="No se adjunta evidencia alguna de reasignacion de equipos"/>
  </r>
  <r>
    <x v="0"/>
    <x v="0"/>
    <x v="27"/>
    <s v="CUERPO DE BOMBEROS VOLUNTARIOS DE CUCUTA"/>
    <x v="0"/>
    <x v="0"/>
    <s v="CAC Solicitud Bomberos Cúcuta - Concepto Jurídico"/>
    <s v="Jorge Fabian Rodriguez Hincapie "/>
    <x v="0"/>
    <s v="FORMULACIÓN, ACTUALIZACIÓN ,ACOMPAÑAMINETO NORMATIVO Y OPERATIVO"/>
    <x v="4"/>
    <n v="35"/>
    <n v="20221140149762"/>
    <d v="2022-05-12T00:00:00"/>
    <n v="20222110054771"/>
    <d v="2022-06-02T00:00:00"/>
    <n v="14"/>
    <n v="15"/>
    <x v="0"/>
    <m/>
    <d v="2022-06-02T00:00:00"/>
    <s v="PDF"/>
    <s v="Si"/>
    <s v="N/A"/>
    <s v="Radicado de entrada sin archivar"/>
  </r>
  <r>
    <x v="0"/>
    <x v="0"/>
    <x v="9"/>
    <s v="CUERPO DE BOMBEROS VOLUNTARIOS DE TUTA"/>
    <x v="0"/>
    <x v="2"/>
    <s v="CAC SOLICITUD CAMBIO NUMERO"/>
    <s v="Carlos Cartagena Cano"/>
    <x v="2"/>
    <s v="CITEL"/>
    <x v="0"/>
    <n v="30"/>
    <n v="20221140149792"/>
    <d v="2022-05-12T00:00:00"/>
    <s v="N/A"/>
    <d v="2022-05-25T00:00:00"/>
    <n v="9"/>
    <n v="10"/>
    <x v="0"/>
    <s v="25-05-2022 15:02 PM Archivar Carlos Cartagena Cano Documento enviado a CITEL para fines pertinentes, quienes realizaron el tramite correspondiente con la dependencia de asignada para tal fin."/>
    <s v="N/A"/>
    <s v="N/A"/>
    <s v="Si"/>
    <s v="N/A"/>
    <s v="Se envia evidencia al correo respuestasatencionciudadano@dnbc.gov.co y se sube evidencia de correo"/>
  </r>
  <r>
    <x v="0"/>
    <x v="0"/>
    <x v="1"/>
    <s v="ACUEDUCTO Y ALCANTARILLADO DE BOGOTÁ"/>
    <x v="1"/>
    <x v="2"/>
    <s v="CAC OLICITUD URGENTE DE INFORMACION (3° ENVIO)"/>
    <s v="Miguel Ángel Franco Torres "/>
    <x v="1"/>
    <s v="GESTIÓN FINANCIERA"/>
    <x v="1"/>
    <n v="20"/>
    <n v="20221140149802"/>
    <d v="2022-05-12T00:00:00"/>
    <s v="N/A"/>
    <d v="2022-05-12T00:00:00"/>
    <n v="0"/>
    <n v="1"/>
    <x v="0"/>
    <s v="23-05-2022 08:32 AM Archivar Miguel Ángel Franco Torres Gestión Financiera el pasado 12 de mayo de 2022, dio respuesta al señor Carlos Mario Vaca, enviando la información al correo electrónico cmvaca@acueducto.com.co."/>
    <s v="N/A"/>
    <s v="N/A"/>
    <s v="Si"/>
    <s v="N/A"/>
    <s v="Se envia correo institucional financiera"/>
  </r>
  <r>
    <x v="0"/>
    <x v="0"/>
    <x v="10"/>
    <s v="CUERPO DE BOMBEROS VOLUNTARIOS DE FLORIDA - VALLE"/>
    <x v="0"/>
    <x v="0"/>
    <s v="CAC CONSULTA DE PREGUNTAS DEL COMITE DE ASCENSO"/>
    <s v="Andrea Bibiana Castañeda Durán"/>
    <x v="0"/>
    <s v="FORMULACIÓN, ACTUALIZACIÓN ,ACOMPAÑAMINETO NORMATIVO Y OPERATIVO"/>
    <x v="4"/>
    <n v="35"/>
    <n v="20221140149832"/>
    <d v="2022-05-12T00:00:00"/>
    <n v="20222110056091"/>
    <d v="2022-06-07T00:00:00"/>
    <n v="17"/>
    <n v="18"/>
    <x v="0"/>
    <s v="08-06-2022 15:37 PM Archivar Andrea Bibiana Castañeda Durán SE DIO TRÁMITE CON RAD. 20222110056091 ENVIADO EL 07/06/22"/>
    <m/>
    <m/>
    <s v="Si"/>
    <m/>
    <s v="No se adjunta documento con firma en radicado de salida (evidencia de envio en respuestasatencionciudadano@dnbc.gov.co)"/>
  </r>
  <r>
    <x v="0"/>
    <x v="0"/>
    <x v="7"/>
    <s v="CUERPO DE BOMBEROS VOLUNTARIOS DE NILO"/>
    <x v="0"/>
    <x v="3"/>
    <s v="CAC solicitud de acompañamiento"/>
    <s v="Jorge Fabian Rodriguez Hincapie "/>
    <x v="0"/>
    <s v="FORMULACIÓN, ACTUALIZACIÓN ,ACOMPAÑAMINETO NORMATIVO Y OPERATIVO"/>
    <x v="0"/>
    <n v="30"/>
    <n v="20221140149842"/>
    <d v="2022-05-12T00:00:00"/>
    <s v=" 20222110056481- 20222110056561"/>
    <d v="2022-06-13T00:00:00"/>
    <n v="21"/>
    <n v="22"/>
    <x v="0"/>
    <m/>
    <s v="N/A"/>
    <s v="WORD"/>
    <s v="Si"/>
    <s v="N/A"/>
    <s v="Radicado de salida sin adjuntar documento con firma (evidencia de envio en respuestasatencionciudadano@dnbc.gov.co) radicado de entrada sin archivar"/>
  </r>
  <r>
    <x v="0"/>
    <x v="0"/>
    <x v="10"/>
    <s v="DELEGACION VALLE DEL CAUCA"/>
    <x v="0"/>
    <x v="2"/>
    <s v="CAC CUERPOS DE BOMBEROS DEL VALLE DEL CAUCA"/>
    <s v=" Melba Vidal"/>
    <x v="0"/>
    <s v="INSPECCION, VIGILANCIA Y CONTROL"/>
    <x v="0"/>
    <n v="30"/>
    <n v="20221140149872"/>
    <d v="2022-05-12T00:00:00"/>
    <n v="20222150055381"/>
    <d v="2022-06-02T00:00:00"/>
    <n v="14"/>
    <n v="15"/>
    <x v="0"/>
    <m/>
    <d v="2022-06-02T00:00:00"/>
    <s v="PDF"/>
    <s v="Si"/>
    <s v="N/A"/>
    <s v="Radicado de entrada sin archivar"/>
  </r>
  <r>
    <x v="0"/>
    <x v="5"/>
    <x v="1"/>
    <s v="KAREN ALEJANDRA BERMUDEZ CHIGUASUQUE"/>
    <x v="2"/>
    <x v="1"/>
    <s v="Información de incendios en Parque Natural Sumapaz"/>
    <s v="Carlos Cartagena Cano"/>
    <x v="2"/>
    <s v="CITEL"/>
    <x v="1"/>
    <n v="20"/>
    <n v="20229000149882"/>
    <d v="2022-05-12T00:00:00"/>
    <s v=" 20221000056591- 20221000056531- 20221000056511"/>
    <d v="2022-06-06T00:00:00"/>
    <n v="16"/>
    <n v="17"/>
    <x v="0"/>
    <m/>
    <m/>
    <m/>
    <s v="Si"/>
    <m/>
    <s v="No se adjunta documento con firma en radicado de salida (evidencia de envio en respuestasatencionciudadano@dnbc.gov.co)"/>
  </r>
  <r>
    <x v="0"/>
    <x v="0"/>
    <x v="1"/>
    <s v="JHONATAN ANTE RUIZ"/>
    <x v="2"/>
    <x v="1"/>
    <s v="CAC Solicitud de información"/>
    <s v=" VIVIAN LORENA RAMIREZ SERNA"/>
    <x v="1"/>
    <s v="GESTIÓN TALENTO HUMANO "/>
    <x v="2"/>
    <n v="30"/>
    <n v="20221140149922"/>
    <d v="2022-05-13T00:00:00"/>
    <s v="N/A"/>
    <d v="2022-06-29T00:00:00"/>
    <n v="30"/>
    <n v="31"/>
    <x v="0"/>
    <s v="29-06-2022 12:30 PM_x0009_Archivar_x0009_VIVIAN LORENA RAMIREZ SERNA_x0009_respuesta emitida via correo electrónico"/>
    <s v="N/A"/>
    <s v="N/A"/>
    <s v="Si"/>
    <s v="N/A"/>
    <s v="N/A"/>
  </r>
  <r>
    <x v="0"/>
    <x v="0"/>
    <x v="1"/>
    <s v="VEEDURIA CIUDADANA VIGIAS DEL CAFE"/>
    <x v="3"/>
    <x v="0"/>
    <s v="CAC SOLICITUD INFORMACION PERSONERIA JURIDICA BOMBEROS"/>
    <s v="Andrea Bibiana Castañeda Durán"/>
    <x v="0"/>
    <s v="FORMULACIÓN, ACTUALIZACIÓN ,ACOMPAÑAMINETO NORMATIVO Y OPERATIVO"/>
    <x v="4"/>
    <n v="35"/>
    <n v="20221140150012"/>
    <d v="2022-05-13T00:00:00"/>
    <n v="20222110057591"/>
    <d v="2022-06-21T00:00:00"/>
    <n v="25"/>
    <n v="26"/>
    <x v="0"/>
    <s v="21-06-2022 17:39 PM_x0009_Archivar_x0009_Andrea Bibiana Castañeda Durán_x0009_SE DIO TRÁMITE CON RADICADO 20222110057591 ENVIADO EL 21/06/2021"/>
    <d v="2022-06-21T00:00:00"/>
    <s v="PDF"/>
    <s v="Si"/>
    <s v="N/A"/>
    <s v="N/A"/>
  </r>
  <r>
    <x v="0"/>
    <x v="0"/>
    <x v="1"/>
    <s v="MINISTERIO DE INTERIOR"/>
    <x v="4"/>
    <x v="0"/>
    <s v="CAC Solicitud de concepto PL 283 Senado"/>
    <s v="Carlos Armando López Barrera"/>
    <x v="2"/>
    <s v="GESTIÓN JURÍDICA "/>
    <x v="4"/>
    <n v="35"/>
    <n v="20221140150102"/>
    <d v="2022-05-13T00:00:00"/>
    <m/>
    <d v="2022-07-29T00:00:00"/>
    <n v="50"/>
    <n v="51"/>
    <x v="2"/>
    <m/>
    <m/>
    <m/>
    <m/>
    <m/>
    <m/>
  </r>
  <r>
    <x v="0"/>
    <x v="0"/>
    <x v="1"/>
    <s v="LUISA FERNANDA GALLEGO"/>
    <x v="2"/>
    <x v="0"/>
    <s v="CAC Solicitud de Norma o Ley De Pago"/>
    <s v="Edgar Alexander Maya Lopez "/>
    <x v="0"/>
    <s v="EDUCACIÓN NACIONAL PARA BOMBEROS"/>
    <x v="2"/>
    <n v="30"/>
    <n v="20221140150132"/>
    <d v="2022-05-13T00:00:00"/>
    <m/>
    <d v="2022-06-29T00:00:00"/>
    <n v="30"/>
    <n v="31"/>
    <x v="0"/>
    <s v="29-06-2022 12:02 PM_x0009_Archivar_x0009_Edgar Alexander Maya Lopez_x0009_Se da respuesta por correo electrónico se deja evidencia en digital"/>
    <s v="N/A"/>
    <s v="N/A"/>
    <s v="Si"/>
    <s v="N/A"/>
    <s v="No se genera radicado de salida"/>
  </r>
  <r>
    <x v="0"/>
    <x v="0"/>
    <x v="4"/>
    <s v="CUERPO DE BOMBEROS VOLUNTARIOS DE BUCARAMANGA"/>
    <x v="0"/>
    <x v="1"/>
    <s v="CAC Solicitud apoyo DNB liderar proyecto normativo amplíe techo de pago de horas extras Bomberos"/>
    <s v="Jorge Fabian Rodriguez Hincapie "/>
    <x v="0"/>
    <s v="FORMULACIÓN, ACTUALIZACIÓN ,ACOMPAÑAMINETO NORMATIVO Y OPERATIVO"/>
    <x v="0"/>
    <n v="30"/>
    <n v="20221140150152"/>
    <d v="2022-05-13T00:00:00"/>
    <s v=" 20222110057211- 20222110057221"/>
    <d v="2022-06-17T00:00:00"/>
    <n v="24"/>
    <n v="25"/>
    <x v="0"/>
    <s v="21-06-2022 15:55 PM_x0009_Archivar_x0009_Jorge Fabian Rodriguez Hincapie_x0009_El radicado de entrada No 20221140150152, tiene el radicado de salida No. 20222110057211, se confirma a través del correo electrónico atencionciudadano@dnbc.gov.co y respuestasatencionciudadano@dnbc.gov.co que se contestó al ciudadano a los 17 días de junio de 2022."/>
    <d v="2022-06-21T00:00:00"/>
    <s v="PDF"/>
    <s v="Si"/>
    <s v="N/A"/>
    <s v="N/A"/>
  </r>
  <r>
    <x v="0"/>
    <x v="0"/>
    <x v="9"/>
    <s v="ALCALDIA BELEN BOYACA"/>
    <x v="1"/>
    <x v="1"/>
    <s v="CAC solicitud tabla de tarifas de inspecciones de seguridad humana"/>
    <s v="Edgar Alexander Maya Lopez "/>
    <x v="0"/>
    <s v="EDUCACIÓN NACIONAL PARA BOMBEROS"/>
    <x v="2"/>
    <n v="30"/>
    <n v="20221140150172"/>
    <d v="2022-05-13T00:00:00"/>
    <m/>
    <d v="2022-06-29T00:00:00"/>
    <n v="30"/>
    <n v="31"/>
    <x v="0"/>
    <s v="29-06-2022 12:22 PM_x0009_Archivar_x0009_Edgar Alexander Maya Lopez_x0009_Se da respuesta por correo electrónico se deja evidencia en digital"/>
    <s v="N/A"/>
    <s v="N/A"/>
    <s v="Si"/>
    <s v="N/A"/>
    <s v="N/A"/>
  </r>
  <r>
    <x v="0"/>
    <x v="0"/>
    <x v="3"/>
    <s v="GOBERNACION DE CALDAS"/>
    <x v="1"/>
    <x v="1"/>
    <s v="CAC INFORMACION PROYECTOS"/>
    <s v=" Andrés Fernando Muñoz Cabrera"/>
    <x v="0"/>
    <s v="FORTALECIMIENTO BOMBERIL PARA LA RESPUESTA "/>
    <x v="0"/>
    <n v="30"/>
    <n v="20221140150182"/>
    <d v="2022-05-13T00:00:00"/>
    <s v="N/A"/>
    <d v="2022-06-07T00:00:00"/>
    <n v="16"/>
    <n v="17"/>
    <x v="0"/>
    <s v="07-06-2022 14:19 PM Archivar Andrés Fernando Muñoz Cabrera Se da respuesta a través del correo de Tatiana Herrera el día 07/06/2022, dando alcance a la solicitud inicial."/>
    <s v="N/A"/>
    <s v="N/A"/>
    <s v="Si"/>
    <s v="N/A"/>
    <s v="Se adjunta evidencia de respuesta en terminos"/>
  </r>
  <r>
    <x v="0"/>
    <x v="0"/>
    <x v="2"/>
    <s v="ALCALDIA DE PASTO GERMAN CHAMORRO DE LA ROSA"/>
    <x v="1"/>
    <x v="2"/>
    <s v="CAC Solicitud Kits Departamento de Nariño"/>
    <s v=" Andrés Fernando Muñoz Cabrera"/>
    <x v="0"/>
    <s v="FORTALECIMIENTO BOMBERIL PARA LA RESPUESTA "/>
    <x v="0"/>
    <n v="30"/>
    <n v="20221140150222"/>
    <d v="2022-05-13T00:00:00"/>
    <s v="N/A"/>
    <d v="2022-05-21T00:00:00"/>
    <n v="5"/>
    <n v="6"/>
    <x v="0"/>
    <s v="07-06-2022 14:27 PM Archivar Andrés Fernando Muñoz Cabrera Se archiva por que el cambio ya se realizo y los equipos se entregaron el día 21/05/2022 mediante resolución"/>
    <s v="N/A"/>
    <s v="N/A"/>
    <s v="N/A"/>
    <s v="N/A"/>
    <s v="Se carga documentos entregados"/>
  </r>
  <r>
    <x v="0"/>
    <x v="5"/>
    <x v="0"/>
    <s v="Jhojan Alexander Garcia Jimenez"/>
    <x v="2"/>
    <x v="2"/>
    <s v="Solicitud apoyo para mejora de capacidades"/>
    <s v="Mauricio Delgado Perdomo"/>
    <x v="0"/>
    <s v="EDUCACIÓN NACIONAL PARA BOMBEROS"/>
    <x v="2"/>
    <n v="30"/>
    <n v="20229000150412"/>
    <d v="2022-05-14T00:00:00"/>
    <s v="N/A"/>
    <d v="2022-05-16T00:00:00"/>
    <n v="0"/>
    <n v="1"/>
    <x v="0"/>
    <s v="16-05-2022 11:45 AM Archivar Mauricio Delgado Perdomo SE RESPONDE VIA TELEFONICA EN CONTACTO CON EL SEÑOR JHOJAN GARCIA. SOLICITA APOYO EN EQUIPO. SE DIRECCIONA CON LA DELEGACION DEPARTAMENTAL, TENIENTE PAULA RIOS"/>
    <s v="N/A"/>
    <s v="N/A"/>
    <s v="N/A"/>
    <s v="N/A"/>
    <s v="Tramite con delegacion departamental"/>
  </r>
  <r>
    <x v="0"/>
    <x v="5"/>
    <x v="1"/>
    <s v="Diego Jiménez"/>
    <x v="2"/>
    <x v="1"/>
    <s v="Información salarial"/>
    <s v=" VIVIAN LORENA RAMIREZ SERNA"/>
    <x v="1"/>
    <s v="GESTIÓN TALENTO HUMANO "/>
    <x v="2"/>
    <n v="30"/>
    <n v="20229000150422"/>
    <d v="2022-05-16T00:00:00"/>
    <m/>
    <d v="2022-06-29T00:00:00"/>
    <n v="29"/>
    <n v="30"/>
    <x v="0"/>
    <s v="29-06-2022 12:30 PM_x0009_Archivar_x0009_VIVIAN LORENA RAMIREZ SERNA_x0009_respuesta emitida vía correo electrónico"/>
    <s v="N/A"/>
    <s v="N/A"/>
    <s v="Si"/>
    <s v="N/A"/>
    <s v="N/A"/>
  </r>
  <r>
    <x v="0"/>
    <x v="0"/>
    <x v="5"/>
    <s v="CUERPO DE BOMBEROS VOLUNTARIOS DE ARMENIA QUINDIO"/>
    <x v="0"/>
    <x v="0"/>
    <s v="CAC SOLICITUD DE CONCEPTO."/>
    <s v="Andrea Bibiana Castañeda Durán"/>
    <x v="0"/>
    <s v="FORMULACIÓN, ACTUALIZACIÓN ,ACOMPAÑAMINETO NORMATIVO Y OPERATIVO"/>
    <x v="4"/>
    <n v="35"/>
    <n v="20221140150492"/>
    <d v="2022-05-17T00:00:00"/>
    <n v="20222110056111"/>
    <d v="2022-06-07T00:00:00"/>
    <n v="14"/>
    <n v="15"/>
    <x v="0"/>
    <s v="08-06-2022 15:46 PM Archivar Andrea Bibiana Castañeda Durán SE DIO TRÁMITE CON RAD. 20222110056111 ENVIADO EL 7/6/22"/>
    <s v="N/A"/>
    <s v="WORD"/>
    <s v="Si"/>
    <s v="N/A"/>
    <s v="Radicado de salida sin adjuntar documento con firma (evidencia de envio en respuestasatencionciudadano@dnbc.gov.co)"/>
  </r>
  <r>
    <x v="0"/>
    <x v="0"/>
    <x v="1"/>
    <s v="CONTRALORIA DIRECTORA DE CUENTAS Y ESTADíSTICAS FISCALES"/>
    <x v="4"/>
    <x v="1"/>
    <s v="CAC REITERACIÓN - Comunicación Observación Contraloría General de la República – Atención Denuncia 2021-212026-82111-D"/>
    <s v=" Alvaro Perez"/>
    <x v="1"/>
    <s v="GESTIÓN CONTRACTUAL"/>
    <x v="3"/>
    <n v="10"/>
    <n v="20221140150502"/>
    <d v="2022-05-17T00:00:00"/>
    <n v="20223000055491"/>
    <d v="2022-05-20T00:00:00"/>
    <n v="3"/>
    <n v="4"/>
    <x v="0"/>
    <s v="06-06-2022 09:48 AM Archivar Alvaro Perez se da respuesta mediante el correo electrónico del ordenador del gasto el dia 20 DE MAYO DE 2022."/>
    <d v="2022-05-20T00:00:00"/>
    <s v="PDF"/>
    <s v="Si"/>
    <s v="N/A"/>
    <s v="Se generadicado de salida por fuera de radicado de entrada"/>
  </r>
  <r>
    <x v="0"/>
    <x v="0"/>
    <x v="1"/>
    <s v="DIEGO ALEJANDRO HERNANDEZ"/>
    <x v="2"/>
    <x v="1"/>
    <s v="CAC PETICION RESPETUOSA (REITERA)"/>
    <s v="Edgar Alexander Maya Lopez "/>
    <x v="0"/>
    <s v="EDUCACIÓN NACIONAL PARA BOMBEROS"/>
    <x v="2"/>
    <n v="30"/>
    <n v="20221140150572"/>
    <d v="2022-05-17T00:00:00"/>
    <n v="20222140054911"/>
    <d v="2022-05-20T00:00:00"/>
    <n v="3"/>
    <n v="4"/>
    <x v="0"/>
    <s v="20-05-2022 16:28 PM Archivar Edgar Alexander Maya Lopez Se da respuesta con radicado DNBC N° 20222140054911, se envia el 20/05/2022"/>
    <d v="2022-05-20T00:00:00"/>
    <s v="PDF"/>
    <s v="Si"/>
    <s v="N/A"/>
    <s v="Se adjunta evidencia de respuesta en terminos"/>
  </r>
  <r>
    <x v="0"/>
    <x v="0"/>
    <x v="1"/>
    <s v="UNIDAD NACIONAL DE PROTECCION UNP"/>
    <x v="4"/>
    <x v="1"/>
    <s v="CAC EXT22-00044353"/>
    <s v="Andrea Bibiana Castañeda Durán"/>
    <x v="0"/>
    <s v="FORMULACIÓN, ACTUALIZACIÓN ,ACOMPAÑAMINETO NORMATIVO Y OPERATIVO"/>
    <x v="4"/>
    <n v="35"/>
    <n v="20221140150602"/>
    <d v="2022-05-17T00:00:00"/>
    <s v="29-05-2022 13:47 PM Archivar Andrea Bibiana Castañeda Durán MISMA PETICIÓN DEL RADICADO 20221140147962"/>
    <d v="2022-06-08T00:00:00"/>
    <n v="15"/>
    <n v="16"/>
    <x v="0"/>
    <s v="29-05-2022 13:47 PM Archivar Andrea Bibiana Castañeda Durán MISMA PETICIÓN DEL RADICADO 20221140147962"/>
    <s v="N/A"/>
    <s v="WORD"/>
    <s v="Si"/>
    <s v="N/A"/>
    <s v="Radicado de salida sin adjuntar documento con firma (evidencia de envio en respuestasatencionciudadano@dnbc.gov.co)"/>
  </r>
  <r>
    <x v="0"/>
    <x v="0"/>
    <x v="7"/>
    <s v="CUERPO DE BOMBEROS VOLUNTARIOS DE LA VEGA"/>
    <x v="0"/>
    <x v="3"/>
    <s v="CAC Solicitud Respetuosa al Capitán en Jefe Charles Wilber Benavides Castillo"/>
    <s v="Jonathan Prieto "/>
    <x v="0"/>
    <s v="FORTALECIMIENTO BOMBERIL PARA LA RESPUESTA "/>
    <x v="0"/>
    <n v="30"/>
    <n v="20221140150672"/>
    <d v="2022-05-17T00:00:00"/>
    <m/>
    <d v="2022-07-29T00:00:00"/>
    <n v="48"/>
    <n v="49"/>
    <x v="2"/>
    <m/>
    <m/>
    <m/>
    <m/>
    <m/>
    <m/>
  </r>
  <r>
    <x v="0"/>
    <x v="0"/>
    <x v="2"/>
    <s v="BENEMERITO CUERPO DE BOMBEROS NARIñO NARIñO"/>
    <x v="0"/>
    <x v="0"/>
    <s v="CAC Procedimiento para la expedición del Carné de identificación Bomberil"/>
    <s v="_x0009_Orlando Murillo Lopez"/>
    <x v="0"/>
    <s v="FORMULACIÓN, ACTUALIZACIÓN ,ACOMPAÑAMINETO NORMATIVO Y OPERATIVO"/>
    <x v="0"/>
    <n v="30"/>
    <n v="20221140150712"/>
    <d v="2022-05-17T00:00:00"/>
    <n v="20222110055211"/>
    <d v="2022-06-02T00:00:00"/>
    <n v="11"/>
    <n v="12"/>
    <x v="0"/>
    <s v="18-05-2022 18:28 PM Archivar Orlando Murillo Lopez Se dio Respuesta con radicado No. 20222110055211"/>
    <s v="N/A"/>
    <s v="WORD"/>
    <s v="Si"/>
    <s v="N/A"/>
    <s v="Radicado de salida sin adjuntar documento con firma (evidencia de envio en respuestasatencionciudadano@dnbc.gov.co)"/>
  </r>
  <r>
    <x v="0"/>
    <x v="0"/>
    <x v="15"/>
    <s v="COMITé DEPARTAMENTAL DEL VICHADA"/>
    <x v="0"/>
    <x v="1"/>
    <s v="CAC DOCUMENTO"/>
    <s v="Andrea Bibiana Castañeda Durán"/>
    <x v="0"/>
    <s v="FORMULACIÓN, ACTUALIZACIÓN ,ACOMPAÑAMINETO NORMATIVO Y OPERATIVO"/>
    <x v="0"/>
    <n v="30"/>
    <n v="20221140150772"/>
    <d v="2022-05-17T00:00:00"/>
    <n v="20222110057151"/>
    <d v="2022-06-17T00:00:00"/>
    <n v="22"/>
    <n v="23"/>
    <x v="0"/>
    <s v="20-06-2022 08:06 AM_x0009_Archivar_x0009_Andrea Bibiana Castañeda Durán_x0009_SE DIO TRÁMITE CON RAD. 20222110057151 ENVIADO EL 17/06/22"/>
    <d v="2022-06-17T00:00:00"/>
    <s v="PDF"/>
    <s v="Si"/>
    <s v="N/A"/>
    <s v="N/A"/>
  </r>
  <r>
    <x v="0"/>
    <x v="0"/>
    <x v="11"/>
    <s v="CUERPO DE BOMBEROS VOLUNTARIOS DE SANTA ROSA DE CABAL"/>
    <x v="0"/>
    <x v="1"/>
    <s v="CAC solicitud de reasignación"/>
    <s v=" Andrés Fernando Muñoz Cabrera"/>
    <x v="0"/>
    <s v="FORTALECIMIENTO BOMBERIL PARA LA RESPUESTA "/>
    <x v="0"/>
    <n v="30"/>
    <n v="20221140150802"/>
    <d v="2022-05-17T00:00:00"/>
    <s v="N/A"/>
    <d v="2022-06-14T00:00:00"/>
    <n v="19"/>
    <n v="20"/>
    <x v="0"/>
    <s v="07-06-2022 14:46 PM Archivar Andrés Fernando Muñoz Cabrera Se archiva por que el cambio ya se realizo y los equipos se entregaron el día 19/05/2022 mediante resolución"/>
    <s v="N/A"/>
    <s v="N/A"/>
    <s v="N/A"/>
    <s v="N/A"/>
    <s v="Archivado sin evidencia de respuesta"/>
  </r>
  <r>
    <x v="0"/>
    <x v="0"/>
    <x v="1"/>
    <s v="ADOLFO ZABALA NIÑO"/>
    <x v="2"/>
    <x v="2"/>
    <s v="CAC Derecho de Petición"/>
    <s v="Jose Alexander Teuta Gomez "/>
    <x v="0"/>
    <s v="EDUCACIÓN NACIONAL PARA BOMBEROS"/>
    <x v="2"/>
    <n v="15"/>
    <n v="20221140150832"/>
    <d v="2022-05-18T00:00:00"/>
    <n v="20222140056201"/>
    <d v="2022-06-07T00:00:00"/>
    <n v="13"/>
    <n v="14"/>
    <x v="0"/>
    <s v="01-06-2022 14:21 PM Archivar Jose Alexander Teuta Gomez Se da respuesta con radicado 20222140056201"/>
    <m/>
    <s v="PDF"/>
    <s v="Si"/>
    <s v="N/A"/>
    <s v="No se sube documento firmado a radicado de salida"/>
  </r>
  <r>
    <x v="0"/>
    <x v="0"/>
    <x v="6"/>
    <s v="ALCALDIA INZA CAUCA"/>
    <x v="2"/>
    <x v="2"/>
    <s v="CAC Solicitud visita Técnica para la revisión y evaluación de área apta para estación de bomberos Inzá"/>
    <s v="Jonathan Prieto "/>
    <x v="0"/>
    <s v="FORTALECIMIENTO BOMBERIL PARA LA RESPUESTA "/>
    <x v="0"/>
    <n v="15"/>
    <n v="20221140150892"/>
    <d v="2022-05-18T00:00:00"/>
    <m/>
    <d v="2022-07-29T00:00:00"/>
    <n v="47"/>
    <n v="48"/>
    <x v="2"/>
    <m/>
    <m/>
    <m/>
    <m/>
    <m/>
    <m/>
  </r>
  <r>
    <x v="0"/>
    <x v="0"/>
    <x v="0"/>
    <s v="ALCALDIA DE ARMENIA ANTIOQUIA"/>
    <x v="0"/>
    <x v="0"/>
    <s v="CAC SOLICITUD DE CONCEPTO"/>
    <s v="Jorge Fabian Rodriguez Hincapie "/>
    <x v="0"/>
    <s v="FORMULACIÓN, ACTUALIZACIÓN ,ACOMPAÑAMINETO NORMATIVO Y OPERATIVO"/>
    <x v="4"/>
    <n v="30"/>
    <n v="20221140150932"/>
    <d v="2022-05-18T00:00:00"/>
    <n v="20222110056001"/>
    <d v="2022-06-06T00:00:00"/>
    <n v="12"/>
    <n v="13"/>
    <x v="0"/>
    <m/>
    <m/>
    <m/>
    <s v="S"/>
    <m/>
    <s v="Radiados de entrada y salida sin archivar, no se adjunta documento firmado a radicado de salida (evidencia en correo respuestasatencionciudadano@dnbc.gov.co)"/>
  </r>
  <r>
    <x v="0"/>
    <x v="0"/>
    <x v="1"/>
    <s v="VEEDURIA RIOFRIO VALLE"/>
    <x v="3"/>
    <x v="3"/>
    <s v="CAC seguimiento situacion juridica - BOMBEROS RIOFRIO VALLE DEL CAUCA"/>
    <s v=" Oscar Orlando Pabón García"/>
    <x v="2"/>
    <s v="GESTIÓN ATENCIÓN AL USUARIO"/>
    <x v="2"/>
    <n v="15"/>
    <n v="20221140150942"/>
    <d v="2022-05-18T00:00:00"/>
    <s v="N/A"/>
    <d v="2022-07-03T00:00:00"/>
    <n v="29"/>
    <n v="30"/>
    <x v="0"/>
    <s v="03-06-2022 15:44 PM Archivar Oscar Orlando Pabón García Resuelto via correo electrónico"/>
    <s v="N/A"/>
    <s v="N/A"/>
    <s v="N/A"/>
    <s v="N/A"/>
    <s v="Se solicita al peticionario completar solicitud por documentos faltantes (plazo para copletar 03/07/2022 ley 1755)-Peticionario no completo documentacion en el termino dado la ley (ley 1755 de 2015)"/>
  </r>
  <r>
    <x v="0"/>
    <x v="0"/>
    <x v="1"/>
    <s v="RED DE VEEDURIAS DEL GUAVIARE REDCIPAZ"/>
    <x v="3"/>
    <x v="1"/>
    <s v="CAC DERECHO DE PETICION . REDCIPAZ. VEEDURIA."/>
    <s v=" Jorge Restrepo Sanguino"/>
    <x v="0"/>
    <s v="FORMULACIÓN, ACTUALIZACIÓN ,ACOMPAÑAMINETO NORMATIVO Y OPERATIVO"/>
    <x v="2"/>
    <n v="15"/>
    <n v="20221140151132"/>
    <d v="2022-05-18T00:00:00"/>
    <n v="20222110058101"/>
    <d v="2022-06-24T00:00:00"/>
    <n v="25"/>
    <n v="26"/>
    <x v="1"/>
    <s v="29-06-2022 10:38 AM_x0009_Archivar_x0009_Jorge Restrepo Sanguino_x0009_SE DIO RESPUESTA MEDIANTE OFICIO N°20222110058101 EL 24/06/2022"/>
    <m/>
    <m/>
    <s v="Si"/>
    <m/>
    <s v="No se ha subido documento firmado a radicado de salida (evidencia en respuestasatencionciudadano@dnbc.gov.co)"/>
  </r>
  <r>
    <x v="0"/>
    <x v="0"/>
    <x v="4"/>
    <s v="CUERPO DE BOMBEROS VOLUNTARIOS DE SAN JUAN GIRON"/>
    <x v="0"/>
    <x v="2"/>
    <s v="CAC SOLICITUD RUE - CUERPO DE BOMBEROS VOLUNTARIOS DE SAN JUAN GIRÓN"/>
    <s v="Carlos Cartagena Cano"/>
    <x v="2"/>
    <s v="CITEL"/>
    <x v="0"/>
    <n v="15"/>
    <n v="20221140151152"/>
    <d v="2022-05-18T00:00:00"/>
    <n v="20221000057171"/>
    <d v="2022-06-09T00:00:00"/>
    <n v="15"/>
    <n v="16"/>
    <x v="0"/>
    <m/>
    <d v="2022-06-09T00:00:00"/>
    <s v="PDF"/>
    <s v="Si"/>
    <s v="N/A"/>
    <s v="Radicado de entrada sin archivar (respuesta envida respuestasatencionciudadano@dnbc.gov.co)"/>
  </r>
  <r>
    <x v="0"/>
    <x v="1"/>
    <x v="1"/>
    <s v="BENEMéRITO CUERPO DE BOMBEROS VOLUNTARIOS BUGA"/>
    <x v="0"/>
    <x v="2"/>
    <s v="RD SOLICITUD CARRO CISTERNA"/>
    <s v=" Andrés Fernando Muñoz Cabrera"/>
    <x v="0"/>
    <s v="FORTALECIMIENTO BOMBERIL PARA LA RESPUESTA "/>
    <x v="0"/>
    <n v="15"/>
    <n v="20221140151162"/>
    <d v="2022-05-18T00:00:00"/>
    <m/>
    <d v="2022-06-14T00:00:00"/>
    <n v="18"/>
    <n v="19"/>
    <x v="1"/>
    <m/>
    <m/>
    <m/>
    <m/>
    <m/>
    <s v="Se necesita adjuntar evidencia de respuesta, reunion con alcalde"/>
  </r>
  <r>
    <x v="0"/>
    <x v="0"/>
    <x v="18"/>
    <s v="CUERPO DE BOMBEROS VOLUNTARIOS DE PITALITO"/>
    <x v="0"/>
    <x v="1"/>
    <s v="CAC Validación de certificados"/>
    <s v=" Maicol Villarreal Ospina"/>
    <x v="0"/>
    <s v="EDUCACIÓN NACIONAL PARA BOMBEROS"/>
    <x v="0"/>
    <n v="15"/>
    <n v="20221140151172"/>
    <d v="2022-05-18T00:00:00"/>
    <n v="20222140055261"/>
    <d v="2022-05-20T00:00:00"/>
    <n v="2"/>
    <n v="3"/>
    <x v="0"/>
    <s v="20-05-2022 10:43 AM Archivar Maicol Villarreal Ospina SE DA RESPUESTA CON RADICADO DNBC 20222140055261 POR CORREO ELECTRÓNICO"/>
    <d v="2022-05-20T00:00:00"/>
    <s v="PDF"/>
    <s v="Si"/>
    <s v="N/A"/>
    <s v="N/A"/>
  </r>
  <r>
    <x v="0"/>
    <x v="0"/>
    <x v="1"/>
    <s v="ALCALDIA MUNICIPAL DE NEIVA SECRETARIA DE GESTION DEL RIESGO"/>
    <x v="1"/>
    <x v="0"/>
    <s v="CAC solicitud de informacion"/>
    <s v="Andrea Bibiana Castañeda Durán"/>
    <x v="0"/>
    <s v="FORMULACIÓN, ACTUALIZACIÓN ,ACOMPAÑAMINETO NORMATIVO Y OPERATIVO"/>
    <x v="0"/>
    <n v="15"/>
    <n v="20221140151262"/>
    <d v="2022-05-18T00:00:00"/>
    <n v="20222110056271"/>
    <d v="2022-06-07T00:00:00"/>
    <n v="13"/>
    <n v="14"/>
    <x v="0"/>
    <s v="08-06-2022 15:42 PM Archivar Andrea Bibiana Castañeda Durán SE DIO TRÁMITE CON RAD. 20222110056271 ENVIADO EL 07/6/22"/>
    <m/>
    <s v="WORD"/>
    <s v="Si"/>
    <s v="N/A"/>
    <s v="Radicado de salida sin adjuntar documento con firma (evidencia de envio en respuestasatencionciudadano@dnbc.gov.co)"/>
  </r>
  <r>
    <x v="0"/>
    <x v="0"/>
    <x v="4"/>
    <s v="BOMBEROS BUCARAMANGA"/>
    <x v="0"/>
    <x v="1"/>
    <s v="CAC SOLICITUD AMPLIACION DE INFORMACION RELACIONADA CON GASTOS PARA ADMITIDOS CURSO DE FORMACION PARA BOMBERO CFB-2022"/>
    <s v="Mauricio Delgado Perdomo"/>
    <x v="0"/>
    <s v="EDUCACIÓN NACIONAL PARA BOMBEROS"/>
    <x v="4"/>
    <n v="30"/>
    <n v="20221140151382"/>
    <d v="2022-05-19T00:00:00"/>
    <m/>
    <d v="2022-05-23T00:00:00"/>
    <n v="2"/>
    <n v="3"/>
    <x v="0"/>
    <s v="23-05-2022 17:48 PM Archivar Mauricio Delgado Perdomo SE RESPONDE VIA CORREO ELECTRONICO, SE ADJUNTA IMAGEN"/>
    <s v="N/A"/>
    <s v="N/A"/>
    <s v="Si"/>
    <s v="N/A"/>
    <s v="No se adjunta evidencia de respuesta en orfeo"/>
  </r>
  <r>
    <x v="0"/>
    <x v="0"/>
    <x v="9"/>
    <s v="CUERPO DE BOMBEROS VOLUNTARIOS DE NUEVO COLON BOYACA"/>
    <x v="0"/>
    <x v="1"/>
    <s v="CAC VERIFICACION INFORMACION"/>
    <s v=" Maicol Villarreal Ospina"/>
    <x v="0"/>
    <s v="EDUCACIÓN NACIONAL PARA BOMBEROS"/>
    <x v="0"/>
    <n v="15"/>
    <n v="20221140151392"/>
    <d v="2022-05-19T00:00:00"/>
    <m/>
    <d v="2022-06-08T00:00:00"/>
    <n v="13"/>
    <n v="14"/>
    <x v="0"/>
    <s v="07-06-2022 14:24 PM Archivar Maicol Villarreal Ospina SE DA RESPUESTA CON RADICADO DNBC 20222140056721 POR CORREO ELECTRÓNICO"/>
    <d v="2022-06-08T00:00:00"/>
    <s v="PDF"/>
    <s v="Si"/>
    <s v="N/A"/>
    <s v="N/A"/>
  </r>
  <r>
    <x v="0"/>
    <x v="0"/>
    <x v="1"/>
    <s v="JAMES CORAL -"/>
    <x v="2"/>
    <x v="0"/>
    <s v="CAC Peticion derogatoria art 53 y 54 resolucion 0661"/>
    <s v="Lina Maria Rojas Gallego "/>
    <x v="0"/>
    <s v="EDUCACIÓN NACIONAL PARA BOMBEROS"/>
    <x v="4"/>
    <n v="30"/>
    <n v="20221140151622"/>
    <d v="2022-05-19T00:00:00"/>
    <n v="20222140059091"/>
    <d v="2022-07-08T00:00:00"/>
    <n v="32"/>
    <n v="33"/>
    <x v="1"/>
    <s v="02-07-2022 10:29 AM_x0009_Archivar_x0009_Lina Maria Rojas Gallego_x0009_Se responde con radicado DNBC 20222140059091"/>
    <s v="14/07/20222"/>
    <s v="PDF"/>
    <s v="Si"/>
    <s v="N/A"/>
    <s v="N/A"/>
  </r>
  <r>
    <x v="0"/>
    <x v="5"/>
    <x v="7"/>
    <s v="LUIS FREDY BAUTISTA CARDENAS"/>
    <x v="2"/>
    <x v="4"/>
    <s v="DENUNCIA POR PRESUNTOS FUNCIONARIOS DE BOMBEROS"/>
    <s v=" Julio Cesar Garcia Triana"/>
    <x v="0"/>
    <s v="INSPECCION, VIGILANCIA Y CONTROL"/>
    <x v="2"/>
    <n v="15"/>
    <n v="20229000151502"/>
    <d v="2022-05-19T00:00:00"/>
    <m/>
    <d v="2022-06-07T00:00:00"/>
    <n v="12"/>
    <n v="13"/>
    <x v="0"/>
    <m/>
    <m/>
    <m/>
    <m/>
    <m/>
    <s v="Se envia via correo electronico respuestasatencionciudadano@dnbc.gov.co Orfeos de entrada y salida sin evidencia"/>
  </r>
  <r>
    <x v="0"/>
    <x v="0"/>
    <x v="20"/>
    <s v="DELEGACION DEPARTAMENTAL DE BOMBEROS PUTUMAYO"/>
    <x v="0"/>
    <x v="2"/>
    <s v="CAC SOLICITUD EVENTO DE EQUIDAD DE GENERO EN EL DEPARTAMENTO DEL PUTUMAYO"/>
    <s v="Robinson Palacio Moná "/>
    <x v="0"/>
    <s v="FORMULACIÓN, ACTUALIZACIÓN ,ACOMPAÑAMINETO NORMATIVO Y OPERATIVO"/>
    <x v="0"/>
    <n v="15"/>
    <n v="20221140151642"/>
    <d v="2022-05-20T00:00:00"/>
    <m/>
    <d v="2022-06-13T00:00:00"/>
    <n v="15"/>
    <n v="16"/>
    <x v="0"/>
    <m/>
    <m/>
    <m/>
    <m/>
    <m/>
    <s v="Se envia via correo electronico respuestasatencionciudadano@dnbc.gov.co Orfeos de entrada y salida sin evidencia"/>
  </r>
  <r>
    <x v="0"/>
    <x v="0"/>
    <x v="20"/>
    <s v="CUERPO DE BOMBEROS VOLUNTARIOS DE LA HORMIGA"/>
    <x v="0"/>
    <x v="1"/>
    <s v="CAC Solicitud de Carnetización"/>
    <s v="_x0009_Orlando Murillo Lopez"/>
    <x v="0"/>
    <s v="FORMULACIÓN, ACTUALIZACIÓN ,ACOMPAÑAMINETO NORMATIVO Y OPERATIVO"/>
    <x v="0"/>
    <n v="15"/>
    <n v="20221140151682"/>
    <d v="2022-05-20T00:00:00"/>
    <n v="20222110055601"/>
    <d v="2022-06-06T00:00:00"/>
    <n v="10"/>
    <n v="11"/>
    <x v="0"/>
    <s v="23-05-2022 14:39 PM Archivar Orlando Murillo Lopez Se dio respuesta con radicado No. 20222110055601"/>
    <s v="N/A"/>
    <s v="WORD"/>
    <s v="N/A"/>
    <s v="N/A"/>
    <s v="Radicado de salida sin adjuntar documento con firma (evidencia de envio en respuestasatencionciudadano@dnbc.gov.co)"/>
  </r>
  <r>
    <x v="0"/>
    <x v="0"/>
    <x v="16"/>
    <s v="CUERPO DE BOMBEROS VOLUNTARIOS DE SANTA MARTA"/>
    <x v="0"/>
    <x v="0"/>
    <s v="CAC SOLICITUD DE CONCEPTO"/>
    <s v="_x0009_Orlando Murillo Lopez"/>
    <x v="0"/>
    <s v="FORMULACIÓN, ACTUALIZACIÓN ,ACOMPAÑAMINETO NORMATIVO Y OPERATIVO"/>
    <x v="4"/>
    <n v="30"/>
    <n v="20221140151692"/>
    <d v="2022-05-20T00:00:00"/>
    <n v="20222110055711"/>
    <d v="2022-06-06T00:00:00"/>
    <n v="10"/>
    <n v="11"/>
    <x v="0"/>
    <s v="24-05-2022 14:33 PM Archivar Orlando Murillo Lopez Se dio respuesta con radicado No. 20222110055711"/>
    <s v="N/A"/>
    <s v="WORD"/>
    <s v="N/A"/>
    <s v="N/A"/>
    <s v="Radicado de salida sin adjuntar documento con firma (evidencia de envio en respuestasatencionciudadano@dnbc.gov.co)"/>
  </r>
  <r>
    <x v="0"/>
    <x v="0"/>
    <x v="26"/>
    <s v="CUERPO DE BOMBEROS VOLUNTARIOS DE OROCUE - CASANARE"/>
    <x v="0"/>
    <x v="3"/>
    <s v="CAC TRABAJO"/>
    <s v="Andrea Bibiana Castañeda Durán"/>
    <x v="0"/>
    <s v="FORMULACIÓN, ACTUALIZACIÓN ,ACOMPAÑAMINETO NORMATIVO Y OPERATIVO"/>
    <x v="0"/>
    <n v="15"/>
    <n v="20221140151722"/>
    <d v="2022-05-20T00:00:00"/>
    <n v="20222110055721"/>
    <d v="2022-06-06T00:00:00"/>
    <n v="10"/>
    <n v="11"/>
    <x v="0"/>
    <s v="08-06-2022 15:48 PM Archivar Andrea Bibiana Castañeda Durán SE DIO TRÁMITE CON RAD. 20222110055721 ENVIADO EL 6/6/22"/>
    <s v="N/A"/>
    <s v="WORD"/>
    <s v="N/A"/>
    <s v="N/A"/>
    <s v="Radicado de salida sin adjuntar documento con firma (evidencia de envio en respuestasatencionciudadano@dnbc.gov.co)"/>
  </r>
  <r>
    <x v="0"/>
    <x v="0"/>
    <x v="10"/>
    <s v="CUERPO DE BOMBEROS VOLUNTARIOS CAICEDONIA"/>
    <x v="0"/>
    <x v="1"/>
    <s v="CAC Solicitud revisión Hojas de vida"/>
    <s v="_x0009_Orlando Murillo Lopez"/>
    <x v="0"/>
    <s v="FORTALECIMIENTO BOMBERIL PARA LA RESPUESTA "/>
    <x v="0"/>
    <n v="15"/>
    <n v="20221140151782"/>
    <d v="2022-05-20T00:00:00"/>
    <n v="20222110056651"/>
    <d v="2022-06-15T00:00:00"/>
    <n v="17"/>
    <n v="18"/>
    <x v="1"/>
    <s v="04-06-2022 23:31 PM Archivar Orlando Murillo Lopez Se da Respuesta con el radicado No 20222110056651"/>
    <m/>
    <m/>
    <m/>
    <m/>
    <s v="Se envia via correo electronico respuestasatencionciudadano@dnbc.gov.co Orfeos de entrada y salida sin evidencia"/>
  </r>
  <r>
    <x v="0"/>
    <x v="0"/>
    <x v="1"/>
    <s v="VICEMINISTERIO POLìTICAS"/>
    <x v="4"/>
    <x v="1"/>
    <s v="CAC Trámite de traslado a la DNBC EXT_S22-00044038-PQRSD-036840-PQR"/>
    <s v=" Andrés Fernando Muñoz Cabrera"/>
    <x v="0"/>
    <s v="FORTALECIMIENTO BOMBERIL PARA LA RESPUESTA "/>
    <x v="6"/>
    <n v="15"/>
    <n v="20221140151812"/>
    <d v="2022-05-20T00:00:00"/>
    <n v="20222130055431"/>
    <d v="2022-06-06T00:00:00"/>
    <n v="10"/>
    <n v="11"/>
    <x v="0"/>
    <s v="07-06-2022 15:04 PM Archivar Andrés Fernando Muñoz Cabrera Se da respuesta a través del correo Respuestas Atención Ciudadano, el día 06/06/2022, con oficio DNBC No. 20222130055431"/>
    <s v="N/A"/>
    <s v="N/A"/>
    <s v="Si"/>
    <s v="N/A"/>
    <s v="Peticion reiterativa, respondida."/>
  </r>
  <r>
    <x v="0"/>
    <x v="0"/>
    <x v="1"/>
    <s v="PQR - -"/>
    <x v="2"/>
    <x v="2"/>
    <s v="CAC PQR"/>
    <s v="Jose Dario Martinez"/>
    <x v="0"/>
    <s v="FORMULACIÓN, ACTUALIZACIÓN ,ACOMPAÑAMINETO NORMATIVO Y OPERATIVO"/>
    <x v="0"/>
    <n v="15"/>
    <n v="20221140152092"/>
    <d v="2022-05-22T00:00:00"/>
    <n v="20222110056151"/>
    <d v="2022-06-07T00:00:00"/>
    <n v="10"/>
    <n v="11"/>
    <x v="0"/>
    <s v="31-05-2022 14:28 PM Archivar Jose Dario Martinez Se envía solicitud de traslado a al cuerpo de bomberos de Lérida."/>
    <s v="N/A"/>
    <s v="N/A"/>
    <s v="Si"/>
    <s v="N/A"/>
    <s v="Termino para traslado 5 dias habiles"/>
  </r>
  <r>
    <x v="0"/>
    <x v="0"/>
    <x v="1"/>
    <s v="GESTION DEL RIESGO"/>
    <x v="4"/>
    <x v="2"/>
    <s v="CAC Oficio 2022EE05389 - TRASLADO POR COMPETENCIA – SOLICITUD APOYO. RADICADO UNGRD NO. 2022ER03071."/>
    <s v=" Andrés Fernando Muñoz Cabrera"/>
    <x v="0"/>
    <s v="FORTALECIMIENTO BOMBERIL PARA LA RESPUESTA "/>
    <x v="0"/>
    <n v="15"/>
    <n v="20221140152122"/>
    <d v="2022-05-22T00:00:00"/>
    <m/>
    <d v="2022-07-29T00:00:00"/>
    <n v="44"/>
    <n v="45"/>
    <x v="2"/>
    <m/>
    <m/>
    <m/>
    <m/>
    <m/>
    <m/>
  </r>
  <r>
    <x v="0"/>
    <x v="0"/>
    <x v="17"/>
    <s v="CUERPO DE BOMBEROS VOLUNTARIOS DE VILLANUEVA - BOLIVAR"/>
    <x v="0"/>
    <x v="0"/>
    <s v="CAC DERECHO DE PETICIÓN"/>
    <s v="Lina Maria Rojas Gallego "/>
    <x v="0"/>
    <s v="EDUCACIÓN NACIONAL PARA BOMBEROS"/>
    <x v="0"/>
    <n v="15"/>
    <n v="20221140152182"/>
    <d v="2022-05-22T00:00:00"/>
    <n v="20222140058681"/>
    <d v="2022-06-28T00:00:00"/>
    <n v="23"/>
    <n v="24"/>
    <x v="1"/>
    <s v="28-06-2022 11:21 AM_x0009_Archivar_x0009_Mauricio Delgado Perdomo_x0009_SE RESPONDE MEDIANTE RADICADO DNBC 20222140058681"/>
    <m/>
    <m/>
    <s v="Si"/>
    <m/>
    <s v="No se ha subido documento firmado a radicado de salida (evidencia en respuestasatencionciudadano@dnbc.gov.co)"/>
  </r>
  <r>
    <x v="0"/>
    <x v="4"/>
    <x v="1"/>
    <s v="PROCURADURIA SEGUNDA DELEGADA CONTRATACION ESTATAL"/>
    <x v="1"/>
    <x v="1"/>
    <s v="SM. Solicitud de información, Expediente No. IUS E-2020-576194 / IUC D-2022-1638760."/>
    <s v=" Alvaro Perez"/>
    <x v="1"/>
    <s v="GESTIÓN CONTRACTUAL"/>
    <x v="3"/>
    <n v="10"/>
    <n v="20221140152272"/>
    <d v="2022-05-23T00:00:00"/>
    <n v="20223130056191"/>
    <d v="2022-06-06T00:00:00"/>
    <n v="9"/>
    <n v="10"/>
    <x v="0"/>
    <m/>
    <d v="2022-06-06T00:00:00"/>
    <s v="PDF"/>
    <s v="Si"/>
    <s v="N/A"/>
    <s v="Radicado de entrada sin archivar"/>
  </r>
  <r>
    <x v="0"/>
    <x v="4"/>
    <x v="19"/>
    <s v="JOSEFA MARIA CONTRERAS"/>
    <x v="2"/>
    <x v="0"/>
    <s v="SM. Recurso de apelación contra la Resolución No. 004 del 14 de marzo del 2022."/>
    <s v=" Julio Cesar Garcia Triana"/>
    <x v="0"/>
    <s v="INSPECCION, VIGILANCIA Y CONTROL"/>
    <x v="2"/>
    <n v="15"/>
    <n v="20221140152422"/>
    <d v="2022-05-23T00:00:00"/>
    <n v="20222150056601"/>
    <d v="2022-06-13T00:00:00"/>
    <n v="14"/>
    <n v="15"/>
    <x v="0"/>
    <m/>
    <s v="N/A"/>
    <s v="WORD"/>
    <s v="Si"/>
    <s v="N/A"/>
    <s v="Radicado de entrada y salida sin archivar, no se adjunta documento con firma (evidencia de envio en respuestasatencionciudadano@dnbc.gov.co)"/>
  </r>
  <r>
    <x v="0"/>
    <x v="5"/>
    <x v="23"/>
    <s v="EUDES MIGUEL HOLGUIN ANAYA"/>
    <x v="2"/>
    <x v="1"/>
    <s v="Presentando derecho de Petición"/>
    <s v="Angélica Xiomara Rosado Bayona"/>
    <x v="2"/>
    <s v="GESTIÓN ATENCIÓN AL USUARIO"/>
    <x v="2"/>
    <n v="15"/>
    <n v="20229000152302"/>
    <d v="2022-05-23T00:00:00"/>
    <s v="N/A"/>
    <d v="2022-05-24T00:00:00"/>
    <n v="1"/>
    <n v="2"/>
    <x v="0"/>
    <s v="24-05-2022 09:28 AM Archivar Angélica Xiomara Rosado Bayona Se dió traslado al CBV de Tolú."/>
    <s v="N/A"/>
    <s v="N/A"/>
    <s v="Si"/>
    <s v="N/A"/>
    <s v="Traslado realizado en el termino"/>
  </r>
  <r>
    <x v="0"/>
    <x v="0"/>
    <x v="1"/>
    <s v="LUIS OTALVARO -"/>
    <x v="2"/>
    <x v="0"/>
    <s v="CAC centros de formación para brigadas"/>
    <s v="Edgar Alexander Maya Lopez "/>
    <x v="0"/>
    <s v="EDUCACIÓN NACIONAL PARA BOMBEROS"/>
    <x v="1"/>
    <n v="10"/>
    <n v="20221140152642"/>
    <d v="2022-05-24T00:00:00"/>
    <m/>
    <d v="2022-06-13T00:00:00"/>
    <n v="13"/>
    <n v="14"/>
    <x v="1"/>
    <s v="13-06-2022 10:07 AM Archivar Edgar Alexander Maya Lopez Se da respuesta por correo electrónico se deja evidencia en digital."/>
    <s v="N/A"/>
    <s v="N/A"/>
    <s v="Si"/>
    <s v="N/A"/>
    <s v="Envio de documentos solicitados, se adjunta evidencia en Orfeo"/>
  </r>
  <r>
    <x v="0"/>
    <x v="0"/>
    <x v="1"/>
    <s v="MANUEL RICARDO GONZALEZ GONZALEZ"/>
    <x v="2"/>
    <x v="0"/>
    <s v="CAC aclaracion sobre cuales deben ser las competencias del tecnico que realiza las inspecciones de bomberos"/>
    <s v="Edgar Alexander Maya Lopez "/>
    <x v="0"/>
    <s v="EDUCACIÓN NACIONAL PARA BOMBEROS"/>
    <x v="2"/>
    <n v="15"/>
    <n v="20221140152712"/>
    <d v="2022-05-24T00:00:00"/>
    <s v="N/A"/>
    <d v="2022-06-13T00:00:00"/>
    <n v="13"/>
    <n v="14"/>
    <x v="0"/>
    <s v="13-06-2022 10:17 AM Archivar Edgar Alexander Maya Lopez Se da respuesta por correo electrónico se deja evidencia en digital"/>
    <s v="N/A"/>
    <s v="N/A"/>
    <s v="Si"/>
    <s v="N/A"/>
    <s v="No se genera radicado de salida."/>
  </r>
  <r>
    <x v="0"/>
    <x v="0"/>
    <x v="19"/>
    <s v="CUERPO DE BOMBEROS VOLUNTARIOS AGUACHICA"/>
    <x v="0"/>
    <x v="3"/>
    <s v="CAC solicitud Solicitud De Acompañamiento De La Oficina De Equidad Y Genero."/>
    <s v="Robinson Palacio Moná "/>
    <x v="0"/>
    <s v="FORMULACIÓN, ACTUALIZACIÓN ,ACOMPAÑAMINETO NORMATIVO Y OPERATIVO"/>
    <x v="0"/>
    <n v="15"/>
    <n v="20221140152782"/>
    <d v="2022-05-24T00:00:00"/>
    <m/>
    <d v="2022-07-29T00:00:00"/>
    <n v="43"/>
    <n v="44"/>
    <x v="2"/>
    <m/>
    <m/>
    <m/>
    <m/>
    <m/>
    <m/>
  </r>
  <r>
    <x v="0"/>
    <x v="0"/>
    <x v="19"/>
    <s v="CUERPO DE BOMBEROS VOLUNTARIOS AGUACHICA"/>
    <x v="0"/>
    <x v="3"/>
    <s v="CAC Desesperante situación y hemos decidido suspender todo tipo de servicio y solo atender emergencias donde estén involucradas vidas humanas."/>
    <s v=" Jorge Restrepo Sanguino"/>
    <x v="0"/>
    <s v="FORMULACIÓN, ACTUALIZACIÓN ,ACOMPAÑAMINETO NORMATIVO Y OPERATIVO"/>
    <x v="0"/>
    <n v="15"/>
    <n v="20221140152842"/>
    <d v="2022-05-24T00:00:00"/>
    <s v="20222110056171 - 20222110054411 -20222110056171"/>
    <d v="2022-06-07T00:00:00"/>
    <n v="9"/>
    <n v="10"/>
    <x v="0"/>
    <s v="30-06-2022 12:08 PM_x0009_Archivar_x0009_Jorge Restrepo Sanguino_x0009_LA DNBC REALIZO TRÁMITES MEDIANTE OFICIOS N°20222110056171 - 20222110054411 -20222110056171"/>
    <d v="2022-06-14T00:00:00"/>
    <s v="PDF"/>
    <s v="Si"/>
    <s v="N/A"/>
    <s v="N/A"/>
  </r>
  <r>
    <x v="0"/>
    <x v="1"/>
    <x v="1"/>
    <s v="JULIAN DAVID CASTRO MARTINEZ"/>
    <x v="2"/>
    <x v="0"/>
    <s v="RD. Solicitud homologación títulos Resolución 1127 de 2018."/>
    <s v="Jose Alexander Teuta Gomez "/>
    <x v="0"/>
    <s v="EDUCACIÓN NACIONAL PARA BOMBEROS"/>
    <x v="2"/>
    <n v="15"/>
    <n v="20221140152912"/>
    <d v="2022-05-24T00:00:00"/>
    <n v="20222140057871"/>
    <d v="2022-07-29T00:00:00"/>
    <n v="43"/>
    <n v="44"/>
    <x v="1"/>
    <s v="16-06-2022 15:51 PM_x0009_Archivar_x0009_Jose Alexander Teuta Gomez_x0009_Se da respuesta con radicado 20222140057871 rta homologación Julian Castro"/>
    <m/>
    <m/>
    <m/>
    <m/>
    <s v="Se realiza envio de respuesta via correo electronico institucional de area"/>
  </r>
  <r>
    <x v="0"/>
    <x v="1"/>
    <x v="1"/>
    <s v="MARTHA VELANDIA"/>
    <x v="2"/>
    <x v="0"/>
    <s v="RD. Solicitud Homologación título."/>
    <s v="Jose Alexander Teuta Gomez "/>
    <x v="0"/>
    <s v="EDUCACIÓN NACIONAL PARA BOMBEROS"/>
    <x v="2"/>
    <n v="15"/>
    <n v="20221140152922"/>
    <d v="2022-05-24T00:00:00"/>
    <s v="_x0009_20222140057851"/>
    <d v="2022-06-22T00:00:00"/>
    <n v="19"/>
    <n v="20"/>
    <x v="1"/>
    <s v="16-06-2022 14:36 PM_x0009_Archivar_x0009_Jose Alexander Teuta Gomez_x0009_Se da respuesta con radicado 20222140057851 Rta homologación"/>
    <d v="2022-06-22T00:00:00"/>
    <s v="PDF"/>
    <s v="Si"/>
    <s v="N/A"/>
    <s v="N/A"/>
  </r>
  <r>
    <x v="0"/>
    <x v="0"/>
    <x v="4"/>
    <s v="DELEGACION BOMBEROS SANTANDER"/>
    <x v="0"/>
    <x v="2"/>
    <s v="CAC sugerencia de modificación del rue"/>
    <s v="Carlos Cartagena Cano"/>
    <x v="2"/>
    <s v="CITEL"/>
    <x v="2"/>
    <n v="15"/>
    <n v="20221140153082"/>
    <d v="2022-05-25T00:00:00"/>
    <s v="N/A"/>
    <d v="2022-06-10T00:00:00"/>
    <n v="11"/>
    <n v="12"/>
    <x v="0"/>
    <s v="10-06-2022 09:07 AM Archivar Carlos Cartagena Cano se envian sugerencias a CITEL para fines pertinentes."/>
    <s v="N/A"/>
    <s v="N/A"/>
    <s v="N/A"/>
    <s v="N/A"/>
    <s v="N/A"/>
  </r>
  <r>
    <x v="0"/>
    <x v="0"/>
    <x v="20"/>
    <s v="CUERPO DE BOMBEROS VOLUNTARIOS DE ORITO"/>
    <x v="0"/>
    <x v="0"/>
    <s v="CAC Suplantación de firma. Cuerpo de Bomberos Orito Putumayo"/>
    <s v="Julio Alejandro Chamorro Cabrera"/>
    <x v="0"/>
    <s v="INSPECCION, VIGILANCIA Y CONTROL"/>
    <x v="0"/>
    <n v="15"/>
    <n v="20221140153252"/>
    <d v="2022-05-25T00:00:00"/>
    <n v="20222000057001"/>
    <d v="2022-06-17T00:00:00"/>
    <n v="16"/>
    <n v="17"/>
    <x v="1"/>
    <m/>
    <d v="2022-06-17T00:00:00"/>
    <s v="PDF"/>
    <s v="Si"/>
    <s v="N/A"/>
    <s v="N/A"/>
  </r>
  <r>
    <x v="0"/>
    <x v="0"/>
    <x v="30"/>
    <s v="CUERPO DE BOMBEROS VOLUNTARIOS DE SAN ANDRES ISLA"/>
    <x v="0"/>
    <x v="1"/>
    <s v="CAC respetuosa solicitud"/>
    <s v="Robinson Palacio Moná "/>
    <x v="0"/>
    <s v="FORMULACIÓN, ACTUALIZACIÓN ,ACOMPAÑAMINETO NORMATIVO Y OPERATIVO"/>
    <x v="0"/>
    <n v="15"/>
    <n v="20221140153272"/>
    <d v="2022-05-25T00:00:00"/>
    <m/>
    <d v="2022-07-29T00:00:00"/>
    <n v="42"/>
    <n v="43"/>
    <x v="2"/>
    <m/>
    <m/>
    <m/>
    <m/>
    <m/>
    <m/>
  </r>
  <r>
    <x v="0"/>
    <x v="0"/>
    <x v="1"/>
    <s v="HAROLD FELIPE BOHORQUEZ RODRIGUEZ"/>
    <x v="2"/>
    <x v="1"/>
    <s v="CAC solicitud de certificado de prestacion de servicios"/>
    <s v=" Alvaro Perez"/>
    <x v="1"/>
    <s v="GESTIÓN CONTRACTUAL"/>
    <x v="1"/>
    <n v="10"/>
    <n v="20221140153442"/>
    <d v="2022-05-26T00:00:00"/>
    <s v="N/A"/>
    <d v="2022-06-01T00:00:00"/>
    <n v="3"/>
    <n v="4"/>
    <x v="0"/>
    <m/>
    <d v="2022-06-01T00:00:00"/>
    <s v="PDF"/>
    <s v="Si"/>
    <s v="N/A"/>
    <s v="Radicado de entreada sin archivar"/>
  </r>
  <r>
    <x v="0"/>
    <x v="4"/>
    <x v="31"/>
    <s v="ALCALDIA MUNICIPAL DE SAN JOSE DEL GUAVIARE GUAVIARE"/>
    <x v="1"/>
    <x v="3"/>
    <s v="SM. Solicitud de asesoría técnica."/>
    <s v="Andrea Bibiana Castañeda Durán"/>
    <x v="0"/>
    <s v="FORMULACIÓN, ACTUALIZACIÓN ,ACOMPAÑAMINETO NORMATIVO Y OPERATIVO"/>
    <x v="0"/>
    <n v="15"/>
    <n v="20221140153562"/>
    <d v="2022-05-26T00:00:00"/>
    <n v="20222110057161"/>
    <d v="2022-06-17T00:00:00"/>
    <n v="15"/>
    <n v="16"/>
    <x v="0"/>
    <s v="20-06-2022 08:08 AM_x0009_Archivar_x0009_Andrea Bibiana Castañeda Durán_x0009_SE DIO TRÁMITE CON RAD. 20222110057161 ENVIADO EL 17/6/22"/>
    <d v="2022-06-21T00:00:00"/>
    <s v="PDF"/>
    <s v="Si"/>
    <s v="N/A"/>
    <s v="N/A"/>
  </r>
  <r>
    <x v="0"/>
    <x v="0"/>
    <x v="31"/>
    <s v="SECRETARIA DE PLANEACION MUNICIPAL SAN JOSE DEL GUAVIARE"/>
    <x v="1"/>
    <x v="3"/>
    <s v="CAC Solicitud de asesoría técnica"/>
    <s v="Ronny Estiven Romero Velandia"/>
    <x v="0"/>
    <s v="FORMULACIÓN, ACTUALIZACIÓN ,ACOMPAÑAMINETO NORMATIVO Y OPERATIVO"/>
    <x v="0"/>
    <n v="15"/>
    <n v="20221140153722"/>
    <d v="2022-05-27T00:00:00"/>
    <n v="20222110056731"/>
    <d v="2022-06-14T00:00:00"/>
    <n v="11"/>
    <n v="12"/>
    <x v="0"/>
    <s v="21-06-2022 12:56 PM_x0009_Archivar_x0009_Jorge Fabian Rodriguez Hincapie_x0009_El radicado de entrada No 20221140153722, tiene el radicado de salida No. 20222110056731, se confirma a través del correo electrónico atencionciudadano@dnbc.gov.co que se contestó al ciudadano a los 14 de junio de 2022"/>
    <d v="2022-06-21T00:00:00"/>
    <s v="PDF"/>
    <s v="Si"/>
    <s v="N/A"/>
    <s v="N/A"/>
  </r>
  <r>
    <x v="0"/>
    <x v="0"/>
    <x v="0"/>
    <s v="CUERPO DE BOMBEROS VOLUNTARIOS DE GIRARDOTA"/>
    <x v="0"/>
    <x v="1"/>
    <s v="CAC Derecho de petición"/>
    <s v="Ronny Estiven Romero Velandia"/>
    <x v="0"/>
    <s v="FORMULACIÓN, ACTUALIZACIÓN ,ACOMPAÑAMINETO NORMATIVO Y OPERATIVO"/>
    <x v="2"/>
    <n v="15"/>
    <n v="20221140153802"/>
    <d v="2022-05-30T00:00:00"/>
    <n v="20222150057031"/>
    <d v="2022-06-21T00:00:00"/>
    <n v="14"/>
    <n v="15"/>
    <x v="0"/>
    <s v="22-06-2022 10:51 AM_x0009_Archivar_x0009_Julio Cesar Garcia Triana_x0009_se envía respuesta por atención al ciudadano el 21 de junio de 2022, archívese"/>
    <d v="2022-06-21T00:00:00"/>
    <s v="PDF"/>
    <s v="Si"/>
    <s v="N/A"/>
    <s v="N/A"/>
  </r>
  <r>
    <x v="0"/>
    <x v="0"/>
    <x v="22"/>
    <s v="CUERPO DE BOMBEROS VOLUNTARIOS DE SAN PEDRO SUCRE"/>
    <x v="0"/>
    <x v="1"/>
    <s v="CAC Respuesta de solicitudes"/>
    <s v="Ronny Estiven Romero Velandia"/>
    <x v="0"/>
    <s v="FORMULACIÓN, ACTUALIZACIÓN ,ACOMPAÑAMINETO NORMATIVO Y OPERATIVO"/>
    <x v="2"/>
    <n v="15"/>
    <n v="20221140153812"/>
    <d v="2022-05-31T00:00:00"/>
    <n v="20222150058021"/>
    <d v="2022-06-22T00:00:00"/>
    <n v="15"/>
    <n v="16"/>
    <x v="0"/>
    <s v="27-07-2022 13:06 PM_x0009_Archivar_x0009_Melba Vidal_x0009_Respuesta enviada el 22 de junio con radicado No 20222150058021"/>
    <d v="2022-06-22T00:00:00"/>
    <s v="PDF"/>
    <s v="Si"/>
    <s v="N/A"/>
    <s v="N/A"/>
  </r>
  <r>
    <x v="0"/>
    <x v="0"/>
    <x v="1"/>
    <s v="DELEGACION DEPARTAMENTAL DE BOMBEROS DE SUCRE"/>
    <x v="0"/>
    <x v="1"/>
    <s v="CAC Verificación información cursos"/>
    <s v=" Maicol Villarreal Ospina"/>
    <x v="0"/>
    <s v="EDUCACIÓN NACIONAL PARA BOMBEROS"/>
    <x v="0"/>
    <n v="15"/>
    <n v="20221140153902"/>
    <d v="2022-05-31T00:00:00"/>
    <n v="20222140056711"/>
    <d v="2022-06-08T00:00:00"/>
    <n v="6"/>
    <n v="7"/>
    <x v="0"/>
    <s v="07-06-2022 14:38 PM Archivar Maicol Villarreal Ospina SE DA RESPUESTA CON RADICADO DNBC 20222140056711 POR CORREO CERTIFICADO"/>
    <s v="N/A"/>
    <s v="N/A"/>
    <s v="Si"/>
    <s v="Si"/>
    <s v="Se hizo envio de respuesta por parte de la oficina de educacion correo certificado (no se adjunta desprendible) se hace envio via correo electronico (respuestasatencioncionciudadano@dnbc.gov.co)"/>
  </r>
  <r>
    <x v="0"/>
    <x v="0"/>
    <x v="4"/>
    <s v="CUERPO DE BOMBEROS VOLUNTARIOS FLORIDABLANCA FORMACIóN INTERNA"/>
    <x v="0"/>
    <x v="1"/>
    <s v="CAC Consulta Equivalencia de Contenidos"/>
    <s v="Lina Maria Rojas Gallego "/>
    <x v="0"/>
    <s v="EDUCACIÓN NACIONAL PARA BOMBEROS"/>
    <x v="4"/>
    <n v="30"/>
    <n v="20221140153932"/>
    <d v="2022-05-31T00:00:00"/>
    <n v="20222140058081"/>
    <d v="2022-06-24T00:00:00"/>
    <n v="17"/>
    <n v="18"/>
    <x v="0"/>
    <s v="19-06-2022 20:49 PM_x0009_Archivar_x0009_Lina Maria Rojas Gallego_x0009_Se respondió con radicado DNBC 20222140058081"/>
    <m/>
    <s v="WORD"/>
    <s v="Si"/>
    <s v="N/A"/>
    <s v="No se adjunta documento con firma en radicado de salida (evidencia de envio en respuestasatencionciudadano@dnbc.gov.co)"/>
  </r>
  <r>
    <x v="0"/>
    <x v="0"/>
    <x v="1"/>
    <s v="W PATIÑO CORREA"/>
    <x v="2"/>
    <x v="0"/>
    <s v="CAC Consulta normatividad para sistemas contra incendios en maquinaria minera"/>
    <s v="Ronny Estiven Romero Velandia"/>
    <x v="0"/>
    <s v="FORMULACIÓN, ACTUALIZACIÓN ,ACOMPAÑAMINETO NORMATIVO Y OPERATIVO"/>
    <x v="4"/>
    <n v="30"/>
    <n v="20221140153992"/>
    <d v="2022-05-31T00:00:00"/>
    <s v="N/A"/>
    <d v="2022-07-15T00:00:00"/>
    <n v="30"/>
    <n v="31"/>
    <x v="0"/>
    <s v="15-07-2022 16:00 PM_x0009_Archivar_x0009_Edgar Alexander Maya Lopez_x0009_Se da respuesta por correo electrónico se deja evidencia en digital"/>
    <s v="N/A"/>
    <s v="N/A"/>
    <s v="Si"/>
    <s v="N/A"/>
    <s v="No se genera radicado de salida para respuesta."/>
  </r>
  <r>
    <x v="0"/>
    <x v="0"/>
    <x v="0"/>
    <s v="CUERPO DE BOMBEROS VOLUNTARIOS DE VENECIA"/>
    <x v="0"/>
    <x v="0"/>
    <s v="CAC DRECHO DE PETICION"/>
    <s v="Ronny Estiven Romero Velandia"/>
    <x v="0"/>
    <s v="FORMULACIÓN, ACTUALIZACIÓN ,ACOMPAÑAMINETO NORMATIVO Y OPERATIVO"/>
    <x v="0"/>
    <n v="15"/>
    <n v="20221140154002"/>
    <d v="2022-05-31T00:00:00"/>
    <s v="_x0009_20222150057381"/>
    <d v="2022-06-21T00:00:00"/>
    <n v="14"/>
    <n v="15"/>
    <x v="0"/>
    <s v="22-06-2022 10:53 AM_x0009_Archivar_x0009_Julio Cesar Garcia Triana_x0009_se envía respuesta por atención al ciudadano el 21 de junio de 2022, archívese"/>
    <d v="2022-06-21T00:00:00"/>
    <s v="PDF"/>
    <s v="Si"/>
    <s v="N/A"/>
    <s v="N/A"/>
  </r>
  <r>
    <x v="0"/>
    <x v="0"/>
    <x v="1"/>
    <s v="JORGE LUIS OCHOA -"/>
    <x v="2"/>
    <x v="0"/>
    <s v="CAC CamScanner 05-30-2022 19.44.pd"/>
    <s v="Edgar Alexander Maya Lopez "/>
    <x v="0"/>
    <s v="EDUCACIÓN NACIONAL PARA BOMBEROS"/>
    <x v="2"/>
    <n v="15"/>
    <n v="20221140154032"/>
    <d v="2022-05-31T00:00:00"/>
    <s v="_x0009_20222140059111"/>
    <d v="2022-07-05T00:00:00"/>
    <n v="22"/>
    <n v="23"/>
    <x v="1"/>
    <s v="05-07-2022 10:33 AM_x0009_Archivar_x0009_Edgar Alexander Maya Lopez_x0009_Se da respuesta con radicado DNBC N° 20222140059111, se envia el 05/07/2022"/>
    <d v="2022-07-05T00:00:00"/>
    <s v="PDF"/>
    <s v="Si"/>
    <s v="N/A"/>
    <s v="N/A"/>
  </r>
  <r>
    <x v="0"/>
    <x v="0"/>
    <x v="1"/>
    <s v="ALEJANDRA MOSQUERA HURTADO"/>
    <x v="2"/>
    <x v="1"/>
    <s v="CAC Solicitud de certificación"/>
    <s v=" Alvaro Perez"/>
    <x v="1"/>
    <s v="GESTIÓN CONTRACTUAL"/>
    <x v="1"/>
    <n v="10"/>
    <n v="20221140154052"/>
    <d v="2022-05-31T00:00:00"/>
    <s v="N/A"/>
    <d v="2022-06-14T00:00:00"/>
    <n v="10"/>
    <n v="11"/>
    <x v="0"/>
    <s v="15-06-2022 12:12 PM_x0009_Archivar_x0009_Alvaro Perez_x0009_SE DA RESPUESTA MEDIANTE CORREO ELECTRONICO EL 14/06/2022."/>
    <s v="N/A"/>
    <s v="N/A"/>
    <s v="Si"/>
    <s v="N/A"/>
    <s v="N/A"/>
  </r>
  <r>
    <x v="0"/>
    <x v="0"/>
    <x v="6"/>
    <s v="GOBERNACIÓN DEL CAUCA COMITE DEPARTAMENTAL CAUCA"/>
    <x v="1"/>
    <x v="2"/>
    <s v="CAC Socialización del Programa Bomberos Indígenas en la Cuarta Mesa de Trabajo - Volcán Puracé"/>
    <s v=" VIVIANA ANDRADE TOVAR"/>
    <x v="2"/>
    <s v="PLANEACIÓN ESTRATEGICA "/>
    <x v="0"/>
    <n v="15"/>
    <n v="20221140154142"/>
    <d v="2022-05-31T00:00:00"/>
    <n v="20221100056141"/>
    <d v="2022-06-08T00:00:00"/>
    <n v="6"/>
    <n v="7"/>
    <x v="0"/>
    <s v="08-06-2022 11:21 AM Archivar VIVIANA ANDRADE TOVAR SE PROCEDE A ARCHIVAR, SOLICITUD RESPONDIDA BAJO NUMERO DE RADICADO N° 20221100056141. Y FUE ENVIADO A TRAVÉS DE CORREO ELECTRONICO."/>
    <m/>
    <m/>
    <m/>
    <m/>
    <s v="Se debe adjuntar evidencia de respuesta, documentos de salida sin adjuto con firma"/>
  </r>
  <r>
    <x v="0"/>
    <x v="4"/>
    <x v="4"/>
    <s v="ALCALDIA MUNICIPAL DE SIMACOTA SANTANDER"/>
    <x v="1"/>
    <x v="4"/>
    <s v="SM. Remisión del Señor San Isidro Chona Herrera quien solicita investigación disciplinaria contra Orlando Vega Rodriguez."/>
    <s v="Liz Margaret Álvarez calderon"/>
    <x v="0"/>
    <s v="INSPECCION, VIGILANCIA Y CONTROL"/>
    <x v="0"/>
    <n v="15"/>
    <n v="20221140154262"/>
    <d v="2022-05-31T00:00:00"/>
    <s v=" 20222000056781 - 20222000056791"/>
    <d v="2022-06-14T00:00:00"/>
    <n v="10"/>
    <n v="11"/>
    <x v="0"/>
    <m/>
    <d v="2022-06-21T00:00:00"/>
    <s v="PDF"/>
    <s v="Si"/>
    <s v="N/A"/>
    <s v="Radicado de entrada y salida sin archivar (evidencia de envio en respuestasatencionciudadano@dnbc.gov.co)"/>
  </r>
  <r>
    <x v="0"/>
    <x v="0"/>
    <x v="1"/>
    <s v="MINISTERIO DEL INTEROR VICEMINISTERIO DE RELACIONES POLÍTICAS  "/>
    <x v="4"/>
    <x v="0"/>
    <s v="CAC Traslado EXT_S22-00049559-PQRSD-042014-PQR "/>
    <s v="Andrea Bibiana Castañeda Durán"/>
    <x v="0"/>
    <s v="FORMULACIÓN, ACTUALIZACIÓN ,ACOMPAÑAMINETO NORMATIVO Y OPERATIVO"/>
    <x v="2"/>
    <n v="15"/>
    <s v="20221140154352  "/>
    <d v="2022-06-01T00:00:00"/>
    <n v="20222110057131"/>
    <d v="2022-06-17T00:00:00"/>
    <n v="12"/>
    <n v="13"/>
    <x v="0"/>
    <s v="20-06-2022 08:10 AM_x0009_Archivar_x0009_Andrea Bibiana Castañeda Durán_x0009_SE DIO TRÁMITE CON RAD. 20222110057131 ENVIADO EL 17/6/22"/>
    <d v="2022-06-21T00:00:00"/>
    <s v="PDF"/>
    <s v="Si"/>
    <s v="N/A"/>
    <s v="N/A"/>
  </r>
  <r>
    <x v="0"/>
    <x v="0"/>
    <x v="1"/>
    <s v="JOSE ALEJANDRO ARIAS . "/>
    <x v="2"/>
    <x v="1"/>
    <s v="CAC DERECHO DE PETICION "/>
    <s v="Carlos Cartagena Cano"/>
    <x v="2"/>
    <s v="CITEL"/>
    <x v="2"/>
    <n v="15"/>
    <s v="20221140154372  "/>
    <d v="2022-06-01T00:00:00"/>
    <s v="_x0009_20221000057191 y _x0009_20221000057201"/>
    <d v="2022-06-10T00:00:00"/>
    <n v="7"/>
    <n v="8"/>
    <x v="0"/>
    <m/>
    <d v="2022-06-10T00:00:00"/>
    <s v="PDF"/>
    <s v="Si"/>
    <s v="N/A"/>
    <s v="Radicado de entrada sin archivar"/>
  </r>
  <r>
    <x v="0"/>
    <x v="0"/>
    <x v="9"/>
    <s v="CUERPO DE BOMBEROS VOLUNTARIOS CHIQUINQUIRA  "/>
    <x v="0"/>
    <x v="0"/>
    <s v="CAC Inquietud "/>
    <s v="Edgar Alexander Maya Lopez "/>
    <x v="0"/>
    <s v="EDUCACIÓN NACIONAL PARA BOMBEROS"/>
    <x v="4"/>
    <n v="30"/>
    <s v="20221140154402  "/>
    <d v="2022-06-01T00:00:00"/>
    <s v="N/A"/>
    <d v="2022-07-05T00:00:00"/>
    <n v="21"/>
    <n v="22"/>
    <x v="0"/>
    <s v="05-07-2022 11:36 AM_x0009_Archivar_x0009_Edgar Alexander Maya Lopez_x0009_Se da respuesta por correo electrónico se deja evidencia en digital"/>
    <s v="N/A"/>
    <s v="N/A"/>
    <s v="Si"/>
    <s v="N/A"/>
    <s v="No se genera radicado ni documento de salida, respuesta dada a peticionario via correo electronico institucional."/>
  </r>
  <r>
    <x v="0"/>
    <x v="0"/>
    <x v="7"/>
    <s v="ALCALDIA MUNICIPAL DE SIBATE  "/>
    <x v="1"/>
    <x v="0"/>
    <s v="CAC SOLICITUD INFORMACIÓN BOMBEROS SIBATÉ RAD. P-2021-2034970 "/>
    <s v=" Melba Vidal"/>
    <x v="0"/>
    <s v="INSPECCION, VIGILANCIA Y CONTROL"/>
    <x v="3"/>
    <n v="10"/>
    <s v="20221140154412  "/>
    <d v="2022-06-01T00:00:00"/>
    <n v="20222150057261"/>
    <d v="2022-06-17T00:00:00"/>
    <n v="12"/>
    <n v="13"/>
    <x v="0"/>
    <s v="27-07-2022 13:05 PM_x0009_Archivar_x0009_Melba Vidal_x0009_Respuesta enviada el 21 de junio del 2022 con radicado No 20222150057261"/>
    <d v="2022-06-21T00:00:00"/>
    <s v="PDF"/>
    <s v="Si"/>
    <s v="N/A"/>
    <s v="N/A"/>
  </r>
  <r>
    <x v="0"/>
    <x v="0"/>
    <x v="19"/>
    <s v="ALCALDIA EL COPEY CESAR "/>
    <x v="1"/>
    <x v="3"/>
    <s v="CAC Derecho de petición alcaldía El Copey "/>
    <s v="Andrea Bibiana Castañeda Durán"/>
    <x v="0"/>
    <s v="FORMULACIÓN, ACTUALIZACIÓN ,ACOMPAÑAMINETO NORMATIVO Y OPERATIVO"/>
    <x v="0"/>
    <n v="15"/>
    <s v="20221140154452  "/>
    <d v="2022-06-02T00:00:00"/>
    <s v="_x0009_20222110058111-20222110058121"/>
    <d v="2022-07-14T00:00:00"/>
    <n v="27"/>
    <n v="28"/>
    <x v="1"/>
    <s v="21-06-2022 12:26 PM_x0009_Archivar_x0009_Andrea Bibiana Castañeda Durán_x0009_SE DIO TRÁMITE CON EL RADICADO 20221140154462"/>
    <d v="2022-07-14T00:00:00"/>
    <s v="PDF"/>
    <s v="Si"/>
    <s v="N/A"/>
    <s v="N/A"/>
  </r>
  <r>
    <x v="0"/>
    <x v="0"/>
    <x v="19"/>
    <s v="ALCALDIA EL COPEY CESAR "/>
    <x v="1"/>
    <x v="3"/>
    <s v="CAC Solicitud de revisión de información "/>
    <s v="Andrea Bibiana Castañeda Durán"/>
    <x v="0"/>
    <s v="FORMULACIÓN, ACTUALIZACIÓN ,ACOMPAÑAMINETO NORMATIVO Y OPERATIVO"/>
    <x v="0"/>
    <n v="15"/>
    <s v="20221140154462  "/>
    <d v="2022-06-02T00:00:00"/>
    <s v="_x0009_20222110058111-20222110058121"/>
    <d v="2022-07-14T00:00:00"/>
    <n v="27"/>
    <n v="28"/>
    <x v="1"/>
    <m/>
    <d v="2022-07-14T00:00:00"/>
    <s v="PDF"/>
    <s v="Si"/>
    <s v="N/A"/>
    <s v="Radicado de entrada sin archivar"/>
  </r>
  <r>
    <x v="0"/>
    <x v="0"/>
    <x v="6"/>
    <s v="CUERPO DE BOMBEROS VOLUNTARIOS DE TIMBIO  "/>
    <x v="0"/>
    <x v="3"/>
    <s v="CAC petición urgente y prioritario BOMBEROS TIMBIO a CT. Jairo Soto Gil "/>
    <s v="Jorge Fabian Rodriguez Hincapie "/>
    <x v="0"/>
    <s v="FORMULACIÓN, ACTUALIZACIÓN ,ACOMPAÑAMINETO NORMATIVO Y OPERATIVO"/>
    <x v="0"/>
    <n v="15"/>
    <s v="20221140154552  "/>
    <d v="2022-06-02T00:00:00"/>
    <n v="20222110057071"/>
    <d v="2022-06-17T00:00:00"/>
    <n v="11"/>
    <n v="12"/>
    <x v="0"/>
    <s v="21-06-2022 13:00 PM_x0009_Archivar_x0009_Jorge Fabian Rodriguez Hincapie_x0009_El radicado de entrada No 20221140154552, tiene el radicado de salida No. 20222110057071, se confirma a través del correo electrónico atencionciudadano@dnbc.gov.co que se contestó al ciudadano a los 17 de junio de 2022"/>
    <d v="2022-06-17T00:00:00"/>
    <s v="PDF"/>
    <s v="Si"/>
    <s v="N/A"/>
    <s v="N/A"/>
  </r>
  <r>
    <x v="0"/>
    <x v="0"/>
    <x v="26"/>
    <s v="CUERPO DE BOMBEROS VOLUNTARIOS DE PAZ DE ARIPORO  "/>
    <x v="0"/>
    <x v="3"/>
    <s v="CAC Oficio Cuerpo de Bomberos Voluntarios PZA "/>
    <s v="Andrea Bibiana Castañeda Durán"/>
    <x v="0"/>
    <s v="FORMULACIÓN, ACTUALIZACIÓN ,ACOMPAÑAMINETO NORMATIVO Y OPERATIVO"/>
    <x v="0"/>
    <n v="15"/>
    <s v="20221140154592  "/>
    <d v="2022-06-02T00:00:00"/>
    <n v="20222110056991"/>
    <d v="2022-06-17T00:00:00"/>
    <n v="11"/>
    <n v="12"/>
    <x v="0"/>
    <s v="20-06-2022 07:58 AM_x0009_Archivar_x0009_Andrea Bibiana Castañeda Durán_x0009_SE DIO TRÁMITE CON RAD. 20222110056991 ENVIADO EL 17/06/22"/>
    <d v="2022-06-17T00:00:00"/>
    <s v="PDF"/>
    <s v="Si"/>
    <s v="N/A"/>
    <s v="N/A"/>
  </r>
  <r>
    <x v="0"/>
    <x v="0"/>
    <x v="6"/>
    <s v="CUERPO DE BOMBEROS VOLUNTARIOS DE CALDONO - CAUCA  "/>
    <x v="0"/>
    <x v="1"/>
    <s v="CAC SOLICITUD INFORMACIÓN "/>
    <s v="Lina Maria Rojas Gallego "/>
    <x v="0"/>
    <s v="EDUCACIÓN NACIONAL PARA BOMBEROS"/>
    <x v="0"/>
    <n v="15"/>
    <s v="20221140154652  "/>
    <d v="2022-06-03T00:00:00"/>
    <s v="N/A"/>
    <d v="2022-06-19T00:00:00"/>
    <n v="10"/>
    <n v="11"/>
    <x v="0"/>
    <s v="19-06-2022 17:50 PM_x0009_Archivar_x0009_Lina Maria Rojas Gallego_x0009_Se responde radicado por correo electrónico el 19/06/2022, respuesta a consulta."/>
    <s v="N/A"/>
    <s v="N/A"/>
    <s v="Si"/>
    <s v="N/A"/>
    <s v="No se genera radicado de salida, se hace envio via correo electronico institucional "/>
  </r>
  <r>
    <x v="0"/>
    <x v="0"/>
    <x v="1"/>
    <s v="GERMAN PUELLO - "/>
    <x v="2"/>
    <x v="0"/>
    <s v="CAC Salidas de Emergencia Bloqueadas. "/>
    <s v="Edgar Alexander Maya Lopez "/>
    <x v="0"/>
    <s v="EDUCACIÓN NACIONAL PARA BOMBEROS"/>
    <x v="4"/>
    <n v="30"/>
    <s v="20221140154662  "/>
    <d v="2022-06-03T00:00:00"/>
    <s v="N/A"/>
    <d v="2022-07-05T00:00:00"/>
    <n v="19"/>
    <n v="20"/>
    <x v="0"/>
    <s v="05-07-2022 12:36 PM_x0009_Archivar_x0009_Edgar Alexander Maya Lopez_x0009_Se da respuesta por correo electrónico se deja evidencia en digital"/>
    <s v="N/A"/>
    <s v="N/A"/>
    <s v="Si"/>
    <s v="N/A"/>
    <s v="No se genera radicado de salida, se hace envio via correo electronico institucional "/>
  </r>
  <r>
    <x v="0"/>
    <x v="0"/>
    <x v="1"/>
    <s v="ALCALDIA MAYOR DE BOGOTA SECRETARIA DISTRITAL DE LA MUJER  "/>
    <x v="1"/>
    <x v="2"/>
    <s v="CAC Comunicación Oficial N° 2-2022-16849 "/>
    <s v=" Jorge Restrepo Sanguino"/>
    <x v="0"/>
    <s v="FORMULACIÓN, ACTUALIZACIÓN ,ACOMPAÑAMINETO NORMATIVO Y OPERATIVO"/>
    <x v="0"/>
    <n v="15"/>
    <s v="20221140154682  "/>
    <d v="2022-06-03T00:00:00"/>
    <s v="N/A"/>
    <d v="2022-06-30T00:00:00"/>
    <n v="17"/>
    <n v="18"/>
    <x v="1"/>
    <s v="30-06-2022 12:19 PM_x0009_Archivar_x0009_Jorge Restrepo Sanguino_x0009_SE ARCHIVA POR SER DE INFORMACION"/>
    <s v="N/A"/>
    <s v="N/A"/>
    <s v="N/A"/>
    <s v="N/A"/>
    <s v="No se genera respuesta,se archiva como informativa"/>
  </r>
  <r>
    <x v="0"/>
    <x v="0"/>
    <x v="1"/>
    <s v="SEBASTIAN CASTAÑEDA - "/>
    <x v="2"/>
    <x v="2"/>
    <s v="CAC Solicitud Información "/>
    <s v=" Andrés Fernando Muñoz Cabrera"/>
    <x v="0"/>
    <s v="FORTALECIMIENTO BOMBERIL PARA LA RESPUESTA "/>
    <x v="0"/>
    <n v="15"/>
    <s v="20221140154692  "/>
    <d v="2022-06-03T00:00:00"/>
    <n v="20222130057251"/>
    <d v="2022-06-17T00:00:00"/>
    <n v="10"/>
    <n v="11"/>
    <x v="0"/>
    <s v="28-06-2022 10:51 AM_x0009_Archivar_x0009_Andrés Fernando Muñoz Cabrera_x0009_Se da respuesta a través del correo Respuestas Atención Ciudadano el día 17/06/2022, con oficio DNBC No. 20222130057251"/>
    <d v="2022-06-21T00:00:00"/>
    <s v="PDF"/>
    <s v="Si"/>
    <s v="N/A"/>
    <s v="N/A"/>
  </r>
  <r>
    <x v="0"/>
    <x v="0"/>
    <x v="4"/>
    <s v="CUERPOS DE BOMBEROS OFICIALES DE BUCARAMANGA  "/>
    <x v="0"/>
    <x v="0"/>
    <s v="CAC Consulta alcance del artículo 30 del Decreto-Ley 256 de 2013  "/>
    <s v="Jorge Fabian Rodriguez Hincapie "/>
    <x v="0"/>
    <s v="FORMULACIÓN, ACTUALIZACIÓN ,ACOMPAÑAMINETO NORMATIVO Y OPERATIVO"/>
    <x v="4"/>
    <n v="30"/>
    <s v="20221140154762  "/>
    <d v="2022-06-03T00:00:00"/>
    <n v="20222110058921"/>
    <d v="2022-07-11T00:00:00"/>
    <n v="23"/>
    <n v="24"/>
    <x v="0"/>
    <s v="30-06-2022 14:32 PM_x0009_Archivar_x0009_Jorge Fabian Rodriguez Hincapie_x0009_el radicado de entrada número 20221140154762. tiene el radicado de salida 20222110058921."/>
    <s v="N/A"/>
    <s v="WORD"/>
    <s v="Si"/>
    <s v="N/A"/>
    <s v="Se tiene evidencia de envio de respuesta via correo electronico (respuestasatencionciudadano@dnbc.gov.co) no se sube documento firmado a radicado de salida."/>
  </r>
  <r>
    <x v="0"/>
    <x v="5"/>
    <x v="0"/>
    <s v="David Aristizabal Velasquez "/>
    <x v="2"/>
    <x v="0"/>
    <s v="normatividad o reglamentación vigente que exija la postura de “rociadores de agua para la red de control de incendios” en un local comercial  "/>
    <s v="Edgar Alexander Maya Lopez "/>
    <x v="0"/>
    <s v="EDUCACIÓN NACIONAL PARA BOMBEROS"/>
    <x v="4"/>
    <n v="30"/>
    <s v="20229000154772  "/>
    <d v="2022-06-03T00:00:00"/>
    <n v="20222140059881"/>
    <d v="2022-07-28T00:00:00"/>
    <n v="35"/>
    <n v="36"/>
    <x v="1"/>
    <s v="29-07-2022 10:11 AM_x0009_Archivar_x0009_Edgar Alexander Maya Lopez_x0009_Se da respuesta con radicado DNBC 20222140059881, se envia el 29/07/2022, se debe tener en cuenta que la respuesta fue proyectada el 14 de julio"/>
    <d v="2022-07-28T00:00:00"/>
    <s v="PDF"/>
    <s v="Si"/>
    <s v="N/A"/>
    <s v="N/A"/>
  </r>
  <r>
    <x v="0"/>
    <x v="0"/>
    <x v="1"/>
    <s v="MARICELA SALAS - "/>
    <x v="2"/>
    <x v="0"/>
    <s v="CAC Solicitud información concepto de prevención "/>
    <s v="Cristian Fernando Salcedo Rueda "/>
    <x v="0"/>
    <s v="INSPECCION, VIGILANCIA Y CONTROL"/>
    <x v="4"/>
    <n v="30"/>
    <s v="20221140154842  "/>
    <d v="2022-06-06T00:00:00"/>
    <m/>
    <d v="2022-07-29T00:00:00"/>
    <n v="35"/>
    <n v="36"/>
    <x v="2"/>
    <m/>
    <m/>
    <m/>
    <m/>
    <m/>
    <m/>
  </r>
  <r>
    <x v="0"/>
    <x v="0"/>
    <x v="22"/>
    <s v="CUERPO DE BOMBEROS DE OVEJAS  "/>
    <x v="0"/>
    <x v="0"/>
    <s v="CAC Aclaratoria de que unidades pueden hacer parte del consejo de dignatarios "/>
    <s v="Andrea Bibiana Castañeda Durán"/>
    <x v="0"/>
    <s v="FORMULACIÓN, ACTUALIZACIÓN ,ACOMPAÑAMINETO NORMATIVO Y OPERATIVO"/>
    <x v="4"/>
    <n v="30"/>
    <s v="20221140154852  "/>
    <d v="2022-06-06T00:00:00"/>
    <n v="20222110057061"/>
    <d v="2022-06-17T00:00:00"/>
    <n v="9"/>
    <n v="10"/>
    <x v="0"/>
    <s v="04-07-2022 09:28 AM_x0009_Archivar_x0009_Andrea Bibiana Castañeda Durán_x0009_SE DIO TRÁMITE CON RAD. 20222110057061 ENVIADO EL 17/6/22"/>
    <d v="2022-06-17T00:00:00"/>
    <s v="PDF"/>
    <s v="Si"/>
    <s v="N/A"/>
    <s v="N/A"/>
  </r>
  <r>
    <x v="0"/>
    <x v="4"/>
    <x v="5"/>
    <s v="CUERPO DE BOMBEROS VOLUTARIOS CALARCA QUINDIO  "/>
    <x v="0"/>
    <x v="3"/>
    <s v="SM. Solicitud de acompañamiento con el fin de estructurar y poner en marcha a la Escuela de Formación para Bomberos del Departamento. "/>
    <s v="Lina Maria Rojas Gallego "/>
    <x v="0"/>
    <s v="EDUCACIÓN NACIONAL PARA BOMBEROS"/>
    <x v="0"/>
    <n v="15"/>
    <s v="20221140154872  "/>
    <d v="2022-06-06T00:00:00"/>
    <s v="N/A"/>
    <d v="2022-06-16T00:00:00"/>
    <n v="8"/>
    <n v="9"/>
    <x v="0"/>
    <s v="19-06-2022 18:21 PM_x0009_Archivar_x0009_Lina Maria Rojas Gallego_x0009_Se responde por correo electrónico el 19/6/2022, se agenda reunión virtual para explicar la ruta de reconocimiento de escuela."/>
    <s v="N/A"/>
    <s v="N/A"/>
    <s v="Si"/>
    <s v="N/A"/>
    <s v="Se dio respuesta via correo electronico, no se genero radicado de salida ni documento de salida."/>
  </r>
  <r>
    <x v="0"/>
    <x v="0"/>
    <x v="1"/>
    <s v="BOMBEROS BOGOTA  "/>
    <x v="0"/>
    <x v="2"/>
    <s v="CAC Homologación de títulos "/>
    <s v="Jose Alexander Teuta Gomez "/>
    <x v="0"/>
    <s v="EDUCACIÓN NACIONAL PARA BOMBEROS"/>
    <x v="0"/>
    <n v="15"/>
    <s v="20221140154992  "/>
    <d v="2022-06-06T00:00:00"/>
    <n v="20222140058801"/>
    <d v="2022-07-29T00:00:00"/>
    <n v="35"/>
    <n v="36"/>
    <x v="2"/>
    <s v="28-06-2022 11:49 AM_x0009_Archivar_x0009_Jose Alexander Teuta Gomez_x0009_se da respuesta con radicado 20222140058801,"/>
    <m/>
    <m/>
    <m/>
    <m/>
    <s v="No se tiene evidencia de envio de respuesta ni documento con firma adjunto a radicado de salida."/>
  </r>
  <r>
    <x v="0"/>
    <x v="0"/>
    <x v="17"/>
    <s v="ALCALDIA VILLANUEVA BOLIVAR "/>
    <x v="1"/>
    <x v="1"/>
    <s v="CAC SOLICITUD DE CERTIFICACIÓN "/>
    <s v="Luis Alberto Valencia Pulido "/>
    <x v="0"/>
    <s v="FORTALECIMIENTO BOMBERIL PARA LA RESPUESTA "/>
    <x v="0"/>
    <n v="15"/>
    <s v="20221140155022  "/>
    <d v="2022-06-06T00:00:00"/>
    <m/>
    <d v="2022-07-29T00:00:00"/>
    <n v="35"/>
    <n v="36"/>
    <x v="2"/>
    <m/>
    <m/>
    <m/>
    <m/>
    <m/>
    <m/>
  </r>
  <r>
    <x v="0"/>
    <x v="0"/>
    <x v="1"/>
    <s v="BOMBEROS BOGOTA  "/>
    <x v="0"/>
    <x v="2"/>
    <s v="CAC Solicitud homologación de Títulos "/>
    <s v="Mauricio Delgado Perdomo"/>
    <x v="0"/>
    <s v="EDUCACIÓN NACIONAL PARA BOMBEROS"/>
    <x v="0"/>
    <n v="15"/>
    <s v="20221140155092  "/>
    <d v="2022-06-06T00:00:00"/>
    <n v="20222140060621"/>
    <d v="2022-07-29T00:00:00"/>
    <n v="35"/>
    <n v="36"/>
    <x v="2"/>
    <s v="22-07-2022 13:43 PM_x0009_Archivar_x0009_Mauricio Delgado Perdomo_x0009_SE RESPONDE MEDIANTE RADICADOS 20221140155092 - 20222140060621- HOMOLOGACION RUBEN H GONZALEZ"/>
    <m/>
    <m/>
    <m/>
    <m/>
    <s v="No se tiene evidencia de respuesta a peticionario, no se adjunta documento confirma."/>
  </r>
  <r>
    <x v="0"/>
    <x v="0"/>
    <x v="28"/>
    <s v="CUERPO DE BOMBEROS VOLUNTARIOS DE CARMEN DE ATRATO  "/>
    <x v="0"/>
    <x v="0"/>
    <s v="CAC RESPUESTA DE ACUERDOS EN REUNION "/>
    <s v=" Jorge Restrepo Sanguino"/>
    <x v="0"/>
    <s v="FORMULACIÓN, ACTUALIZACIÓN ,ACOMPAÑAMINETO NORMATIVO Y OPERATIVO"/>
    <x v="0"/>
    <n v="15"/>
    <s v="20221140155192  "/>
    <d v="2022-06-07T00:00:00"/>
    <n v="20222110057041"/>
    <d v="2022-06-15T00:00:00"/>
    <n v="6"/>
    <n v="7"/>
    <x v="0"/>
    <s v="15-06-2022 16:01 PM_x0009_Archivar_x0009_Jorge Restrepo Sanguino_x0009_SE DIO RESPUESTA MEDIANTE OFICIO N°20222110057041 EL 15/06/2022"/>
    <d v="2022-06-21T00:00:00"/>
    <s v="PDF"/>
    <s v="Si"/>
    <s v="N/A"/>
    <s v="N/A"/>
  </r>
  <r>
    <x v="0"/>
    <x v="0"/>
    <x v="20"/>
    <s v="CUERPO DE BOMBEROS PUERTO LEGUIZAMO PUTUMAYO "/>
    <x v="0"/>
    <x v="0"/>
    <s v="CAC SOLICITUD DE CONCEPTO "/>
    <s v="Andrea Bibiana Castañeda Durán"/>
    <x v="0"/>
    <s v="FORMULACIÓN, ACTUALIZACIÓN ,ACOMPAÑAMINETO NORMATIVO Y OPERATIVO"/>
    <x v="4"/>
    <n v="30"/>
    <s v="20221140155202  "/>
    <d v="2022-06-07T00:00:00"/>
    <n v="20222110058131"/>
    <d v="2022-06-24T00:00:00"/>
    <n v="12"/>
    <n v="13"/>
    <x v="0"/>
    <s v="28-06-2022 07:16 AM_x0009_Archivar_x0009_Andrea Bibiana Castañeda Durán_x0009_SE DIO TRÁMITE CON RADICADO 20222110058131 ENVIADO EL 24/6/22"/>
    <d v="2022-06-24T00:00:00"/>
    <s v="PDF"/>
    <s v="Si"/>
    <s v="N/A"/>
    <s v="Radicado de salida sin archivar"/>
  </r>
  <r>
    <x v="0"/>
    <x v="0"/>
    <x v="13"/>
    <s v="CUERPO DE BOMBEROS VOLUNTARIOS DE ACACIAS  "/>
    <x v="0"/>
    <x v="3"/>
    <s v="CAC Radicado **20222150042841** "/>
    <s v=" Melba Vidal"/>
    <x v="0"/>
    <s v="INSPECCION, VIGILANCIA Y CONTROL"/>
    <x v="0"/>
    <n v="15"/>
    <s v="20221140155212  "/>
    <d v="2022-06-07T00:00:00"/>
    <m/>
    <d v="2022-07-29T00:00:00"/>
    <n v="34"/>
    <n v="35"/>
    <x v="2"/>
    <m/>
    <m/>
    <m/>
    <m/>
    <m/>
    <m/>
  </r>
  <r>
    <x v="0"/>
    <x v="0"/>
    <x v="11"/>
    <s v="CUERPO DE BOMBEROS VOLUNTARIOS DE PEREIRA  "/>
    <x v="0"/>
    <x v="1"/>
    <s v="CAC CONSULTA ANTE LA DNBC PORTE DEL UNIFORME "/>
    <s v="Jiud Magnoly Gaviria Narvaez"/>
    <x v="0"/>
    <s v="COORDINACIÓN OPERATIVA"/>
    <x v="4"/>
    <n v="30"/>
    <s v="20221140155242  "/>
    <d v="2022-06-07T00:00:00"/>
    <m/>
    <d v="2022-07-29T00:00:00"/>
    <n v="34"/>
    <n v="35"/>
    <x v="2"/>
    <m/>
    <m/>
    <m/>
    <m/>
    <m/>
    <m/>
  </r>
  <r>
    <x v="0"/>
    <x v="1"/>
    <x v="1"/>
    <s v="SINDICATO NACIONAL DE BOMBEROS OFICIALES DE COLOMBIA  "/>
    <x v="3"/>
    <x v="1"/>
    <s v="RD. Derecho de petición.  "/>
    <s v=" Alvaro Perez"/>
    <x v="1"/>
    <s v="GESTIÓN CONTRACTUAL"/>
    <x v="1"/>
    <n v="10"/>
    <s v="20221140155292  "/>
    <d v="2022-06-07T00:00:00"/>
    <s v="_x0009_20223130058311"/>
    <d v="2022-06-24T00:00:00"/>
    <n v="12"/>
    <n v="13"/>
    <x v="1"/>
    <s v="24-06-2022 15:43 PM_x0009_Archivar_x0009_Alvaro Perez_x0009_SE DA RESPUESTA MEDIANTE EL CORREO ELECTRONICO DE CONTRATACION."/>
    <s v="N/A"/>
    <s v="WORD"/>
    <s v="Si"/>
    <s v="N/A"/>
    <s v="Radicado de salida sin documento con firma, se envia respuesta via correo electronico gestion contractual"/>
  </r>
  <r>
    <x v="0"/>
    <x v="1"/>
    <x v="1"/>
    <s v="SINDICATO NACIONAL DE BOMBEROS OFICIALES DE COLOMBIA  "/>
    <x v="3"/>
    <x v="1"/>
    <s v="RD. Solicitud urgente. "/>
    <s v="Jorge Fabian Rodriguez Hincapie "/>
    <x v="0"/>
    <s v="FORMULACIÓN, ACTUALIZACIÓN ,ACOMPAÑAMINETO NORMATIVO Y OPERATIVO"/>
    <x v="0"/>
    <n v="15"/>
    <s v="20221140155302  "/>
    <d v="2022-06-07T00:00:00"/>
    <s v="20222110058961, 20222110058951, 20222110058941, 20222110058931."/>
    <d v="2022-07-11T00:00:00"/>
    <n v="21"/>
    <n v="22"/>
    <x v="1"/>
    <s v="30-06-2022 14:27 PM_x0009_Archivar_x0009_Jorge Fabian Rodriguez Hincapie_x0009_El radicado de entrada 2022114015579, tiene salida con los siguientes radicados con número 20222110058961, 20222110058951, 20222110058941, 20222110058931."/>
    <s v="N/A"/>
    <s v="WORD"/>
    <s v="Si"/>
    <s v="N/A"/>
    <s v="Se tiene evidencia de envio de respuesta via correo electronico (respuestasatencionciudadano@dnbc.gov.co) no se sube documento firmado a radicado de salida."/>
  </r>
  <r>
    <x v="0"/>
    <x v="1"/>
    <x v="1"/>
    <s v="SINDICATO NACIONAL DE BOMBEROS OFICIALES DE COLOMBIA  "/>
    <x v="3"/>
    <x v="1"/>
    <s v="RD. Derecho de petición. "/>
    <s v="Margarita maria arias diaz "/>
    <x v="1"/>
    <s v="GESTIÓN ADMININSTRATIVA"/>
    <x v="1"/>
    <n v="10"/>
    <s v="20221140155322  "/>
    <d v="2022-06-07T00:00:00"/>
    <n v="20223120058621"/>
    <d v="2022-06-24T00:00:00"/>
    <n v="12"/>
    <n v="13"/>
    <x v="1"/>
    <s v="24-06-2022 11:23 AM_x0009_Archivar_x0009_margarita maria arias diaz_x0009_Respuesta enviada desde el correo respuestasatencionciudadano@dnbc.gov.co el día 24 de Junio del 2022, con numero de Radicado No. 20223120058621"/>
    <d v="2022-06-24T00:00:00"/>
    <s v="PDF"/>
    <s v="Si"/>
    <s v="N/A"/>
    <s v="N/A"/>
  </r>
  <r>
    <x v="0"/>
    <x v="0"/>
    <x v="26"/>
    <s v="CUERPO DE BOMBEROS VOLUNTARIOS DE VILLANUEVA - CASANARE  "/>
    <x v="0"/>
    <x v="0"/>
    <s v="CAC Consulta grados de afinidad "/>
    <s v="Andrea Bibiana Castañeda Durán"/>
    <x v="0"/>
    <s v="FORMULACIÓN, ACTUALIZACIÓN ,ACOMPAÑAMINETO NORMATIVO Y OPERATIVO"/>
    <x v="4"/>
    <n v="30"/>
    <s v="20221140155432  "/>
    <d v="2022-06-07T00:00:00"/>
    <n v="20222110058141"/>
    <d v="2022-06-24T00:00:00"/>
    <n v="12"/>
    <n v="13"/>
    <x v="0"/>
    <s v="28-06-2022 07:35 AM_x0009_Archivar_x0009_Andrea Bibiana Castañeda Durán_x0009_SE DIO TRÁMITE CON EL RAD. 20222110058141 ENVIADO EL 24/6/22"/>
    <d v="2022-06-24T00:00:00"/>
    <s v="PDF"/>
    <s v="Si"/>
    <s v="N/A"/>
    <s v="N/A"/>
  </r>
  <r>
    <x v="0"/>
    <x v="0"/>
    <x v="1"/>
    <s v="CONTRALORIA DIRECTORA DE CUENTAS Y ESTADíSTICAS FISCALES  "/>
    <x v="4"/>
    <x v="1"/>
    <s v="CAC Comunicación CGR Resultados Proceso Atención Denuncia 2021-212026-82111-D "/>
    <s v="Carlos Armando López Barrera"/>
    <x v="2"/>
    <s v="GESTIÓN JURÍDICA "/>
    <x v="3"/>
    <n v="10"/>
    <s v="20221140155442  "/>
    <d v="2022-06-07T00:00:00"/>
    <m/>
    <d v="2022-07-29T00:00:00"/>
    <n v="34"/>
    <n v="35"/>
    <x v="2"/>
    <m/>
    <m/>
    <m/>
    <m/>
    <m/>
    <s v="No se ha adjuntado respuesta"/>
  </r>
  <r>
    <x v="0"/>
    <x v="0"/>
    <x v="10"/>
    <s v="FISCALIA GENERAL DE LA NACION INGRID KATHERINE MURILLO A.  "/>
    <x v="4"/>
    <x v="1"/>
    <s v="CAC TRAMITE DE SU PETICION 20226110176702 "/>
    <s v="_x0009_Orlando Murillo Lopez"/>
    <x v="0"/>
    <s v="INSPECCION, VIGILANCIA Y CONTROL"/>
    <x v="1"/>
    <n v="10"/>
    <s v="20221140155482  "/>
    <d v="2022-06-07T00:00:00"/>
    <n v="20222110057511"/>
    <d v="2022-07-08T00:00:00"/>
    <n v="20"/>
    <n v="21"/>
    <x v="1"/>
    <s v="14-06-2022 18:13 PM_x0009_Archivar_x0009_Orlando Murillo Lopez_x0009_Se dio Respuesta con Radicado No 20222110057511"/>
    <s v="N/A"/>
    <s v="WORD"/>
    <s v="Si"/>
    <s v="N/A"/>
    <s v="Se archiva, no se adjunta documento con firma (evidencia de respuesta en correo electronico respuestasatencionciudadano@dnbc.gov.co)"/>
  </r>
  <r>
    <x v="0"/>
    <x v="1"/>
    <x v="7"/>
    <s v="ALCALDIA MUNICIPAL DE COTA CUNDINAMARCA "/>
    <x v="1"/>
    <x v="1"/>
    <s v="RD. Informe de inspección - CBV de Cota Cundinamarca.  "/>
    <s v=" Julio Cesar Garcia Triana"/>
    <x v="0"/>
    <s v="INSPECCION, VIGILANCIA Y CONTROL"/>
    <x v="0"/>
    <n v="15"/>
    <s v="20221140155612  "/>
    <d v="2022-06-08T00:00:00"/>
    <s v="_x0009_20222150057391"/>
    <d v="2022-06-21T00:00:00"/>
    <n v="8"/>
    <n v="9"/>
    <x v="0"/>
    <s v="29-06-2022 11:07 AM_x0009_Archivar_x0009_Julio Cesar Garcia Triana_x0009_se envía respuesta por atención al ciudadano el 21 de junio de 2022 archivese"/>
    <d v="2022-06-21T00:00:00"/>
    <s v="PDF"/>
    <s v="Si"/>
    <s v="N/A"/>
    <s v="N/A"/>
  </r>
  <r>
    <x v="0"/>
    <x v="0"/>
    <x v="2"/>
    <s v="CUERPO DE BOMBEROS CUMBITARA  "/>
    <x v="0"/>
    <x v="1"/>
    <s v="CAC SOLICITUD "/>
    <s v="Jiud Magnoly Gaviria Narvaez"/>
    <x v="0"/>
    <s v="COORDINACIÓN OPERATIVA"/>
    <x v="4"/>
    <n v="30"/>
    <s v="20221140155682  "/>
    <d v="2022-06-08T00:00:00"/>
    <s v="N/A"/>
    <d v="2022-07-15T00:00:00"/>
    <n v="24"/>
    <n v="25"/>
    <x v="0"/>
    <s v="15-07-2022 10:03 AM_x0009_Archivar_x0009_Jiud Magnoly Gaviria Narvaez_x0009_Se brinda respuesta vía electrónica, se adjunta soporte."/>
    <s v="N/A"/>
    <s v="N/A"/>
    <s v="Si"/>
    <s v="N/A"/>
    <s v="No se genera radicado de salida, se hace envio via correo electronico institucional "/>
  </r>
  <r>
    <x v="0"/>
    <x v="0"/>
    <x v="5"/>
    <s v="JAIME MAURICIO VELASQUEZ  "/>
    <x v="2"/>
    <x v="1"/>
    <s v="CAC Solicitud de interés particular con referencia ascenso bombero de un Cuerpo de Bomberos Oficiales. "/>
    <s v="Jorge Fabian Rodriguez Hincapie "/>
    <x v="0"/>
    <s v="FORMULACIÓN, ACTUALIZACIÓN ,ACOMPAÑAMINETO NORMATIVO Y OPERATIVO"/>
    <x v="2"/>
    <n v="15"/>
    <s v="20221140155712  "/>
    <d v="2022-06-08T00:00:00"/>
    <n v="20222110058641"/>
    <d v="2022-07-29T00:00:00"/>
    <n v="33"/>
    <n v="34"/>
    <x v="2"/>
    <s v="30-06-2022 14:29 PM_x0009_Archivar_x0009_Jorge Fabian Rodriguez Hincapie_x0009_El radicado de entrada número 20221140155712, tiene el radicado de salida número 20222110058641"/>
    <m/>
    <s v="WORD"/>
    <m/>
    <m/>
    <s v="Archivado sin evidencia de respuesta"/>
  </r>
  <r>
    <x v="0"/>
    <x v="0"/>
    <x v="1"/>
    <s v="MINISTERIO DEL INTERIOR  "/>
    <x v="4"/>
    <x v="0"/>
    <s v="CAC SOLICITUD CONCEPTO - PL 128-21S "/>
    <s v="Carlos Armando López Barrera"/>
    <x v="2"/>
    <s v="GESTIÓN JURÍDICA "/>
    <x v="4"/>
    <n v="30"/>
    <s v="20221140155722  "/>
    <d v="2022-06-08T00:00:00"/>
    <m/>
    <d v="2022-07-29T00:00:00"/>
    <n v="33"/>
    <n v="34"/>
    <x v="2"/>
    <m/>
    <m/>
    <m/>
    <m/>
    <m/>
    <m/>
  </r>
  <r>
    <x v="0"/>
    <x v="0"/>
    <x v="28"/>
    <s v="CUERPO DE BOMBEROS DE UNGUIA UNGUIA  "/>
    <x v="0"/>
    <x v="1"/>
    <s v="CAC Documento de Bomberos "/>
    <s v="Jorge Fabian Rodriguez Hincapie "/>
    <x v="0"/>
    <s v="FORMULACIÓN, ACTUALIZACIÓN ,ACOMPAÑAMINETO NORMATIVO Y OPERATIVO"/>
    <x v="0"/>
    <n v="30"/>
    <s v="20221140155782  "/>
    <d v="2022-06-09T00:00:00"/>
    <s v="20222110057431 y 20222110057451"/>
    <d v="2022-06-21T00:00:00"/>
    <n v="7"/>
    <n v="8"/>
    <x v="0"/>
    <s v="21-06-2022 14:50 PM_x0009_Archivar_x0009_Jorge Fabian Rodriguez Hincapie_x0009_El radicado de entrada No 20221140155782, tiene el radicado de salida No. 20222110057431 y 20222110057451, se confirma a través del correo electrónico atencionciudadano@dnbc.gov.co y respuestasatencionciudadano@dnbc.gov.co que se contestó al ciudadano a los 21 días de junio de 2022."/>
    <d v="2022-06-21T00:00:00"/>
    <s v="PDF"/>
    <s v="Si"/>
    <s v="N/A"/>
    <s v="N/A"/>
  </r>
  <r>
    <x v="0"/>
    <x v="0"/>
    <x v="1"/>
    <s v="DIEGO GUETIERREZ - - "/>
    <x v="2"/>
    <x v="0"/>
    <s v="CAC derecho de petición señor director nacional de bomberos "/>
    <s v="Jorge Fabian Rodriguez Hincapie "/>
    <x v="0"/>
    <s v="FORMULACIÓN, ACTUALIZACIÓN ,ACOMPAÑAMINETO NORMATIVO Y OPERATIVO"/>
    <x v="2"/>
    <n v="15"/>
    <s v="20221140155792  "/>
    <d v="2022-06-09T00:00:00"/>
    <s v="20222110057491 y 20222110057501"/>
    <d v="2022-06-21T00:00:00"/>
    <n v="7"/>
    <n v="8"/>
    <x v="0"/>
    <s v="30-06-2022 14:23 PM_x0009_Archivar_x0009_Jorge Fabian Rodriguez Hincapie_x0009_El radicado de entrada 20221140155792, tiene salida con los siguientes radicados con número 20222110057491 y 20222110057501."/>
    <d v="2022-06-21T00:00:00"/>
    <s v="PDF"/>
    <s v="Si"/>
    <s v="N/A"/>
    <s v="N/A"/>
  </r>
  <r>
    <x v="0"/>
    <x v="0"/>
    <x v="14"/>
    <s v="CUERPO DE BOMBEROS VOLUNTARIOS DE PLANETA RICA - CORDOBA  "/>
    <x v="0"/>
    <x v="3"/>
    <s v="CAC asesoría para el cuerpo de bomberos planeta rica "/>
    <s v=" Jorge Restrepo Sanguino"/>
    <x v="0"/>
    <s v="FORMULACIÓN, ACTUALIZACIÓN ,ACOMPAÑAMINETO NORMATIVO Y OPERATIVO"/>
    <x v="0"/>
    <n v="15"/>
    <s v="20221140155832  "/>
    <d v="2022-06-09T00:00:00"/>
    <n v="20222110057411"/>
    <d v="2022-06-21T00:00:00"/>
    <n v="7"/>
    <n v="8"/>
    <x v="0"/>
    <s v="21-06-2022 14:36 PM_x0009_Archivar_x0009_Jorge Restrepo Sanguino_x0009_SE DIO RESPUESTA MEDIANTE OFICIO N°20222110057411 EL 21/06/2022"/>
    <d v="2022-06-21T00:00:00"/>
    <s v="PDF"/>
    <s v="Si"/>
    <s v="N/A"/>
    <s v="N/A"/>
  </r>
  <r>
    <x v="0"/>
    <x v="0"/>
    <x v="1"/>
    <s v="CARLOS MARTINEZ - "/>
    <x v="2"/>
    <x v="2"/>
    <s v="CAC queja de cursos "/>
    <s v="Lina Maria Rojas Gallego "/>
    <x v="0"/>
    <s v="EDUCACIÓN NACIONAL PARA BOMBEROS"/>
    <x v="6"/>
    <n v="15"/>
    <s v="20221140155842  "/>
    <d v="2022-06-09T00:00:00"/>
    <n v="20222140058071"/>
    <d v="2022-07-15T00:00:00"/>
    <n v="23"/>
    <n v="24"/>
    <x v="1"/>
    <s v="19-06-2022 20:46 PM_x0009_Archivar_x0009_Lina Maria Rojas Gallego_x0009_Se responde con radicado DNBC 20222140058071"/>
    <d v="2022-07-15T00:00:00"/>
    <s v="PDF"/>
    <s v="Si"/>
    <s v="N/A"/>
    <s v="N/A"/>
  </r>
  <r>
    <x v="0"/>
    <x v="0"/>
    <x v="23"/>
    <s v="HUGO ENRIQUE NIETO MOLINA "/>
    <x v="2"/>
    <x v="1"/>
    <s v="CAC Solicitud de información "/>
    <s v=" Andrés Fernando Muñoz Cabrera"/>
    <x v="0"/>
    <s v="FORTALECIMIENTO BOMBERIL PARA LA RESPUESTA "/>
    <x v="1"/>
    <n v="10"/>
    <s v="20221140155852  "/>
    <d v="2022-06-09T00:00:00"/>
    <s v="N/A"/>
    <d v="2022-06-13T00:00:00"/>
    <n v="2"/>
    <n v="3"/>
    <x v="0"/>
    <s v="13-06-2022 10:35 AM_x0009_Archivar_x0009_Andrés Fernando Muñoz Cabrera_x0009_Se archiva por que se le dio respuesta personalmente al coordinador, para la entrega de fortalecimiento."/>
    <s v="N/A"/>
    <s v="N/A"/>
    <s v="N/A"/>
    <s v="N/A"/>
    <s v="Se atiende de manera presencial y se responde consulta radicada"/>
  </r>
  <r>
    <x v="0"/>
    <x v="0"/>
    <x v="7"/>
    <s v="PERSONERÍA MUNICIPAL DE CACHIPAY - CUNDINAMARCA  "/>
    <x v="1"/>
    <x v="1"/>
    <s v="CAC SOLICITUD DE INFORMACION "/>
    <s v="Andrea Bibiana Castañeda Durán"/>
    <x v="0"/>
    <s v="FORMULACIÓN, ACTUALIZACIÓN ,ACOMPAÑAMINETO NORMATIVO Y OPERATIVO"/>
    <x v="1"/>
    <n v="10"/>
    <s v="20221140155862  "/>
    <d v="2022-06-09T00:00:00"/>
    <n v="20222110058151"/>
    <d v="2022-06-24T00:00:00"/>
    <n v="10"/>
    <n v="11"/>
    <x v="1"/>
    <s v="28-06-2022 07:36 AM_x0009_Archivar_x0009_Andrea Bibiana Castañeda Durán_x0009_SE DIO TRÁMITE CON RAD. 20222110058151 ENVIADO EL 24/6/22"/>
    <d v="2022-06-24T00:00:00"/>
    <s v="PDF"/>
    <s v="Si"/>
    <s v="N/A"/>
    <s v="N/A"/>
  </r>
  <r>
    <x v="0"/>
    <x v="0"/>
    <x v="1"/>
    <s v="JEIMMY LISETH BALEESTEROS RINCON "/>
    <x v="2"/>
    <x v="0"/>
    <s v="CAC SOLICITUD "/>
    <s v="Jorge Fabian Rodriguez Hincapie "/>
    <x v="0"/>
    <s v="FORMULACIÓN, ACTUALIZACIÓN ,ACOMPAÑAMINETO NORMATIVO Y OPERATIVO"/>
    <x v="2"/>
    <n v="15"/>
    <s v="20221140156142  "/>
    <d v="2022-06-10T00:00:00"/>
    <n v="20222110057471"/>
    <d v="2022-06-21T00:00:00"/>
    <n v="6"/>
    <n v="7"/>
    <x v="0"/>
    <s v="21-06-2022 15:03 PM_x0009_Archivar_x0009_Jorge Fabian Rodriguez Hincapie_x0009_El radicado de entrada No 20221140156142, tiene el radicado de salida No. 20222110057471, se confirma a través del correo electrónico atencionciudadano@dnbc.gov.co y respuestasatencionciudadano@dnbc.gov.co que se contestó al ciudadano a los 21 días de junio de 2022."/>
    <d v="2022-06-21T00:00:00"/>
    <s v="PDF"/>
    <s v="Si"/>
    <s v="N/A"/>
    <s v="N/A"/>
  </r>
  <r>
    <x v="0"/>
    <x v="0"/>
    <x v="1"/>
    <s v="ALEJANDRO BENAVIDES - "/>
    <x v="2"/>
    <x v="1"/>
    <s v="CAC Información del curso de fotografia "/>
    <s v="Pedro Andrés Manosalva Rincón"/>
    <x v="2"/>
    <s v="GESTION COMUNICACIONES"/>
    <x v="2"/>
    <n v="15"/>
    <s v="20221140156212  "/>
    <d v="2022-06-13T00:00:00"/>
    <n v="20221000058371"/>
    <d v="2022-07-18T00:00:00"/>
    <n v="22"/>
    <n v="23"/>
    <x v="1"/>
    <s v="26-07-2022 10:10 AM_x0009_Archivar_x0009_Pedro Andrés Manosalva Rincón_x0009_SE PROCEDE A ARCHIVAR, SOLICITUD GESTIONADA CON RESPUESTA EN RADICADO NUMERO 20221000058371"/>
    <d v="2022-07-18T00:00:00"/>
    <s v="PDF"/>
    <s v="Si"/>
    <s v="N/A"/>
    <s v="N/A"/>
  </r>
  <r>
    <x v="0"/>
    <x v="0"/>
    <x v="6"/>
    <s v="CUERPO DE BOMBEROS VOLUNTARIOS EL BORDO CAUCA  "/>
    <x v="0"/>
    <x v="1"/>
    <s v="CAC INFORME DE NOVEDAD "/>
    <s v="Jorge Fabian Rodriguez Hincapie "/>
    <x v="0"/>
    <s v="FORMULACIÓN, ACTUALIZACIÓN ,ACOMPAÑAMINETO NORMATIVO Y OPERATIVO"/>
    <x v="2"/>
    <n v="15"/>
    <s v="20221140156222  "/>
    <d v="2022-06-13T00:00:00"/>
    <s v="20222110058901 y 20222110057521"/>
    <d v="2022-07-06T00:00:00"/>
    <n v="14"/>
    <n v="15"/>
    <x v="1"/>
    <s v="30-06-2022 14:51 PM_x0009_Archivar_x0009_Jorge Fabian Rodriguez Hincapie_x0009_el radicado de entrada número 20221140156222, tiene el radicado de salida número 20222110058901 y 20222110057521"/>
    <s v="N/A"/>
    <s v="WORD"/>
    <s v="Si"/>
    <s v="N/A"/>
    <s v="Se realizo envio de respuesta (respuestasatencionciudadano@dnbc.gov.co) pero no se cargo documento con firma a radicado de salida"/>
  </r>
  <r>
    <x v="0"/>
    <x v="4"/>
    <x v="3"/>
    <s v="PROCURADURIA PROVINCIAL DE MANIZALES  "/>
    <x v="1"/>
    <x v="1"/>
    <s v="SM. Solicitud documental. "/>
    <s v=" Julio Cesar Garcia Triana"/>
    <x v="0"/>
    <s v="INSPECCION, VIGILANCIA Y CONTROL"/>
    <x v="3"/>
    <n v="10"/>
    <s v="20221140156252  "/>
    <d v="2022-06-13T00:00:00"/>
    <s v="_x0009_20222150058091"/>
    <d v="2022-06-24T00:00:00"/>
    <n v="8"/>
    <n v="9"/>
    <x v="0"/>
    <s v="29-06-2022 11:00 AM_x0009_Archivar_x0009_Julio Cesar Garcia Triana_x0009_se envía respuesta por atención al ciudadano el 24 de junio de 2022 archivese"/>
    <s v="N/A"/>
    <s v="WORD"/>
    <s v="Si"/>
    <s v="N/A"/>
    <s v="Se realizo envio de respuesta (respuestasatencionciudadano@dnbc.gov.co) pero no se cargo documento con firma a radicado de salida"/>
  </r>
  <r>
    <x v="0"/>
    <x v="0"/>
    <x v="4"/>
    <s v="ALCADIA SANTA BARBARA SANTANDER "/>
    <x v="1"/>
    <x v="1"/>
    <s v="CAC Alcaldía de Santa Bárbara - Correspondencia Enviada - E-2022-461 "/>
    <s v="Jorge Fabian Rodriguez Hincapie "/>
    <x v="0"/>
    <s v="FORMULACIÓN, ACTUALIZACIÓN ,ACOMPAÑAMINETO NORMATIVO Y OPERATIVO"/>
    <x v="0"/>
    <n v="15"/>
    <s v="20221140156272  "/>
    <d v="2022-06-13T00:00:00"/>
    <n v="20222110058731"/>
    <d v="2022-07-29T00:00:00"/>
    <n v="30"/>
    <n v="31"/>
    <x v="2"/>
    <s v="30-06-2022 14:49 PM_x0009_Archivar_x0009_Jorge Fabian Rodriguez Hincapie_x0009_el radicado de entrada número 20221140156272, tiene el radicado de salida número 20222110058731"/>
    <m/>
    <m/>
    <m/>
    <m/>
    <s v="Se archiva sin evidencia de envio de respuesta, no se tiene documento con firma en radicado de salida"/>
  </r>
  <r>
    <x v="0"/>
    <x v="0"/>
    <x v="13"/>
    <s v="CUERPO DE BOMBEROS VOLUNTARIOS DE ACACIAS  "/>
    <x v="0"/>
    <x v="4"/>
    <s v="CAC NUEVAMENTE REQUERIMIENTO RADICADO 20222150042841 "/>
    <s v=" Melba Vidal"/>
    <x v="0"/>
    <s v="INSPECCION, VIGILANCIA Y CONTROL"/>
    <x v="0"/>
    <n v="15"/>
    <s v="20221140156332  "/>
    <d v="2022-06-13T00:00:00"/>
    <m/>
    <d v="2022-07-29T00:00:00"/>
    <n v="30"/>
    <n v="31"/>
    <x v="2"/>
    <m/>
    <m/>
    <m/>
    <m/>
    <m/>
    <m/>
  </r>
  <r>
    <x v="0"/>
    <x v="0"/>
    <x v="5"/>
    <s v="CUERPO DE BOMBEROS VOLUNTARIOS DE CIRCASIA  "/>
    <x v="0"/>
    <x v="4"/>
    <s v="CAC RECLAMO "/>
    <s v=" Melba Vidal"/>
    <x v="0"/>
    <s v="INSPECCION, VIGILANCIA Y CONTROL"/>
    <x v="2"/>
    <n v="15"/>
    <s v="20221140156412  "/>
    <d v="2022-06-13T00:00:00"/>
    <m/>
    <d v="2022-07-29T00:00:00"/>
    <n v="30"/>
    <n v="31"/>
    <x v="2"/>
    <m/>
    <m/>
    <m/>
    <m/>
    <m/>
    <m/>
  </r>
  <r>
    <x v="0"/>
    <x v="0"/>
    <x v="32"/>
    <s v="BENEMERITO CUERPO DE BOMBEROS VOLUNTARIOS DE LETICIA  "/>
    <x v="0"/>
    <x v="3"/>
    <s v="CAC solicitud de apoyo "/>
    <s v=" Jorge Restrepo Sanguino"/>
    <x v="0"/>
    <s v="FORMULACIÓN, ACTUALIZACIÓN ,ACOMPAÑAMINETO NORMATIVO Y OPERATIVO"/>
    <x v="0"/>
    <n v="15"/>
    <s v="20221140156432  "/>
    <d v="2022-06-13T00:00:00"/>
    <m/>
    <d v="2022-07-29T00:00:00"/>
    <n v="30"/>
    <n v="31"/>
    <x v="2"/>
    <m/>
    <m/>
    <m/>
    <m/>
    <m/>
    <m/>
  </r>
  <r>
    <x v="0"/>
    <x v="0"/>
    <x v="10"/>
    <s v="CUERPO DE BOMBEROS VOLUNTARIOS DE LA UNION ESCUELA BOMBEROS LA UNION  "/>
    <x v="0"/>
    <x v="3"/>
    <s v="CAC SOLICITUD ACOMPAÑAMIENTO TECNICO "/>
    <s v="Pedro Andrés Manosalva Rincón"/>
    <x v="2"/>
    <s v="GESTION COMUNICACIONES"/>
    <x v="0"/>
    <n v="15"/>
    <s v="20221140156532  "/>
    <d v="2022-06-14T00:00:00"/>
    <m/>
    <d v="2022-07-29T00:00:00"/>
    <n v="29"/>
    <n v="30"/>
    <x v="2"/>
    <m/>
    <m/>
    <m/>
    <m/>
    <m/>
    <m/>
  </r>
  <r>
    <x v="0"/>
    <x v="0"/>
    <x v="1"/>
    <s v="PROCURADURIA  "/>
    <x v="4"/>
    <x v="1"/>
    <s v="CAC SOLICITUD EXPEDIENTE IUC-D-2022-2396446 "/>
    <s v=" Alvaro Perez"/>
    <x v="1"/>
    <s v="GESTIÓN CONTRACTUAL"/>
    <x v="3"/>
    <n v="10"/>
    <s v="20221140156692  "/>
    <d v="2022-06-14T00:00:00"/>
    <s v="_x0009_20223130059121"/>
    <d v="2022-07-05T00:00:00"/>
    <n v="12"/>
    <n v="13"/>
    <x v="1"/>
    <s v="06-07-2022 15:36 PM_x0009_Archivar_x0009_Alvaro Perez_x0009_SE ENVÍA RESPUESTA MEDIANTE EL CORREO ELECTRÓNICO DE CONTRATACIÓN EL DÍA 05 DE JULIO DE 2022."/>
    <s v="N/A"/>
    <s v="WORD"/>
    <s v="Si"/>
    <s v="N/A"/>
    <s v="No se adjunta documento con firma en radicado de salida, se adjunta evidencia de respuesta via correo electronico de oficina de contratacion"/>
  </r>
  <r>
    <x v="0"/>
    <x v="0"/>
    <x v="1"/>
    <s v="JULIETH RODRIGUEZ - "/>
    <x v="2"/>
    <x v="1"/>
    <s v="CAC Solicitud de información cuerpos de bomberos con aval para dictar capacitación en brigada de emergencias "/>
    <s v="Edgar Alexander Maya Lopez "/>
    <x v="0"/>
    <s v="EDUCACIÓN NACIONAL PARA BOMBEROS"/>
    <x v="2"/>
    <n v="15"/>
    <s v="20221140156702  "/>
    <d v="2022-06-14T00:00:00"/>
    <s v="N/A"/>
    <d v="2022-07-06T00:00:00"/>
    <n v="13"/>
    <n v="14"/>
    <x v="0"/>
    <s v="06-07-2022 09:36 AM_x0009_Archivar_x0009_Edgar Alexander Maya Lopez_x0009_Se da respuesta por correo electrónico se deja evidencia en digital"/>
    <s v="N/A"/>
    <s v="N/A"/>
    <s v="Si"/>
    <s v="N/A"/>
    <s v="Se realiza envio de respuesta via correo electronico institucional, no se genera radicado de salida."/>
  </r>
  <r>
    <x v="0"/>
    <x v="0"/>
    <x v="1"/>
    <s v="MARIA MURCIA - "/>
    <x v="2"/>
    <x v="0"/>
    <s v="CAC solicitud de informacion "/>
    <s v="Andrea Bibiana Castañeda Durán"/>
    <x v="0"/>
    <s v="FORMULACIÓN, ACTUALIZACIÓN ,ACOMPAÑAMINETO NORMATIVO Y OPERATIVO"/>
    <x v="2"/>
    <n v="15"/>
    <s v="20221140156712  "/>
    <d v="2022-06-14T00:00:00"/>
    <s v="_x0009_20222110058171"/>
    <d v="2022-07-29T00:00:00"/>
    <n v="29"/>
    <n v="30"/>
    <x v="2"/>
    <m/>
    <m/>
    <m/>
    <m/>
    <m/>
    <m/>
  </r>
  <r>
    <x v="0"/>
    <x v="0"/>
    <x v="25"/>
    <s v="CUERPO DE BOMBEROS VOLUNTARIOS DE PUERTO RICO - CAQUETA  "/>
    <x v="0"/>
    <x v="1"/>
    <s v="CAC SOLICITUD DE COPIAS CONVENIOS O COMODATOS "/>
    <s v=" Alvaro Perez"/>
    <x v="1"/>
    <s v="GESTIÓN CONTRACTUAL"/>
    <x v="1"/>
    <n v="10"/>
    <s v="20221140156762  "/>
    <d v="2022-06-14T00:00:00"/>
    <s v="N/A"/>
    <d v="2022-07-12T00:00:00"/>
    <n v="17"/>
    <n v="18"/>
    <x v="1"/>
    <s v="2-07-2022 14:34 PM_x0009_Archivar_x0009_Alvaro Perez_x0009_se da respuesta mediante correo electrónico institucional el día 12 de julio de 2022."/>
    <s v="N/A"/>
    <s v="N/A"/>
    <s v="Si"/>
    <s v="N/A"/>
    <s v="No se adjunta documento con firma en radicado de salida, se adjunta evidencia de respuesta via correo electronico de oficina de contratacion"/>
  </r>
  <r>
    <x v="0"/>
    <x v="0"/>
    <x v="26"/>
    <s v="BOMBEROS DE SABANALARGA  "/>
    <x v="0"/>
    <x v="0"/>
    <s v="CAC SOLICITUD DE INFORMACION "/>
    <s v="Andrea Bibiana Castañeda Durán"/>
    <x v="0"/>
    <s v="FORMULACIÓN, ACTUALIZACIÓN ,ACOMPAÑAMINETO NORMATIVO Y OPERATIVO"/>
    <x v="4"/>
    <n v="30"/>
    <s v="20221140156772  "/>
    <d v="2022-06-14T00:00:00"/>
    <s v="_x0009_20222110058181"/>
    <d v="2022-06-24T00:00:00"/>
    <n v="7"/>
    <n v="8"/>
    <x v="0"/>
    <m/>
    <d v="2022-06-24T00:00:00"/>
    <s v="PDF"/>
    <s v="Si"/>
    <s v="N/A"/>
    <s v="Radicado de entrada sin archivar"/>
  </r>
  <r>
    <x v="0"/>
    <x v="0"/>
    <x v="17"/>
    <s v="CUERPO DE BOMBEROS VOLUNTARIOS DE CALAMAR BOLIVAR  "/>
    <x v="0"/>
    <x v="1"/>
    <s v="CAC Solicitud de certificados "/>
    <s v="Carlos Cartagena Cano"/>
    <x v="2"/>
    <s v="CITEL"/>
    <x v="0"/>
    <n v="15"/>
    <s v="20221140156812  "/>
    <d v="2022-06-15T00:00:00"/>
    <m/>
    <d v="2022-06-15T00:00:00"/>
    <n v="0"/>
    <n v="1"/>
    <x v="0"/>
    <s v="15-06-2022 11:00 AM_x0009_Archivar_x0009_Carlos Cartagena Cano_x0009_Se envía documento por medio del correo de atencioalusuario@dnbc.gov.co"/>
    <s v="N/A"/>
    <s v="N/A"/>
    <s v="Si"/>
    <s v="N/A"/>
    <s v="N/A"/>
  </r>
  <r>
    <x v="0"/>
    <x v="0"/>
    <x v="5"/>
    <s v="GOBERNACION DEL QUINDIO GESTION DEL RIESGO  "/>
    <x v="1"/>
    <x v="2"/>
    <s v="CAC DOCUMENTOS "/>
    <s v=" Melba Vidal"/>
    <x v="0"/>
    <s v="INSPECCION, VIGILANCIA Y CONTROL"/>
    <x v="0"/>
    <n v="15"/>
    <s v="20221140156842  "/>
    <d v="2022-06-15T00:00:00"/>
    <m/>
    <d v="2022-07-29T00:00:00"/>
    <n v="28"/>
    <n v="29"/>
    <x v="2"/>
    <m/>
    <m/>
    <m/>
    <m/>
    <m/>
    <m/>
  </r>
  <r>
    <x v="0"/>
    <x v="0"/>
    <x v="17"/>
    <s v="NOTIFICACIONES JUDICIALES DOLMEN SA - "/>
    <x v="3"/>
    <x v="1"/>
    <s v="CAC OFICIO DIRECCIÓN NACIONAL BOMBEROS NACIONAL - SOLICITUD DE INFORMACIÓN "/>
    <s v="Edgar Alexander Maya Lopez "/>
    <x v="0"/>
    <s v="EDUCACIÓN NACIONAL PARA BOMBEROS"/>
    <x v="4"/>
    <n v="30"/>
    <s v="20221140156862  "/>
    <d v="2022-06-15T00:00:00"/>
    <n v="20222140059531"/>
    <d v="2022-07-15T00:00:00"/>
    <n v="19"/>
    <n v="20"/>
    <x v="0"/>
    <s v="15-07-2022 15:38 PM_x0009_Archivar_x0009_Edgar Alexander Maya Lopez_x0009_Se da respuesta con radicado DNBC N° 20222140059531"/>
    <d v="2022-07-15T00:00:00"/>
    <s v="PDF"/>
    <s v="Si"/>
    <s v="N/A"/>
    <s v="N/A"/>
  </r>
  <r>
    <x v="0"/>
    <x v="0"/>
    <x v="4"/>
    <s v="BOMBEROS VOLUNTARIOS CIMITARRA S.S.  "/>
    <x v="0"/>
    <x v="1"/>
    <s v="CAC Oficio Bomberos Cimitarra santander "/>
    <s v="Jorge Fabian Rodriguez Hincapie "/>
    <x v="0"/>
    <s v="FORMULACIÓN, ACTUALIZACIÓN ,ACOMPAÑAMINETO NORMATIVO Y OPERATIVO"/>
    <x v="4"/>
    <n v="30"/>
    <s v="20221140156882  "/>
    <d v="2022-06-15T00:00:00"/>
    <n v="20222110058791"/>
    <d v="2022-07-29T00:00:00"/>
    <n v="28"/>
    <n v="29"/>
    <x v="3"/>
    <s v="30-06-2022 14:47 PM_x0009_Archivar_x0009_Jorge Fabian Rodriguez Hincapie_x0009_El radicado de entrada tiene el número 20221140156882 y tiene el radicado de salida número 20222110058791"/>
    <m/>
    <m/>
    <m/>
    <m/>
    <s v="Se archiva sin evidencia de envio de respuesta, no se tiene documento con firma en radicado de salida"/>
  </r>
  <r>
    <x v="0"/>
    <x v="0"/>
    <x v="10"/>
    <s v="CUERPO DE BOMBEROS VOLUNTARIOS PRADERA  "/>
    <x v="0"/>
    <x v="0"/>
    <s v="CAC Consulta Jurídica "/>
    <s v="Lina Maria Rojas Gallego "/>
    <x v="0"/>
    <s v="EDUCACIÓN NACIONAL PARA BOMBEROS"/>
    <x v="4"/>
    <n v="30"/>
    <s v="20221140156902  "/>
    <d v="2022-06-15T00:00:00"/>
    <s v="_x0009_20222140060031"/>
    <d v="2022-07-29T00:00:00"/>
    <n v="28"/>
    <n v="29"/>
    <x v="3"/>
    <s v="16-07-2022 10:26 AM_x0009_Archivar_x0009_Lina Maria Rojas Gallego_x0009_Se respondió con radicado DNBC 20222140060031"/>
    <m/>
    <m/>
    <m/>
    <m/>
    <s v="Se archiva sin evidencia de envio de respuesta, no se tiene documento con firma en radicado de salida"/>
  </r>
  <r>
    <x v="0"/>
    <x v="0"/>
    <x v="5"/>
    <s v="CUERPO DE BOMBEROS LOS FUNDADORES  "/>
    <x v="0"/>
    <x v="0"/>
    <s v="CAC URGENTE "/>
    <s v="Jorge Fabian Rodriguez Hincapie "/>
    <x v="0"/>
    <s v="FORMULACIÓN, ACTUALIZACIÓN ,ACOMPAÑAMINETO NORMATIVO Y OPERATIVO"/>
    <x v="4"/>
    <n v="30"/>
    <s v="20221140156932  "/>
    <d v="2022-06-15T00:00:00"/>
    <n v="20222110058811"/>
    <d v="2022-07-06T00:00:00"/>
    <n v="12"/>
    <n v="13"/>
    <x v="0"/>
    <s v="30-06-2022 14:40 PM_x0009_Archivar_x0009_Jorge Fabian Rodriguez Hincapie_x0009_El radicado de entrada número 20221140156932 tiene el radicado número de salida 20222110058811."/>
    <s v="N/A"/>
    <s v="WORD"/>
    <s v="Si"/>
    <s v="N/A"/>
    <s v="Radicado de salida sin documento con firma, se envia respuesta via correo electronico (respuestasatencionciudadano@dnbc,gov.co)"/>
  </r>
  <r>
    <x v="0"/>
    <x v="0"/>
    <x v="10"/>
    <s v="CUERPO DE BOMBEROS VOLUNTARIOS DE YOTOCO  "/>
    <x v="0"/>
    <x v="4"/>
    <s v="CAC Queja sobre visita de inspección, vigilancia y control al cuerpo de bomberos voluntarios de yotoco. "/>
    <s v=" Melba Vidal"/>
    <x v="0"/>
    <s v="INSPECCION, VIGILANCIA Y CONTROL"/>
    <x v="2"/>
    <n v="15"/>
    <s v="20221140156962  "/>
    <d v="2022-06-15T00:00:00"/>
    <m/>
    <d v="2022-07-29T00:00:00"/>
    <n v="28"/>
    <n v="29"/>
    <x v="2"/>
    <m/>
    <m/>
    <m/>
    <m/>
    <m/>
    <m/>
  </r>
  <r>
    <x v="0"/>
    <x v="0"/>
    <x v="7"/>
    <s v="CUERPO DE BOMBEROS VOLUNTARIOS AGUA DE DIOS CUERPO DE BOMBEROS VOLUNTARIOS AGUA DE DIOS  "/>
    <x v="0"/>
    <x v="1"/>
    <s v="CAC INFORMACIÓN CONTRATACIÓN CUERPO DE BOMBEROS AGUA DE DIOS - CUNDINAMARCA "/>
    <s v=" Andrés Fernando Muñoz Cabrera"/>
    <x v="0"/>
    <s v="FORTALECIMIENTO BOMBERIL PARA LA RESPUESTA "/>
    <x v="1"/>
    <n v="10"/>
    <s v="20221140156972  "/>
    <d v="2022-06-15T00:00:00"/>
    <m/>
    <d v="2022-07-29T00:00:00"/>
    <n v="28"/>
    <n v="29"/>
    <x v="2"/>
    <m/>
    <m/>
    <m/>
    <m/>
    <m/>
    <m/>
  </r>
  <r>
    <x v="0"/>
    <x v="0"/>
    <x v="7"/>
    <s v="Jorge Ardila Pallares "/>
    <x v="2"/>
    <x v="1"/>
    <s v="Se reitera la atención, tramite y respuesta de los radicados 20229000135262, 20229000146562 y 20229000149382; sumado a ello comunicación emitida por el Viceministro de Relaciones Políticas para la atención "/>
    <s v=" Andrés Fernando Muñoz Cabrera"/>
    <x v="0"/>
    <s v="FORTALECIMIENTO BOMBERIL PARA LA RESPUESTA "/>
    <x v="2"/>
    <n v="15"/>
    <s v="20229000157152  "/>
    <d v="2022-06-15T00:00:00"/>
    <m/>
    <d v="2022-07-29T00:00:00"/>
    <n v="28"/>
    <n v="29"/>
    <x v="2"/>
    <m/>
    <m/>
    <m/>
    <m/>
    <m/>
    <m/>
  </r>
  <r>
    <x v="0"/>
    <x v="0"/>
    <x v="1"/>
    <s v="JONATHAN FERNEY ROJAS CORCHUELO  "/>
    <x v="2"/>
    <x v="1"/>
    <s v="CAC Solicitud informacion  "/>
    <s v="Jorge Fabian Rodriguez Hincapie "/>
    <x v="0"/>
    <s v="FORMULACIÓN, ACTUALIZACIÓN ,ACOMPAÑAMINETO NORMATIVO Y OPERATIVO"/>
    <x v="2"/>
    <n v="15"/>
    <s v="20221140157242  "/>
    <d v="2022-06-16T00:00:00"/>
    <n v="20222110058851"/>
    <d v="2022-07-29T00:00:00"/>
    <n v="27"/>
    <n v="28"/>
    <x v="2"/>
    <s v="30-06-2022 14:34 PM_x0009_Archivar_x0009_Jorge Fabian Rodriguez Hincapie_x0009_el radicado de entrada número 20221140157242. tiene el radicado de salida 20222110058851."/>
    <m/>
    <m/>
    <m/>
    <m/>
    <s v="No se tiene evidencia de envio de respuesta mi se adjunta documento con firma"/>
  </r>
  <r>
    <x v="0"/>
    <x v="0"/>
    <x v="4"/>
    <s v="CUERPO DE BOMBEROS VOLUNTARIOS DE CHARALA  "/>
    <x v="0"/>
    <x v="3"/>
    <s v="CAC Colaboración "/>
    <s v="Edgar Alexander Maya Lopez "/>
    <x v="0"/>
    <s v="EDUCACIÓN NACIONAL PARA BOMBEROS"/>
    <x v="2"/>
    <n v="15"/>
    <s v="20221140157302  "/>
    <d v="2022-06-16T00:00:00"/>
    <m/>
    <d v="2022-07-11T00:00:00"/>
    <n v="14"/>
    <n v="15"/>
    <x v="0"/>
    <s v="11-07-2022 12:13 PM_x0009_Archivar_x0009_Edgar Alexander Maya Lopez_x0009_Se da respuesta por correo electrónico se deja evidencia en Digital"/>
    <s v="N/A"/>
    <s v="N/A"/>
    <s v="Si"/>
    <s v="N/A"/>
    <s v="Se da respuesta via correo insticucional de funcionario (no se genera radicado de salida ni documento)"/>
  </r>
  <r>
    <x v="0"/>
    <x v="0"/>
    <x v="1"/>
    <s v="MINISTERIO DE VIVIENDA  "/>
    <x v="4"/>
    <x v="3"/>
    <s v="CAC RESPUESTA A SOLICITUD 2022ER0054791 - 2022ER0054826 "/>
    <s v=" Jorge Restrepo Sanguino"/>
    <x v="0"/>
    <s v="FORMULACIÓN, ACTUALIZACIÓN ,ACOMPAÑAMINETO NORMATIVO Y OPERATIVO"/>
    <x v="2"/>
    <n v="15"/>
    <s v="20221140157372  "/>
    <d v="2022-06-16T00:00:00"/>
    <n v="20222110059811"/>
    <d v="2022-07-29T00:00:00"/>
    <n v="27"/>
    <n v="28"/>
    <x v="2"/>
    <m/>
    <m/>
    <m/>
    <m/>
    <m/>
    <m/>
  </r>
  <r>
    <x v="1"/>
    <x v="2"/>
    <x v="32"/>
    <s v="BENEMERITO CUERPO DE BOMBEROS VOILUNTARIOS DE PUERTO NARIÑ0  "/>
    <x v="0"/>
    <x v="3"/>
    <s v="CHT. Dificultad con la Administración Municipal en la firma del convenio. "/>
    <s v=" Jorge Restrepo Sanguino"/>
    <x v="0"/>
    <s v="FORMULACIÓN, ACTUALIZACIÓN ,ACOMPAÑAMINETO NORMATIVO Y OPERATIVO"/>
    <x v="0"/>
    <n v="15"/>
    <s v="20221140157432  "/>
    <d v="2022-06-17T00:00:00"/>
    <m/>
    <d v="2022-07-29T00:00:00"/>
    <n v="26"/>
    <n v="27"/>
    <x v="2"/>
    <m/>
    <m/>
    <m/>
    <m/>
    <m/>
    <m/>
  </r>
  <r>
    <x v="0"/>
    <x v="0"/>
    <x v="25"/>
    <s v="CUERPO DE BOMBEROS VOLUNTARIOS DE PUERTO RICO - CAQUETA  "/>
    <x v="0"/>
    <x v="1"/>
    <s v="CAC D.D. N° 0007 - CONSULTA "/>
    <s v="Lina Maria Rojas Gallego "/>
    <x v="0"/>
    <s v="EDUCACIÓN NACIONAL PARA BOMBEROS"/>
    <x v="0"/>
    <n v="15"/>
    <s v="20221140157642  "/>
    <d v="2022-06-17T00:00:00"/>
    <n v="20222140060041"/>
    <d v="2022-07-29T00:00:00"/>
    <n v="26"/>
    <n v="27"/>
    <x v="2"/>
    <s v="16-07-2022 10:39 AM_x0009_Archivar_x0009_Lina Maria Rojas Gallego_x0009_Se respondió con radicado DNBC 20222140060041"/>
    <m/>
    <m/>
    <m/>
    <m/>
    <s v="Archivado sin evidencia de respuesta ni documento con firma adjunto"/>
  </r>
  <r>
    <x v="0"/>
    <x v="0"/>
    <x v="23"/>
    <s v="CUERPO DE BOMBEROS VOLUNTARIOS DE GALAPA - ATLANTICO  "/>
    <x v="0"/>
    <x v="2"/>
    <s v="CAC Oficio COM N° 033 Junio 17 de 2022 DNBC Reiterando violencia de género y agresiones "/>
    <s v="Robinson Palacio Moná "/>
    <x v="0"/>
    <s v="FORMULACIÓN, ACTUALIZACIÓN ,ACOMPAÑAMINETO NORMATIVO Y OPERATIVO"/>
    <x v="2"/>
    <n v="15"/>
    <s v="20221140157742  "/>
    <d v="2022-06-17T00:00:00"/>
    <m/>
    <d v="2022-07-29T00:00:00"/>
    <n v="26"/>
    <n v="27"/>
    <x v="2"/>
    <m/>
    <m/>
    <m/>
    <m/>
    <m/>
    <m/>
  </r>
  <r>
    <x v="0"/>
    <x v="0"/>
    <x v="0"/>
    <s v="CUERPO DE BOMBEROS VOLUNTARIOS DE ITAGUI  "/>
    <x v="0"/>
    <x v="1"/>
    <s v="CAC Buenas tardes mi nombre es Gustavo Vidal A Cabo de Bomberos Voluntarios de Itagűi  "/>
    <s v="Edgar Alexander Maya Lopez "/>
    <x v="0"/>
    <s v="EDUCACIÓN NACIONAL PARA BOMBEROS"/>
    <x v="2"/>
    <n v="15"/>
    <s v="20221140157752  "/>
    <d v="2022-06-17T00:00:00"/>
    <m/>
    <d v="2022-07-13T00:00:00"/>
    <n v="15"/>
    <n v="16"/>
    <x v="0"/>
    <s v="13-07-2022 11:15 AM_x0009_Archivar_x0009_Edgar Alexander Maya Lopez_x0009_Se da respuesta por correo electrónico se deja evidencia en digital"/>
    <s v="N/A"/>
    <s v="N/A"/>
    <s v="Si"/>
    <s v="N/A"/>
    <s v="Respuesta via correo electronico institucional"/>
  </r>
  <r>
    <x v="0"/>
    <x v="0"/>
    <x v="13"/>
    <s v="RED DE VEEDURIAS CIUDADANAS DE COLOMBIA  "/>
    <x v="3"/>
    <x v="1"/>
    <s v="CAC Derecho de Petición. Art. 14 Ley 1755 de 2015 - Ley 1712 de 2014 - Ley 1474 de 2011 - Sentencia 448 de 2012. Solicitar al señor CT(r) Charles Benavides Castillo Listado de Todo los Bomberos Oficiales en 32 Departamentos de Colombia. "/>
    <s v="Carlos Cartagena Cano"/>
    <x v="2"/>
    <s v="CITEL"/>
    <x v="1"/>
    <n v="10"/>
    <s v="20221140157842  "/>
    <d v="2022-06-21T00:00:00"/>
    <s v="_x0009_20221000059761"/>
    <d v="2022-07-27T00:00:00"/>
    <n v="23"/>
    <n v="24"/>
    <x v="1"/>
    <s v="28-07-2022 14:43 PM_x0009_Archivar_x0009_Carlos Cartagena Cano_x0009_Se envia Respuesta para fines pertinentes desde el correo de atencionciudadano@dnbc.gov.co con solicitud del peticionario."/>
    <s v="N/A"/>
    <s v="WORD"/>
    <s v="Si"/>
    <s v="N/A"/>
    <s v="No se adjunta documento confirma en radicado de salida, evidencia de envio en correo respuestasatencionciudadano@dnbc.gov.co"/>
  </r>
  <r>
    <x v="0"/>
    <x v="5"/>
    <x v="1"/>
    <s v="ANONIMO_PQRSD "/>
    <x v="2"/>
    <x v="0"/>
    <s v="Solicitud  "/>
    <s v="Andrea Bibiana Castañeda Durán"/>
    <x v="0"/>
    <s v="FORMULACIÓN, ACTUALIZACIÓN ,ACOMPAÑAMINETO NORMATIVO Y OPERATIVO"/>
    <x v="4"/>
    <n v="30"/>
    <s v="20229000158112  "/>
    <d v="2022-06-22T00:00:00"/>
    <m/>
    <d v="2022-07-29T00:00:00"/>
    <n v="24"/>
    <n v="25"/>
    <x v="3"/>
    <m/>
    <m/>
    <m/>
    <m/>
    <m/>
    <m/>
  </r>
  <r>
    <x v="0"/>
    <x v="0"/>
    <x v="18"/>
    <s v="ESCUELA SURCOLOMBIANA DE BOMBEROS - PITALITO  "/>
    <x v="0"/>
    <x v="1"/>
    <s v="CAC RESPUESTA SOLICITUD CAPITAN CHARLES BENAVIDES "/>
    <s v="Andrea Bibiana Castañeda Durán"/>
    <x v="0"/>
    <s v="FORMULACIÓN, ACTUALIZACIÓN ,ACOMPAÑAMINETO NORMATIVO Y OPERATIVO"/>
    <x v="0"/>
    <n v="15"/>
    <s v="20221140158142  "/>
    <d v="2022-06-22T00:00:00"/>
    <m/>
    <d v="2022-07-29T00:00:00"/>
    <n v="24"/>
    <n v="25"/>
    <x v="2"/>
    <m/>
    <m/>
    <m/>
    <m/>
    <m/>
    <m/>
  </r>
  <r>
    <x v="0"/>
    <x v="0"/>
    <x v="1"/>
    <s v="CUERPO DE BOMBEROS OFICIALES DE BOGOTA ESCUELA FORMACION BOMERIL  "/>
    <x v="0"/>
    <x v="1"/>
    <s v="CAC REMISION POR COMPETENCIA - DERECHO DE PETICION PRESIDENTE ASDEBER "/>
    <s v="Jorge Fabian Rodriguez Hincapie "/>
    <x v="0"/>
    <s v="FORMULACIÓN, ACTUALIZACIÓN ,ACOMPAÑAMINETO NORMATIVO Y OPERATIVO"/>
    <x v="0"/>
    <n v="15"/>
    <s v="20221140158232  "/>
    <d v="2022-06-22T00:00:00"/>
    <n v="20222110058871"/>
    <d v="2022-07-29T00:00:00"/>
    <n v="24"/>
    <n v="25"/>
    <x v="2"/>
    <s v="30-06-2022 14:45 PM_x0009_Archivar_x0009_Jorge Fabian Rodriguez Hincapie_x0009_El radicado de entrada tiene el número 20221140158232 y tiene el radicado de salida número 20222110058871."/>
    <m/>
    <m/>
    <m/>
    <m/>
    <s v="Se archiva sin evidencia de respuesta ni ni documento adjunto con firma"/>
  </r>
  <r>
    <x v="0"/>
    <x v="0"/>
    <x v="1"/>
    <s v="LUISA M. MARIN Q .. . "/>
    <x v="2"/>
    <x v="0"/>
    <s v="CAC PQR "/>
    <s v="Lina Maria Rojas Gallego "/>
    <x v="0"/>
    <s v="EDUCACIÓN NACIONAL PARA BOMBEROS"/>
    <x v="4"/>
    <n v="30"/>
    <s v="20221140158252  "/>
    <d v="2022-06-22T00:00:00"/>
    <n v="20222140059181"/>
    <d v="2022-07-08T00:00:00"/>
    <n v="10"/>
    <n v="11"/>
    <x v="0"/>
    <s v="05-07-2022 14:52 PM_x0009_Archivar_x0009_Lina Maria Rojas Gallego_x0009_Se responde con radicado DNBC 20222140059181, el tramite tiene un radicado que el igual al respondido 20229000157802"/>
    <d v="2022-07-14T00:00:00"/>
    <s v="PDF"/>
    <s v="Si"/>
    <s v="N/A"/>
    <s v="N/A"/>
  </r>
  <r>
    <x v="0"/>
    <x v="3"/>
    <x v="1"/>
    <s v="BOMBEROS AERONAUTICOS  "/>
    <x v="0"/>
    <x v="1"/>
    <s v="CI. consulta seguros de vida Bomberos Aeronáuticos. "/>
    <s v="Jiud Magnoly Gaviria Narvaez"/>
    <x v="0"/>
    <s v="COORDINACIÓN OPERATIVA"/>
    <x v="4"/>
    <n v="30"/>
    <s v="20221140158262  "/>
    <d v="2022-06-22T00:00:00"/>
    <m/>
    <d v="2022-07-29T00:00:00"/>
    <n v="24"/>
    <n v="25"/>
    <x v="3"/>
    <m/>
    <m/>
    <m/>
    <m/>
    <m/>
    <m/>
  </r>
  <r>
    <x v="0"/>
    <x v="0"/>
    <x v="7"/>
    <s v="CUERPO DE BOMBEROS VOLUNTARIOS DE CHIA  "/>
    <x v="0"/>
    <x v="0"/>
    <s v="CAC Consulta personería jurídica Cuerpo de Bomberos voluntarios de Chía "/>
    <s v="Andrea Bibiana Castañeda Durán"/>
    <x v="0"/>
    <s v="FORMULACIÓN, ACTUALIZACIÓN ,ACOMPAÑAMINETO NORMATIVO Y OPERATIVO"/>
    <x v="4"/>
    <n v="30"/>
    <s v="20221140158602  "/>
    <d v="2022-06-23T00:00:00"/>
    <s v="_x0009_20222110058771"/>
    <d v="2022-07-29T00:00:00"/>
    <n v="23"/>
    <n v="24"/>
    <x v="3"/>
    <m/>
    <m/>
    <m/>
    <m/>
    <m/>
    <m/>
  </r>
  <r>
    <x v="0"/>
    <x v="0"/>
    <x v="3"/>
    <s v="CUERPO DE BOMBEROS VOLUNTARIOS DE CHINCHINA  "/>
    <x v="0"/>
    <x v="1"/>
    <s v="CAC SOLICITUD DE INFORMACIÓN (LISTADO CENSAL) "/>
    <s v=" Jorge Restrepo Sanguino"/>
    <x v="0"/>
    <s v="FORMULACIÓN, ACTUALIZACIÓN ,ACOMPAÑAMINETO NORMATIVO Y OPERATIVO"/>
    <x v="0"/>
    <n v="15"/>
    <s v="20221140158632  "/>
    <d v="2022-06-23T00:00:00"/>
    <m/>
    <d v="2022-07-29T00:00:00"/>
    <n v="23"/>
    <n v="24"/>
    <x v="2"/>
    <m/>
    <m/>
    <m/>
    <m/>
    <m/>
    <m/>
  </r>
  <r>
    <x v="0"/>
    <x v="0"/>
    <x v="0"/>
    <s v="CUERPO DE BOMBEROS VOLUNTARIOS DE EL RETIRO - ANTIOQUIA  "/>
    <x v="0"/>
    <x v="0"/>
    <s v="CAC SOLICITUD CONCEPTO PARA OFICIAL "/>
    <s v="_x0009_Orlando Murillo Lopez"/>
    <x v="0"/>
    <s v="INSPECCION, VIGILANCIA Y CONTROL"/>
    <x v="4"/>
    <n v="30"/>
    <s v="20221140158652  "/>
    <d v="2022-06-23T00:00:00"/>
    <n v="20222110058701"/>
    <d v="2022-07-29T00:00:00"/>
    <n v="23"/>
    <n v="24"/>
    <x v="3"/>
    <s v="25-06-2022 17:23 PM_x0009_Archivar_x0009_Orlando Murillo Lopez_x0009_Se dio respuesta bajo el radicado 20222110058701"/>
    <m/>
    <m/>
    <m/>
    <m/>
    <s v="Se archiva sin evidencia de respuesta ni ni documento adjunto con firma"/>
  </r>
  <r>
    <x v="0"/>
    <x v="0"/>
    <x v="7"/>
    <s v="ANGELICA TAPIERO BARRERO "/>
    <x v="2"/>
    <x v="1"/>
    <s v="CAC RADICADO 20213800105072 "/>
    <s v=" Jorge Restrepo Sanguino"/>
    <x v="0"/>
    <s v="FORMULACIÓN, ACTUALIZACIÓN ,ACOMPAÑAMINETO NORMATIVO Y OPERATIVO"/>
    <x v="1"/>
    <n v="10"/>
    <s v="20221140158812  "/>
    <d v="2022-06-23T00:00:00"/>
    <n v="20222110060121"/>
    <d v="2022-07-29T00:00:00"/>
    <n v="23"/>
    <n v="24"/>
    <x v="2"/>
    <m/>
    <m/>
    <m/>
    <m/>
    <m/>
    <m/>
  </r>
  <r>
    <x v="0"/>
    <x v="0"/>
    <x v="28"/>
    <s v="CUERPO DE BOMBEROS VOLUNTARIOS PIZARRO QUIBDÓ CHOCÓ "/>
    <x v="0"/>
    <x v="1"/>
    <s v="CAC SOLICITUD DE DOCUMENTOS "/>
    <s v=" Alvaro Perez"/>
    <x v="1"/>
    <s v="GESTIÓN CONTRACTUAL"/>
    <x v="0"/>
    <n v="15"/>
    <s v="20221140159032  "/>
    <d v="2022-06-23T00:00:00"/>
    <s v="_x0009_20223130059791"/>
    <d v="2022-07-14T00:00:00"/>
    <n v="13"/>
    <n v="14"/>
    <x v="0"/>
    <s v="14-07-2022 16:29 PM_x0009_Archivar_x0009_Alvaro Perez_x0009_SE DA RESPUESTA MEDIANTE CORREO INSTITUCIONAL DE CONTRATACIÓN EL DÍA 14/07/2022."/>
    <s v="N/A"/>
    <s v="WORD"/>
    <s v="Si"/>
    <s v="N/A"/>
    <s v="Respuesta via correo electronico institucional/ no se adjunta documento con firma"/>
  </r>
  <r>
    <x v="0"/>
    <x v="0"/>
    <x v="5"/>
    <s v="GOBERNACION DEL QUINDIO  "/>
    <x v="1"/>
    <x v="3"/>
    <s v="CAC Solicitud Apoyo jurídico Proceso suspensión Personería Jurídica "/>
    <s v=" Julio Cesar Garcia Triana"/>
    <x v="0"/>
    <s v="INSPECCION, VIGILANCIA Y CONTROL"/>
    <x v="0"/>
    <n v="15"/>
    <s v="20221140159202  "/>
    <d v="2022-06-24T00:00:00"/>
    <m/>
    <d v="2022-07-29T00:00:00"/>
    <n v="22"/>
    <n v="23"/>
    <x v="2"/>
    <m/>
    <m/>
    <m/>
    <m/>
    <m/>
    <m/>
  </r>
  <r>
    <x v="0"/>
    <x v="0"/>
    <x v="1"/>
    <s v="CONTRALORIA DIRECTORA DE CUENTAS Y ESTADíSTICAS FISCALES  "/>
    <x v="4"/>
    <x v="1"/>
    <s v="CAC SOLICITUD DE RADICACION "/>
    <s v=" Alvaro Perez"/>
    <x v="1"/>
    <s v="GESTIÓN CONTRACTUAL"/>
    <x v="3"/>
    <n v="10"/>
    <s v="20221140159302  "/>
    <d v="2022-06-24T00:00:00"/>
    <n v="20222120058591"/>
    <d v="2022-06-24T00:00:00"/>
    <n v="0"/>
    <n v="1"/>
    <x v="0"/>
    <s v="28-07-2022 10:59 AM_x0009_Archivar_x0009_Alvaro Perez_x0009_Se da respuesta mediante correo electrónico de el director nacional de bomberos el día 23 de junio de 2022."/>
    <d v="2022-08-07T00:00:00"/>
    <s v="PDF"/>
    <s v="Si"/>
    <s v="N/A"/>
    <s v="Se genera radicado de salida en usuario de Luis Alberto Valencia Pulido, radicado de salida no se adjunta documento confirma ni se archiva"/>
  </r>
  <r>
    <x v="0"/>
    <x v="0"/>
    <x v="4"/>
    <s v="CUERPO DE BOMBEROS VOLUNTARIOS DE SAN JUAN GIRON  "/>
    <x v="0"/>
    <x v="1"/>
    <s v="CAC SOLICITUD RUE - CUERPO DE BOMBEROS VOLUNTARIOS DE SAN JUAN GIRÓN "/>
    <s v="Carlos Cartagena Cano"/>
    <x v="2"/>
    <s v="CITEL"/>
    <x v="0"/>
    <n v="15"/>
    <s v="20221140159402  "/>
    <d v="2022-06-28T00:00:00"/>
    <m/>
    <d v="2022-07-29T00:00:00"/>
    <n v="21"/>
    <n v="22"/>
    <x v="2"/>
    <m/>
    <m/>
    <m/>
    <m/>
    <m/>
    <m/>
  </r>
  <r>
    <x v="0"/>
    <x v="0"/>
    <x v="27"/>
    <s v="CUERPO DE BOMBEROS VOLUNTARIOS DE CUCUTA  "/>
    <x v="0"/>
    <x v="1"/>
    <s v="CAC RESPUESTA SOLICITUD DE INFORMACIÓN BOMBEROS CÚCUTA "/>
    <s v=" Andrés Fernando Muñoz Cabrera"/>
    <x v="0"/>
    <s v="FORTALECIMIENTO BOMBERIL PARA LA RESPUESTA "/>
    <x v="1"/>
    <n v="10"/>
    <s v="20221140159432  "/>
    <d v="2022-06-28T00:00:00"/>
    <m/>
    <d v="2022-07-29T00:00:00"/>
    <n v="21"/>
    <n v="22"/>
    <x v="2"/>
    <m/>
    <m/>
    <m/>
    <m/>
    <m/>
    <m/>
  </r>
  <r>
    <x v="0"/>
    <x v="0"/>
    <x v="23"/>
    <s v="ALCALDIA - DISTRITAL BARRANQUILLA ATLANTICO "/>
    <x v="1"/>
    <x v="0"/>
    <s v="CAC Solicitud concepto sobre bono del Cuerpo de Bomberos Voluntarios de Pacora, Caldas (EMAIL CERTIFICADO de correocertificado@barranquilla.gov.co) "/>
    <s v="Ronny Estiven Romero Velandia"/>
    <x v="0"/>
    <s v="FORMULACIÓN, ACTUALIZACIÓN ,ACOMPAÑAMINETO NORMATIVO Y OPERATIVO"/>
    <x v="0"/>
    <n v="15"/>
    <s v="20221140159462  "/>
    <d v="2022-06-28T00:00:00"/>
    <n v="20222110059361"/>
    <d v="2022-07-29T00:00:00"/>
    <n v="21"/>
    <n v="22"/>
    <x v="2"/>
    <s v="06-07-2022 14:40 PM_x0009_Archivar_x0009_Ronny Estiven Romero Velandia_x0009_RESPONDIDO CON RADICADO: Radicado DNBC No. *20222110059361* **20222110059361** Bogotá D.C, 06-07-2022"/>
    <m/>
    <m/>
    <m/>
    <m/>
    <s v="Se archiva sin evidencia de respuesta ni ni documento adjunto con firma"/>
  </r>
  <r>
    <x v="0"/>
    <x v="0"/>
    <x v="0"/>
    <s v="CUERPO DE BOMBEROS VOLUNTARIOS DE MARINILLA  "/>
    <x v="0"/>
    <x v="1"/>
    <s v="CAC ACTUALIZACION NUEMROS PAGINA WEB "/>
    <s v="Carlos Cartagena Cano"/>
    <x v="2"/>
    <s v="CITEL"/>
    <x v="0"/>
    <n v="15"/>
    <s v="20221140159492  "/>
    <d v="2022-06-28T00:00:00"/>
    <s v="N/A"/>
    <d v="2022-07-13T00:00:00"/>
    <n v="10"/>
    <n v="11"/>
    <x v="0"/>
    <s v="13-07-2022 09:27 AM_x0009_Archivar_x0009_Carlos Cartagena Cano_x0009_se envía correo a CITEL el día 13 de junio para fines pertinentes."/>
    <s v="N/A"/>
    <s v="N/A"/>
    <s v="Si"/>
    <s v="N/A"/>
    <s v="Tramite realizado por Citel en plataforma RUE"/>
  </r>
  <r>
    <x v="0"/>
    <x v="0"/>
    <x v="25"/>
    <s v="ALCALDIA MILAN CAQUETA "/>
    <x v="1"/>
    <x v="3"/>
    <s v="CAC Solicitud Apoyo Interinstitucional "/>
    <s v="Mauricio Delgado Perdomo"/>
    <x v="0"/>
    <s v="EDUCACIÓN NACIONAL PARA BOMBEROS"/>
    <x v="0"/>
    <n v="15"/>
    <s v="20221140159522  "/>
    <d v="2022-06-28T00:00:00"/>
    <s v="N/A"/>
    <d v="2022-07-18T00:00:00"/>
    <n v="13"/>
    <n v="14"/>
    <x v="0"/>
    <s v="19-07-2022 08:02 AM_x0009_Archivar_x0009_Mauricio Delgado Perdomo_x0009_SE RESPONDE VIA CORREO ELECTRONICO, SE ADJUNTA IMAGEN"/>
    <s v="N/A"/>
    <s v="N/A"/>
    <s v="Si"/>
    <s v="N/A"/>
    <s v="No se genero radicado de salida, respuesta enviada via correo electronico insitucional de contratista."/>
  </r>
  <r>
    <x v="0"/>
    <x v="0"/>
    <x v="3"/>
    <s v="CUERPO DE BOMBEROS SUPIA - CALDAS  "/>
    <x v="0"/>
    <x v="1"/>
    <s v="CAC actualización de datos Cuerpo de bomberos voluntarios de Supia Caldas "/>
    <s v="Carlos Cartagena Cano"/>
    <x v="2"/>
    <s v="CITEL"/>
    <x v="0"/>
    <n v="15"/>
    <s v="20221140159542  "/>
    <d v="2022-06-28T00:00:00"/>
    <s v="N/A"/>
    <d v="2022-07-28T00:00:00"/>
    <n v="20"/>
    <n v="21"/>
    <x v="1"/>
    <s v="28-07-2022 14:33 PM_x0009_Archivar_x0009_Carlos Cartagena Cano_x0009_se envía solicitud a CITEL sobre actualización de los datos del cuerpo de Bomberos de Supia- Caldas, quien a su vez el día 28 julio envió la solicitud a la dependencia de Comunicaciones con los datos actualización."/>
    <s v="N/A"/>
    <s v="N/A"/>
    <s v="Si"/>
    <s v="N/A"/>
    <s v="No se genera radicado de salida"/>
  </r>
  <r>
    <x v="0"/>
    <x v="0"/>
    <x v="6"/>
    <s v="CUERPO DE BOMBEROS VOLUNTARIOS EL ORTIGAL - MIRANDA - CAUCA  "/>
    <x v="0"/>
    <x v="0"/>
    <s v="CAC solicitud de apoyo y orientación "/>
    <s v="Andrea Bibiana Castañeda Durán"/>
    <x v="0"/>
    <s v="FORMULACIÓN, ACTUALIZACIÓN ,ACOMPAÑAMINETO NORMATIVO Y OPERATIVO"/>
    <x v="2"/>
    <n v="15"/>
    <s v="20221140159592  "/>
    <d v="2022-06-28T00:00:00"/>
    <s v="_x0009_20222110059071"/>
    <d v="2022-06-30T00:00:00"/>
    <n v="2"/>
    <n v="3"/>
    <x v="0"/>
    <m/>
    <s v="N/A"/>
    <s v="WORD"/>
    <s v="Si"/>
    <s v="N/A"/>
    <s v="Evidencia de envio correo respuestaatencionciudadano@dnbc.gov.co, radicado de entrada sin archivar y documento con firma no adjunto en radicado de salida"/>
  </r>
  <r>
    <x v="0"/>
    <x v="0"/>
    <x v="32"/>
    <s v="BENEMERITO CUERPO DE BOMBEROS VOLUNTARIOS DE LETICIA  "/>
    <x v="0"/>
    <x v="3"/>
    <s v="CAC Solicitud creacion Junta departamental de Bomberos Amazonas "/>
    <s v=" Jorge Restrepo Sanguino"/>
    <x v="0"/>
    <s v="FORMULACIÓN, ACTUALIZACIÓN ,ACOMPAÑAMINETO NORMATIVO Y OPERATIVO"/>
    <x v="0"/>
    <n v="15"/>
    <s v="20221140159652  "/>
    <d v="2022-06-28T00:00:00"/>
    <m/>
    <d v="2022-07-29T00:00:00"/>
    <n v="21"/>
    <n v="22"/>
    <x v="2"/>
    <m/>
    <m/>
    <m/>
    <m/>
    <m/>
    <m/>
  </r>
  <r>
    <x v="0"/>
    <x v="0"/>
    <x v="20"/>
    <s v="CUERPO DE BOMBEROS VOLUNTARIO SANTIAGO PUTUMAYO  "/>
    <x v="0"/>
    <x v="3"/>
    <s v="CAC INFORMACIÓN PROCESO C.B.V. SANTIAGO PUTUMAYO. "/>
    <s v="_x0009_Orlando Murillo Lopez"/>
    <x v="0"/>
    <s v="INSPECCION, VIGILANCIA Y CONTROL"/>
    <x v="2"/>
    <n v="15"/>
    <s v="20221140159742  "/>
    <d v="2022-06-28T00:00:00"/>
    <m/>
    <d v="2022-07-29T00:00:00"/>
    <n v="21"/>
    <n v="22"/>
    <x v="2"/>
    <m/>
    <m/>
    <m/>
    <m/>
    <m/>
    <m/>
  </r>
  <r>
    <x v="0"/>
    <x v="0"/>
    <x v="6"/>
    <s v="CUERPO DE BOMBEROS VOLUNTARIOS DE EL BALSAL VALLE DEL CAUCA  "/>
    <x v="0"/>
    <x v="1"/>
    <s v="CAC Inquietud "/>
    <s v="Margarita maria arias diaz "/>
    <x v="1"/>
    <s v="GESTIÓN ADMININSTRATIVA"/>
    <x v="0"/>
    <n v="15"/>
    <s v="20221140159752  "/>
    <d v="2022-06-28T00:00:00"/>
    <m/>
    <d v="2022-07-29T00:00:00"/>
    <n v="21"/>
    <n v="22"/>
    <x v="2"/>
    <m/>
    <m/>
    <m/>
    <m/>
    <m/>
    <m/>
  </r>
  <r>
    <x v="0"/>
    <x v="0"/>
    <x v="15"/>
    <s v="LUBIN DAVILA CONCEJO PUERTO CARREÑO "/>
    <x v="2"/>
    <x v="0"/>
    <s v="CAC REMISIÓN SOLICITUD - TRASLADO POR COMPETENCIA VICEMINISTERIO DE RELACIONES POLÍTICAS. EXT_S22-00055154-PQRSD-046281- PQR de fecha 8 de junio de 2022 "/>
    <s v="Andrea Bibiana Castañeda Durán"/>
    <x v="0"/>
    <s v="FORMULACIÓN, ACTUALIZACIÓN ,ACOMPAÑAMINETO NORMATIVO Y OPERATIVO"/>
    <x v="4"/>
    <n v="30"/>
    <s v="20221140159862  "/>
    <d v="2022-06-29T00:00:00"/>
    <s v="_x0009_20222110059101"/>
    <d v="2022-07-08T00:00:00"/>
    <n v="6"/>
    <n v="7"/>
    <x v="0"/>
    <m/>
    <s v="N/A"/>
    <s v="WORD"/>
    <s v="Si"/>
    <s v="N/A"/>
    <s v="Evidencia de envio correo respuestaatencionciudadano@dnbc.gov.co, radicado de entrada sin archivar y documento con firma no adjunto en radicado de salida"/>
  </r>
  <r>
    <x v="0"/>
    <x v="4"/>
    <x v="28"/>
    <s v="CUERPO DE BOMBEROS VOLUNTARIOS DE BAJO BAUDO (PIZARRO) - CHOCO  "/>
    <x v="0"/>
    <x v="1"/>
    <s v="SM: Derecho de peticion #3 "/>
    <s v=" Andrés Fernando Muñoz Cabrera"/>
    <x v="0"/>
    <s v="FORTALECIMIENTO BOMBERIL PARA LA RESPUESTA "/>
    <x v="0"/>
    <n v="15"/>
    <s v="20221140159942  "/>
    <d v="2022-06-30T00:00:00"/>
    <m/>
    <d v="2022-07-29T00:00:00"/>
    <n v="19"/>
    <n v="20"/>
    <x v="2"/>
    <m/>
    <m/>
    <m/>
    <m/>
    <m/>
    <m/>
  </r>
  <r>
    <x v="0"/>
    <x v="0"/>
    <x v="4"/>
    <s v="CUERPO DE BOMBEROS VOLUNTARIOS DE SAN JUAN GIRON  "/>
    <x v="0"/>
    <x v="1"/>
    <s v="CAC Solicitud información "/>
    <s v="Pedro Andrés Manosalva Rincón"/>
    <x v="2"/>
    <s v="GESTION COMUNICACIONES"/>
    <x v="2"/>
    <n v="15"/>
    <s v="20221140160022  "/>
    <d v="2022-06-30T00:00:00"/>
    <m/>
    <d v="2022-07-29T00:00:00"/>
    <n v="19"/>
    <n v="20"/>
    <x v="2"/>
    <m/>
    <m/>
    <m/>
    <m/>
    <m/>
    <m/>
  </r>
  <r>
    <x v="0"/>
    <x v="0"/>
    <x v="11"/>
    <s v="CUERPO DE BOMBEROS OFICIALES DE DOSQUEBRADAS  "/>
    <x v="0"/>
    <x v="0"/>
    <s v="CAC SOLICITUD DE CONSULTA "/>
    <s v="Pedro Andrés Manosalva Rincón"/>
    <x v="2"/>
    <s v="GESTION COMUNICACIONES"/>
    <x v="4"/>
    <n v="30"/>
    <s v="20221140160072  "/>
    <d v="2022-06-30T00:00:00"/>
    <m/>
    <d v="2022-07-29T00:00:00"/>
    <n v="19"/>
    <n v="20"/>
    <x v="3"/>
    <m/>
    <m/>
    <m/>
    <m/>
    <m/>
    <m/>
  </r>
  <r>
    <x v="0"/>
    <x v="0"/>
    <x v="17"/>
    <s v="CUERPO DE BOMBEROS OFICIALES DE CARTAGENA  "/>
    <x v="0"/>
    <x v="1"/>
    <s v="CAC SOLICITUD APOYO ESTUDIOS MEDICION TIEMPO DE RESPUESTA Y UBICACION ESTACIONES DE BOMBEROS "/>
    <s v="Carlos Cartagena Cano"/>
    <x v="2"/>
    <s v="CITEL"/>
    <x v="4"/>
    <n v="30"/>
    <s v="20221140160082  "/>
    <d v="2022-06-30T00:00:00"/>
    <s v="_x0009_20221000059821"/>
    <d v="2022-07-27T00:00:00"/>
    <n v="17"/>
    <n v="18"/>
    <x v="0"/>
    <m/>
    <s v="N/A"/>
    <s v="WORD"/>
    <s v="Si"/>
    <s v="N/A"/>
    <s v="Evidencia de envio correo respuestaatencionciudadano@dnbc.gov.co, radicado de entrada sin archivar y documento con firma no adjunto en radicado de salida"/>
  </r>
  <r>
    <x v="0"/>
    <x v="0"/>
    <x v="1"/>
    <s v="GINA HERNANDEZ - - "/>
    <x v="2"/>
    <x v="0"/>
    <s v="CAC CONSULTA DE OBLIGATORIEDAD DE CONCEPTO TÉCNICO DE BOMBEROS PARA EL ESTABLECIMIENTOS DE COMERCIO. "/>
    <s v="Edgar Alexander Maya Lopez "/>
    <x v="0"/>
    <s v="EDUCACIÓN NACIONAL PARA BOMBEROS"/>
    <x v="4"/>
    <n v="30"/>
    <s v="20221140160182  "/>
    <d v="2022-06-30T00:00:00"/>
    <m/>
    <d v="2022-07-29T00:00:00"/>
    <n v="19"/>
    <n v="20"/>
    <x v="3"/>
    <m/>
    <m/>
    <m/>
    <m/>
    <m/>
    <m/>
  </r>
  <r>
    <x v="0"/>
    <x v="0"/>
    <x v="1"/>
    <s v="MINISTERIO DEL INTERIOR  "/>
    <x v="4"/>
    <x v="1"/>
    <s v="CAC EXT_S22-00059095-PQRSD-049857-PQR, "/>
    <s v="Carlos Cartagena Cano"/>
    <x v="2"/>
    <s v="CITEL"/>
    <x v="2"/>
    <n v="15"/>
    <s v="20221140160382  "/>
    <d v="2022-06-30T00:00:00"/>
    <m/>
    <d v="2022-07-29T00:00:00"/>
    <n v="19"/>
    <n v="20"/>
    <x v="2"/>
    <m/>
    <m/>
    <m/>
    <m/>
    <m/>
    <m/>
  </r>
  <r>
    <x v="0"/>
    <x v="0"/>
    <x v="1"/>
    <s v="MINISTERIO DEL INTERIOR  "/>
    <x v="4"/>
    <x v="1"/>
    <s v="CAC EXT_S22-00059126-PQRSD-049875-PQR "/>
    <s v="Carlos Cartagena Cano"/>
    <x v="2"/>
    <s v="CITEL"/>
    <x v="2"/>
    <n v="15"/>
    <s v="20221140160392  "/>
    <d v="2022-06-30T00:00:00"/>
    <m/>
    <d v="2022-07-29T00:00:00"/>
    <n v="19"/>
    <n v="20"/>
    <x v="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8"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11:B245" firstHeaderRow="1" firstDataRow="1" firstDataCol="1"/>
  <pivotFields count="25">
    <pivotField showAll="0"/>
    <pivotField showAll="0"/>
    <pivotField axis="axisRow" dataField="1" showAll="0">
      <items count="35">
        <item x="32"/>
        <item x="0"/>
        <item x="12"/>
        <item x="23"/>
        <item x="1"/>
        <item x="17"/>
        <item x="9"/>
        <item x="3"/>
        <item x="25"/>
        <item x="26"/>
        <item x="6"/>
        <item x="19"/>
        <item x="28"/>
        <item x="14"/>
        <item x="7"/>
        <item x="24"/>
        <item x="31"/>
        <item x="18"/>
        <item x="29"/>
        <item x="16"/>
        <item x="13"/>
        <item m="1" x="33"/>
        <item x="2"/>
        <item x="21"/>
        <item x="27"/>
        <item x="20"/>
        <item x="5"/>
        <item x="11"/>
        <item x="30"/>
        <item x="4"/>
        <item x="22"/>
        <item x="8"/>
        <item x="10"/>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2"/>
  </rowFields>
  <rowItems count="34">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t="grand">
      <x/>
    </i>
  </rowItems>
  <colItems count="1">
    <i/>
  </colItems>
  <dataFields count="1">
    <dataField name="Cuenta de Departamento" fld="2" subtotal="count" baseField="0" baseItem="0"/>
  </dataFields>
  <formats count="13">
    <format dxfId="21">
      <pivotArea type="all" dataOnly="0" outline="0" fieldPosition="0"/>
    </format>
    <format dxfId="20">
      <pivotArea outline="0" collapsedLevelsAreSubtotals="1" fieldPosition="0"/>
    </format>
    <format dxfId="19">
      <pivotArea field="2" type="button" dataOnly="0" labelOnly="1" outline="0" axis="axisRow" fieldPosition="0"/>
    </format>
    <format dxfId="18">
      <pivotArea dataOnly="0" labelOnly="1" fieldPosition="0">
        <references count="1">
          <reference field="2" count="0"/>
        </references>
      </pivotArea>
    </format>
    <format dxfId="17">
      <pivotArea dataOnly="0" labelOnly="1" grandRow="1" outline="0"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field="2" type="button" dataOnly="0" labelOnly="1" outline="0" axis="axisRow" fieldPosition="0"/>
    </format>
    <format dxfId="12">
      <pivotArea dataOnly="0" labelOnly="1" fieldPosition="0">
        <references count="1">
          <reference field="2" count="0"/>
        </references>
      </pivotArea>
    </format>
    <format dxfId="11">
      <pivotArea dataOnly="0" labelOnly="1" grandRow="1" outline="0" fieldPosition="0"/>
    </format>
    <format dxfId="10">
      <pivotArea dataOnly="0" labelOnly="1" outline="0" axis="axisValues" fieldPosition="0"/>
    </format>
    <format dxfId="9">
      <pivotArea grandRow="1"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0"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97:B305"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14">
        <item m="1" x="12"/>
        <item x="4"/>
        <item m="1" x="11"/>
        <item x="1"/>
        <item m="1" x="10"/>
        <item x="3"/>
        <item x="5"/>
        <item m="1" x="9"/>
        <item x="0"/>
        <item m="1" x="7"/>
        <item x="2"/>
        <item m="1" x="8"/>
        <item x="6"/>
        <item t="default"/>
      </items>
    </pivotField>
    <pivotField showAll="0"/>
    <pivotField showAll="0"/>
    <pivotField showAll="0"/>
    <pivotField showAll="0"/>
    <pivotField showAll="0"/>
    <pivotField dataField="1" numFmtId="1" showAll="0"/>
    <pivotField numFmtId="1" showAll="0"/>
    <pivotField showAll="0"/>
    <pivotField showAll="0"/>
    <pivotField showAll="0"/>
    <pivotField showAll="0"/>
    <pivotField showAll="0"/>
    <pivotField showAll="0"/>
    <pivotField showAll="0"/>
  </pivotFields>
  <rowFields count="1">
    <field x="10"/>
  </rowFields>
  <rowItems count="8">
    <i>
      <x v="1"/>
    </i>
    <i>
      <x v="3"/>
    </i>
    <i>
      <x v="5"/>
    </i>
    <i>
      <x v="6"/>
    </i>
    <i>
      <x v="8"/>
    </i>
    <i>
      <x v="10"/>
    </i>
    <i>
      <x v="12"/>
    </i>
    <i t="grand">
      <x/>
    </i>
  </rowItems>
  <colItems count="1">
    <i/>
  </colItems>
  <dataFields count="1">
    <dataField name="Promedio de Dias habiles" fld="16" subtotal="average" baseField="10" baseItem="0" numFmtId="1"/>
  </dataFields>
  <formats count="13">
    <format dxfId="34">
      <pivotArea outline="0" collapsedLevelsAreSubtotals="1" fieldPosition="0"/>
    </format>
    <format dxfId="33">
      <pivotArea type="all" dataOnly="0" outline="0" fieldPosition="0"/>
    </format>
    <format dxfId="32">
      <pivotArea outline="0" collapsedLevelsAreSubtotals="1" fieldPosition="0"/>
    </format>
    <format dxfId="31">
      <pivotArea field="10" type="button" dataOnly="0" labelOnly="1" outline="0" axis="axisRow" fieldPosition="0"/>
    </format>
    <format dxfId="30">
      <pivotArea dataOnly="0" labelOnly="1" fieldPosition="0">
        <references count="1">
          <reference field="10" count="0"/>
        </references>
      </pivotArea>
    </format>
    <format dxfId="29">
      <pivotArea dataOnly="0" labelOnly="1" grandRow="1" outline="0" fieldPosition="0"/>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10" type="button" dataOnly="0" labelOnly="1" outline="0" axis="axisRow" fieldPosition="0"/>
    </format>
    <format dxfId="24">
      <pivotArea dataOnly="0" labelOnly="1" fieldPosition="0">
        <references count="1">
          <reference field="10" count="0"/>
        </references>
      </pivotArea>
    </format>
    <format dxfId="23">
      <pivotArea dataOnly="0" labelOnly="1" grandRow="1" outline="0" fieldPosition="0"/>
    </format>
    <format dxfId="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8:B33"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axis="axisRow" dataField="1" showAll="0">
      <items count="5">
        <item x="0"/>
        <item x="3"/>
        <item x="1"/>
        <item x="2"/>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12">
    <format dxfId="46">
      <pivotArea type="all" dataOnly="0" outline="0" fieldPosition="0"/>
    </format>
    <format dxfId="45">
      <pivotArea outline="0" collapsedLevelsAreSubtotals="1" fieldPosition="0"/>
    </format>
    <format dxfId="44">
      <pivotArea field="18" type="button" dataOnly="0" labelOnly="1" outline="0" axis="axisRow" fieldPosition="0"/>
    </format>
    <format dxfId="43">
      <pivotArea dataOnly="0" labelOnly="1" fieldPosition="0">
        <references count="1">
          <reference field="18" count="0"/>
        </references>
      </pivotArea>
    </format>
    <format dxfId="42">
      <pivotArea dataOnly="0" labelOnly="1" grandRow="1" outline="0" fieldPosition="0"/>
    </format>
    <format dxfId="41">
      <pivotArea dataOnly="0" labelOnly="1" outline="0" axis="axisValues" fieldPosition="0"/>
    </format>
    <format dxfId="40">
      <pivotArea type="all" dataOnly="0" outline="0" fieldPosition="0"/>
    </format>
    <format dxfId="39">
      <pivotArea outline="0" collapsedLevelsAreSubtotals="1" fieldPosition="0"/>
    </format>
    <format dxfId="38">
      <pivotArea field="18" type="button" dataOnly="0" labelOnly="1" outline="0" axis="axisRow" fieldPosition="0"/>
    </format>
    <format dxfId="37">
      <pivotArea dataOnly="0" labelOnly="1" fieldPosition="0">
        <references count="1">
          <reference field="18" count="0"/>
        </references>
      </pivotArea>
    </format>
    <format dxfId="36">
      <pivotArea dataOnly="0" labelOnly="1" grandRow="1" outline="0" fieldPosition="0"/>
    </format>
    <format dxfId="35">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7"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86:B192" firstHeaderRow="1" firstDataRow="1" firstDataCol="1"/>
  <pivotFields count="25">
    <pivotField showAll="0"/>
    <pivotField showAll="0"/>
    <pivotField showAll="0"/>
    <pivotField showAll="0"/>
    <pivotField axis="axisRow" dataField="1" showAll="0">
      <items count="6">
        <item x="0"/>
        <item x="4"/>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2">
    <format dxfId="58">
      <pivotArea type="all" dataOnly="0" outline="0" fieldPosition="0"/>
    </format>
    <format dxfId="57">
      <pivotArea outline="0" collapsedLevelsAreSubtotals="1" fieldPosition="0"/>
    </format>
    <format dxfId="56">
      <pivotArea field="4" type="button" dataOnly="0" labelOnly="1" outline="0" axis="axisRow" fieldPosition="0"/>
    </format>
    <format dxfId="55">
      <pivotArea dataOnly="0" labelOnly="1" fieldPosition="0">
        <references count="1">
          <reference field="4" count="0"/>
        </references>
      </pivotArea>
    </format>
    <format dxfId="54">
      <pivotArea dataOnly="0" labelOnly="1" grandRow="1" outline="0" fieldPosition="0"/>
    </format>
    <format dxfId="53">
      <pivotArea dataOnly="0" labelOnly="1" outline="0" axis="axisValues" fieldPosition="0"/>
    </format>
    <format dxfId="52">
      <pivotArea type="all" dataOnly="0" outline="0" fieldPosition="0"/>
    </format>
    <format dxfId="51">
      <pivotArea outline="0" collapsedLevelsAreSubtotals="1" fieldPosition="0"/>
    </format>
    <format dxfId="50">
      <pivotArea field="4" type="button" dataOnly="0" labelOnly="1" outline="0" axis="axisRow" fieldPosition="0"/>
    </format>
    <format dxfId="49">
      <pivotArea dataOnly="0" labelOnly="1" fieldPosition="0">
        <references count="1">
          <reference field="4" count="0"/>
        </references>
      </pivotArea>
    </format>
    <format dxfId="48">
      <pivotArea dataOnly="0" labelOnly="1" grandRow="1" outline="0" fieldPosition="0"/>
    </format>
    <format dxfId="47">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9"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68:B274" firstHeaderRow="1" firstDataRow="1" firstDataCol="1"/>
  <pivotFields count="25">
    <pivotField showAll="0"/>
    <pivotField showAll="0"/>
    <pivotField showAll="0"/>
    <pivotField showAll="0"/>
    <pivotField showAll="0"/>
    <pivotField axis="axisRow" dataField="1" showAll="0">
      <items count="6">
        <item x="3"/>
        <item x="0"/>
        <item x="2"/>
        <item x="4"/>
        <item x="1"/>
        <item t="default"/>
      </items>
    </pivotField>
    <pivotField showAll="0"/>
    <pivotField showAll="0"/>
    <pivotField showAll="0"/>
    <pivotField showAll="0"/>
    <pivotField showAll="0"/>
    <pivotField showAll="0"/>
    <pivotField showAll="0"/>
    <pivotField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uenta de Tema de Consulta" fld="5" subtotal="count" baseField="0" baseItem="0"/>
  </dataFields>
  <formats count="12">
    <format dxfId="70">
      <pivotArea type="all" dataOnly="0" outline="0" fieldPosition="0"/>
    </format>
    <format dxfId="69">
      <pivotArea outline="0" collapsedLevelsAreSubtotals="1" fieldPosition="0"/>
    </format>
    <format dxfId="68">
      <pivotArea field="5" type="button" dataOnly="0" labelOnly="1" outline="0" axis="axisRow" fieldPosition="0"/>
    </format>
    <format dxfId="67">
      <pivotArea dataOnly="0" labelOnly="1" fieldPosition="0">
        <references count="1">
          <reference field="5" count="0"/>
        </references>
      </pivotArea>
    </format>
    <format dxfId="66">
      <pivotArea dataOnly="0" labelOnly="1" grandRow="1" outline="0" fieldPosition="0"/>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5" type="button" dataOnly="0" labelOnly="1" outline="0" axis="axisRow" fieldPosition="0"/>
    </format>
    <format dxfId="61">
      <pivotArea dataOnly="0" labelOnly="1" fieldPosition="0">
        <references count="1">
          <reference field="5" count="0"/>
        </references>
      </pivotArea>
    </format>
    <format dxfId="60">
      <pivotArea dataOnly="0" labelOnly="1" grandRow="1" outline="0" fieldPosition="0"/>
    </format>
    <format dxfId="59">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2"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12">
    <format dxfId="82">
      <pivotArea type="all" dataOnly="0" outline="0" fieldPosition="0"/>
    </format>
    <format dxfId="81">
      <pivotArea outline="0" collapsedLevelsAreSubtotals="1" fieldPosition="0"/>
    </format>
    <format dxfId="80">
      <pivotArea field="8" type="button" dataOnly="0" labelOnly="1" outline="0" axis="axisRow" fieldPosition="0"/>
    </format>
    <format dxfId="79">
      <pivotArea dataOnly="0" labelOnly="1" fieldPosition="0">
        <references count="1">
          <reference field="8" count="0"/>
        </references>
      </pivotArea>
    </format>
    <format dxfId="78">
      <pivotArea dataOnly="0" labelOnly="1" grandRow="1" outline="0" fieldPosition="0"/>
    </format>
    <format dxfId="77">
      <pivotArea dataOnly="0" labelOnly="1" outline="0" axis="axisValues" fieldPosition="0"/>
    </format>
    <format dxfId="76">
      <pivotArea type="all" dataOnly="0" outline="0" fieldPosition="0"/>
    </format>
    <format dxfId="75">
      <pivotArea outline="0" collapsedLevelsAreSubtotals="1" fieldPosition="0"/>
    </format>
    <format dxfId="74">
      <pivotArea field="8" type="button" dataOnly="0" labelOnly="1" outline="0" axis="axisRow" fieldPosition="0"/>
    </format>
    <format dxfId="73">
      <pivotArea dataOnly="0" labelOnly="1" fieldPosition="0">
        <references count="1">
          <reference field="8" count="0"/>
        </references>
      </pivotArea>
    </format>
    <format dxfId="72">
      <pivotArea dataOnly="0" labelOnly="1" grandRow="1" outline="0" fieldPosition="0"/>
    </format>
    <format dxfId="7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4"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91:B99"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14">
        <item m="1" x="12"/>
        <item x="4"/>
        <item m="1" x="11"/>
        <item x="1"/>
        <item m="1" x="10"/>
        <item x="3"/>
        <item x="5"/>
        <item m="1" x="9"/>
        <item x="0"/>
        <item m="1" x="7"/>
        <item x="2"/>
        <item m="1" x="8"/>
        <item x="6"/>
        <item t="default"/>
      </items>
    </pivotField>
    <pivotField showAll="0"/>
    <pivotField showAll="0"/>
    <pivotField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10"/>
  </rowFields>
  <rowItems count="8">
    <i>
      <x v="1"/>
    </i>
    <i>
      <x v="3"/>
    </i>
    <i>
      <x v="5"/>
    </i>
    <i>
      <x v="6"/>
    </i>
    <i>
      <x v="8"/>
    </i>
    <i>
      <x v="10"/>
    </i>
    <i>
      <x v="12"/>
    </i>
    <i t="grand">
      <x/>
    </i>
  </rowItems>
  <colItems count="1">
    <i/>
  </colItems>
  <dataFields count="1">
    <dataField name="Cuenta de Tipo de petición" fld="10" subtotal="count" baseField="0" baseItem="0"/>
  </dataFields>
  <formats count="12">
    <format dxfId="94">
      <pivotArea type="all" dataOnly="0" outline="0" fieldPosition="0"/>
    </format>
    <format dxfId="93">
      <pivotArea outline="0" collapsedLevelsAreSubtotals="1" fieldPosition="0"/>
    </format>
    <format dxfId="92">
      <pivotArea field="10" type="button" dataOnly="0" labelOnly="1" outline="0" axis="axisRow" fieldPosition="0"/>
    </format>
    <format dxfId="91">
      <pivotArea dataOnly="0" labelOnly="1" fieldPosition="0">
        <references count="1">
          <reference field="10" count="0"/>
        </references>
      </pivotArea>
    </format>
    <format dxfId="90">
      <pivotArea dataOnly="0" labelOnly="1" grandRow="1" outline="0" fieldPosition="0"/>
    </format>
    <format dxfId="89">
      <pivotArea dataOnly="0" labelOnly="1" outline="0" axis="axisValues" fieldPosition="0"/>
    </format>
    <format dxfId="88">
      <pivotArea type="all" dataOnly="0" outline="0" fieldPosition="0"/>
    </format>
    <format dxfId="87">
      <pivotArea outline="0" collapsedLevelsAreSubtotals="1" fieldPosition="0"/>
    </format>
    <format dxfId="86">
      <pivotArea field="10" type="button" dataOnly="0" labelOnly="1" outline="0" axis="axisRow" fieldPosition="0"/>
    </format>
    <format dxfId="85">
      <pivotArea dataOnly="0" labelOnly="1" fieldPosition="0">
        <references count="1">
          <reference field="10" count="0"/>
        </references>
      </pivotArea>
    </format>
    <format dxfId="84">
      <pivotArea dataOnly="0" labelOnly="1" grandRow="1" outline="0" fieldPosition="0"/>
    </format>
    <format dxfId="83">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5"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29:B133" firstHeaderRow="1" firstDataRow="1" firstDataCol="1"/>
  <pivotFields count="25">
    <pivotField axis="axisRow" dataField="1"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0"/>
  </rowFields>
  <rowItems count="4">
    <i>
      <x/>
    </i>
    <i>
      <x v="1"/>
    </i>
    <i>
      <x v="2"/>
    </i>
    <i t="grand">
      <x/>
    </i>
  </rowItems>
  <colItems count="1">
    <i/>
  </colItems>
  <dataFields count="1">
    <dataField name="Cuenta de Canal Oficial de Entrada" fld="0" subtotal="count" baseField="0" baseItem="0"/>
  </dataFields>
  <formats count="12">
    <format dxfId="106">
      <pivotArea type="all" dataOnly="0" outline="0" fieldPosition="0"/>
    </format>
    <format dxfId="105">
      <pivotArea outline="0" collapsedLevelsAreSubtotals="1" fieldPosition="0"/>
    </format>
    <format dxfId="104">
      <pivotArea field="0" type="button" dataOnly="0" labelOnly="1" outline="0" axis="axisRow" fieldPosition="0"/>
    </format>
    <format dxfId="103">
      <pivotArea dataOnly="0" labelOnly="1" fieldPosition="0">
        <references count="1">
          <reference field="0" count="0"/>
        </references>
      </pivotArea>
    </format>
    <format dxfId="102">
      <pivotArea dataOnly="0" labelOnly="1" grandRow="1" outline="0" fieldPosition="0"/>
    </format>
    <format dxfId="101">
      <pivotArea dataOnly="0" labelOnly="1" outline="0" axis="axisValues" fieldPosition="0"/>
    </format>
    <format dxfId="100">
      <pivotArea type="all" dataOnly="0" outline="0" fieldPosition="0"/>
    </format>
    <format dxfId="99">
      <pivotArea outline="0" collapsedLevelsAreSubtotals="1" fieldPosition="0"/>
    </format>
    <format dxfId="98">
      <pivotArea field="0" type="button" dataOnly="0" labelOnly="1" outline="0" axis="axisRow" fieldPosition="0"/>
    </format>
    <format dxfId="97">
      <pivotArea dataOnly="0" labelOnly="1" fieldPosition="0">
        <references count="1">
          <reference field="0" count="0"/>
        </references>
      </pivotArea>
    </format>
    <format dxfId="96">
      <pivotArea dataOnly="0" labelOnly="1" grandRow="1" outline="0" fieldPosition="0"/>
    </format>
    <format dxfId="95">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6"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55:B163" firstHeaderRow="1" firstDataRow="1" firstDataCol="1"/>
  <pivotFields count="25">
    <pivotField showAll="0"/>
    <pivotField axis="axisRow" dataField="1" showAll="0">
      <items count="8">
        <item x="2"/>
        <item x="0"/>
        <item x="3"/>
        <item x="5"/>
        <item x="1"/>
        <item x="6"/>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1"/>
  </rowFields>
  <rowItems count="8">
    <i>
      <x/>
    </i>
    <i>
      <x v="1"/>
    </i>
    <i>
      <x v="2"/>
    </i>
    <i>
      <x v="3"/>
    </i>
    <i>
      <x v="4"/>
    </i>
    <i>
      <x v="5"/>
    </i>
    <i>
      <x v="6"/>
    </i>
    <i t="grand">
      <x/>
    </i>
  </rowItems>
  <colItems count="1">
    <i/>
  </colItems>
  <dataFields count="1">
    <dataField name="Cuenta de Servicio de Entrada" fld="1" subtotal="count" baseField="0" baseItem="0"/>
  </dataFields>
  <formats count="12">
    <format dxfId="118">
      <pivotArea type="all" dataOnly="0" outline="0" fieldPosition="0"/>
    </format>
    <format dxfId="117">
      <pivotArea outline="0" collapsedLevelsAreSubtotals="1" fieldPosition="0"/>
    </format>
    <format dxfId="116">
      <pivotArea field="1" type="button" dataOnly="0" labelOnly="1" outline="0" axis="axisRow" fieldPosition="0"/>
    </format>
    <format dxfId="115">
      <pivotArea dataOnly="0" labelOnly="1" fieldPosition="0">
        <references count="1">
          <reference field="1" count="0"/>
        </references>
      </pivotArea>
    </format>
    <format dxfId="114">
      <pivotArea dataOnly="0" labelOnly="1" grandRow="1" outline="0" fieldPosition="0"/>
    </format>
    <format dxfId="113">
      <pivotArea dataOnly="0" labelOnly="1" outline="0" axis="axisValues" fieldPosition="0"/>
    </format>
    <format dxfId="112">
      <pivotArea type="all" dataOnly="0" outline="0" fieldPosition="0"/>
    </format>
    <format dxfId="111">
      <pivotArea outline="0" collapsedLevelsAreSubtotals="1" fieldPosition="0"/>
    </format>
    <format dxfId="110">
      <pivotArea field="1" type="button" dataOnly="0" labelOnly="1" outline="0" axis="axisRow" fieldPosition="0"/>
    </format>
    <format dxfId="109">
      <pivotArea dataOnly="0" labelOnly="1" fieldPosition="0">
        <references count="1">
          <reference field="1" count="0"/>
        </references>
      </pivotArea>
    </format>
    <format dxfId="108">
      <pivotArea dataOnly="0" labelOnly="1" grandRow="1" outline="0" fieldPosition="0"/>
    </format>
    <format dxfId="10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11"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16" firstHeaderRow="1" firstDataRow="1" firstDataCol="1"/>
  <pivotFields count="25">
    <pivotField showAll="0"/>
    <pivotField showAll="0"/>
    <pivotField showAll="0"/>
    <pivotField showAll="0"/>
    <pivotField showAll="0"/>
    <pivotField showAll="0"/>
    <pivotField showAll="0"/>
    <pivotField showAll="0"/>
    <pivotField axis="axisRow" showAll="0">
      <items count="4">
        <item x="1"/>
        <item x="2"/>
        <item x="0"/>
        <item t="default"/>
      </items>
    </pivotField>
    <pivotField showAll="0"/>
    <pivotField showAll="0"/>
    <pivotField showAll="0"/>
    <pivotField showAll="0"/>
    <pivotField showAll="0"/>
    <pivotField showAll="0"/>
    <pivotField showAll="0"/>
    <pivotField numFmtId="1" showAll="0"/>
    <pivotField numFmtId="1" showAll="0"/>
    <pivotField axis="axisRow" dataField="1" showAll="0">
      <items count="5">
        <item x="0"/>
        <item x="3"/>
        <item x="1"/>
        <item x="2"/>
        <item t="default"/>
      </items>
    </pivotField>
    <pivotField showAll="0"/>
    <pivotField showAll="0"/>
    <pivotField showAll="0"/>
    <pivotField showAll="0"/>
    <pivotField showAll="0"/>
    <pivotField showAll="0"/>
  </pivotFields>
  <rowFields count="2">
    <field x="8"/>
    <field x="18"/>
  </rowFields>
  <rowItems count="15">
    <i>
      <x/>
    </i>
    <i r="1">
      <x/>
    </i>
    <i r="1">
      <x v="2"/>
    </i>
    <i r="1">
      <x v="3"/>
    </i>
    <i>
      <x v="1"/>
    </i>
    <i r="1">
      <x/>
    </i>
    <i r="1">
      <x v="1"/>
    </i>
    <i r="1">
      <x v="2"/>
    </i>
    <i r="1">
      <x v="3"/>
    </i>
    <i>
      <x v="2"/>
    </i>
    <i r="1">
      <x/>
    </i>
    <i r="1">
      <x v="1"/>
    </i>
    <i r="1">
      <x v="2"/>
    </i>
    <i r="1">
      <x v="3"/>
    </i>
    <i t="grand">
      <x/>
    </i>
  </rowItems>
  <colItems count="1">
    <i/>
  </colItems>
  <dataFields count="1">
    <dataField name="Cuenta de Estado" fld="18" subtotal="count" baseField="0" baseItem="0"/>
  </dataFields>
  <formats count="9">
    <format dxfId="8">
      <pivotArea type="all" dataOnly="0" outline="0" fieldPosition="0"/>
    </format>
    <format dxfId="7">
      <pivotArea outline="0" collapsedLevelsAreSubtotals="1" fieldPosition="0"/>
    </format>
    <format dxfId="6">
      <pivotArea field="8" type="button" dataOnly="0" labelOnly="1" outline="0" axis="axisRow" fieldPosition="0"/>
    </format>
    <format dxfId="5">
      <pivotArea dataOnly="0" labelOnly="1" fieldPosition="0">
        <references count="1">
          <reference field="8" count="0"/>
        </references>
      </pivotArea>
    </format>
    <format dxfId="4">
      <pivotArea dataOnly="0" labelOnly="1" grandRow="1" outline="0" fieldPosition="0"/>
    </format>
    <format dxfId="3">
      <pivotArea dataOnly="0" labelOnly="1" fieldPosition="0">
        <references count="2">
          <reference field="8" count="1" selected="0">
            <x v="0"/>
          </reference>
          <reference field="18" count="3">
            <x v="0"/>
            <x v="2"/>
            <x v="3"/>
          </reference>
        </references>
      </pivotArea>
    </format>
    <format dxfId="2">
      <pivotArea dataOnly="0" labelOnly="1" fieldPosition="0">
        <references count="2">
          <reference field="8" count="1" selected="0">
            <x v="1"/>
          </reference>
          <reference field="18" count="0"/>
        </references>
      </pivotArea>
    </format>
    <format dxfId="1">
      <pivotArea dataOnly="0" labelOnly="1" fieldPosition="0">
        <references count="2">
          <reference field="8" count="1" selected="0">
            <x v="2"/>
          </reference>
          <reference field="18" count="0"/>
        </references>
      </pivotArea>
    </format>
    <format dxfId="0">
      <pivotArea dataOnly="0" labelOnly="1" outline="0" axis="axisValues" fieldPosition="0"/>
    </format>
  </formats>
  <pivotTableStyleInfo name="PivotStyleDark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nbc.gov.co/directorio" TargetMode="Externa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7"/>
  <sheetViews>
    <sheetView workbookViewId="0">
      <selection activeCell="D2" sqref="D2"/>
    </sheetView>
  </sheetViews>
  <sheetFormatPr baseColWidth="10" defaultRowHeight="15" x14ac:dyDescent="0.25"/>
  <cols>
    <col min="1" max="1" width="24.85546875" customWidth="1"/>
    <col min="2" max="2" width="19.7109375" customWidth="1"/>
    <col min="3" max="3" width="25.42578125" customWidth="1"/>
  </cols>
  <sheetData>
    <row r="1" spans="1:11" ht="30" x14ac:dyDescent="0.25">
      <c r="A1" s="9" t="s">
        <v>0</v>
      </c>
      <c r="B1" s="9" t="s">
        <v>1</v>
      </c>
      <c r="C1" s="9" t="s">
        <v>2</v>
      </c>
      <c r="D1" s="9" t="s">
        <v>3</v>
      </c>
      <c r="E1" s="10" t="s">
        <v>4</v>
      </c>
      <c r="F1" s="9" t="s">
        <v>5</v>
      </c>
      <c r="G1" s="9" t="s">
        <v>6</v>
      </c>
      <c r="H1" s="9" t="s">
        <v>7</v>
      </c>
      <c r="I1" s="9" t="s">
        <v>8</v>
      </c>
      <c r="J1" s="10" t="s">
        <v>9</v>
      </c>
      <c r="K1" s="10" t="s">
        <v>10</v>
      </c>
    </row>
    <row r="2" spans="1:11" ht="52.5" x14ac:dyDescent="0.25">
      <c r="A2" s="25" t="s">
        <v>2900</v>
      </c>
      <c r="B2" s="11" t="s">
        <v>2901</v>
      </c>
      <c r="C2" s="12" t="s">
        <v>2902</v>
      </c>
      <c r="D2" s="12" t="s">
        <v>14</v>
      </c>
      <c r="E2" s="12" t="s">
        <v>15</v>
      </c>
      <c r="F2" s="12" t="s">
        <v>2903</v>
      </c>
      <c r="G2" s="12" t="s">
        <v>2904</v>
      </c>
      <c r="H2" s="12" t="s">
        <v>1262</v>
      </c>
      <c r="I2" s="12" t="s">
        <v>28</v>
      </c>
      <c r="J2" s="12" t="s">
        <v>29</v>
      </c>
      <c r="K2" s="12" t="s">
        <v>37</v>
      </c>
    </row>
    <row r="3" spans="1:11" ht="52.5" x14ac:dyDescent="0.25">
      <c r="A3" s="26" t="s">
        <v>2905</v>
      </c>
      <c r="B3" s="11" t="s">
        <v>2906</v>
      </c>
      <c r="C3" s="12" t="s">
        <v>2907</v>
      </c>
      <c r="D3" s="12" t="s">
        <v>128</v>
      </c>
      <c r="E3" s="12" t="s">
        <v>15</v>
      </c>
      <c r="F3" s="12" t="s">
        <v>823</v>
      </c>
      <c r="G3" s="12" t="s">
        <v>2908</v>
      </c>
      <c r="H3" s="12" t="s">
        <v>825</v>
      </c>
      <c r="I3" s="12" t="s">
        <v>28</v>
      </c>
      <c r="J3" s="12" t="s">
        <v>29</v>
      </c>
      <c r="K3" s="12" t="s">
        <v>97</v>
      </c>
    </row>
    <row r="4" spans="1:11" ht="63" x14ac:dyDescent="0.25">
      <c r="A4" s="25" t="s">
        <v>2909</v>
      </c>
      <c r="B4" s="11" t="s">
        <v>2910</v>
      </c>
      <c r="C4" s="12" t="s">
        <v>2911</v>
      </c>
      <c r="D4" s="12" t="s">
        <v>128</v>
      </c>
      <c r="E4" s="12" t="s">
        <v>15</v>
      </c>
      <c r="F4" s="12" t="s">
        <v>2912</v>
      </c>
      <c r="G4" s="12" t="s">
        <v>2913</v>
      </c>
      <c r="H4" s="12" t="s">
        <v>2914</v>
      </c>
      <c r="I4" s="12" t="s">
        <v>2915</v>
      </c>
      <c r="J4" s="12" t="s">
        <v>1762</v>
      </c>
      <c r="K4" s="12" t="s">
        <v>2916</v>
      </c>
    </row>
    <row r="5" spans="1:11" ht="52.5" x14ac:dyDescent="0.25">
      <c r="A5" s="25" t="s">
        <v>2917</v>
      </c>
      <c r="B5" s="11" t="s">
        <v>2918</v>
      </c>
      <c r="C5" s="12" t="s">
        <v>2919</v>
      </c>
      <c r="D5" s="12" t="s">
        <v>585</v>
      </c>
      <c r="E5" s="12" t="s">
        <v>15</v>
      </c>
      <c r="F5" s="12" t="s">
        <v>2920</v>
      </c>
      <c r="G5" s="12" t="s">
        <v>2921</v>
      </c>
      <c r="H5" s="12" t="s">
        <v>2922</v>
      </c>
      <c r="I5" s="12" t="s">
        <v>28</v>
      </c>
      <c r="J5" s="12" t="s">
        <v>29</v>
      </c>
      <c r="K5" s="12" t="s">
        <v>148</v>
      </c>
    </row>
    <row r="6" spans="1:11" ht="94.5" x14ac:dyDescent="0.25">
      <c r="A6" s="25" t="s">
        <v>2923</v>
      </c>
      <c r="B6" s="11" t="s">
        <v>2924</v>
      </c>
      <c r="C6" s="12" t="s">
        <v>2925</v>
      </c>
      <c r="D6" s="12" t="s">
        <v>128</v>
      </c>
      <c r="E6" s="12" t="s">
        <v>15</v>
      </c>
      <c r="F6" s="12" t="s">
        <v>2926</v>
      </c>
      <c r="G6" s="12" t="s">
        <v>2927</v>
      </c>
      <c r="H6" s="12" t="s">
        <v>2928</v>
      </c>
      <c r="I6" s="12" t="s">
        <v>2929</v>
      </c>
      <c r="J6" s="12" t="s">
        <v>136</v>
      </c>
      <c r="K6" s="12" t="s">
        <v>268</v>
      </c>
    </row>
    <row r="7" spans="1:11" ht="94.5" x14ac:dyDescent="0.25">
      <c r="A7" s="25" t="s">
        <v>2930</v>
      </c>
      <c r="B7" s="11" t="s">
        <v>2931</v>
      </c>
      <c r="C7" s="12" t="s">
        <v>2932</v>
      </c>
      <c r="D7" s="12" t="s">
        <v>128</v>
      </c>
      <c r="E7" s="12" t="s">
        <v>15</v>
      </c>
      <c r="F7" s="12" t="s">
        <v>522</v>
      </c>
      <c r="G7" s="12" t="s">
        <v>523</v>
      </c>
      <c r="H7" s="12" t="s">
        <v>524</v>
      </c>
      <c r="I7" s="12" t="s">
        <v>330</v>
      </c>
      <c r="J7" s="12" t="s">
        <v>136</v>
      </c>
      <c r="K7" s="12" t="s">
        <v>66</v>
      </c>
    </row>
    <row r="8" spans="1:11" ht="63" x14ac:dyDescent="0.25">
      <c r="A8" s="25" t="s">
        <v>2933</v>
      </c>
      <c r="B8" s="11" t="s">
        <v>2934</v>
      </c>
      <c r="C8" s="12" t="s">
        <v>2935</v>
      </c>
      <c r="D8" s="12" t="s">
        <v>128</v>
      </c>
      <c r="E8" s="12" t="s">
        <v>15</v>
      </c>
      <c r="F8" s="12" t="s">
        <v>2936</v>
      </c>
      <c r="G8" s="12" t="s">
        <v>2937</v>
      </c>
      <c r="H8" s="12" t="s">
        <v>2938</v>
      </c>
      <c r="I8" s="12" t="s">
        <v>2939</v>
      </c>
      <c r="J8" s="12" t="s">
        <v>1762</v>
      </c>
      <c r="K8" s="12" t="s">
        <v>76</v>
      </c>
    </row>
    <row r="9" spans="1:11" ht="42" x14ac:dyDescent="0.25">
      <c r="A9" s="25" t="s">
        <v>2940</v>
      </c>
      <c r="B9" s="11" t="s">
        <v>2941</v>
      </c>
      <c r="C9" s="12" t="s">
        <v>2942</v>
      </c>
      <c r="D9" s="12" t="s">
        <v>55</v>
      </c>
      <c r="E9" s="12" t="s">
        <v>15</v>
      </c>
      <c r="F9" s="12" t="s">
        <v>2943</v>
      </c>
      <c r="G9" s="12" t="s">
        <v>2944</v>
      </c>
      <c r="H9" s="12" t="s">
        <v>2945</v>
      </c>
      <c r="I9" s="12" t="s">
        <v>28</v>
      </c>
      <c r="J9" s="12" t="s">
        <v>29</v>
      </c>
      <c r="K9" s="12" t="s">
        <v>59</v>
      </c>
    </row>
    <row r="10" spans="1:11" ht="42" x14ac:dyDescent="0.25">
      <c r="A10" s="25" t="s">
        <v>2946</v>
      </c>
      <c r="B10" s="11" t="s">
        <v>2947</v>
      </c>
      <c r="C10" s="12" t="s">
        <v>2948</v>
      </c>
      <c r="D10" s="12" t="s">
        <v>660</v>
      </c>
      <c r="E10" s="12" t="s">
        <v>15</v>
      </c>
      <c r="F10" s="12" t="s">
        <v>2949</v>
      </c>
      <c r="G10" s="12" t="s">
        <v>2950</v>
      </c>
      <c r="H10" s="12" t="s">
        <v>2951</v>
      </c>
      <c r="I10" s="12" t="s">
        <v>28</v>
      </c>
      <c r="J10" s="12" t="s">
        <v>29</v>
      </c>
      <c r="K10" s="12" t="s">
        <v>268</v>
      </c>
    </row>
    <row r="11" spans="1:11" ht="73.5" x14ac:dyDescent="0.25">
      <c r="A11" s="25" t="s">
        <v>2952</v>
      </c>
      <c r="B11" s="11" t="s">
        <v>2953</v>
      </c>
      <c r="C11" s="12" t="s">
        <v>2954</v>
      </c>
      <c r="D11" s="12" t="s">
        <v>128</v>
      </c>
      <c r="E11" s="12" t="s">
        <v>15</v>
      </c>
      <c r="F11" s="12"/>
      <c r="G11" s="12" t="s">
        <v>2955</v>
      </c>
      <c r="H11" s="12" t="s">
        <v>2956</v>
      </c>
      <c r="I11" s="12" t="s">
        <v>2377</v>
      </c>
      <c r="J11" s="12" t="s">
        <v>360</v>
      </c>
      <c r="K11" s="12" t="s">
        <v>66</v>
      </c>
    </row>
    <row r="12" spans="1:11" ht="73.5" x14ac:dyDescent="0.25">
      <c r="A12" s="25" t="s">
        <v>2957</v>
      </c>
      <c r="B12" s="11" t="s">
        <v>2958</v>
      </c>
      <c r="C12" s="12" t="s">
        <v>2959</v>
      </c>
      <c r="D12" s="12" t="s">
        <v>128</v>
      </c>
      <c r="E12" s="12" t="s">
        <v>15</v>
      </c>
      <c r="F12" s="12" t="s">
        <v>2960</v>
      </c>
      <c r="G12" s="12" t="s">
        <v>2961</v>
      </c>
      <c r="H12" s="12" t="s">
        <v>2962</v>
      </c>
      <c r="I12" s="12" t="s">
        <v>2377</v>
      </c>
      <c r="J12" s="12" t="s">
        <v>360</v>
      </c>
      <c r="K12" s="12" t="s">
        <v>66</v>
      </c>
    </row>
    <row r="13" spans="1:11" ht="73.5" x14ac:dyDescent="0.25">
      <c r="A13" s="25" t="s">
        <v>2963</v>
      </c>
      <c r="B13" s="11" t="s">
        <v>2964</v>
      </c>
      <c r="C13" s="12" t="s">
        <v>2965</v>
      </c>
      <c r="D13" s="12" t="s">
        <v>55</v>
      </c>
      <c r="E13" s="12" t="s">
        <v>15</v>
      </c>
      <c r="F13" s="12" t="s">
        <v>2967</v>
      </c>
      <c r="G13" s="12" t="s">
        <v>2966</v>
      </c>
      <c r="H13" s="12" t="s">
        <v>2968</v>
      </c>
      <c r="I13" s="12" t="s">
        <v>2377</v>
      </c>
      <c r="J13" s="12" t="s">
        <v>360</v>
      </c>
      <c r="K13" s="12" t="s">
        <v>66</v>
      </c>
    </row>
    <row r="14" spans="1:11" ht="73.5" x14ac:dyDescent="0.25">
      <c r="A14" s="25" t="s">
        <v>2969</v>
      </c>
      <c r="B14" s="11" t="s">
        <v>2970</v>
      </c>
      <c r="C14" s="12" t="s">
        <v>2971</v>
      </c>
      <c r="D14" s="12" t="s">
        <v>660</v>
      </c>
      <c r="E14" s="12" t="s">
        <v>15</v>
      </c>
      <c r="F14" s="12"/>
      <c r="G14" s="12" t="s">
        <v>2972</v>
      </c>
      <c r="H14" s="12" t="s">
        <v>2973</v>
      </c>
      <c r="I14" s="12" t="s">
        <v>28</v>
      </c>
      <c r="J14" s="12" t="s">
        <v>29</v>
      </c>
      <c r="K14" s="12" t="s">
        <v>268</v>
      </c>
    </row>
    <row r="15" spans="1:11" ht="63" x14ac:dyDescent="0.25">
      <c r="A15" s="25" t="s">
        <v>2974</v>
      </c>
      <c r="B15" s="11" t="s">
        <v>2975</v>
      </c>
      <c r="C15" s="12" t="s">
        <v>2976</v>
      </c>
      <c r="D15" s="12" t="s">
        <v>660</v>
      </c>
      <c r="E15" s="12" t="s">
        <v>15</v>
      </c>
      <c r="F15" s="12" t="s">
        <v>2977</v>
      </c>
      <c r="G15" s="12"/>
      <c r="H15" s="12" t="s">
        <v>2978</v>
      </c>
      <c r="I15" s="12" t="s">
        <v>1336</v>
      </c>
      <c r="J15" s="12" t="s">
        <v>1337</v>
      </c>
      <c r="K15" s="12" t="s">
        <v>76</v>
      </c>
    </row>
    <row r="16" spans="1:11" ht="94.5" x14ac:dyDescent="0.25">
      <c r="A16" s="25" t="s">
        <v>2979</v>
      </c>
      <c r="B16" s="11" t="s">
        <v>2980</v>
      </c>
      <c r="C16" s="12" t="s">
        <v>2981</v>
      </c>
      <c r="D16" s="12" t="s">
        <v>660</v>
      </c>
      <c r="E16" s="12" t="s">
        <v>15</v>
      </c>
      <c r="F16" s="12" t="s">
        <v>2983</v>
      </c>
      <c r="G16" s="12" t="s">
        <v>2984</v>
      </c>
      <c r="H16" s="12" t="s">
        <v>2985</v>
      </c>
      <c r="I16" s="12" t="s">
        <v>135</v>
      </c>
      <c r="J16" s="12" t="s">
        <v>136</v>
      </c>
      <c r="K16" s="12" t="s">
        <v>66</v>
      </c>
    </row>
    <row r="17" spans="1:11" ht="52.5" x14ac:dyDescent="0.25">
      <c r="A17" s="25" t="s">
        <v>2986</v>
      </c>
      <c r="B17" s="11" t="s">
        <v>2987</v>
      </c>
      <c r="C17" s="12" t="s">
        <v>2988</v>
      </c>
      <c r="D17" s="12" t="s">
        <v>660</v>
      </c>
      <c r="E17" s="12" t="s">
        <v>15</v>
      </c>
      <c r="F17" s="12" t="s">
        <v>2990</v>
      </c>
      <c r="G17" s="12" t="s">
        <v>2991</v>
      </c>
      <c r="H17" s="12" t="s">
        <v>2992</v>
      </c>
      <c r="I17" s="12" t="s">
        <v>28</v>
      </c>
      <c r="J17" s="12" t="s">
        <v>29</v>
      </c>
      <c r="K17" s="12" t="s">
        <v>268</v>
      </c>
    </row>
    <row r="18" spans="1:11" ht="94.5" x14ac:dyDescent="0.25">
      <c r="A18" s="25" t="s">
        <v>2993</v>
      </c>
      <c r="B18" s="11" t="s">
        <v>2994</v>
      </c>
      <c r="C18" s="12" t="s">
        <v>2995</v>
      </c>
      <c r="D18" s="12" t="s">
        <v>660</v>
      </c>
      <c r="E18" s="12" t="s">
        <v>15</v>
      </c>
      <c r="F18" s="12"/>
      <c r="G18" s="12" t="s">
        <v>2972</v>
      </c>
      <c r="H18" s="12" t="s">
        <v>2996</v>
      </c>
      <c r="I18" s="12" t="s">
        <v>330</v>
      </c>
      <c r="J18" s="12" t="s">
        <v>136</v>
      </c>
      <c r="K18" s="12" t="s">
        <v>66</v>
      </c>
    </row>
    <row r="19" spans="1:11" ht="52.5" x14ac:dyDescent="0.25">
      <c r="A19" s="25" t="s">
        <v>2997</v>
      </c>
      <c r="B19" s="11" t="s">
        <v>2998</v>
      </c>
      <c r="C19" s="12" t="s">
        <v>2999</v>
      </c>
      <c r="D19" s="12" t="s">
        <v>55</v>
      </c>
      <c r="E19" s="12" t="s">
        <v>15</v>
      </c>
      <c r="F19" s="12" t="s">
        <v>259</v>
      </c>
      <c r="G19" s="12" t="s">
        <v>260</v>
      </c>
      <c r="H19" s="12" t="s">
        <v>261</v>
      </c>
      <c r="I19" s="12" t="s">
        <v>28</v>
      </c>
      <c r="J19" s="12" t="s">
        <v>29</v>
      </c>
      <c r="K19" s="12" t="s">
        <v>162</v>
      </c>
    </row>
    <row r="20" spans="1:11" ht="52.5" x14ac:dyDescent="0.25">
      <c r="A20" s="25" t="s">
        <v>3000</v>
      </c>
      <c r="B20" s="11" t="s">
        <v>3001</v>
      </c>
      <c r="C20" s="12" t="s">
        <v>3002</v>
      </c>
      <c r="D20" s="12" t="s">
        <v>585</v>
      </c>
      <c r="E20" s="12" t="s">
        <v>15</v>
      </c>
      <c r="F20" s="12" t="s">
        <v>982</v>
      </c>
      <c r="G20" s="12" t="s">
        <v>983</v>
      </c>
      <c r="H20" s="12" t="s">
        <v>984</v>
      </c>
      <c r="I20" s="12" t="s">
        <v>3003</v>
      </c>
      <c r="J20" s="12" t="s">
        <v>106</v>
      </c>
      <c r="K20" s="12" t="s">
        <v>76</v>
      </c>
    </row>
    <row r="21" spans="1:11" ht="63" x14ac:dyDescent="0.25">
      <c r="A21" s="25" t="s">
        <v>3004</v>
      </c>
      <c r="B21" s="11" t="s">
        <v>3005</v>
      </c>
      <c r="C21" s="12" t="s">
        <v>3006</v>
      </c>
      <c r="D21" s="12" t="s">
        <v>55</v>
      </c>
      <c r="E21" s="12" t="s">
        <v>15</v>
      </c>
      <c r="F21" s="12" t="s">
        <v>3007</v>
      </c>
      <c r="G21" s="12" t="s">
        <v>3008</v>
      </c>
      <c r="H21" s="12" t="s">
        <v>3009</v>
      </c>
      <c r="I21" s="12" t="s">
        <v>3003</v>
      </c>
      <c r="J21" s="12" t="s">
        <v>106</v>
      </c>
      <c r="K21" s="12" t="s">
        <v>76</v>
      </c>
    </row>
    <row r="22" spans="1:11" ht="94.5" x14ac:dyDescent="0.25">
      <c r="A22" s="25" t="s">
        <v>3010</v>
      </c>
      <c r="B22" s="11" t="s">
        <v>3011</v>
      </c>
      <c r="C22" s="12" t="s">
        <v>3012</v>
      </c>
      <c r="D22" s="12" t="s">
        <v>93</v>
      </c>
      <c r="E22" s="12" t="s">
        <v>15</v>
      </c>
      <c r="F22" s="12" t="s">
        <v>1141</v>
      </c>
      <c r="G22" s="12" t="s">
        <v>1142</v>
      </c>
      <c r="H22" s="12" t="s">
        <v>1143</v>
      </c>
      <c r="I22" s="12" t="s">
        <v>135</v>
      </c>
      <c r="J22" s="12" t="s">
        <v>136</v>
      </c>
      <c r="K22" s="12" t="s">
        <v>66</v>
      </c>
    </row>
    <row r="23" spans="1:11" ht="52.5" x14ac:dyDescent="0.25">
      <c r="A23" s="25" t="s">
        <v>3013</v>
      </c>
      <c r="B23" s="11" t="s">
        <v>3014</v>
      </c>
      <c r="C23" s="12" t="s">
        <v>3015</v>
      </c>
      <c r="D23" s="12" t="s">
        <v>585</v>
      </c>
      <c r="E23" s="12" t="s">
        <v>15</v>
      </c>
      <c r="F23" s="12"/>
      <c r="G23" s="12" t="s">
        <v>3016</v>
      </c>
      <c r="H23" s="12" t="s">
        <v>3017</v>
      </c>
      <c r="I23" s="12" t="s">
        <v>74</v>
      </c>
      <c r="J23" s="12" t="s">
        <v>75</v>
      </c>
      <c r="K23" s="12" t="s">
        <v>76</v>
      </c>
    </row>
    <row r="24" spans="1:11" ht="84" x14ac:dyDescent="0.25">
      <c r="A24" s="25" t="s">
        <v>3018</v>
      </c>
      <c r="B24" s="11" t="s">
        <v>3019</v>
      </c>
      <c r="C24" s="12" t="s">
        <v>3020</v>
      </c>
      <c r="D24" s="12" t="s">
        <v>55</v>
      </c>
      <c r="E24" s="12" t="s">
        <v>15</v>
      </c>
      <c r="F24" s="12" t="s">
        <v>3021</v>
      </c>
      <c r="G24" s="12" t="s">
        <v>3022</v>
      </c>
      <c r="H24" s="12" t="s">
        <v>3023</v>
      </c>
      <c r="I24" s="12" t="s">
        <v>1404</v>
      </c>
      <c r="J24" s="12" t="s">
        <v>317</v>
      </c>
      <c r="K24" s="12" t="s">
        <v>344</v>
      </c>
    </row>
    <row r="25" spans="1:11" ht="94.5" x14ac:dyDescent="0.25">
      <c r="A25" s="25" t="s">
        <v>3024</v>
      </c>
      <c r="B25" s="11" t="s">
        <v>3025</v>
      </c>
      <c r="C25" s="12" t="s">
        <v>3026</v>
      </c>
      <c r="D25" s="12" t="s">
        <v>93</v>
      </c>
      <c r="E25" s="12" t="s">
        <v>15</v>
      </c>
      <c r="F25" s="12"/>
      <c r="G25" s="12" t="s">
        <v>3027</v>
      </c>
      <c r="H25" s="12" t="s">
        <v>3028</v>
      </c>
      <c r="I25" s="12" t="s">
        <v>135</v>
      </c>
      <c r="J25" s="12" t="s">
        <v>136</v>
      </c>
      <c r="K25" s="12" t="s">
        <v>66</v>
      </c>
    </row>
    <row r="26" spans="1:11" ht="94.5" x14ac:dyDescent="0.25">
      <c r="A26" s="25" t="s">
        <v>3029</v>
      </c>
      <c r="B26" s="11" t="s">
        <v>3030</v>
      </c>
      <c r="C26" s="12" t="s">
        <v>3031</v>
      </c>
      <c r="D26" s="12" t="s">
        <v>128</v>
      </c>
      <c r="E26" s="12" t="s">
        <v>15</v>
      </c>
      <c r="F26" s="12" t="s">
        <v>3032</v>
      </c>
      <c r="G26" s="12" t="s">
        <v>3033</v>
      </c>
      <c r="H26" s="12" t="s">
        <v>3034</v>
      </c>
      <c r="I26" s="12" t="s">
        <v>2929</v>
      </c>
      <c r="J26" s="12" t="s">
        <v>136</v>
      </c>
      <c r="K26" s="12" t="s">
        <v>66</v>
      </c>
    </row>
    <row r="27" spans="1:11" ht="94.5" x14ac:dyDescent="0.25">
      <c r="A27" s="25" t="s">
        <v>3035</v>
      </c>
      <c r="B27" s="11" t="s">
        <v>3036</v>
      </c>
      <c r="C27" s="12" t="s">
        <v>3037</v>
      </c>
      <c r="D27" s="12" t="s">
        <v>128</v>
      </c>
      <c r="E27" s="12" t="s">
        <v>15</v>
      </c>
      <c r="F27" s="12" t="s">
        <v>3038</v>
      </c>
      <c r="G27" s="12" t="s">
        <v>3039</v>
      </c>
      <c r="H27" s="12" t="s">
        <v>3040</v>
      </c>
      <c r="I27" s="12" t="s">
        <v>330</v>
      </c>
      <c r="J27" s="12" t="s">
        <v>136</v>
      </c>
      <c r="K27" s="12" t="s">
        <v>66</v>
      </c>
    </row>
    <row r="28" spans="1:11" ht="94.5" x14ac:dyDescent="0.25">
      <c r="A28" s="25" t="s">
        <v>3041</v>
      </c>
      <c r="B28" s="11" t="s">
        <v>3042</v>
      </c>
      <c r="C28" s="12" t="s">
        <v>3043</v>
      </c>
      <c r="D28" s="12" t="s">
        <v>585</v>
      </c>
      <c r="E28" s="12" t="s">
        <v>15</v>
      </c>
      <c r="F28" s="12" t="s">
        <v>3044</v>
      </c>
      <c r="G28" s="12" t="s">
        <v>298</v>
      </c>
      <c r="H28" s="12" t="s">
        <v>299</v>
      </c>
      <c r="I28" s="12" t="s">
        <v>330</v>
      </c>
      <c r="J28" s="12" t="s">
        <v>136</v>
      </c>
      <c r="K28" s="12" t="s">
        <v>66</v>
      </c>
    </row>
    <row r="29" spans="1:11" ht="94.5" x14ac:dyDescent="0.25">
      <c r="A29" s="25" t="s">
        <v>3045</v>
      </c>
      <c r="B29" s="11" t="s">
        <v>3046</v>
      </c>
      <c r="C29" s="12" t="s">
        <v>3047</v>
      </c>
      <c r="D29" s="12" t="s">
        <v>3048</v>
      </c>
      <c r="E29" s="12" t="s">
        <v>15</v>
      </c>
      <c r="F29" s="12"/>
      <c r="G29" s="12" t="s">
        <v>3049</v>
      </c>
      <c r="H29" s="12" t="s">
        <v>3050</v>
      </c>
      <c r="I29" s="12" t="s">
        <v>135</v>
      </c>
      <c r="J29" s="12" t="s">
        <v>136</v>
      </c>
      <c r="K29" s="12" t="s">
        <v>66</v>
      </c>
    </row>
    <row r="30" spans="1:11" ht="94.5" x14ac:dyDescent="0.25">
      <c r="A30" s="25" t="s">
        <v>3051</v>
      </c>
      <c r="B30" s="11" t="s">
        <v>3052</v>
      </c>
      <c r="C30" s="12" t="s">
        <v>3053</v>
      </c>
      <c r="D30" s="12" t="s">
        <v>128</v>
      </c>
      <c r="E30" s="12" t="s">
        <v>15</v>
      </c>
      <c r="F30" s="12" t="s">
        <v>3054</v>
      </c>
      <c r="G30" s="12" t="s">
        <v>3055</v>
      </c>
      <c r="H30" s="12" t="s">
        <v>3056</v>
      </c>
      <c r="I30" s="12" t="s">
        <v>2929</v>
      </c>
      <c r="J30" s="12" t="s">
        <v>136</v>
      </c>
      <c r="K30" s="12" t="s">
        <v>66</v>
      </c>
    </row>
    <row r="31" spans="1:11" ht="63" x14ac:dyDescent="0.25">
      <c r="A31" s="25" t="s">
        <v>3057</v>
      </c>
      <c r="B31" s="11" t="s">
        <v>3058</v>
      </c>
      <c r="C31" s="12" t="s">
        <v>3059</v>
      </c>
      <c r="D31" s="12" t="s">
        <v>55</v>
      </c>
      <c r="E31" s="12" t="s">
        <v>15</v>
      </c>
      <c r="F31" s="12" t="s">
        <v>1105</v>
      </c>
      <c r="G31" s="12" t="s">
        <v>3060</v>
      </c>
      <c r="H31" s="12" t="s">
        <v>3061</v>
      </c>
      <c r="I31" s="12" t="s">
        <v>1404</v>
      </c>
      <c r="J31" s="12" t="s">
        <v>317</v>
      </c>
      <c r="K31" s="12" t="s">
        <v>344</v>
      </c>
    </row>
    <row r="32" spans="1:11" ht="94.5" x14ac:dyDescent="0.25">
      <c r="A32" s="25" t="s">
        <v>3062</v>
      </c>
      <c r="B32" s="11" t="s">
        <v>3063</v>
      </c>
      <c r="C32" s="12" t="s">
        <v>3064</v>
      </c>
      <c r="D32" s="12" t="s">
        <v>128</v>
      </c>
      <c r="E32" s="12" t="s">
        <v>15</v>
      </c>
      <c r="F32" s="12" t="s">
        <v>3065</v>
      </c>
      <c r="G32" s="12" t="s">
        <v>3066</v>
      </c>
      <c r="H32" s="12" t="s">
        <v>3067</v>
      </c>
      <c r="I32" s="12" t="s">
        <v>135</v>
      </c>
      <c r="J32" s="12" t="s">
        <v>136</v>
      </c>
      <c r="K32" s="12" t="s">
        <v>66</v>
      </c>
    </row>
    <row r="33" spans="1:11" ht="52.5" x14ac:dyDescent="0.25">
      <c r="A33" s="25" t="s">
        <v>3068</v>
      </c>
      <c r="B33" s="11" t="s">
        <v>3069</v>
      </c>
      <c r="C33" s="12" t="s">
        <v>3070</v>
      </c>
      <c r="D33" s="12" t="s">
        <v>128</v>
      </c>
      <c r="E33" s="12" t="s">
        <v>15</v>
      </c>
      <c r="F33" s="12" t="s">
        <v>3071</v>
      </c>
      <c r="G33" s="12" t="s">
        <v>3072</v>
      </c>
      <c r="H33" s="12" t="s">
        <v>3073</v>
      </c>
      <c r="I33" s="12" t="s">
        <v>143</v>
      </c>
      <c r="J33" s="12" t="s">
        <v>144</v>
      </c>
      <c r="K33" s="12" t="s">
        <v>76</v>
      </c>
    </row>
    <row r="34" spans="1:11" ht="94.5" x14ac:dyDescent="0.25">
      <c r="A34" s="25" t="s">
        <v>3074</v>
      </c>
      <c r="B34" s="11" t="s">
        <v>3075</v>
      </c>
      <c r="C34" s="12" t="s">
        <v>3076</v>
      </c>
      <c r="D34" s="12" t="s">
        <v>55</v>
      </c>
      <c r="E34" s="12" t="s">
        <v>15</v>
      </c>
      <c r="F34" s="12" t="s">
        <v>2033</v>
      </c>
      <c r="G34" s="12" t="s">
        <v>3077</v>
      </c>
      <c r="H34" s="12" t="s">
        <v>3078</v>
      </c>
      <c r="I34" s="12" t="s">
        <v>135</v>
      </c>
      <c r="J34" s="12" t="s">
        <v>136</v>
      </c>
      <c r="K34" s="12" t="s">
        <v>66</v>
      </c>
    </row>
    <row r="35" spans="1:11" ht="94.5" x14ac:dyDescent="0.25">
      <c r="A35" s="25" t="s">
        <v>3079</v>
      </c>
      <c r="B35" s="11" t="s">
        <v>3080</v>
      </c>
      <c r="C35" s="12" t="s">
        <v>3081</v>
      </c>
      <c r="D35" s="12" t="s">
        <v>128</v>
      </c>
      <c r="E35" s="12" t="s">
        <v>15</v>
      </c>
      <c r="F35" s="12" t="s">
        <v>486</v>
      </c>
      <c r="G35" s="12" t="s">
        <v>3082</v>
      </c>
      <c r="H35" s="12" t="s">
        <v>3083</v>
      </c>
      <c r="I35" s="12" t="s">
        <v>2929</v>
      </c>
      <c r="J35" s="12" t="s">
        <v>136</v>
      </c>
      <c r="K35" s="12" t="s">
        <v>66</v>
      </c>
    </row>
    <row r="36" spans="1:11" ht="73.5" x14ac:dyDescent="0.25">
      <c r="A36" s="25" t="s">
        <v>3084</v>
      </c>
      <c r="B36" s="11" t="s">
        <v>3085</v>
      </c>
      <c r="C36" s="12" t="s">
        <v>3086</v>
      </c>
      <c r="D36" s="12" t="s">
        <v>55</v>
      </c>
      <c r="E36" s="12" t="s">
        <v>15</v>
      </c>
      <c r="F36" s="12" t="s">
        <v>545</v>
      </c>
      <c r="G36" s="12" t="s">
        <v>546</v>
      </c>
      <c r="H36" s="12" t="s">
        <v>547</v>
      </c>
      <c r="I36" s="12" t="s">
        <v>2377</v>
      </c>
      <c r="J36" s="12" t="s">
        <v>360</v>
      </c>
      <c r="K36" s="12" t="s">
        <v>66</v>
      </c>
    </row>
    <row r="37" spans="1:11" ht="94.5" x14ac:dyDescent="0.25">
      <c r="A37" s="25" t="s">
        <v>3087</v>
      </c>
      <c r="B37" s="11" t="s">
        <v>3088</v>
      </c>
      <c r="C37" s="12" t="s">
        <v>3037</v>
      </c>
      <c r="D37" s="12" t="s">
        <v>128</v>
      </c>
      <c r="E37" s="12" t="s">
        <v>15</v>
      </c>
      <c r="F37" s="12" t="s">
        <v>3038</v>
      </c>
      <c r="G37" s="12" t="s">
        <v>3039</v>
      </c>
      <c r="H37" s="12" t="s">
        <v>3040</v>
      </c>
      <c r="I37" s="12" t="s">
        <v>330</v>
      </c>
      <c r="J37" s="12" t="s">
        <v>136</v>
      </c>
      <c r="K37" s="12" t="s">
        <v>66</v>
      </c>
    </row>
    <row r="38" spans="1:11" ht="94.5" x14ac:dyDescent="0.25">
      <c r="A38" s="25" t="s">
        <v>3089</v>
      </c>
      <c r="B38" s="11" t="s">
        <v>3090</v>
      </c>
      <c r="C38" s="12" t="s">
        <v>3091</v>
      </c>
      <c r="D38" s="12" t="s">
        <v>93</v>
      </c>
      <c r="E38" s="12" t="s">
        <v>15</v>
      </c>
      <c r="F38" s="12" t="s">
        <v>3092</v>
      </c>
      <c r="G38" s="12" t="s">
        <v>3093</v>
      </c>
      <c r="H38" s="12" t="s">
        <v>3094</v>
      </c>
      <c r="I38" s="12" t="s">
        <v>2929</v>
      </c>
      <c r="J38" s="12" t="s">
        <v>136</v>
      </c>
      <c r="K38" s="12" t="s">
        <v>66</v>
      </c>
    </row>
    <row r="39" spans="1:11" ht="52.5" x14ac:dyDescent="0.25">
      <c r="A39" s="25" t="s">
        <v>3095</v>
      </c>
      <c r="B39" s="11" t="s">
        <v>3096</v>
      </c>
      <c r="C39" s="12" t="s">
        <v>3097</v>
      </c>
      <c r="D39" s="12" t="s">
        <v>55</v>
      </c>
      <c r="E39" s="12" t="s">
        <v>15</v>
      </c>
      <c r="F39" s="12" t="s">
        <v>3099</v>
      </c>
      <c r="G39" s="12" t="s">
        <v>3098</v>
      </c>
      <c r="H39" s="12" t="s">
        <v>3100</v>
      </c>
      <c r="I39" s="12" t="s">
        <v>316</v>
      </c>
      <c r="J39" s="12" t="s">
        <v>317</v>
      </c>
      <c r="K39" s="12" t="s">
        <v>344</v>
      </c>
    </row>
    <row r="40" spans="1:11" ht="94.5" x14ac:dyDescent="0.25">
      <c r="A40" s="25" t="s">
        <v>3101</v>
      </c>
      <c r="B40" s="11" t="s">
        <v>3102</v>
      </c>
      <c r="C40" s="12" t="s">
        <v>3103</v>
      </c>
      <c r="D40" s="12" t="s">
        <v>128</v>
      </c>
      <c r="E40" s="12" t="s">
        <v>15</v>
      </c>
      <c r="F40" s="12"/>
      <c r="G40" s="12" t="s">
        <v>3104</v>
      </c>
      <c r="H40" s="12" t="s">
        <v>3105</v>
      </c>
      <c r="I40" s="12" t="s">
        <v>2929</v>
      </c>
      <c r="J40" s="12" t="s">
        <v>136</v>
      </c>
      <c r="K40" s="12" t="s">
        <v>66</v>
      </c>
    </row>
    <row r="41" spans="1:11" ht="94.5" x14ac:dyDescent="0.25">
      <c r="A41" s="25" t="s">
        <v>3106</v>
      </c>
      <c r="B41" s="11" t="s">
        <v>3107</v>
      </c>
      <c r="C41" s="12" t="s">
        <v>3108</v>
      </c>
      <c r="D41" s="12" t="s">
        <v>128</v>
      </c>
      <c r="E41" s="12" t="s">
        <v>15</v>
      </c>
      <c r="F41" s="12" t="s">
        <v>3110</v>
      </c>
      <c r="G41" s="12" t="s">
        <v>3111</v>
      </c>
      <c r="H41" s="12" t="s">
        <v>3112</v>
      </c>
      <c r="I41" s="12" t="s">
        <v>135</v>
      </c>
      <c r="J41" s="12" t="s">
        <v>136</v>
      </c>
      <c r="K41" s="12" t="s">
        <v>66</v>
      </c>
    </row>
    <row r="42" spans="1:11" ht="52.5" x14ac:dyDescent="0.25">
      <c r="A42" s="25" t="s">
        <v>3113</v>
      </c>
      <c r="B42" s="11" t="s">
        <v>3114</v>
      </c>
      <c r="C42" s="12" t="s">
        <v>3115</v>
      </c>
      <c r="D42" s="12" t="s">
        <v>128</v>
      </c>
      <c r="E42" s="12" t="s">
        <v>15</v>
      </c>
      <c r="F42" s="12" t="s">
        <v>3117</v>
      </c>
      <c r="G42" s="12" t="s">
        <v>3118</v>
      </c>
      <c r="H42" s="12" t="s">
        <v>3119</v>
      </c>
      <c r="I42" s="12" t="s">
        <v>391</v>
      </c>
      <c r="J42" s="12" t="s">
        <v>392</v>
      </c>
      <c r="K42" s="12" t="s">
        <v>76</v>
      </c>
    </row>
    <row r="43" spans="1:11" ht="84" x14ac:dyDescent="0.25">
      <c r="A43" s="25" t="s">
        <v>3120</v>
      </c>
      <c r="B43" s="11" t="s">
        <v>3121</v>
      </c>
      <c r="C43" s="12" t="s">
        <v>3122</v>
      </c>
      <c r="D43" s="12" t="s">
        <v>585</v>
      </c>
      <c r="E43" s="12" t="s">
        <v>15</v>
      </c>
      <c r="F43" s="12" t="s">
        <v>3123</v>
      </c>
      <c r="G43" s="12" t="s">
        <v>3124</v>
      </c>
      <c r="H43" s="12" t="s">
        <v>3125</v>
      </c>
      <c r="I43" s="12" t="s">
        <v>391</v>
      </c>
      <c r="J43" s="12" t="s">
        <v>392</v>
      </c>
      <c r="K43" s="12" t="s">
        <v>76</v>
      </c>
    </row>
    <row r="44" spans="1:11" ht="73.5" x14ac:dyDescent="0.25">
      <c r="A44" s="25" t="s">
        <v>3126</v>
      </c>
      <c r="B44" s="11" t="s">
        <v>3127</v>
      </c>
      <c r="C44" s="12" t="s">
        <v>3128</v>
      </c>
      <c r="D44" s="12" t="s">
        <v>128</v>
      </c>
      <c r="E44" s="12" t="s">
        <v>15</v>
      </c>
      <c r="F44" s="12" t="s">
        <v>1401</v>
      </c>
      <c r="G44" s="12" t="s">
        <v>1402</v>
      </c>
      <c r="H44" s="12" t="s">
        <v>1403</v>
      </c>
      <c r="I44" s="12" t="s">
        <v>3129</v>
      </c>
      <c r="J44" s="12" t="s">
        <v>360</v>
      </c>
      <c r="K44" s="12" t="s">
        <v>281</v>
      </c>
    </row>
    <row r="45" spans="1:11" ht="94.5" x14ac:dyDescent="0.25">
      <c r="A45" s="25" t="s">
        <v>3130</v>
      </c>
      <c r="B45" s="11" t="s">
        <v>3131</v>
      </c>
      <c r="C45" s="12" t="s">
        <v>3132</v>
      </c>
      <c r="D45" s="12" t="s">
        <v>55</v>
      </c>
      <c r="E45" s="12" t="s">
        <v>15</v>
      </c>
      <c r="F45" s="12"/>
      <c r="G45" s="12" t="s">
        <v>3133</v>
      </c>
      <c r="H45" s="12" t="s">
        <v>3134</v>
      </c>
      <c r="I45" s="12" t="s">
        <v>2929</v>
      </c>
      <c r="J45" s="12" t="s">
        <v>136</v>
      </c>
      <c r="K45" s="12" t="s">
        <v>66</v>
      </c>
    </row>
    <row r="46" spans="1:11" ht="52.5" x14ac:dyDescent="0.25">
      <c r="A46" s="25" t="s">
        <v>3135</v>
      </c>
      <c r="B46" s="11" t="s">
        <v>3136</v>
      </c>
      <c r="C46" s="12" t="s">
        <v>3137</v>
      </c>
      <c r="D46" s="12" t="s">
        <v>55</v>
      </c>
      <c r="E46" s="12" t="s">
        <v>15</v>
      </c>
      <c r="F46" s="12"/>
      <c r="G46" s="12" t="s">
        <v>3138</v>
      </c>
      <c r="H46" s="12" t="s">
        <v>3139</v>
      </c>
      <c r="I46" s="12" t="s">
        <v>481</v>
      </c>
      <c r="J46" s="12" t="s">
        <v>317</v>
      </c>
      <c r="K46" s="12" t="s">
        <v>66</v>
      </c>
    </row>
    <row r="47" spans="1:11" ht="52.5" x14ac:dyDescent="0.25">
      <c r="A47" s="25" t="s">
        <v>3140</v>
      </c>
      <c r="B47" s="11" t="s">
        <v>3141</v>
      </c>
      <c r="C47" s="12" t="s">
        <v>3142</v>
      </c>
      <c r="D47" s="12" t="s">
        <v>55</v>
      </c>
      <c r="E47" s="12" t="s">
        <v>15</v>
      </c>
      <c r="F47" s="12" t="s">
        <v>3144</v>
      </c>
      <c r="G47" s="12" t="s">
        <v>3143</v>
      </c>
      <c r="H47" s="12" t="s">
        <v>3145</v>
      </c>
      <c r="I47" s="12" t="s">
        <v>316</v>
      </c>
      <c r="J47" s="12" t="s">
        <v>317</v>
      </c>
      <c r="K47" s="12" t="s">
        <v>66</v>
      </c>
    </row>
    <row r="48" spans="1:11" ht="94.5" x14ac:dyDescent="0.25">
      <c r="A48" s="25" t="s">
        <v>3146</v>
      </c>
      <c r="B48" s="11" t="s">
        <v>3147</v>
      </c>
      <c r="C48" s="12" t="s">
        <v>3148</v>
      </c>
      <c r="D48" s="12" t="s">
        <v>55</v>
      </c>
      <c r="E48" s="12" t="s">
        <v>15</v>
      </c>
      <c r="F48" s="12" t="s">
        <v>3150</v>
      </c>
      <c r="G48" s="12" t="s">
        <v>3149</v>
      </c>
      <c r="H48" s="12" t="s">
        <v>3151</v>
      </c>
      <c r="I48" s="12" t="s">
        <v>330</v>
      </c>
      <c r="J48" s="12" t="s">
        <v>136</v>
      </c>
      <c r="K48" s="12" t="s">
        <v>66</v>
      </c>
    </row>
    <row r="49" spans="1:11" ht="94.5" x14ac:dyDescent="0.25">
      <c r="A49" s="25" t="s">
        <v>3152</v>
      </c>
      <c r="B49" s="11" t="s">
        <v>3153</v>
      </c>
      <c r="C49" s="12" t="s">
        <v>3154</v>
      </c>
      <c r="D49" s="12" t="s">
        <v>128</v>
      </c>
      <c r="E49" s="12" t="s">
        <v>15</v>
      </c>
      <c r="F49" s="12" t="s">
        <v>340</v>
      </c>
      <c r="G49" s="12" t="s">
        <v>3155</v>
      </c>
      <c r="H49" s="12" t="s">
        <v>870</v>
      </c>
      <c r="I49" s="12" t="s">
        <v>343</v>
      </c>
      <c r="J49" s="12" t="s">
        <v>317</v>
      </c>
      <c r="K49" s="12" t="s">
        <v>344</v>
      </c>
    </row>
    <row r="50" spans="1:11" ht="126" x14ac:dyDescent="0.25">
      <c r="A50" s="25" t="s">
        <v>3156</v>
      </c>
      <c r="B50" s="11" t="s">
        <v>3157</v>
      </c>
      <c r="C50" s="12" t="s">
        <v>3158</v>
      </c>
      <c r="D50" s="12" t="s">
        <v>585</v>
      </c>
      <c r="E50" s="12" t="s">
        <v>15</v>
      </c>
      <c r="F50" s="12" t="s">
        <v>3159</v>
      </c>
      <c r="G50" s="12" t="s">
        <v>3160</v>
      </c>
      <c r="H50" s="12" t="s">
        <v>3161</v>
      </c>
      <c r="I50" s="12" t="s">
        <v>2228</v>
      </c>
      <c r="J50" s="12" t="s">
        <v>3162</v>
      </c>
      <c r="K50" s="12" t="s">
        <v>2653</v>
      </c>
    </row>
    <row r="51" spans="1:11" ht="63" x14ac:dyDescent="0.25">
      <c r="A51" s="25" t="s">
        <v>3163</v>
      </c>
      <c r="B51" s="11" t="s">
        <v>3164</v>
      </c>
      <c r="C51" s="12" t="s">
        <v>3165</v>
      </c>
      <c r="D51" s="12" t="s">
        <v>55</v>
      </c>
      <c r="E51" s="12" t="s">
        <v>15</v>
      </c>
      <c r="F51" s="12" t="s">
        <v>3021</v>
      </c>
      <c r="G51" s="12" t="s">
        <v>3022</v>
      </c>
      <c r="H51" s="12" t="s">
        <v>3023</v>
      </c>
      <c r="I51" s="12" t="s">
        <v>1404</v>
      </c>
      <c r="J51" s="12" t="s">
        <v>317</v>
      </c>
      <c r="K51" s="12" t="s">
        <v>344</v>
      </c>
    </row>
    <row r="52" spans="1:11" ht="105" x14ac:dyDescent="0.25">
      <c r="A52" s="25" t="s">
        <v>3166</v>
      </c>
      <c r="B52" s="11" t="s">
        <v>3167</v>
      </c>
      <c r="C52" s="12" t="s">
        <v>3168</v>
      </c>
      <c r="D52" s="12" t="s">
        <v>660</v>
      </c>
      <c r="E52" s="12" t="s">
        <v>15</v>
      </c>
      <c r="F52" s="12" t="s">
        <v>3169</v>
      </c>
      <c r="G52" s="12" t="s">
        <v>3170</v>
      </c>
      <c r="H52" s="12" t="s">
        <v>3171</v>
      </c>
      <c r="I52" s="12" t="s">
        <v>663</v>
      </c>
      <c r="J52" s="12" t="s">
        <v>664</v>
      </c>
      <c r="K52" s="12" t="s">
        <v>3172</v>
      </c>
    </row>
    <row r="53" spans="1:11" ht="94.5" x14ac:dyDescent="0.25">
      <c r="A53" s="25" t="s">
        <v>3173</v>
      </c>
      <c r="B53" s="11" t="s">
        <v>3174</v>
      </c>
      <c r="C53" s="12" t="s">
        <v>3175</v>
      </c>
      <c r="D53" s="12" t="s">
        <v>93</v>
      </c>
      <c r="E53" s="12" t="s">
        <v>15</v>
      </c>
      <c r="F53" s="12" t="s">
        <v>2781</v>
      </c>
      <c r="G53" s="12" t="s">
        <v>2782</v>
      </c>
      <c r="H53" s="12" t="s">
        <v>2783</v>
      </c>
      <c r="I53" s="12" t="s">
        <v>330</v>
      </c>
      <c r="J53" s="12" t="s">
        <v>136</v>
      </c>
      <c r="K53" s="12" t="s">
        <v>66</v>
      </c>
    </row>
    <row r="54" spans="1:11" ht="73.5" x14ac:dyDescent="0.25">
      <c r="A54" s="25" t="s">
        <v>3176</v>
      </c>
      <c r="B54" s="11" t="s">
        <v>3177</v>
      </c>
      <c r="C54" s="12" t="s">
        <v>3178</v>
      </c>
      <c r="D54" s="12" t="s">
        <v>128</v>
      </c>
      <c r="E54" s="12" t="s">
        <v>15</v>
      </c>
      <c r="F54" s="12" t="s">
        <v>3180</v>
      </c>
      <c r="G54" s="12" t="s">
        <v>3181</v>
      </c>
      <c r="H54" s="12" t="s">
        <v>3182</v>
      </c>
      <c r="I54" s="12" t="s">
        <v>2377</v>
      </c>
      <c r="J54" s="12" t="s">
        <v>360</v>
      </c>
      <c r="K54" s="12" t="s">
        <v>66</v>
      </c>
    </row>
    <row r="55" spans="1:11" ht="63" x14ac:dyDescent="0.25">
      <c r="A55" s="25" t="s">
        <v>3183</v>
      </c>
      <c r="B55" s="11" t="s">
        <v>3184</v>
      </c>
      <c r="C55" s="12" t="s">
        <v>3185</v>
      </c>
      <c r="D55" s="12" t="s">
        <v>585</v>
      </c>
      <c r="E55" s="12" t="s">
        <v>15</v>
      </c>
      <c r="F55" s="12" t="s">
        <v>3187</v>
      </c>
      <c r="G55" s="12" t="s">
        <v>3188</v>
      </c>
      <c r="H55" s="12" t="s">
        <v>3189</v>
      </c>
      <c r="I55" s="12" t="s">
        <v>391</v>
      </c>
      <c r="J55" s="12" t="s">
        <v>392</v>
      </c>
      <c r="K55" s="12" t="s">
        <v>76</v>
      </c>
    </row>
    <row r="56" spans="1:11" ht="94.5" x14ac:dyDescent="0.25">
      <c r="A56" s="25" t="s">
        <v>3190</v>
      </c>
      <c r="B56" s="11" t="s">
        <v>3191</v>
      </c>
      <c r="C56" s="12" t="s">
        <v>3192</v>
      </c>
      <c r="D56" s="12" t="s">
        <v>93</v>
      </c>
      <c r="E56" s="12" t="s">
        <v>15</v>
      </c>
      <c r="F56" s="12" t="s">
        <v>3193</v>
      </c>
      <c r="G56" s="12" t="s">
        <v>3194</v>
      </c>
      <c r="H56" s="12" t="s">
        <v>3195</v>
      </c>
      <c r="I56" s="12" t="s">
        <v>135</v>
      </c>
      <c r="J56" s="12" t="s">
        <v>136</v>
      </c>
      <c r="K56" s="12" t="s">
        <v>66</v>
      </c>
    </row>
    <row r="57" spans="1:11" ht="94.5" x14ac:dyDescent="0.25">
      <c r="A57" s="25" t="s">
        <v>3196</v>
      </c>
      <c r="B57" s="11" t="s">
        <v>3197</v>
      </c>
      <c r="C57" s="12" t="s">
        <v>3198</v>
      </c>
      <c r="D57" s="12" t="s">
        <v>93</v>
      </c>
      <c r="E57" s="12" t="s">
        <v>15</v>
      </c>
      <c r="F57" s="12" t="s">
        <v>1417</v>
      </c>
      <c r="G57" s="12" t="s">
        <v>1418</v>
      </c>
      <c r="H57" s="12" t="s">
        <v>1419</v>
      </c>
      <c r="I57" s="12" t="s">
        <v>330</v>
      </c>
      <c r="J57" s="12" t="s">
        <v>136</v>
      </c>
      <c r="K57" s="12" t="s">
        <v>66</v>
      </c>
    </row>
    <row r="58" spans="1:11" ht="73.5" x14ac:dyDescent="0.25">
      <c r="A58" s="25" t="s">
        <v>3199</v>
      </c>
      <c r="B58" s="11" t="s">
        <v>3200</v>
      </c>
      <c r="C58" s="12" t="s">
        <v>3201</v>
      </c>
      <c r="D58" s="12" t="s">
        <v>128</v>
      </c>
      <c r="E58" s="12" t="s">
        <v>15</v>
      </c>
      <c r="F58" s="12" t="s">
        <v>3202</v>
      </c>
      <c r="G58" s="12" t="s">
        <v>3203</v>
      </c>
      <c r="H58" s="12" t="s">
        <v>3204</v>
      </c>
      <c r="I58" s="12" t="s">
        <v>2377</v>
      </c>
      <c r="J58" s="12" t="s">
        <v>360</v>
      </c>
      <c r="K58" s="12" t="s">
        <v>66</v>
      </c>
    </row>
    <row r="59" spans="1:11" ht="52.5" x14ac:dyDescent="0.25">
      <c r="A59" s="25" t="s">
        <v>3205</v>
      </c>
      <c r="B59" s="11" t="s">
        <v>3206</v>
      </c>
      <c r="C59" s="12" t="s">
        <v>3207</v>
      </c>
      <c r="D59" s="12" t="s">
        <v>55</v>
      </c>
      <c r="E59" s="12" t="s">
        <v>15</v>
      </c>
      <c r="F59" s="12"/>
      <c r="G59" s="12" t="s">
        <v>3208</v>
      </c>
      <c r="H59" s="12" t="s">
        <v>3209</v>
      </c>
      <c r="I59" s="12" t="s">
        <v>316</v>
      </c>
      <c r="J59" s="12" t="s">
        <v>317</v>
      </c>
      <c r="K59" s="12" t="s">
        <v>76</v>
      </c>
    </row>
    <row r="60" spans="1:11" ht="94.5" x14ac:dyDescent="0.25">
      <c r="A60" s="25" t="s">
        <v>3210</v>
      </c>
      <c r="B60" s="11" t="s">
        <v>3211</v>
      </c>
      <c r="C60" s="12" t="s">
        <v>3212</v>
      </c>
      <c r="D60" s="12" t="s">
        <v>55</v>
      </c>
      <c r="E60" s="12" t="s">
        <v>15</v>
      </c>
      <c r="F60" s="12"/>
      <c r="G60" s="12" t="s">
        <v>3133</v>
      </c>
      <c r="H60" s="12" t="s">
        <v>3134</v>
      </c>
      <c r="I60" s="12" t="s">
        <v>2929</v>
      </c>
      <c r="J60" s="12" t="s">
        <v>136</v>
      </c>
      <c r="K60" s="12" t="s">
        <v>66</v>
      </c>
    </row>
    <row r="61" spans="1:11" ht="94.5" x14ac:dyDescent="0.25">
      <c r="A61" s="25" t="s">
        <v>3213</v>
      </c>
      <c r="B61" s="11" t="s">
        <v>3214</v>
      </c>
      <c r="C61" s="12" t="s">
        <v>3215</v>
      </c>
      <c r="D61" s="12" t="s">
        <v>128</v>
      </c>
      <c r="E61" s="12" t="s">
        <v>15</v>
      </c>
      <c r="F61" s="12" t="s">
        <v>799</v>
      </c>
      <c r="G61" s="12" t="s">
        <v>1198</v>
      </c>
      <c r="H61" s="12" t="s">
        <v>801</v>
      </c>
      <c r="I61" s="12" t="s">
        <v>135</v>
      </c>
      <c r="J61" s="12" t="s">
        <v>136</v>
      </c>
      <c r="K61" s="12" t="s">
        <v>66</v>
      </c>
    </row>
    <row r="62" spans="1:11" ht="63" x14ac:dyDescent="0.25">
      <c r="A62" s="25" t="s">
        <v>3216</v>
      </c>
      <c r="B62" s="11" t="s">
        <v>3217</v>
      </c>
      <c r="C62" s="12" t="s">
        <v>3218</v>
      </c>
      <c r="D62" s="12" t="s">
        <v>660</v>
      </c>
      <c r="E62" s="12" t="s">
        <v>15</v>
      </c>
      <c r="F62" s="12" t="s">
        <v>3220</v>
      </c>
      <c r="G62" s="12" t="s">
        <v>3221</v>
      </c>
      <c r="H62" s="12" t="s">
        <v>3222</v>
      </c>
      <c r="I62" s="12" t="s">
        <v>2228</v>
      </c>
      <c r="J62" s="12" t="s">
        <v>3162</v>
      </c>
      <c r="K62" s="12" t="s">
        <v>2653</v>
      </c>
    </row>
    <row r="63" spans="1:11" ht="63" x14ac:dyDescent="0.25">
      <c r="A63" s="25" t="s">
        <v>3223</v>
      </c>
      <c r="B63" s="11" t="s">
        <v>3224</v>
      </c>
      <c r="C63" s="12" t="s">
        <v>3225</v>
      </c>
      <c r="D63" s="12" t="s">
        <v>101</v>
      </c>
      <c r="E63" s="12" t="s">
        <v>15</v>
      </c>
      <c r="F63" s="12" t="s">
        <v>3220</v>
      </c>
      <c r="G63" s="12" t="s">
        <v>3221</v>
      </c>
      <c r="H63" s="12" t="s">
        <v>3222</v>
      </c>
      <c r="I63" s="12" t="s">
        <v>28</v>
      </c>
      <c r="J63" s="12" t="s">
        <v>29</v>
      </c>
      <c r="K63" s="12" t="s">
        <v>3226</v>
      </c>
    </row>
    <row r="64" spans="1:11" ht="63" x14ac:dyDescent="0.25">
      <c r="A64" s="25" t="s">
        <v>3227</v>
      </c>
      <c r="B64" s="11" t="s">
        <v>3228</v>
      </c>
      <c r="C64" s="12" t="s">
        <v>3229</v>
      </c>
      <c r="D64" s="12" t="s">
        <v>93</v>
      </c>
      <c r="E64" s="12" t="s">
        <v>15</v>
      </c>
      <c r="F64" s="12" t="s">
        <v>3230</v>
      </c>
      <c r="G64" s="12" t="s">
        <v>3231</v>
      </c>
      <c r="H64" s="12" t="s">
        <v>3232</v>
      </c>
      <c r="I64" s="12" t="s">
        <v>316</v>
      </c>
      <c r="J64" s="12" t="s">
        <v>317</v>
      </c>
      <c r="K64" s="12" t="s">
        <v>66</v>
      </c>
    </row>
    <row r="65" spans="1:11" ht="73.5" x14ac:dyDescent="0.25">
      <c r="A65" s="25" t="s">
        <v>3233</v>
      </c>
      <c r="B65" s="11" t="s">
        <v>3234</v>
      </c>
      <c r="C65" s="12" t="s">
        <v>3235</v>
      </c>
      <c r="D65" s="12" t="s">
        <v>128</v>
      </c>
      <c r="E65" s="12" t="s">
        <v>15</v>
      </c>
      <c r="F65" s="12" t="s">
        <v>3236</v>
      </c>
      <c r="G65" s="12" t="s">
        <v>3237</v>
      </c>
      <c r="H65" s="12" t="s">
        <v>183</v>
      </c>
      <c r="I65" s="12" t="s">
        <v>2377</v>
      </c>
      <c r="J65" s="12" t="s">
        <v>360</v>
      </c>
      <c r="K65" s="12" t="s">
        <v>66</v>
      </c>
    </row>
    <row r="66" spans="1:11" ht="94.5" x14ac:dyDescent="0.25">
      <c r="A66" s="25" t="s">
        <v>3238</v>
      </c>
      <c r="B66" s="11" t="s">
        <v>3239</v>
      </c>
      <c r="C66" s="12" t="s">
        <v>3240</v>
      </c>
      <c r="D66" s="12" t="s">
        <v>128</v>
      </c>
      <c r="E66" s="12" t="s">
        <v>15</v>
      </c>
      <c r="F66" s="12"/>
      <c r="G66" s="12" t="s">
        <v>3241</v>
      </c>
      <c r="H66" s="12" t="s">
        <v>3242</v>
      </c>
      <c r="I66" s="12" t="s">
        <v>2929</v>
      </c>
      <c r="J66" s="12" t="s">
        <v>136</v>
      </c>
      <c r="K66" s="12" t="s">
        <v>66</v>
      </c>
    </row>
    <row r="67" spans="1:11" ht="73.5" x14ac:dyDescent="0.25">
      <c r="A67" s="25" t="s">
        <v>3243</v>
      </c>
      <c r="B67" s="11" t="s">
        <v>3244</v>
      </c>
      <c r="C67" s="12" t="s">
        <v>3245</v>
      </c>
      <c r="D67" s="12" t="s">
        <v>128</v>
      </c>
      <c r="E67" s="12" t="s">
        <v>15</v>
      </c>
      <c r="F67" s="12" t="s">
        <v>3246</v>
      </c>
      <c r="G67" s="12" t="s">
        <v>3247</v>
      </c>
      <c r="H67" s="12" t="s">
        <v>3248</v>
      </c>
      <c r="I67" s="12" t="s">
        <v>2377</v>
      </c>
      <c r="J67" s="12" t="s">
        <v>360</v>
      </c>
      <c r="K67" s="12" t="s">
        <v>66</v>
      </c>
    </row>
    <row r="68" spans="1:11" ht="52.5" x14ac:dyDescent="0.25">
      <c r="A68" s="25" t="s">
        <v>3249</v>
      </c>
      <c r="B68" s="11" t="s">
        <v>3250</v>
      </c>
      <c r="C68" s="12" t="s">
        <v>3251</v>
      </c>
      <c r="D68" s="12" t="s">
        <v>128</v>
      </c>
      <c r="E68" s="12" t="s">
        <v>15</v>
      </c>
      <c r="F68" s="12" t="s">
        <v>3252</v>
      </c>
      <c r="G68" s="12" t="s">
        <v>3253</v>
      </c>
      <c r="H68" s="12" t="s">
        <v>3254</v>
      </c>
      <c r="I68" s="12" t="s">
        <v>560</v>
      </c>
      <c r="J68" s="12" t="s">
        <v>458</v>
      </c>
      <c r="K68" s="12" t="s">
        <v>1018</v>
      </c>
    </row>
    <row r="69" spans="1:11" ht="94.5" x14ac:dyDescent="0.25">
      <c r="A69" s="25" t="s">
        <v>3255</v>
      </c>
      <c r="B69" s="11" t="s">
        <v>3256</v>
      </c>
      <c r="C69" s="12" t="s">
        <v>3257</v>
      </c>
      <c r="D69" s="12" t="s">
        <v>128</v>
      </c>
      <c r="E69" s="12" t="s">
        <v>15</v>
      </c>
      <c r="F69" s="12"/>
      <c r="G69" s="12" t="s">
        <v>3258</v>
      </c>
      <c r="H69" s="12" t="s">
        <v>3259</v>
      </c>
      <c r="I69" s="12" t="s">
        <v>330</v>
      </c>
      <c r="J69" s="12" t="s">
        <v>136</v>
      </c>
      <c r="K69" s="12" t="s">
        <v>66</v>
      </c>
    </row>
    <row r="70" spans="1:11" ht="52.5" x14ac:dyDescent="0.25">
      <c r="A70" s="25" t="s">
        <v>3260</v>
      </c>
      <c r="B70" s="11" t="s">
        <v>3261</v>
      </c>
      <c r="C70" s="12" t="s">
        <v>3262</v>
      </c>
      <c r="D70" s="12" t="s">
        <v>585</v>
      </c>
      <c r="E70" s="12" t="s">
        <v>15</v>
      </c>
      <c r="F70" s="12" t="s">
        <v>3263</v>
      </c>
      <c r="G70" s="12" t="s">
        <v>3264</v>
      </c>
      <c r="H70" s="12" t="s">
        <v>3265</v>
      </c>
      <c r="I70" s="12" t="s">
        <v>28</v>
      </c>
      <c r="J70" s="12" t="s">
        <v>29</v>
      </c>
      <c r="K70" s="12" t="s">
        <v>589</v>
      </c>
    </row>
    <row r="71" spans="1:11" ht="94.5" x14ac:dyDescent="0.25">
      <c r="A71" s="25" t="s">
        <v>3266</v>
      </c>
      <c r="B71" s="11" t="s">
        <v>3267</v>
      </c>
      <c r="C71" s="12" t="s">
        <v>3268</v>
      </c>
      <c r="D71" s="12" t="s">
        <v>128</v>
      </c>
      <c r="E71" s="12" t="s">
        <v>15</v>
      </c>
      <c r="F71" s="12" t="s">
        <v>3269</v>
      </c>
      <c r="G71" s="12" t="s">
        <v>2628</v>
      </c>
      <c r="H71" s="12" t="s">
        <v>2629</v>
      </c>
      <c r="I71" s="12" t="s">
        <v>2929</v>
      </c>
      <c r="J71" s="12" t="s">
        <v>136</v>
      </c>
      <c r="K71" s="12" t="s">
        <v>66</v>
      </c>
    </row>
    <row r="72" spans="1:11" ht="94.5" x14ac:dyDescent="0.25">
      <c r="A72" s="25" t="s">
        <v>3270</v>
      </c>
      <c r="B72" s="11" t="s">
        <v>3271</v>
      </c>
      <c r="C72" s="12" t="s">
        <v>3272</v>
      </c>
      <c r="D72" s="12" t="s">
        <v>128</v>
      </c>
      <c r="E72" s="12" t="s">
        <v>15</v>
      </c>
      <c r="F72" s="12"/>
      <c r="G72" s="12" t="s">
        <v>3274</v>
      </c>
      <c r="H72" s="12" t="s">
        <v>3275</v>
      </c>
      <c r="I72" s="12" t="s">
        <v>2929</v>
      </c>
      <c r="J72" s="12" t="s">
        <v>136</v>
      </c>
      <c r="K72" s="12" t="s">
        <v>66</v>
      </c>
    </row>
    <row r="73" spans="1:11" ht="52.5" x14ac:dyDescent="0.25">
      <c r="A73" s="25" t="s">
        <v>3276</v>
      </c>
      <c r="B73" s="11" t="s">
        <v>3277</v>
      </c>
      <c r="C73" s="12" t="s">
        <v>3278</v>
      </c>
      <c r="D73" s="12" t="s">
        <v>585</v>
      </c>
      <c r="E73" s="12" t="s">
        <v>15</v>
      </c>
      <c r="F73" s="12" t="s">
        <v>3280</v>
      </c>
      <c r="G73" s="12" t="s">
        <v>3279</v>
      </c>
      <c r="H73" s="12" t="s">
        <v>3281</v>
      </c>
      <c r="I73" s="12" t="s">
        <v>28</v>
      </c>
      <c r="J73" s="12" t="s">
        <v>29</v>
      </c>
      <c r="K73" s="12" t="s">
        <v>2429</v>
      </c>
    </row>
    <row r="74" spans="1:11" ht="94.5" x14ac:dyDescent="0.25">
      <c r="A74" s="25" t="s">
        <v>3282</v>
      </c>
      <c r="B74" s="11" t="s">
        <v>3283</v>
      </c>
      <c r="C74" s="12" t="s">
        <v>3284</v>
      </c>
      <c r="D74" s="12" t="s">
        <v>128</v>
      </c>
      <c r="E74" s="12" t="s">
        <v>15</v>
      </c>
      <c r="F74" s="12" t="s">
        <v>3285</v>
      </c>
      <c r="G74" s="12" t="s">
        <v>3286</v>
      </c>
      <c r="H74" s="12" t="s">
        <v>3287</v>
      </c>
      <c r="I74" s="12" t="s">
        <v>2377</v>
      </c>
      <c r="J74" s="12" t="s">
        <v>360</v>
      </c>
      <c r="K74" s="12" t="s">
        <v>66</v>
      </c>
    </row>
    <row r="75" spans="1:11" ht="84" x14ac:dyDescent="0.25">
      <c r="A75" s="25" t="s">
        <v>3288</v>
      </c>
      <c r="B75" s="11" t="s">
        <v>3289</v>
      </c>
      <c r="C75" s="12" t="s">
        <v>3290</v>
      </c>
      <c r="D75" s="12" t="s">
        <v>128</v>
      </c>
      <c r="E75" s="12" t="s">
        <v>15</v>
      </c>
      <c r="F75" s="12" t="s">
        <v>2169</v>
      </c>
      <c r="G75" s="12" t="s">
        <v>2168</v>
      </c>
      <c r="H75" s="12" t="s">
        <v>2170</v>
      </c>
      <c r="I75" s="12" t="s">
        <v>28</v>
      </c>
      <c r="J75" s="12" t="s">
        <v>29</v>
      </c>
      <c r="K75" s="12" t="s">
        <v>66</v>
      </c>
    </row>
    <row r="76" spans="1:11" ht="42" x14ac:dyDescent="0.25">
      <c r="A76" s="25" t="s">
        <v>3291</v>
      </c>
      <c r="B76" s="11" t="s">
        <v>3292</v>
      </c>
      <c r="C76" s="12" t="s">
        <v>3293</v>
      </c>
      <c r="D76" s="12" t="s">
        <v>128</v>
      </c>
      <c r="E76" s="12" t="s">
        <v>15</v>
      </c>
      <c r="F76" s="12" t="s">
        <v>3294</v>
      </c>
      <c r="G76" s="12" t="s">
        <v>3295</v>
      </c>
      <c r="H76" s="12" t="s">
        <v>3296</v>
      </c>
      <c r="I76" s="12" t="s">
        <v>105</v>
      </c>
      <c r="J76" s="12" t="s">
        <v>106</v>
      </c>
      <c r="K76" s="12" t="s">
        <v>281</v>
      </c>
    </row>
    <row r="77" spans="1:11" ht="73.5" x14ac:dyDescent="0.25">
      <c r="A77" s="25" t="s">
        <v>3297</v>
      </c>
      <c r="B77" s="11" t="s">
        <v>3298</v>
      </c>
      <c r="C77" s="12" t="s">
        <v>3299</v>
      </c>
      <c r="D77" s="12" t="s">
        <v>128</v>
      </c>
      <c r="E77" s="12" t="s">
        <v>15</v>
      </c>
      <c r="F77" s="12" t="s">
        <v>3300</v>
      </c>
      <c r="G77" s="12" t="s">
        <v>3301</v>
      </c>
      <c r="H77" s="12" t="s">
        <v>3302</v>
      </c>
      <c r="I77" s="12" t="s">
        <v>3129</v>
      </c>
      <c r="J77" s="12" t="s">
        <v>360</v>
      </c>
      <c r="K77" s="12" t="s">
        <v>281</v>
      </c>
    </row>
    <row r="78" spans="1:11" ht="42" x14ac:dyDescent="0.25">
      <c r="A78" s="27" t="s">
        <v>3303</v>
      </c>
      <c r="B78" s="13" t="s">
        <v>3304</v>
      </c>
      <c r="C78" s="14" t="s">
        <v>3305</v>
      </c>
      <c r="D78" s="14" t="s">
        <v>128</v>
      </c>
      <c r="E78" s="14" t="s">
        <v>3306</v>
      </c>
      <c r="F78" s="14" t="s">
        <v>3307</v>
      </c>
      <c r="G78" s="14" t="s">
        <v>3308</v>
      </c>
      <c r="H78" s="14" t="s">
        <v>3309</v>
      </c>
      <c r="I78" s="14" t="s">
        <v>143</v>
      </c>
      <c r="J78" s="14" t="s">
        <v>144</v>
      </c>
      <c r="K78" s="14" t="s">
        <v>76</v>
      </c>
    </row>
    <row r="79" spans="1:11" ht="52.5" x14ac:dyDescent="0.25">
      <c r="A79" s="27" t="s">
        <v>3310</v>
      </c>
      <c r="B79" s="13" t="s">
        <v>3311</v>
      </c>
      <c r="C79" s="14" t="s">
        <v>3312</v>
      </c>
      <c r="D79" s="14" t="s">
        <v>3313</v>
      </c>
      <c r="E79" s="14" t="s">
        <v>3314</v>
      </c>
      <c r="F79" s="14" t="s">
        <v>3315</v>
      </c>
      <c r="G79" s="14" t="s">
        <v>3316</v>
      </c>
      <c r="H79" s="14" t="s">
        <v>3317</v>
      </c>
      <c r="I79" s="14" t="s">
        <v>28</v>
      </c>
      <c r="J79" s="14" t="s">
        <v>29</v>
      </c>
      <c r="K79" s="14" t="s">
        <v>59</v>
      </c>
    </row>
    <row r="80" spans="1:11" ht="52.5" x14ac:dyDescent="0.25">
      <c r="A80" s="27" t="s">
        <v>3318</v>
      </c>
      <c r="B80" s="13" t="s">
        <v>3319</v>
      </c>
      <c r="C80" s="14" t="s">
        <v>3081</v>
      </c>
      <c r="D80" s="14" t="s">
        <v>585</v>
      </c>
      <c r="E80" s="14" t="s">
        <v>3320</v>
      </c>
      <c r="F80" s="14" t="s">
        <v>3321</v>
      </c>
      <c r="G80" s="14" t="s">
        <v>3322</v>
      </c>
      <c r="H80" s="14" t="s">
        <v>3323</v>
      </c>
      <c r="I80" s="14" t="s">
        <v>28</v>
      </c>
      <c r="J80" s="14" t="s">
        <v>29</v>
      </c>
      <c r="K80" s="14" t="s">
        <v>268</v>
      </c>
    </row>
    <row r="81" spans="1:11" ht="63" x14ac:dyDescent="0.25">
      <c r="A81" s="27" t="s">
        <v>3324</v>
      </c>
      <c r="B81" s="13" t="s">
        <v>3325</v>
      </c>
      <c r="C81" s="14" t="s">
        <v>3326</v>
      </c>
      <c r="D81" s="14" t="s">
        <v>660</v>
      </c>
      <c r="E81" s="14" t="s">
        <v>2989</v>
      </c>
      <c r="F81" s="14" t="s">
        <v>2990</v>
      </c>
      <c r="G81" s="14" t="s">
        <v>2991</v>
      </c>
      <c r="H81" s="14" t="s">
        <v>2992</v>
      </c>
      <c r="I81" s="14" t="s">
        <v>28</v>
      </c>
      <c r="J81" s="14" t="s">
        <v>29</v>
      </c>
      <c r="K81" s="14" t="s">
        <v>268</v>
      </c>
    </row>
    <row r="82" spans="1:11" ht="84" x14ac:dyDescent="0.25">
      <c r="A82" s="27" t="s">
        <v>3327</v>
      </c>
      <c r="B82" s="13" t="s">
        <v>3328</v>
      </c>
      <c r="C82" s="14" t="s">
        <v>3329</v>
      </c>
      <c r="D82" s="14" t="s">
        <v>101</v>
      </c>
      <c r="E82" s="14" t="s">
        <v>2982</v>
      </c>
      <c r="F82" s="14" t="s">
        <v>2983</v>
      </c>
      <c r="G82" s="14" t="s">
        <v>2984</v>
      </c>
      <c r="H82" s="14" t="s">
        <v>2985</v>
      </c>
      <c r="I82" s="14" t="s">
        <v>28</v>
      </c>
      <c r="J82" s="14" t="s">
        <v>29</v>
      </c>
      <c r="K82" s="14" t="s">
        <v>59</v>
      </c>
    </row>
    <row r="83" spans="1:11" ht="105" x14ac:dyDescent="0.25">
      <c r="A83" s="27" t="s">
        <v>3330</v>
      </c>
      <c r="B83" s="13" t="s">
        <v>3331</v>
      </c>
      <c r="C83" s="14" t="s">
        <v>3332</v>
      </c>
      <c r="D83" s="14" t="s">
        <v>660</v>
      </c>
      <c r="E83" s="14" t="s">
        <v>485</v>
      </c>
      <c r="F83" s="14" t="s">
        <v>486</v>
      </c>
      <c r="G83" s="14" t="s">
        <v>3333</v>
      </c>
      <c r="H83" s="14" t="s">
        <v>3334</v>
      </c>
      <c r="I83" s="14" t="s">
        <v>2929</v>
      </c>
      <c r="J83" s="14" t="s">
        <v>136</v>
      </c>
      <c r="K83" s="14" t="s">
        <v>66</v>
      </c>
    </row>
    <row r="84" spans="1:11" ht="84" x14ac:dyDescent="0.25">
      <c r="A84" s="27" t="s">
        <v>3335</v>
      </c>
      <c r="B84" s="13" t="s">
        <v>3336</v>
      </c>
      <c r="C84" s="14" t="s">
        <v>3337</v>
      </c>
      <c r="D84" s="14" t="s">
        <v>55</v>
      </c>
      <c r="E84" s="14" t="s">
        <v>3338</v>
      </c>
      <c r="F84" s="14" t="s">
        <v>3339</v>
      </c>
      <c r="G84" s="14" t="s">
        <v>3340</v>
      </c>
      <c r="H84" s="14" t="s">
        <v>3341</v>
      </c>
      <c r="I84" s="14" t="s">
        <v>28</v>
      </c>
      <c r="J84" s="14" t="s">
        <v>29</v>
      </c>
      <c r="K84" s="14" t="s">
        <v>268</v>
      </c>
    </row>
    <row r="85" spans="1:11" ht="52.5" x14ac:dyDescent="0.25">
      <c r="A85" s="27" t="s">
        <v>3342</v>
      </c>
      <c r="B85" s="13" t="s">
        <v>3343</v>
      </c>
      <c r="C85" s="14" t="s">
        <v>3344</v>
      </c>
      <c r="D85" s="14" t="s">
        <v>3048</v>
      </c>
      <c r="E85" s="14" t="s">
        <v>3345</v>
      </c>
      <c r="F85" s="14"/>
      <c r="G85" s="14" t="s">
        <v>3345</v>
      </c>
      <c r="H85" s="14" t="s">
        <v>3346</v>
      </c>
      <c r="I85" s="14" t="s">
        <v>28</v>
      </c>
      <c r="J85" s="14" t="s">
        <v>29</v>
      </c>
      <c r="K85" s="14" t="s">
        <v>59</v>
      </c>
    </row>
    <row r="86" spans="1:11" ht="52.5" x14ac:dyDescent="0.25">
      <c r="A86" s="27" t="s">
        <v>3347</v>
      </c>
      <c r="B86" s="13" t="s">
        <v>3348</v>
      </c>
      <c r="C86" s="14" t="s">
        <v>3349</v>
      </c>
      <c r="D86" s="14" t="s">
        <v>660</v>
      </c>
      <c r="E86" s="14" t="s">
        <v>3350</v>
      </c>
      <c r="F86" s="14"/>
      <c r="G86" s="14" t="s">
        <v>3351</v>
      </c>
      <c r="H86" s="14" t="s">
        <v>3352</v>
      </c>
      <c r="I86" s="14" t="s">
        <v>1336</v>
      </c>
      <c r="J86" s="14" t="s">
        <v>1337</v>
      </c>
      <c r="K86" s="14" t="s">
        <v>76</v>
      </c>
    </row>
    <row r="87" spans="1:11" ht="42" x14ac:dyDescent="0.25">
      <c r="A87" s="27" t="s">
        <v>3353</v>
      </c>
      <c r="B87" s="13" t="s">
        <v>3354</v>
      </c>
      <c r="C87" s="14" t="s">
        <v>3355</v>
      </c>
      <c r="D87" s="14" t="s">
        <v>55</v>
      </c>
      <c r="E87" s="14"/>
      <c r="F87" s="14"/>
      <c r="G87" s="14"/>
      <c r="H87" s="14" t="s">
        <v>1521</v>
      </c>
      <c r="I87" s="14" t="s">
        <v>3356</v>
      </c>
      <c r="J87" s="14" t="s">
        <v>75</v>
      </c>
      <c r="K87" s="14" t="s">
        <v>281</v>
      </c>
    </row>
    <row r="88" spans="1:11" ht="42" x14ac:dyDescent="0.25">
      <c r="A88" s="27" t="s">
        <v>3357</v>
      </c>
      <c r="B88" s="13" t="s">
        <v>3358</v>
      </c>
      <c r="C88" s="14" t="s">
        <v>3359</v>
      </c>
      <c r="D88" s="14" t="s">
        <v>55</v>
      </c>
      <c r="E88" s="14"/>
      <c r="F88" s="14"/>
      <c r="G88" s="14"/>
      <c r="H88" s="14" t="s">
        <v>1521</v>
      </c>
      <c r="I88" s="14" t="s">
        <v>28</v>
      </c>
      <c r="J88" s="14" t="s">
        <v>29</v>
      </c>
      <c r="K88" s="14" t="s">
        <v>59</v>
      </c>
    </row>
    <row r="89" spans="1:11" ht="63" x14ac:dyDescent="0.25">
      <c r="A89" s="27" t="s">
        <v>3360</v>
      </c>
      <c r="B89" s="13" t="s">
        <v>3361</v>
      </c>
      <c r="C89" s="14" t="s">
        <v>3362</v>
      </c>
      <c r="D89" s="14" t="s">
        <v>128</v>
      </c>
      <c r="E89" s="14" t="s">
        <v>3363</v>
      </c>
      <c r="F89" s="14" t="s">
        <v>3364</v>
      </c>
      <c r="G89" s="14" t="s">
        <v>3365</v>
      </c>
      <c r="H89" s="14" t="s">
        <v>3366</v>
      </c>
      <c r="I89" s="14" t="s">
        <v>316</v>
      </c>
      <c r="J89" s="14" t="s">
        <v>317</v>
      </c>
      <c r="K89" s="14" t="s">
        <v>344</v>
      </c>
    </row>
    <row r="90" spans="1:11" ht="52.5" x14ac:dyDescent="0.25">
      <c r="A90" s="27" t="s">
        <v>3367</v>
      </c>
      <c r="B90" s="13" t="s">
        <v>3368</v>
      </c>
      <c r="C90" s="14" t="s">
        <v>3369</v>
      </c>
      <c r="D90" s="14" t="s">
        <v>101</v>
      </c>
      <c r="E90" s="14" t="s">
        <v>3370</v>
      </c>
      <c r="F90" s="14" t="s">
        <v>3371</v>
      </c>
      <c r="G90" s="14" t="s">
        <v>3372</v>
      </c>
      <c r="H90" s="14" t="s">
        <v>3373</v>
      </c>
      <c r="I90" s="14" t="s">
        <v>105</v>
      </c>
      <c r="J90" s="14" t="s">
        <v>106</v>
      </c>
      <c r="K90" s="14" t="s">
        <v>281</v>
      </c>
    </row>
    <row r="91" spans="1:11" ht="42" x14ac:dyDescent="0.25">
      <c r="A91" s="27" t="s">
        <v>3374</v>
      </c>
      <c r="B91" s="13" t="s">
        <v>3375</v>
      </c>
      <c r="C91" s="14" t="s">
        <v>3376</v>
      </c>
      <c r="D91" s="14" t="s">
        <v>128</v>
      </c>
      <c r="E91" s="14" t="s">
        <v>1372</v>
      </c>
      <c r="F91" s="14" t="s">
        <v>1373</v>
      </c>
      <c r="G91" s="14" t="s">
        <v>3377</v>
      </c>
      <c r="H91" s="14" t="s">
        <v>2396</v>
      </c>
      <c r="I91" s="14" t="s">
        <v>28</v>
      </c>
      <c r="J91" s="14" t="s">
        <v>29</v>
      </c>
      <c r="K91" s="14" t="s">
        <v>59</v>
      </c>
    </row>
    <row r="92" spans="1:11" ht="73.5" x14ac:dyDescent="0.25">
      <c r="A92" s="27" t="s">
        <v>3378</v>
      </c>
      <c r="B92" s="13" t="s">
        <v>3379</v>
      </c>
      <c r="C92" s="14" t="s">
        <v>3380</v>
      </c>
      <c r="D92" s="14" t="s">
        <v>585</v>
      </c>
      <c r="E92" s="14" t="s">
        <v>3381</v>
      </c>
      <c r="F92" s="14" t="s">
        <v>3382</v>
      </c>
      <c r="G92" s="14" t="s">
        <v>3383</v>
      </c>
      <c r="H92" s="14" t="s">
        <v>3384</v>
      </c>
      <c r="I92" s="14" t="s">
        <v>391</v>
      </c>
      <c r="J92" s="14" t="s">
        <v>392</v>
      </c>
      <c r="K92" s="14" t="s">
        <v>66</v>
      </c>
    </row>
    <row r="93" spans="1:11" ht="63" x14ac:dyDescent="0.25">
      <c r="A93" s="27" t="s">
        <v>3385</v>
      </c>
      <c r="B93" s="13" t="s">
        <v>3386</v>
      </c>
      <c r="C93" s="14" t="s">
        <v>3081</v>
      </c>
      <c r="D93" s="14" t="s">
        <v>3387</v>
      </c>
      <c r="E93" s="14" t="s">
        <v>3388</v>
      </c>
      <c r="F93" s="14" t="s">
        <v>3389</v>
      </c>
      <c r="G93" s="14" t="s">
        <v>3390</v>
      </c>
      <c r="H93" s="14" t="s">
        <v>3391</v>
      </c>
      <c r="I93" s="14" t="s">
        <v>28</v>
      </c>
      <c r="J93" s="14" t="s">
        <v>29</v>
      </c>
      <c r="K93" s="14" t="s">
        <v>1125</v>
      </c>
    </row>
    <row r="94" spans="1:11" ht="31.5" x14ac:dyDescent="0.25">
      <c r="A94" s="27" t="s">
        <v>3392</v>
      </c>
      <c r="B94" s="13" t="s">
        <v>3393</v>
      </c>
      <c r="C94" s="14" t="s">
        <v>3394</v>
      </c>
      <c r="D94" s="14" t="s">
        <v>128</v>
      </c>
      <c r="E94" s="14" t="s">
        <v>3395</v>
      </c>
      <c r="F94" s="14" t="s">
        <v>3396</v>
      </c>
      <c r="G94" s="14" t="s">
        <v>3397</v>
      </c>
      <c r="H94" s="14" t="s">
        <v>3398</v>
      </c>
      <c r="I94" s="14" t="s">
        <v>28</v>
      </c>
      <c r="J94" s="14" t="s">
        <v>29</v>
      </c>
      <c r="K94" s="14" t="s">
        <v>268</v>
      </c>
    </row>
    <row r="95" spans="1:11" ht="52.5" x14ac:dyDescent="0.25">
      <c r="A95" s="27" t="s">
        <v>3399</v>
      </c>
      <c r="B95" s="13" t="s">
        <v>3400</v>
      </c>
      <c r="C95" s="14" t="s">
        <v>3401</v>
      </c>
      <c r="D95" s="14" t="s">
        <v>585</v>
      </c>
      <c r="E95" s="14" t="s">
        <v>3402</v>
      </c>
      <c r="F95" s="14"/>
      <c r="G95" s="14" t="s">
        <v>3402</v>
      </c>
      <c r="H95" s="14" t="s">
        <v>3403</v>
      </c>
      <c r="I95" s="14" t="s">
        <v>28</v>
      </c>
      <c r="J95" s="14" t="s">
        <v>29</v>
      </c>
      <c r="K95" s="14" t="s">
        <v>148</v>
      </c>
    </row>
    <row r="96" spans="1:11" ht="63" x14ac:dyDescent="0.25">
      <c r="A96" s="27" t="s">
        <v>3404</v>
      </c>
      <c r="B96" s="13" t="s">
        <v>3405</v>
      </c>
      <c r="C96" s="14" t="s">
        <v>3406</v>
      </c>
      <c r="D96" s="14" t="s">
        <v>585</v>
      </c>
      <c r="E96" s="14" t="s">
        <v>3407</v>
      </c>
      <c r="F96" s="14" t="s">
        <v>140</v>
      </c>
      <c r="G96" s="14" t="s">
        <v>3408</v>
      </c>
      <c r="H96" s="14" t="s">
        <v>3409</v>
      </c>
      <c r="I96" s="14" t="s">
        <v>663</v>
      </c>
      <c r="J96" s="14" t="s">
        <v>664</v>
      </c>
      <c r="K96" s="14"/>
    </row>
    <row r="97" spans="1:11" ht="105" x14ac:dyDescent="0.25">
      <c r="A97" s="27" t="s">
        <v>3410</v>
      </c>
      <c r="B97" s="13" t="s">
        <v>3411</v>
      </c>
      <c r="C97" s="14" t="s">
        <v>3412</v>
      </c>
      <c r="D97" s="14" t="s">
        <v>128</v>
      </c>
      <c r="E97" s="14" t="s">
        <v>1372</v>
      </c>
      <c r="F97" s="14" t="s">
        <v>1373</v>
      </c>
      <c r="G97" s="14" t="s">
        <v>2395</v>
      </c>
      <c r="H97" s="14" t="s">
        <v>2396</v>
      </c>
      <c r="I97" s="14" t="s">
        <v>135</v>
      </c>
      <c r="J97" s="14" t="s">
        <v>136</v>
      </c>
      <c r="K97" s="14" t="s">
        <v>66</v>
      </c>
    </row>
    <row r="98" spans="1:11" ht="42" x14ac:dyDescent="0.25">
      <c r="A98" s="27" t="s">
        <v>3413</v>
      </c>
      <c r="B98" s="13" t="s">
        <v>3414</v>
      </c>
      <c r="C98" s="14" t="s">
        <v>3415</v>
      </c>
      <c r="D98" s="14" t="s">
        <v>128</v>
      </c>
      <c r="E98" s="14" t="s">
        <v>3416</v>
      </c>
      <c r="F98" s="14"/>
      <c r="G98" s="14" t="s">
        <v>3416</v>
      </c>
      <c r="H98" s="14" t="s">
        <v>3417</v>
      </c>
      <c r="I98" s="14" t="s">
        <v>28</v>
      </c>
      <c r="J98" s="14" t="s">
        <v>29</v>
      </c>
      <c r="K98" s="14" t="s">
        <v>2916</v>
      </c>
    </row>
    <row r="99" spans="1:11" ht="105" x14ac:dyDescent="0.25">
      <c r="A99" s="27" t="s">
        <v>3418</v>
      </c>
      <c r="B99" s="13" t="s">
        <v>3419</v>
      </c>
      <c r="C99" s="14" t="s">
        <v>3420</v>
      </c>
      <c r="D99" s="14" t="s">
        <v>55</v>
      </c>
      <c r="E99" s="14" t="s">
        <v>3421</v>
      </c>
      <c r="F99" s="14" t="s">
        <v>3422</v>
      </c>
      <c r="G99" s="14" t="s">
        <v>3421</v>
      </c>
      <c r="H99" s="14" t="s">
        <v>3423</v>
      </c>
      <c r="I99" s="14" t="s">
        <v>135</v>
      </c>
      <c r="J99" s="14" t="s">
        <v>136</v>
      </c>
      <c r="K99" s="14" t="s">
        <v>66</v>
      </c>
    </row>
    <row r="100" spans="1:11" ht="105" x14ac:dyDescent="0.25">
      <c r="A100" s="27" t="s">
        <v>3424</v>
      </c>
      <c r="B100" s="13" t="s">
        <v>3425</v>
      </c>
      <c r="C100" s="14" t="s">
        <v>3426</v>
      </c>
      <c r="D100" s="14" t="s">
        <v>55</v>
      </c>
      <c r="E100" s="14" t="s">
        <v>3427</v>
      </c>
      <c r="F100" s="14" t="s">
        <v>3428</v>
      </c>
      <c r="G100" s="14" t="s">
        <v>3427</v>
      </c>
      <c r="H100" s="14" t="s">
        <v>3429</v>
      </c>
      <c r="I100" s="14" t="s">
        <v>135</v>
      </c>
      <c r="J100" s="14" t="s">
        <v>136</v>
      </c>
      <c r="K100" s="14" t="s">
        <v>66</v>
      </c>
    </row>
    <row r="101" spans="1:11" ht="52.5" x14ac:dyDescent="0.25">
      <c r="A101" s="27" t="s">
        <v>3430</v>
      </c>
      <c r="B101" s="13" t="s">
        <v>3431</v>
      </c>
      <c r="C101" s="14" t="s">
        <v>3432</v>
      </c>
      <c r="D101" s="14" t="s">
        <v>128</v>
      </c>
      <c r="E101" s="14" t="s">
        <v>402</v>
      </c>
      <c r="F101" s="14" t="s">
        <v>403</v>
      </c>
      <c r="G101" s="14" t="s">
        <v>404</v>
      </c>
      <c r="H101" s="14" t="s">
        <v>405</v>
      </c>
      <c r="I101" s="14" t="s">
        <v>105</v>
      </c>
      <c r="J101" s="14" t="s">
        <v>106</v>
      </c>
      <c r="K101" s="14" t="s">
        <v>281</v>
      </c>
    </row>
    <row r="102" spans="1:11" ht="52.5" x14ac:dyDescent="0.25">
      <c r="A102" s="27" t="s">
        <v>3433</v>
      </c>
      <c r="B102" s="13" t="s">
        <v>3434</v>
      </c>
      <c r="C102" s="14" t="s">
        <v>3435</v>
      </c>
      <c r="D102" s="14" t="s">
        <v>128</v>
      </c>
      <c r="E102" s="14" t="s">
        <v>1917</v>
      </c>
      <c r="F102" s="14" t="s">
        <v>1918</v>
      </c>
      <c r="G102" s="14" t="s">
        <v>3436</v>
      </c>
      <c r="H102" s="14" t="s">
        <v>1920</v>
      </c>
      <c r="I102" s="14" t="s">
        <v>1962</v>
      </c>
      <c r="J102" s="14" t="s">
        <v>106</v>
      </c>
      <c r="K102" s="14" t="s">
        <v>281</v>
      </c>
    </row>
    <row r="103" spans="1:11" ht="105" x14ac:dyDescent="0.25">
      <c r="A103" s="27" t="s">
        <v>3437</v>
      </c>
      <c r="B103" s="13" t="s">
        <v>3438</v>
      </c>
      <c r="C103" s="14" t="s">
        <v>3439</v>
      </c>
      <c r="D103" s="14" t="s">
        <v>128</v>
      </c>
      <c r="E103" s="14" t="s">
        <v>3440</v>
      </c>
      <c r="F103" s="14" t="s">
        <v>3441</v>
      </c>
      <c r="G103" s="14" t="s">
        <v>3440</v>
      </c>
      <c r="H103" s="14" t="s">
        <v>3442</v>
      </c>
      <c r="I103" s="14" t="s">
        <v>330</v>
      </c>
      <c r="J103" s="14" t="s">
        <v>136</v>
      </c>
      <c r="K103" s="14" t="s">
        <v>66</v>
      </c>
    </row>
    <row r="104" spans="1:11" ht="63" x14ac:dyDescent="0.25">
      <c r="A104" s="27" t="s">
        <v>3443</v>
      </c>
      <c r="B104" s="13" t="s">
        <v>3444</v>
      </c>
      <c r="C104" s="14" t="s">
        <v>3445</v>
      </c>
      <c r="D104" s="14" t="s">
        <v>93</v>
      </c>
      <c r="E104" s="14" t="s">
        <v>3446</v>
      </c>
      <c r="F104" s="14" t="s">
        <v>3447</v>
      </c>
      <c r="G104" s="14" t="s">
        <v>3448</v>
      </c>
      <c r="H104" s="14" t="s">
        <v>3449</v>
      </c>
      <c r="I104" s="14" t="s">
        <v>316</v>
      </c>
      <c r="J104" s="14" t="s">
        <v>317</v>
      </c>
      <c r="K104" s="14" t="s">
        <v>66</v>
      </c>
    </row>
    <row r="105" spans="1:11" ht="52.5" x14ac:dyDescent="0.25">
      <c r="A105" s="27" t="s">
        <v>3450</v>
      </c>
      <c r="B105" s="13" t="s">
        <v>3451</v>
      </c>
      <c r="C105" s="14" t="s">
        <v>3452</v>
      </c>
      <c r="D105" s="14" t="s">
        <v>55</v>
      </c>
      <c r="E105" s="14" t="s">
        <v>3453</v>
      </c>
      <c r="F105" s="14" t="s">
        <v>3454</v>
      </c>
      <c r="G105" s="14" t="s">
        <v>3455</v>
      </c>
      <c r="H105" s="14" t="s">
        <v>3456</v>
      </c>
      <c r="I105" s="14" t="s">
        <v>28</v>
      </c>
      <c r="J105" s="14" t="s">
        <v>29</v>
      </c>
      <c r="K105" s="14" t="s">
        <v>162</v>
      </c>
    </row>
    <row r="106" spans="1:11" ht="105" x14ac:dyDescent="0.25">
      <c r="A106" s="27" t="s">
        <v>3457</v>
      </c>
      <c r="B106" s="13" t="s">
        <v>3458</v>
      </c>
      <c r="C106" s="14" t="s">
        <v>3459</v>
      </c>
      <c r="D106" s="14" t="s">
        <v>128</v>
      </c>
      <c r="E106" s="14" t="s">
        <v>3460</v>
      </c>
      <c r="F106" s="14" t="s">
        <v>3461</v>
      </c>
      <c r="G106" s="14" t="s">
        <v>3462</v>
      </c>
      <c r="H106" s="14" t="s">
        <v>3463</v>
      </c>
      <c r="I106" s="14" t="s">
        <v>2929</v>
      </c>
      <c r="J106" s="14" t="s">
        <v>136</v>
      </c>
      <c r="K106" s="14" t="s">
        <v>66</v>
      </c>
    </row>
    <row r="107" spans="1:11" ht="84" x14ac:dyDescent="0.25">
      <c r="A107" s="27" t="s">
        <v>3464</v>
      </c>
      <c r="B107" s="13" t="s">
        <v>3465</v>
      </c>
      <c r="C107" s="14" t="s">
        <v>3466</v>
      </c>
      <c r="D107" s="14" t="s">
        <v>128</v>
      </c>
      <c r="E107" s="14" t="s">
        <v>3467</v>
      </c>
      <c r="F107" s="14" t="s">
        <v>3468</v>
      </c>
      <c r="G107" s="14" t="s">
        <v>3469</v>
      </c>
      <c r="H107" s="14" t="s">
        <v>3470</v>
      </c>
      <c r="I107" s="14" t="s">
        <v>1761</v>
      </c>
      <c r="J107" s="14" t="s">
        <v>1762</v>
      </c>
      <c r="K107" s="14" t="s">
        <v>76</v>
      </c>
    </row>
    <row r="108" spans="1:11" ht="52.5" x14ac:dyDescent="0.25">
      <c r="A108" s="27" t="s">
        <v>3471</v>
      </c>
      <c r="B108" s="13" t="s">
        <v>3472</v>
      </c>
      <c r="C108" s="14" t="s">
        <v>3473</v>
      </c>
      <c r="D108" s="14" t="s">
        <v>585</v>
      </c>
      <c r="E108" s="14" t="s">
        <v>3416</v>
      </c>
      <c r="F108" s="14"/>
      <c r="G108" s="14" t="s">
        <v>3416</v>
      </c>
      <c r="H108" s="14" t="s">
        <v>3474</v>
      </c>
      <c r="I108" s="14" t="s">
        <v>28</v>
      </c>
      <c r="J108" s="14" t="s">
        <v>29</v>
      </c>
      <c r="K108" s="14" t="s">
        <v>2916</v>
      </c>
    </row>
    <row r="109" spans="1:11" ht="63" x14ac:dyDescent="0.25">
      <c r="A109" s="27" t="s">
        <v>3475</v>
      </c>
      <c r="B109" s="13" t="s">
        <v>3476</v>
      </c>
      <c r="C109" s="14" t="s">
        <v>3477</v>
      </c>
      <c r="D109" s="14" t="s">
        <v>55</v>
      </c>
      <c r="E109" s="14" t="s">
        <v>3478</v>
      </c>
      <c r="F109" s="14" t="s">
        <v>3479</v>
      </c>
      <c r="G109" s="14" t="s">
        <v>3480</v>
      </c>
      <c r="H109" s="14" t="s">
        <v>3481</v>
      </c>
      <c r="I109" s="14" t="s">
        <v>28</v>
      </c>
      <c r="J109" s="14" t="s">
        <v>29</v>
      </c>
      <c r="K109" s="14" t="s">
        <v>344</v>
      </c>
    </row>
    <row r="110" spans="1:11" ht="52.5" x14ac:dyDescent="0.25">
      <c r="A110" s="27" t="s">
        <v>3482</v>
      </c>
      <c r="B110" s="13" t="s">
        <v>3483</v>
      </c>
      <c r="C110" s="14" t="s">
        <v>3484</v>
      </c>
      <c r="D110" s="14" t="s">
        <v>585</v>
      </c>
      <c r="E110" s="14" t="s">
        <v>3416</v>
      </c>
      <c r="F110" s="14"/>
      <c r="G110" s="14" t="s">
        <v>3416</v>
      </c>
      <c r="H110" s="14" t="s">
        <v>3474</v>
      </c>
      <c r="I110" s="14" t="s">
        <v>28</v>
      </c>
      <c r="J110" s="14" t="s">
        <v>29</v>
      </c>
      <c r="K110" s="14" t="s">
        <v>2916</v>
      </c>
    </row>
    <row r="111" spans="1:11" ht="52.5" x14ac:dyDescent="0.25">
      <c r="A111" s="27" t="s">
        <v>3485</v>
      </c>
      <c r="B111" s="13" t="s">
        <v>3486</v>
      </c>
      <c r="C111" s="14" t="s">
        <v>3487</v>
      </c>
      <c r="D111" s="14" t="s">
        <v>585</v>
      </c>
      <c r="E111" s="14" t="s">
        <v>3416</v>
      </c>
      <c r="F111" s="14"/>
      <c r="G111" s="14" t="s">
        <v>3416</v>
      </c>
      <c r="H111" s="14" t="s">
        <v>3474</v>
      </c>
      <c r="I111" s="14" t="s">
        <v>28</v>
      </c>
      <c r="J111" s="14" t="s">
        <v>29</v>
      </c>
      <c r="K111" s="14" t="s">
        <v>2916</v>
      </c>
    </row>
    <row r="112" spans="1:11" ht="42" x14ac:dyDescent="0.25">
      <c r="A112" s="27" t="s">
        <v>3488</v>
      </c>
      <c r="B112" s="13" t="s">
        <v>3489</v>
      </c>
      <c r="C112" s="14" t="s">
        <v>3490</v>
      </c>
      <c r="D112" s="14" t="s">
        <v>55</v>
      </c>
      <c r="E112" s="14" t="s">
        <v>3395</v>
      </c>
      <c r="F112" s="14" t="s">
        <v>3396</v>
      </c>
      <c r="G112" s="14" t="s">
        <v>3397</v>
      </c>
      <c r="H112" s="14" t="s">
        <v>3398</v>
      </c>
      <c r="I112" s="14" t="s">
        <v>28</v>
      </c>
      <c r="J112" s="14" t="s">
        <v>29</v>
      </c>
      <c r="K112" s="14" t="s">
        <v>268</v>
      </c>
    </row>
    <row r="113" spans="1:11" ht="63" x14ac:dyDescent="0.25">
      <c r="A113" s="27" t="s">
        <v>3491</v>
      </c>
      <c r="B113" s="13" t="s">
        <v>3492</v>
      </c>
      <c r="C113" s="14" t="s">
        <v>3493</v>
      </c>
      <c r="D113" s="14" t="s">
        <v>55</v>
      </c>
      <c r="E113" s="14" t="s">
        <v>507</v>
      </c>
      <c r="F113" s="14" t="s">
        <v>508</v>
      </c>
      <c r="G113" s="14" t="s">
        <v>3494</v>
      </c>
      <c r="H113" s="14" t="s">
        <v>3495</v>
      </c>
      <c r="I113" s="14" t="s">
        <v>28</v>
      </c>
      <c r="J113" s="14" t="s">
        <v>29</v>
      </c>
      <c r="K113" s="14" t="s">
        <v>37</v>
      </c>
    </row>
    <row r="114" spans="1:11" ht="52.5" x14ac:dyDescent="0.25">
      <c r="A114" s="27" t="s">
        <v>3496</v>
      </c>
      <c r="B114" s="13" t="s">
        <v>3497</v>
      </c>
      <c r="C114" s="14" t="s">
        <v>3498</v>
      </c>
      <c r="D114" s="14" t="s">
        <v>93</v>
      </c>
      <c r="E114" s="14" t="s">
        <v>3499</v>
      </c>
      <c r="F114" s="14" t="s">
        <v>3500</v>
      </c>
      <c r="G114" s="14" t="s">
        <v>3501</v>
      </c>
      <c r="H114" s="14" t="s">
        <v>3502</v>
      </c>
      <c r="I114" s="14" t="s">
        <v>28</v>
      </c>
      <c r="J114" s="14" t="s">
        <v>29</v>
      </c>
      <c r="K114" s="14" t="s">
        <v>59</v>
      </c>
    </row>
    <row r="115" spans="1:11" ht="52.5" x14ac:dyDescent="0.25">
      <c r="A115" s="27" t="s">
        <v>3503</v>
      </c>
      <c r="B115" s="13" t="s">
        <v>3504</v>
      </c>
      <c r="C115" s="14" t="s">
        <v>3505</v>
      </c>
      <c r="D115" s="14" t="s">
        <v>93</v>
      </c>
      <c r="E115" s="14" t="s">
        <v>3186</v>
      </c>
      <c r="F115" s="14" t="s">
        <v>3187</v>
      </c>
      <c r="G115" s="14" t="s">
        <v>3188</v>
      </c>
      <c r="H115" s="14" t="s">
        <v>3189</v>
      </c>
      <c r="I115" s="14" t="s">
        <v>105</v>
      </c>
      <c r="J115" s="14" t="s">
        <v>106</v>
      </c>
      <c r="K115" s="14" t="s">
        <v>281</v>
      </c>
    </row>
    <row r="116" spans="1:11" ht="52.5" x14ac:dyDescent="0.25">
      <c r="A116" s="27" t="s">
        <v>3506</v>
      </c>
      <c r="B116" s="13" t="s">
        <v>3507</v>
      </c>
      <c r="C116" s="14" t="s">
        <v>3508</v>
      </c>
      <c r="D116" s="14" t="s">
        <v>585</v>
      </c>
      <c r="E116" s="14" t="s">
        <v>3186</v>
      </c>
      <c r="F116" s="14" t="s">
        <v>3187</v>
      </c>
      <c r="G116" s="14" t="s">
        <v>3188</v>
      </c>
      <c r="H116" s="14" t="s">
        <v>3189</v>
      </c>
      <c r="I116" s="14" t="s">
        <v>1336</v>
      </c>
      <c r="J116" s="14" t="s">
        <v>1337</v>
      </c>
      <c r="K116" s="14" t="s">
        <v>76</v>
      </c>
    </row>
    <row r="117" spans="1:11" ht="73.5" x14ac:dyDescent="0.25">
      <c r="A117" s="27" t="s">
        <v>3509</v>
      </c>
      <c r="B117" s="13" t="s">
        <v>3510</v>
      </c>
      <c r="C117" s="14" t="s">
        <v>3511</v>
      </c>
      <c r="D117" s="14" t="s">
        <v>128</v>
      </c>
      <c r="E117" s="14" t="s">
        <v>3512</v>
      </c>
      <c r="F117" s="14"/>
      <c r="G117" s="14" t="s">
        <v>3513</v>
      </c>
      <c r="H117" s="14" t="s">
        <v>3514</v>
      </c>
      <c r="I117" s="14" t="s">
        <v>28</v>
      </c>
      <c r="J117" s="14" t="s">
        <v>29</v>
      </c>
      <c r="K117" s="14" t="s">
        <v>1018</v>
      </c>
    </row>
    <row r="118" spans="1:11" ht="73.5" x14ac:dyDescent="0.25">
      <c r="A118" s="27" t="s">
        <v>3515</v>
      </c>
      <c r="B118" s="13" t="s">
        <v>3516</v>
      </c>
      <c r="C118" s="14" t="s">
        <v>3517</v>
      </c>
      <c r="D118" s="14" t="s">
        <v>128</v>
      </c>
      <c r="E118" s="14" t="s">
        <v>1432</v>
      </c>
      <c r="F118" s="14" t="s">
        <v>1433</v>
      </c>
      <c r="G118" s="14" t="s">
        <v>1434</v>
      </c>
      <c r="H118" s="14" t="s">
        <v>1435</v>
      </c>
      <c r="I118" s="14" t="s">
        <v>3129</v>
      </c>
      <c r="J118" s="14" t="s">
        <v>360</v>
      </c>
      <c r="K118" s="14" t="s">
        <v>107</v>
      </c>
    </row>
    <row r="119" spans="1:11" ht="52.5" x14ac:dyDescent="0.25">
      <c r="A119" s="27" t="s">
        <v>3518</v>
      </c>
      <c r="B119" s="13" t="s">
        <v>3519</v>
      </c>
      <c r="C119" s="14" t="s">
        <v>3520</v>
      </c>
      <c r="D119" s="14" t="s">
        <v>128</v>
      </c>
      <c r="E119" s="14" t="s">
        <v>3521</v>
      </c>
      <c r="F119" s="14"/>
      <c r="G119" s="14" t="s">
        <v>3521</v>
      </c>
      <c r="H119" s="14" t="s">
        <v>3522</v>
      </c>
      <c r="I119" s="14" t="s">
        <v>28</v>
      </c>
      <c r="J119" s="14" t="s">
        <v>29</v>
      </c>
      <c r="K119" s="14" t="s">
        <v>162</v>
      </c>
    </row>
    <row r="120" spans="1:11" ht="105" x14ac:dyDescent="0.25">
      <c r="A120" s="27" t="s">
        <v>3523</v>
      </c>
      <c r="B120" s="13" t="s">
        <v>3524</v>
      </c>
      <c r="C120" s="14" t="s">
        <v>3525</v>
      </c>
      <c r="D120" s="14" t="s">
        <v>55</v>
      </c>
      <c r="E120" s="14" t="s">
        <v>3526</v>
      </c>
      <c r="F120" s="14"/>
      <c r="G120" s="14" t="s">
        <v>3526</v>
      </c>
      <c r="H120" s="14" t="s">
        <v>3527</v>
      </c>
      <c r="I120" s="14" t="s">
        <v>330</v>
      </c>
      <c r="J120" s="14" t="s">
        <v>136</v>
      </c>
      <c r="K120" s="14" t="s">
        <v>66</v>
      </c>
    </row>
    <row r="121" spans="1:11" ht="105" x14ac:dyDescent="0.25">
      <c r="A121" s="27" t="s">
        <v>3528</v>
      </c>
      <c r="B121" s="13" t="s">
        <v>3529</v>
      </c>
      <c r="C121" s="14" t="s">
        <v>3530</v>
      </c>
      <c r="D121" s="14" t="s">
        <v>93</v>
      </c>
      <c r="E121" s="14" t="s">
        <v>3531</v>
      </c>
      <c r="F121" s="14" t="s">
        <v>3532</v>
      </c>
      <c r="G121" s="14" t="s">
        <v>3533</v>
      </c>
      <c r="H121" s="14" t="s">
        <v>3534</v>
      </c>
      <c r="I121" s="14" t="s">
        <v>135</v>
      </c>
      <c r="J121" s="14" t="s">
        <v>136</v>
      </c>
      <c r="K121" s="14" t="s">
        <v>66</v>
      </c>
    </row>
    <row r="122" spans="1:11" ht="84" x14ac:dyDescent="0.25">
      <c r="A122" s="27" t="s">
        <v>3535</v>
      </c>
      <c r="B122" s="13" t="s">
        <v>3536</v>
      </c>
      <c r="C122" s="14" t="s">
        <v>3537</v>
      </c>
      <c r="D122" s="14" t="s">
        <v>660</v>
      </c>
      <c r="E122" s="14" t="s">
        <v>3538</v>
      </c>
      <c r="F122" s="14" t="s">
        <v>3169</v>
      </c>
      <c r="G122" s="14" t="s">
        <v>3539</v>
      </c>
      <c r="H122" s="14" t="s">
        <v>3540</v>
      </c>
      <c r="I122" s="14" t="s">
        <v>663</v>
      </c>
      <c r="J122" s="14" t="s">
        <v>664</v>
      </c>
      <c r="K122" s="14" t="s">
        <v>76</v>
      </c>
    </row>
    <row r="123" spans="1:11" ht="52.5" x14ac:dyDescent="0.25">
      <c r="A123" s="27" t="s">
        <v>3541</v>
      </c>
      <c r="B123" s="13" t="s">
        <v>3542</v>
      </c>
      <c r="C123" s="14" t="s">
        <v>3439</v>
      </c>
      <c r="D123" s="14" t="s">
        <v>93</v>
      </c>
      <c r="E123" s="14" t="s">
        <v>3543</v>
      </c>
      <c r="F123" s="14" t="s">
        <v>3544</v>
      </c>
      <c r="G123" s="14" t="s">
        <v>3545</v>
      </c>
      <c r="H123" s="14" t="s">
        <v>3546</v>
      </c>
      <c r="I123" s="14" t="s">
        <v>105</v>
      </c>
      <c r="J123" s="14" t="s">
        <v>106</v>
      </c>
      <c r="K123" s="14" t="s">
        <v>281</v>
      </c>
    </row>
    <row r="124" spans="1:11" ht="105" x14ac:dyDescent="0.25">
      <c r="A124" s="27" t="s">
        <v>3547</v>
      </c>
      <c r="B124" s="13" t="s">
        <v>3548</v>
      </c>
      <c r="C124" s="14" t="s">
        <v>3549</v>
      </c>
      <c r="D124" s="14" t="s">
        <v>55</v>
      </c>
      <c r="E124" s="14" t="s">
        <v>3550</v>
      </c>
      <c r="F124" s="14" t="s">
        <v>3551</v>
      </c>
      <c r="G124" s="14" t="s">
        <v>3552</v>
      </c>
      <c r="H124" s="14" t="s">
        <v>3553</v>
      </c>
      <c r="I124" s="14" t="s">
        <v>135</v>
      </c>
      <c r="J124" s="14" t="s">
        <v>136</v>
      </c>
      <c r="K124" s="14" t="s">
        <v>66</v>
      </c>
    </row>
    <row r="125" spans="1:11" ht="52.5" x14ac:dyDescent="0.25">
      <c r="A125" s="27" t="s">
        <v>3554</v>
      </c>
      <c r="B125" s="13" t="s">
        <v>3555</v>
      </c>
      <c r="C125" s="14" t="s">
        <v>3556</v>
      </c>
      <c r="D125" s="14" t="s">
        <v>55</v>
      </c>
      <c r="E125" s="14" t="s">
        <v>3557</v>
      </c>
      <c r="F125" s="14" t="s">
        <v>3558</v>
      </c>
      <c r="G125" s="14" t="s">
        <v>3557</v>
      </c>
      <c r="H125" s="14" t="s">
        <v>3559</v>
      </c>
      <c r="I125" s="14" t="s">
        <v>74</v>
      </c>
      <c r="J125" s="14" t="s">
        <v>75</v>
      </c>
      <c r="K125" s="14" t="s">
        <v>66</v>
      </c>
    </row>
    <row r="126" spans="1:11" ht="52.5" x14ac:dyDescent="0.25">
      <c r="A126" s="27" t="s">
        <v>3560</v>
      </c>
      <c r="B126" s="13" t="s">
        <v>3561</v>
      </c>
      <c r="C126" s="14" t="s">
        <v>3562</v>
      </c>
      <c r="D126" s="14" t="s">
        <v>55</v>
      </c>
      <c r="E126" s="14" t="s">
        <v>3563</v>
      </c>
      <c r="F126" s="14" t="s">
        <v>3564</v>
      </c>
      <c r="G126" s="14" t="s">
        <v>3565</v>
      </c>
      <c r="H126" s="14" t="s">
        <v>3566</v>
      </c>
      <c r="I126" s="14" t="s">
        <v>28</v>
      </c>
      <c r="J126" s="14" t="s">
        <v>29</v>
      </c>
      <c r="K126" s="14" t="s">
        <v>162</v>
      </c>
    </row>
    <row r="127" spans="1:11" ht="63" x14ac:dyDescent="0.25">
      <c r="A127" s="27" t="s">
        <v>3567</v>
      </c>
      <c r="B127" s="13" t="s">
        <v>3568</v>
      </c>
      <c r="C127" s="14" t="s">
        <v>3569</v>
      </c>
      <c r="D127" s="14" t="s">
        <v>55</v>
      </c>
      <c r="E127" s="14" t="s">
        <v>3570</v>
      </c>
      <c r="F127" s="14" t="s">
        <v>3571</v>
      </c>
      <c r="G127" s="14" t="s">
        <v>3572</v>
      </c>
      <c r="H127" s="14" t="s">
        <v>3573</v>
      </c>
      <c r="I127" s="14" t="s">
        <v>2228</v>
      </c>
      <c r="J127" s="14" t="s">
        <v>3162</v>
      </c>
      <c r="K127" s="14" t="s">
        <v>76</v>
      </c>
    </row>
    <row r="128" spans="1:11" ht="84" x14ac:dyDescent="0.25">
      <c r="A128" s="27" t="s">
        <v>3574</v>
      </c>
      <c r="B128" s="13" t="s">
        <v>3575</v>
      </c>
      <c r="C128" s="14" t="s">
        <v>3576</v>
      </c>
      <c r="D128" s="14" t="s">
        <v>55</v>
      </c>
      <c r="E128" s="14" t="s">
        <v>3363</v>
      </c>
      <c r="F128" s="14" t="s">
        <v>3364</v>
      </c>
      <c r="G128" s="14" t="s">
        <v>3365</v>
      </c>
      <c r="H128" s="14" t="s">
        <v>3366</v>
      </c>
      <c r="I128" s="14" t="s">
        <v>74</v>
      </c>
      <c r="J128" s="14" t="s">
        <v>75</v>
      </c>
      <c r="K128" s="14" t="s">
        <v>66</v>
      </c>
    </row>
    <row r="129" spans="1:11" ht="105" x14ac:dyDescent="0.25">
      <c r="A129" s="27" t="s">
        <v>3577</v>
      </c>
      <c r="B129" s="13" t="s">
        <v>3578</v>
      </c>
      <c r="C129" s="14" t="s">
        <v>3579</v>
      </c>
      <c r="D129" s="14" t="s">
        <v>55</v>
      </c>
      <c r="E129" s="14" t="s">
        <v>180</v>
      </c>
      <c r="F129" s="14" t="s">
        <v>181</v>
      </c>
      <c r="G129" s="14" t="s">
        <v>182</v>
      </c>
      <c r="H129" s="14" t="s">
        <v>183</v>
      </c>
      <c r="I129" s="14" t="s">
        <v>2929</v>
      </c>
      <c r="J129" s="14" t="s">
        <v>136</v>
      </c>
      <c r="K129" s="14" t="s">
        <v>66</v>
      </c>
    </row>
    <row r="130" spans="1:11" ht="42" x14ac:dyDescent="0.25">
      <c r="A130" s="27" t="s">
        <v>3580</v>
      </c>
      <c r="B130" s="13" t="s">
        <v>3581</v>
      </c>
      <c r="C130" s="14" t="s">
        <v>3582</v>
      </c>
      <c r="D130" s="14" t="s">
        <v>128</v>
      </c>
      <c r="E130" s="14" t="s">
        <v>3583</v>
      </c>
      <c r="F130" s="14" t="s">
        <v>3584</v>
      </c>
      <c r="G130" s="14" t="s">
        <v>3585</v>
      </c>
      <c r="H130" s="14" t="s">
        <v>3586</v>
      </c>
      <c r="I130" s="14" t="s">
        <v>2228</v>
      </c>
      <c r="J130" s="14" t="s">
        <v>3162</v>
      </c>
      <c r="K130" s="14" t="s">
        <v>2653</v>
      </c>
    </row>
    <row r="131" spans="1:11" ht="42" x14ac:dyDescent="0.25">
      <c r="A131" s="27" t="s">
        <v>3587</v>
      </c>
      <c r="B131" s="13" t="s">
        <v>3588</v>
      </c>
      <c r="C131" s="14" t="s">
        <v>3589</v>
      </c>
      <c r="D131" s="14" t="s">
        <v>55</v>
      </c>
      <c r="E131" s="14" t="s">
        <v>3590</v>
      </c>
      <c r="F131" s="14" t="s">
        <v>3591</v>
      </c>
      <c r="G131" s="14" t="s">
        <v>3590</v>
      </c>
      <c r="H131" s="14" t="s">
        <v>3592</v>
      </c>
      <c r="I131" s="14" t="s">
        <v>3356</v>
      </c>
      <c r="J131" s="14" t="s">
        <v>75</v>
      </c>
      <c r="K131" s="14" t="s">
        <v>281</v>
      </c>
    </row>
    <row r="132" spans="1:11" ht="52.5" x14ac:dyDescent="0.25">
      <c r="A132" s="27" t="s">
        <v>3593</v>
      </c>
      <c r="B132" s="13" t="s">
        <v>3594</v>
      </c>
      <c r="C132" s="14" t="s">
        <v>3595</v>
      </c>
      <c r="D132" s="14" t="s">
        <v>128</v>
      </c>
      <c r="E132" s="14" t="s">
        <v>1140</v>
      </c>
      <c r="F132" s="14" t="s">
        <v>1141</v>
      </c>
      <c r="G132" s="14" t="s">
        <v>1142</v>
      </c>
      <c r="H132" s="14" t="s">
        <v>1143</v>
      </c>
      <c r="I132" s="14" t="s">
        <v>28</v>
      </c>
      <c r="J132" s="14" t="s">
        <v>29</v>
      </c>
      <c r="K132" s="14" t="s">
        <v>268</v>
      </c>
    </row>
    <row r="133" spans="1:11" ht="42" x14ac:dyDescent="0.25">
      <c r="A133" s="27" t="s">
        <v>3596</v>
      </c>
      <c r="B133" s="13" t="s">
        <v>3597</v>
      </c>
      <c r="C133" s="14" t="s">
        <v>3598</v>
      </c>
      <c r="D133" s="14" t="s">
        <v>660</v>
      </c>
      <c r="E133" s="14" t="s">
        <v>3599</v>
      </c>
      <c r="F133" s="14" t="s">
        <v>3600</v>
      </c>
      <c r="G133" s="14" t="s">
        <v>3601</v>
      </c>
      <c r="H133" s="14" t="s">
        <v>3602</v>
      </c>
      <c r="I133" s="14" t="s">
        <v>663</v>
      </c>
      <c r="J133" s="14" t="s">
        <v>664</v>
      </c>
      <c r="K133" s="14" t="s">
        <v>76</v>
      </c>
    </row>
    <row r="134" spans="1:11" ht="52.5" x14ac:dyDescent="0.25">
      <c r="A134" s="27" t="s">
        <v>3603</v>
      </c>
      <c r="B134" s="13" t="s">
        <v>3604</v>
      </c>
      <c r="C134" s="14" t="s">
        <v>3605</v>
      </c>
      <c r="D134" s="14" t="s">
        <v>93</v>
      </c>
      <c r="E134" s="14" t="s">
        <v>402</v>
      </c>
      <c r="F134" s="14" t="s">
        <v>403</v>
      </c>
      <c r="G134" s="14" t="s">
        <v>404</v>
      </c>
      <c r="H134" s="14" t="s">
        <v>405</v>
      </c>
      <c r="I134" s="14" t="s">
        <v>105</v>
      </c>
      <c r="J134" s="14" t="s">
        <v>106</v>
      </c>
      <c r="K134" s="14" t="s">
        <v>107</v>
      </c>
    </row>
    <row r="135" spans="1:11" ht="105" x14ac:dyDescent="0.25">
      <c r="A135" s="27" t="s">
        <v>3606</v>
      </c>
      <c r="B135" s="13" t="s">
        <v>3607</v>
      </c>
      <c r="C135" s="14" t="s">
        <v>3608</v>
      </c>
      <c r="D135" s="14" t="s">
        <v>128</v>
      </c>
      <c r="E135" s="14" t="s">
        <v>3609</v>
      </c>
      <c r="F135" s="14" t="s">
        <v>3610</v>
      </c>
      <c r="G135" s="14" t="s">
        <v>3611</v>
      </c>
      <c r="H135" s="14" t="s">
        <v>3612</v>
      </c>
      <c r="I135" s="14" t="s">
        <v>2929</v>
      </c>
      <c r="J135" s="14" t="s">
        <v>136</v>
      </c>
      <c r="K135" s="14" t="s">
        <v>66</v>
      </c>
    </row>
    <row r="136" spans="1:11" ht="63" x14ac:dyDescent="0.25">
      <c r="A136" s="27" t="s">
        <v>3613</v>
      </c>
      <c r="B136" s="13" t="s">
        <v>3614</v>
      </c>
      <c r="C136" s="14" t="s">
        <v>3615</v>
      </c>
      <c r="D136" s="14" t="s">
        <v>101</v>
      </c>
      <c r="E136" s="14" t="s">
        <v>3616</v>
      </c>
      <c r="F136" s="14" t="s">
        <v>3617</v>
      </c>
      <c r="G136" s="14" t="s">
        <v>3618</v>
      </c>
      <c r="H136" s="14" t="s">
        <v>3619</v>
      </c>
      <c r="I136" s="14" t="s">
        <v>28</v>
      </c>
      <c r="J136" s="14" t="s">
        <v>29</v>
      </c>
      <c r="K136" s="14" t="s">
        <v>162</v>
      </c>
    </row>
    <row r="137" spans="1:11" ht="105" x14ac:dyDescent="0.25">
      <c r="A137" s="27" t="s">
        <v>3620</v>
      </c>
      <c r="B137" s="13" t="s">
        <v>3621</v>
      </c>
      <c r="C137" s="14" t="s">
        <v>3622</v>
      </c>
      <c r="D137" s="14" t="s">
        <v>55</v>
      </c>
      <c r="E137" s="14" t="s">
        <v>521</v>
      </c>
      <c r="F137" s="14" t="s">
        <v>522</v>
      </c>
      <c r="G137" s="14" t="s">
        <v>523</v>
      </c>
      <c r="H137" s="14" t="s">
        <v>524</v>
      </c>
      <c r="I137" s="14" t="s">
        <v>330</v>
      </c>
      <c r="J137" s="14" t="s">
        <v>136</v>
      </c>
      <c r="K137" s="14" t="s">
        <v>66</v>
      </c>
    </row>
    <row r="138" spans="1:11" ht="42" x14ac:dyDescent="0.25">
      <c r="A138" s="27" t="s">
        <v>3623</v>
      </c>
      <c r="B138" s="13" t="s">
        <v>3624</v>
      </c>
      <c r="C138" s="14" t="s">
        <v>3625</v>
      </c>
      <c r="D138" s="14" t="s">
        <v>55</v>
      </c>
      <c r="E138" s="14" t="s">
        <v>3626</v>
      </c>
      <c r="F138" s="14" t="s">
        <v>3627</v>
      </c>
      <c r="G138" s="14" t="s">
        <v>3628</v>
      </c>
      <c r="H138" s="14" t="s">
        <v>3629</v>
      </c>
      <c r="I138" s="14" t="s">
        <v>3356</v>
      </c>
      <c r="J138" s="14" t="s">
        <v>75</v>
      </c>
      <c r="K138" s="14" t="s">
        <v>281</v>
      </c>
    </row>
    <row r="139" spans="1:11" ht="105" x14ac:dyDescent="0.25">
      <c r="A139" s="27" t="s">
        <v>3630</v>
      </c>
      <c r="B139" s="13" t="s">
        <v>3631</v>
      </c>
      <c r="C139" s="14" t="s">
        <v>3632</v>
      </c>
      <c r="D139" s="14" t="s">
        <v>585</v>
      </c>
      <c r="E139" s="14" t="s">
        <v>3633</v>
      </c>
      <c r="F139" s="14" t="s">
        <v>3634</v>
      </c>
      <c r="G139" s="14" t="s">
        <v>3635</v>
      </c>
      <c r="H139" s="14" t="s">
        <v>3636</v>
      </c>
      <c r="I139" s="14" t="s">
        <v>2929</v>
      </c>
      <c r="J139" s="14" t="s">
        <v>136</v>
      </c>
      <c r="K139" s="14" t="s">
        <v>66</v>
      </c>
    </row>
    <row r="140" spans="1:11" ht="63" x14ac:dyDescent="0.25">
      <c r="A140" s="27" t="s">
        <v>3637</v>
      </c>
      <c r="B140" s="13" t="s">
        <v>3638</v>
      </c>
      <c r="C140" s="14" t="s">
        <v>3639</v>
      </c>
      <c r="D140" s="14" t="s">
        <v>55</v>
      </c>
      <c r="E140" s="14" t="s">
        <v>3640</v>
      </c>
      <c r="F140" s="14" t="s">
        <v>3641</v>
      </c>
      <c r="G140" s="14" t="s">
        <v>3642</v>
      </c>
      <c r="H140" s="14" t="s">
        <v>3643</v>
      </c>
      <c r="I140" s="14" t="s">
        <v>316</v>
      </c>
      <c r="J140" s="14" t="s">
        <v>317</v>
      </c>
      <c r="K140" s="14" t="s">
        <v>66</v>
      </c>
    </row>
    <row r="141" spans="1:11" ht="105" x14ac:dyDescent="0.25">
      <c r="A141" s="27" t="s">
        <v>3644</v>
      </c>
      <c r="B141" s="13" t="s">
        <v>3645</v>
      </c>
      <c r="C141" s="14" t="s">
        <v>3646</v>
      </c>
      <c r="D141" s="14" t="s">
        <v>55</v>
      </c>
      <c r="E141" s="14" t="s">
        <v>852</v>
      </c>
      <c r="F141" s="14"/>
      <c r="G141" s="14" t="s">
        <v>852</v>
      </c>
      <c r="H141" s="14" t="s">
        <v>3647</v>
      </c>
      <c r="I141" s="14" t="s">
        <v>2929</v>
      </c>
      <c r="J141" s="14" t="s">
        <v>136</v>
      </c>
      <c r="K141" s="14" t="s">
        <v>268</v>
      </c>
    </row>
    <row r="142" spans="1:11" ht="52.5" x14ac:dyDescent="0.25">
      <c r="A142" s="27" t="s">
        <v>3648</v>
      </c>
      <c r="B142" s="13" t="s">
        <v>3649</v>
      </c>
      <c r="C142" s="14" t="s">
        <v>3650</v>
      </c>
      <c r="D142" s="14" t="s">
        <v>660</v>
      </c>
      <c r="E142" s="14" t="s">
        <v>3651</v>
      </c>
      <c r="F142" s="14"/>
      <c r="G142" s="14" t="s">
        <v>3351</v>
      </c>
      <c r="H142" s="14" t="s">
        <v>3652</v>
      </c>
      <c r="I142" s="14" t="s">
        <v>28</v>
      </c>
      <c r="J142" s="14" t="s">
        <v>29</v>
      </c>
      <c r="K142" s="14" t="s">
        <v>589</v>
      </c>
    </row>
    <row r="143" spans="1:11" ht="42" x14ac:dyDescent="0.25">
      <c r="A143" s="27" t="s">
        <v>3653</v>
      </c>
      <c r="B143" s="13" t="s">
        <v>3654</v>
      </c>
      <c r="C143" s="14" t="s">
        <v>3655</v>
      </c>
      <c r="D143" s="14" t="s">
        <v>55</v>
      </c>
      <c r="E143" s="14" t="s">
        <v>3552</v>
      </c>
      <c r="F143" s="14"/>
      <c r="G143" s="14" t="s">
        <v>3552</v>
      </c>
      <c r="H143" s="14" t="s">
        <v>3656</v>
      </c>
      <c r="I143" s="14" t="s">
        <v>3356</v>
      </c>
      <c r="J143" s="14" t="s">
        <v>75</v>
      </c>
      <c r="K143" s="14" t="s">
        <v>107</v>
      </c>
    </row>
    <row r="144" spans="1:11" ht="105" x14ac:dyDescent="0.25">
      <c r="A144" s="27" t="s">
        <v>3657</v>
      </c>
      <c r="B144" s="13" t="s">
        <v>3658</v>
      </c>
      <c r="C144" s="14" t="s">
        <v>3659</v>
      </c>
      <c r="D144" s="14" t="s">
        <v>93</v>
      </c>
      <c r="E144" s="14" t="s">
        <v>3314</v>
      </c>
      <c r="F144" s="14" t="s">
        <v>3315</v>
      </c>
      <c r="G144" s="14" t="s">
        <v>3316</v>
      </c>
      <c r="H144" s="14" t="s">
        <v>3317</v>
      </c>
      <c r="I144" s="14" t="s">
        <v>135</v>
      </c>
      <c r="J144" s="14" t="s">
        <v>136</v>
      </c>
      <c r="K144" s="14" t="s">
        <v>66</v>
      </c>
    </row>
    <row r="145" spans="1:11" ht="105" x14ac:dyDescent="0.25">
      <c r="A145" s="27" t="s">
        <v>3660</v>
      </c>
      <c r="B145" s="13" t="s">
        <v>3661</v>
      </c>
      <c r="C145" s="14" t="s">
        <v>3662</v>
      </c>
      <c r="D145" s="14" t="s">
        <v>93</v>
      </c>
      <c r="E145" s="14" t="s">
        <v>564</v>
      </c>
      <c r="F145" s="14" t="s">
        <v>565</v>
      </c>
      <c r="G145" s="14" t="s">
        <v>566</v>
      </c>
      <c r="H145" s="14" t="s">
        <v>567</v>
      </c>
      <c r="I145" s="14" t="s">
        <v>135</v>
      </c>
      <c r="J145" s="14" t="s">
        <v>136</v>
      </c>
      <c r="K145" s="14" t="s">
        <v>66</v>
      </c>
    </row>
    <row r="146" spans="1:11" ht="105" x14ac:dyDescent="0.25">
      <c r="A146" s="27" t="s">
        <v>3663</v>
      </c>
      <c r="B146" s="13" t="s">
        <v>3664</v>
      </c>
      <c r="C146" s="14" t="s">
        <v>3665</v>
      </c>
      <c r="D146" s="14" t="s">
        <v>55</v>
      </c>
      <c r="E146" s="14"/>
      <c r="F146" s="14"/>
      <c r="G146" s="14"/>
      <c r="H146" s="14" t="s">
        <v>1521</v>
      </c>
      <c r="I146" s="14" t="s">
        <v>2929</v>
      </c>
      <c r="J146" s="14" t="s">
        <v>136</v>
      </c>
      <c r="K146" s="14" t="s">
        <v>66</v>
      </c>
    </row>
    <row r="147" spans="1:11" ht="52.5" x14ac:dyDescent="0.25">
      <c r="A147" s="27" t="s">
        <v>3666</v>
      </c>
      <c r="B147" s="13" t="s">
        <v>3667</v>
      </c>
      <c r="C147" s="14" t="s">
        <v>3668</v>
      </c>
      <c r="D147" s="14" t="s">
        <v>128</v>
      </c>
      <c r="E147" s="14" t="s">
        <v>3116</v>
      </c>
      <c r="F147" s="14" t="s">
        <v>3117</v>
      </c>
      <c r="G147" s="14" t="s">
        <v>3669</v>
      </c>
      <c r="H147" s="14" t="s">
        <v>3119</v>
      </c>
      <c r="I147" s="14" t="s">
        <v>143</v>
      </c>
      <c r="J147" s="14" t="s">
        <v>144</v>
      </c>
      <c r="K147" s="14" t="s">
        <v>76</v>
      </c>
    </row>
    <row r="148" spans="1:11" ht="63" x14ac:dyDescent="0.25">
      <c r="A148" s="27" t="s">
        <v>3670</v>
      </c>
      <c r="B148" s="13" t="s">
        <v>3671</v>
      </c>
      <c r="C148" s="14" t="s">
        <v>3672</v>
      </c>
      <c r="D148" s="14" t="s">
        <v>128</v>
      </c>
      <c r="E148" s="14" t="s">
        <v>3550</v>
      </c>
      <c r="F148" s="14" t="s">
        <v>3551</v>
      </c>
      <c r="G148" s="14" t="s">
        <v>3552</v>
      </c>
      <c r="H148" s="14" t="s">
        <v>3553</v>
      </c>
      <c r="I148" s="14" t="s">
        <v>105</v>
      </c>
      <c r="J148" s="14" t="s">
        <v>106</v>
      </c>
      <c r="K148" s="14" t="s">
        <v>107</v>
      </c>
    </row>
    <row r="149" spans="1:11" ht="63" x14ac:dyDescent="0.25">
      <c r="A149" s="27" t="s">
        <v>3673</v>
      </c>
      <c r="B149" s="13" t="s">
        <v>3674</v>
      </c>
      <c r="C149" s="14" t="s">
        <v>3675</v>
      </c>
      <c r="D149" s="14" t="s">
        <v>55</v>
      </c>
      <c r="E149" s="14" t="s">
        <v>3676</v>
      </c>
      <c r="F149" s="14" t="s">
        <v>3677</v>
      </c>
      <c r="G149" s="14" t="s">
        <v>3676</v>
      </c>
      <c r="H149" s="14" t="s">
        <v>3678</v>
      </c>
      <c r="I149" s="14" t="s">
        <v>343</v>
      </c>
      <c r="J149" s="14" t="s">
        <v>317</v>
      </c>
      <c r="K149" s="14" t="s">
        <v>344</v>
      </c>
    </row>
    <row r="150" spans="1:11" ht="52.5" x14ac:dyDescent="0.25">
      <c r="A150" s="27" t="s">
        <v>3679</v>
      </c>
      <c r="B150" s="13" t="s">
        <v>3680</v>
      </c>
      <c r="C150" s="14" t="s">
        <v>3681</v>
      </c>
      <c r="D150" s="14" t="s">
        <v>93</v>
      </c>
      <c r="E150" s="14" t="s">
        <v>3446</v>
      </c>
      <c r="F150" s="14" t="s">
        <v>3447</v>
      </c>
      <c r="G150" s="14" t="s">
        <v>3682</v>
      </c>
      <c r="H150" s="14" t="s">
        <v>3683</v>
      </c>
      <c r="I150" s="14" t="s">
        <v>1962</v>
      </c>
      <c r="J150" s="14" t="s">
        <v>106</v>
      </c>
      <c r="K150" s="14" t="s">
        <v>281</v>
      </c>
    </row>
    <row r="151" spans="1:11" ht="105" x14ac:dyDescent="0.25">
      <c r="A151" s="27" t="s">
        <v>3684</v>
      </c>
      <c r="B151" s="13" t="s">
        <v>3685</v>
      </c>
      <c r="C151" s="14" t="s">
        <v>3686</v>
      </c>
      <c r="D151" s="14" t="s">
        <v>128</v>
      </c>
      <c r="E151" s="14" t="s">
        <v>70</v>
      </c>
      <c r="F151" s="14" t="s">
        <v>3687</v>
      </c>
      <c r="G151" s="14" t="s">
        <v>3688</v>
      </c>
      <c r="H151" s="14" t="s">
        <v>3689</v>
      </c>
      <c r="I151" s="14" t="s">
        <v>2929</v>
      </c>
      <c r="J151" s="14" t="s">
        <v>136</v>
      </c>
      <c r="K151" s="14" t="s">
        <v>66</v>
      </c>
    </row>
    <row r="152" spans="1:11" ht="73.5" x14ac:dyDescent="0.25">
      <c r="A152" s="27" t="s">
        <v>3690</v>
      </c>
      <c r="B152" s="13" t="s">
        <v>3691</v>
      </c>
      <c r="C152" s="14" t="s">
        <v>3692</v>
      </c>
      <c r="D152" s="14" t="s">
        <v>101</v>
      </c>
      <c r="E152" s="14" t="s">
        <v>3693</v>
      </c>
      <c r="F152" s="14" t="s">
        <v>3694</v>
      </c>
      <c r="G152" s="14" t="s">
        <v>3695</v>
      </c>
      <c r="H152" s="14" t="s">
        <v>3696</v>
      </c>
      <c r="I152" s="14" t="s">
        <v>3129</v>
      </c>
      <c r="J152" s="14" t="s">
        <v>360</v>
      </c>
      <c r="K152" s="14" t="s">
        <v>281</v>
      </c>
    </row>
    <row r="153" spans="1:11" ht="105" x14ac:dyDescent="0.25">
      <c r="A153" s="27" t="s">
        <v>3697</v>
      </c>
      <c r="B153" s="13" t="s">
        <v>3698</v>
      </c>
      <c r="C153" s="14" t="s">
        <v>3699</v>
      </c>
      <c r="D153" s="14" t="s">
        <v>585</v>
      </c>
      <c r="E153" s="14"/>
      <c r="F153" s="14"/>
      <c r="G153" s="14"/>
      <c r="H153" s="14" t="s">
        <v>1521</v>
      </c>
      <c r="I153" s="14" t="s">
        <v>135</v>
      </c>
      <c r="J153" s="14" t="s">
        <v>136</v>
      </c>
      <c r="K153" s="14" t="s">
        <v>66</v>
      </c>
    </row>
    <row r="154" spans="1:11" ht="84" x14ac:dyDescent="0.25">
      <c r="A154" s="27" t="s">
        <v>3700</v>
      </c>
      <c r="B154" s="13" t="s">
        <v>3701</v>
      </c>
      <c r="C154" s="14" t="s">
        <v>3702</v>
      </c>
      <c r="D154" s="14" t="s">
        <v>128</v>
      </c>
      <c r="E154" s="14" t="s">
        <v>3703</v>
      </c>
      <c r="F154" s="14" t="s">
        <v>3704</v>
      </c>
      <c r="G154" s="14" t="s">
        <v>3705</v>
      </c>
      <c r="H154" s="14" t="s">
        <v>3706</v>
      </c>
      <c r="I154" s="14" t="s">
        <v>391</v>
      </c>
      <c r="J154" s="14" t="s">
        <v>392</v>
      </c>
      <c r="K154" s="14" t="s">
        <v>76</v>
      </c>
    </row>
    <row r="155" spans="1:11" ht="105" x14ac:dyDescent="0.25">
      <c r="A155" s="27" t="s">
        <v>3707</v>
      </c>
      <c r="B155" s="13" t="s">
        <v>3708</v>
      </c>
      <c r="C155" s="14" t="s">
        <v>3709</v>
      </c>
      <c r="D155" s="14" t="s">
        <v>128</v>
      </c>
      <c r="E155" s="14" t="s">
        <v>3710</v>
      </c>
      <c r="F155" s="14" t="s">
        <v>486</v>
      </c>
      <c r="G155" s="14" t="s">
        <v>3711</v>
      </c>
      <c r="H155" s="14" t="s">
        <v>3712</v>
      </c>
      <c r="I155" s="14" t="s">
        <v>330</v>
      </c>
      <c r="J155" s="14" t="s">
        <v>136</v>
      </c>
      <c r="K155" s="14" t="s">
        <v>66</v>
      </c>
    </row>
    <row r="156" spans="1:11" ht="63" x14ac:dyDescent="0.25">
      <c r="A156" s="27" t="s">
        <v>3713</v>
      </c>
      <c r="B156" s="13" t="s">
        <v>3714</v>
      </c>
      <c r="C156" s="14" t="s">
        <v>3715</v>
      </c>
      <c r="D156" s="14" t="s">
        <v>585</v>
      </c>
      <c r="E156" s="14" t="s">
        <v>3716</v>
      </c>
      <c r="F156" s="14" t="s">
        <v>3717</v>
      </c>
      <c r="G156" s="14" t="s">
        <v>3718</v>
      </c>
      <c r="H156" s="14" t="s">
        <v>3719</v>
      </c>
      <c r="I156" s="14" t="s">
        <v>3720</v>
      </c>
      <c r="J156" s="14" t="s">
        <v>2636</v>
      </c>
      <c r="K156" s="14" t="s">
        <v>76</v>
      </c>
    </row>
    <row r="157" spans="1:11" ht="105" x14ac:dyDescent="0.25">
      <c r="A157" s="27" t="s">
        <v>3721</v>
      </c>
      <c r="B157" s="13" t="s">
        <v>3722</v>
      </c>
      <c r="C157" s="14" t="s">
        <v>3723</v>
      </c>
      <c r="D157" s="14" t="s">
        <v>93</v>
      </c>
      <c r="E157" s="14" t="s">
        <v>3467</v>
      </c>
      <c r="F157" s="14" t="s">
        <v>3468</v>
      </c>
      <c r="G157" s="14" t="s">
        <v>3469</v>
      </c>
      <c r="H157" s="14" t="s">
        <v>3470</v>
      </c>
      <c r="I157" s="14" t="s">
        <v>135</v>
      </c>
      <c r="J157" s="14" t="s">
        <v>136</v>
      </c>
      <c r="K157" s="14" t="s">
        <v>66</v>
      </c>
    </row>
    <row r="158" spans="1:11" ht="63" x14ac:dyDescent="0.25">
      <c r="A158" s="27" t="s">
        <v>3724</v>
      </c>
      <c r="B158" s="13" t="s">
        <v>3725</v>
      </c>
      <c r="C158" s="14" t="s">
        <v>3726</v>
      </c>
      <c r="D158" s="14" t="s">
        <v>128</v>
      </c>
      <c r="E158" s="14" t="s">
        <v>3727</v>
      </c>
      <c r="F158" s="14"/>
      <c r="G158" s="14" t="s">
        <v>3728</v>
      </c>
      <c r="H158" s="14" t="s">
        <v>3729</v>
      </c>
      <c r="I158" s="14" t="s">
        <v>2915</v>
      </c>
      <c r="J158" s="14" t="s">
        <v>392</v>
      </c>
      <c r="K158" s="14" t="s">
        <v>2916</v>
      </c>
    </row>
    <row r="159" spans="1:11" ht="63" x14ac:dyDescent="0.25">
      <c r="A159" s="27" t="s">
        <v>3730</v>
      </c>
      <c r="B159" s="13" t="s">
        <v>3731</v>
      </c>
      <c r="C159" s="14" t="s">
        <v>3732</v>
      </c>
      <c r="D159" s="14" t="s">
        <v>128</v>
      </c>
      <c r="E159" s="14" t="s">
        <v>3273</v>
      </c>
      <c r="F159" s="14"/>
      <c r="G159" s="14" t="s">
        <v>3733</v>
      </c>
      <c r="H159" s="14" t="s">
        <v>3275</v>
      </c>
      <c r="I159" s="14" t="s">
        <v>391</v>
      </c>
      <c r="J159" s="14" t="s">
        <v>392</v>
      </c>
      <c r="K159" s="14" t="s">
        <v>76</v>
      </c>
    </row>
    <row r="160" spans="1:11" ht="73.5" x14ac:dyDescent="0.25">
      <c r="A160" s="27" t="s">
        <v>3734</v>
      </c>
      <c r="B160" s="13" t="s">
        <v>3735</v>
      </c>
      <c r="C160" s="14" t="s">
        <v>3736</v>
      </c>
      <c r="D160" s="14" t="s">
        <v>585</v>
      </c>
      <c r="E160" s="14" t="s">
        <v>3737</v>
      </c>
      <c r="F160" s="14" t="s">
        <v>3738</v>
      </c>
      <c r="G160" s="14" t="s">
        <v>3739</v>
      </c>
      <c r="H160" s="14" t="s">
        <v>3740</v>
      </c>
      <c r="I160" s="14" t="s">
        <v>2915</v>
      </c>
      <c r="J160" s="14" t="s">
        <v>392</v>
      </c>
      <c r="K160" s="14" t="s">
        <v>2916</v>
      </c>
    </row>
    <row r="161" spans="1:11" ht="105" x14ac:dyDescent="0.25">
      <c r="A161" s="27" t="s">
        <v>3741</v>
      </c>
      <c r="B161" s="13" t="s">
        <v>3742</v>
      </c>
      <c r="C161" s="14" t="s">
        <v>3743</v>
      </c>
      <c r="D161" s="14" t="s">
        <v>128</v>
      </c>
      <c r="E161" s="14" t="s">
        <v>3744</v>
      </c>
      <c r="F161" s="14" t="s">
        <v>3745</v>
      </c>
      <c r="G161" s="14" t="s">
        <v>3746</v>
      </c>
      <c r="H161" s="14" t="s">
        <v>3747</v>
      </c>
      <c r="I161" s="14" t="s">
        <v>2929</v>
      </c>
      <c r="J161" s="14" t="s">
        <v>136</v>
      </c>
      <c r="K161" s="14" t="s">
        <v>66</v>
      </c>
    </row>
    <row r="162" spans="1:11" ht="105" x14ac:dyDescent="0.25">
      <c r="A162" s="27" t="s">
        <v>3748</v>
      </c>
      <c r="B162" s="13" t="s">
        <v>3749</v>
      </c>
      <c r="C162" s="14" t="s">
        <v>3750</v>
      </c>
      <c r="D162" s="14" t="s">
        <v>93</v>
      </c>
      <c r="E162" s="14" t="s">
        <v>70</v>
      </c>
      <c r="F162" s="14" t="s">
        <v>3687</v>
      </c>
      <c r="G162" s="14" t="s">
        <v>3688</v>
      </c>
      <c r="H162" s="14" t="s">
        <v>3689</v>
      </c>
      <c r="I162" s="14" t="s">
        <v>2929</v>
      </c>
      <c r="J162" s="14" t="s">
        <v>136</v>
      </c>
      <c r="K162" s="14" t="s">
        <v>66</v>
      </c>
    </row>
    <row r="163" spans="1:11" ht="63" x14ac:dyDescent="0.25">
      <c r="A163" s="27" t="s">
        <v>3751</v>
      </c>
      <c r="B163" s="13" t="s">
        <v>3752</v>
      </c>
      <c r="C163" s="14" t="s">
        <v>3753</v>
      </c>
      <c r="D163" s="14" t="s">
        <v>55</v>
      </c>
      <c r="E163" s="14" t="s">
        <v>3754</v>
      </c>
      <c r="F163" s="14"/>
      <c r="G163" s="14" t="s">
        <v>3754</v>
      </c>
      <c r="H163" s="14" t="s">
        <v>3755</v>
      </c>
      <c r="I163" s="14" t="s">
        <v>316</v>
      </c>
      <c r="J163" s="14" t="s">
        <v>317</v>
      </c>
      <c r="K163" s="14" t="s">
        <v>344</v>
      </c>
    </row>
    <row r="164" spans="1:11" ht="63" x14ac:dyDescent="0.25">
      <c r="A164" s="27" t="s">
        <v>3756</v>
      </c>
      <c r="B164" s="13" t="s">
        <v>3757</v>
      </c>
      <c r="C164" s="14" t="s">
        <v>3758</v>
      </c>
      <c r="D164" s="14" t="s">
        <v>128</v>
      </c>
      <c r="E164" s="14" t="s">
        <v>3759</v>
      </c>
      <c r="F164" s="14" t="s">
        <v>3760</v>
      </c>
      <c r="G164" s="14" t="s">
        <v>3759</v>
      </c>
      <c r="H164" s="14" t="s">
        <v>3761</v>
      </c>
      <c r="I164" s="14" t="s">
        <v>2915</v>
      </c>
      <c r="J164" s="14" t="s">
        <v>392</v>
      </c>
      <c r="K164" s="14" t="s">
        <v>2916</v>
      </c>
    </row>
    <row r="165" spans="1:11" ht="52.5" x14ac:dyDescent="0.25">
      <c r="A165" s="27" t="s">
        <v>3762</v>
      </c>
      <c r="B165" s="13" t="s">
        <v>3763</v>
      </c>
      <c r="C165" s="14" t="s">
        <v>3764</v>
      </c>
      <c r="D165" s="14" t="s">
        <v>55</v>
      </c>
      <c r="E165" s="14" t="s">
        <v>3765</v>
      </c>
      <c r="F165" s="14" t="s">
        <v>3766</v>
      </c>
      <c r="G165" s="14" t="s">
        <v>3767</v>
      </c>
      <c r="H165" s="14" t="s">
        <v>3768</v>
      </c>
      <c r="I165" s="14" t="s">
        <v>1336</v>
      </c>
      <c r="J165" s="14" t="s">
        <v>1337</v>
      </c>
      <c r="K165" s="14" t="s">
        <v>76</v>
      </c>
    </row>
    <row r="166" spans="1:11" ht="52.5" x14ac:dyDescent="0.25">
      <c r="A166" s="27" t="s">
        <v>3769</v>
      </c>
      <c r="B166" s="13" t="s">
        <v>3770</v>
      </c>
      <c r="C166" s="14" t="s">
        <v>3771</v>
      </c>
      <c r="D166" s="14" t="s">
        <v>585</v>
      </c>
      <c r="E166" s="14" t="s">
        <v>3772</v>
      </c>
      <c r="F166" s="14"/>
      <c r="G166" s="14" t="s">
        <v>3772</v>
      </c>
      <c r="H166" s="14" t="s">
        <v>3773</v>
      </c>
      <c r="I166" s="14" t="s">
        <v>28</v>
      </c>
      <c r="J166" s="14" t="s">
        <v>29</v>
      </c>
      <c r="K166" s="14" t="s">
        <v>3774</v>
      </c>
    </row>
    <row r="167" spans="1:11" ht="105" x14ac:dyDescent="0.25">
      <c r="A167" s="27" t="s">
        <v>3775</v>
      </c>
      <c r="B167" s="13" t="s">
        <v>3776</v>
      </c>
      <c r="C167" s="14" t="s">
        <v>3777</v>
      </c>
      <c r="D167" s="14" t="s">
        <v>128</v>
      </c>
      <c r="E167" s="14" t="s">
        <v>3778</v>
      </c>
      <c r="F167" s="14" t="s">
        <v>3779</v>
      </c>
      <c r="G167" s="14" t="s">
        <v>3780</v>
      </c>
      <c r="H167" s="14" t="s">
        <v>3781</v>
      </c>
      <c r="I167" s="14" t="s">
        <v>2929</v>
      </c>
      <c r="J167" s="14" t="s">
        <v>136</v>
      </c>
      <c r="K167" s="14" t="s">
        <v>66</v>
      </c>
    </row>
    <row r="168" spans="1:11" ht="105" x14ac:dyDescent="0.25">
      <c r="A168" s="27" t="s">
        <v>3782</v>
      </c>
      <c r="B168" s="13" t="s">
        <v>3783</v>
      </c>
      <c r="C168" s="14" t="s">
        <v>3784</v>
      </c>
      <c r="D168" s="14" t="s">
        <v>93</v>
      </c>
      <c r="E168" s="14" t="s">
        <v>166</v>
      </c>
      <c r="F168" s="14" t="s">
        <v>167</v>
      </c>
      <c r="G168" s="14" t="s">
        <v>168</v>
      </c>
      <c r="H168" s="14" t="s">
        <v>3785</v>
      </c>
      <c r="I168" s="14" t="s">
        <v>330</v>
      </c>
      <c r="J168" s="14" t="s">
        <v>136</v>
      </c>
      <c r="K168" s="14" t="s">
        <v>66</v>
      </c>
    </row>
    <row r="169" spans="1:11" ht="63" x14ac:dyDescent="0.25">
      <c r="A169" s="27" t="s">
        <v>3786</v>
      </c>
      <c r="B169" s="13" t="s">
        <v>3787</v>
      </c>
      <c r="C169" s="14" t="s">
        <v>3788</v>
      </c>
      <c r="D169" s="14" t="s">
        <v>55</v>
      </c>
      <c r="E169" s="14" t="s">
        <v>3789</v>
      </c>
      <c r="F169" s="14"/>
      <c r="G169" s="14" t="s">
        <v>3789</v>
      </c>
      <c r="H169" s="14" t="s">
        <v>3790</v>
      </c>
      <c r="I169" s="14" t="s">
        <v>316</v>
      </c>
      <c r="J169" s="14" t="s">
        <v>317</v>
      </c>
      <c r="K169" s="14" t="s">
        <v>76</v>
      </c>
    </row>
    <row r="170" spans="1:11" ht="105" x14ac:dyDescent="0.25">
      <c r="A170" s="27" t="s">
        <v>3791</v>
      </c>
      <c r="B170" s="13" t="s">
        <v>3792</v>
      </c>
      <c r="C170" s="14" t="s">
        <v>3793</v>
      </c>
      <c r="D170" s="14" t="s">
        <v>93</v>
      </c>
      <c r="E170" s="14" t="s">
        <v>3794</v>
      </c>
      <c r="F170" s="14"/>
      <c r="G170" s="14" t="s">
        <v>3794</v>
      </c>
      <c r="H170" s="14" t="s">
        <v>3795</v>
      </c>
      <c r="I170" s="14" t="s">
        <v>105</v>
      </c>
      <c r="J170" s="14" t="s">
        <v>106</v>
      </c>
      <c r="K170" s="14" t="s">
        <v>281</v>
      </c>
    </row>
    <row r="171" spans="1:11" ht="63" x14ac:dyDescent="0.25">
      <c r="A171" s="27" t="s">
        <v>3796</v>
      </c>
      <c r="B171" s="13" t="s">
        <v>3797</v>
      </c>
      <c r="C171" s="14" t="s">
        <v>3798</v>
      </c>
      <c r="D171" s="14" t="s">
        <v>101</v>
      </c>
      <c r="E171" s="14" t="s">
        <v>1546</v>
      </c>
      <c r="F171" s="14" t="s">
        <v>1547</v>
      </c>
      <c r="G171" s="14" t="s">
        <v>1548</v>
      </c>
      <c r="H171" s="14" t="s">
        <v>1549</v>
      </c>
      <c r="I171" s="14" t="s">
        <v>1336</v>
      </c>
      <c r="J171" s="14" t="s">
        <v>1337</v>
      </c>
      <c r="K171" s="14" t="s">
        <v>3799</v>
      </c>
    </row>
    <row r="172" spans="1:11" ht="63" x14ac:dyDescent="0.25">
      <c r="A172" s="27" t="s">
        <v>3800</v>
      </c>
      <c r="B172" s="13" t="s">
        <v>3801</v>
      </c>
      <c r="C172" s="14" t="s">
        <v>3802</v>
      </c>
      <c r="D172" s="14" t="s">
        <v>128</v>
      </c>
      <c r="E172" s="14" t="s">
        <v>3803</v>
      </c>
      <c r="F172" s="14" t="s">
        <v>3804</v>
      </c>
      <c r="G172" s="14" t="s">
        <v>3803</v>
      </c>
      <c r="H172" s="14" t="s">
        <v>3805</v>
      </c>
      <c r="I172" s="14" t="s">
        <v>3806</v>
      </c>
      <c r="J172" s="14" t="s">
        <v>317</v>
      </c>
      <c r="K172" s="14" t="s">
        <v>344</v>
      </c>
    </row>
    <row r="173" spans="1:11" ht="63" x14ac:dyDescent="0.25">
      <c r="A173" s="27" t="s">
        <v>3807</v>
      </c>
      <c r="B173" s="13" t="s">
        <v>3808</v>
      </c>
      <c r="C173" s="14" t="s">
        <v>3809</v>
      </c>
      <c r="D173" s="14" t="s">
        <v>585</v>
      </c>
      <c r="E173" s="14" t="s">
        <v>3810</v>
      </c>
      <c r="F173" s="14" t="s">
        <v>3811</v>
      </c>
      <c r="G173" s="14" t="s">
        <v>540</v>
      </c>
      <c r="H173" s="14" t="s">
        <v>3812</v>
      </c>
      <c r="I173" s="14" t="s">
        <v>74</v>
      </c>
      <c r="J173" s="14" t="s">
        <v>75</v>
      </c>
      <c r="K173" s="14" t="s">
        <v>76</v>
      </c>
    </row>
    <row r="174" spans="1:11" ht="42" x14ac:dyDescent="0.25">
      <c r="A174" s="27" t="s">
        <v>3813</v>
      </c>
      <c r="B174" s="13" t="s">
        <v>3814</v>
      </c>
      <c r="C174" s="14" t="s">
        <v>3815</v>
      </c>
      <c r="D174" s="14" t="s">
        <v>55</v>
      </c>
      <c r="E174" s="14" t="s">
        <v>3816</v>
      </c>
      <c r="F174" s="14" t="s">
        <v>3817</v>
      </c>
      <c r="G174" s="14" t="s">
        <v>3818</v>
      </c>
      <c r="H174" s="14" t="s">
        <v>3819</v>
      </c>
      <c r="I174" s="14" t="s">
        <v>28</v>
      </c>
      <c r="J174" s="14" t="s">
        <v>29</v>
      </c>
      <c r="K174" s="14" t="s">
        <v>759</v>
      </c>
    </row>
    <row r="175" spans="1:11" ht="63" x14ac:dyDescent="0.25">
      <c r="A175" s="27" t="s">
        <v>3820</v>
      </c>
      <c r="B175" s="13" t="s">
        <v>3821</v>
      </c>
      <c r="C175" s="14" t="s">
        <v>3822</v>
      </c>
      <c r="D175" s="14" t="s">
        <v>55</v>
      </c>
      <c r="E175" s="14" t="s">
        <v>3823</v>
      </c>
      <c r="F175" s="14" t="s">
        <v>3824</v>
      </c>
      <c r="G175" s="14" t="s">
        <v>3825</v>
      </c>
      <c r="H175" s="14" t="s">
        <v>3826</v>
      </c>
      <c r="I175" s="14" t="s">
        <v>316</v>
      </c>
      <c r="J175" s="14" t="s">
        <v>317</v>
      </c>
      <c r="K175" s="14" t="s">
        <v>66</v>
      </c>
    </row>
    <row r="176" spans="1:11" ht="105" x14ac:dyDescent="0.25">
      <c r="A176" s="27" t="s">
        <v>3827</v>
      </c>
      <c r="B176" s="13" t="s">
        <v>3828</v>
      </c>
      <c r="C176" s="14" t="s">
        <v>3829</v>
      </c>
      <c r="D176" s="14" t="s">
        <v>128</v>
      </c>
      <c r="E176" s="14" t="s">
        <v>3830</v>
      </c>
      <c r="F176" s="14" t="s">
        <v>3831</v>
      </c>
      <c r="G176" s="14" t="s">
        <v>3832</v>
      </c>
      <c r="H176" s="14" t="s">
        <v>3833</v>
      </c>
      <c r="I176" s="14" t="s">
        <v>2929</v>
      </c>
      <c r="J176" s="14" t="s">
        <v>136</v>
      </c>
      <c r="K176" s="14" t="s">
        <v>66</v>
      </c>
    </row>
    <row r="177" spans="1:11" ht="63" x14ac:dyDescent="0.25">
      <c r="A177" s="27" t="s">
        <v>3834</v>
      </c>
      <c r="B177" s="13" t="s">
        <v>3835</v>
      </c>
      <c r="C177" s="14" t="s">
        <v>3836</v>
      </c>
      <c r="D177" s="14" t="s">
        <v>55</v>
      </c>
      <c r="E177" s="14" t="s">
        <v>3837</v>
      </c>
      <c r="F177" s="14" t="s">
        <v>3838</v>
      </c>
      <c r="G177" s="14" t="s">
        <v>3839</v>
      </c>
      <c r="H177" s="14" t="s">
        <v>3840</v>
      </c>
      <c r="I177" s="14" t="s">
        <v>391</v>
      </c>
      <c r="J177" s="14" t="s">
        <v>392</v>
      </c>
      <c r="K177" s="14" t="s">
        <v>76</v>
      </c>
    </row>
    <row r="178" spans="1:11" ht="73.5" x14ac:dyDescent="0.25">
      <c r="A178" s="27" t="s">
        <v>3841</v>
      </c>
      <c r="B178" s="13" t="s">
        <v>3842</v>
      </c>
      <c r="C178" s="14" t="s">
        <v>3843</v>
      </c>
      <c r="D178" s="14" t="s">
        <v>128</v>
      </c>
      <c r="E178" s="14" t="s">
        <v>3844</v>
      </c>
      <c r="F178" s="14" t="s">
        <v>3845</v>
      </c>
      <c r="G178" s="14" t="s">
        <v>3846</v>
      </c>
      <c r="H178" s="14" t="s">
        <v>3847</v>
      </c>
      <c r="I178" s="14" t="s">
        <v>105</v>
      </c>
      <c r="J178" s="14" t="s">
        <v>106</v>
      </c>
      <c r="K178" s="14" t="s">
        <v>107</v>
      </c>
    </row>
    <row r="179" spans="1:11" ht="105" x14ac:dyDescent="0.25">
      <c r="A179" s="27" t="s">
        <v>3848</v>
      </c>
      <c r="B179" s="13" t="s">
        <v>3849</v>
      </c>
      <c r="C179" s="14" t="s">
        <v>3850</v>
      </c>
      <c r="D179" s="14" t="s">
        <v>93</v>
      </c>
      <c r="E179" s="14" t="s">
        <v>3109</v>
      </c>
      <c r="F179" s="14" t="s">
        <v>3110</v>
      </c>
      <c r="G179" s="14" t="s">
        <v>3111</v>
      </c>
      <c r="H179" s="14" t="s">
        <v>3112</v>
      </c>
      <c r="I179" s="14" t="s">
        <v>135</v>
      </c>
      <c r="J179" s="14" t="s">
        <v>136</v>
      </c>
      <c r="K179" s="14" t="s">
        <v>66</v>
      </c>
    </row>
    <row r="180" spans="1:11" ht="84" x14ac:dyDescent="0.25">
      <c r="A180" s="27" t="s">
        <v>3851</v>
      </c>
      <c r="B180" s="13" t="s">
        <v>3852</v>
      </c>
      <c r="C180" s="14" t="s">
        <v>3853</v>
      </c>
      <c r="D180" s="14" t="s">
        <v>660</v>
      </c>
      <c r="E180" s="14" t="s">
        <v>683</v>
      </c>
      <c r="F180" s="14" t="s">
        <v>684</v>
      </c>
      <c r="G180" s="14" t="s">
        <v>685</v>
      </c>
      <c r="H180" s="14" t="s">
        <v>686</v>
      </c>
      <c r="I180" s="14" t="s">
        <v>74</v>
      </c>
      <c r="J180" s="14" t="s">
        <v>75</v>
      </c>
      <c r="K180" s="14" t="s">
        <v>76</v>
      </c>
    </row>
    <row r="181" spans="1:11" ht="73.5" x14ac:dyDescent="0.25">
      <c r="A181" s="27" t="s">
        <v>3854</v>
      </c>
      <c r="B181" s="13" t="s">
        <v>3855</v>
      </c>
      <c r="C181" s="14" t="s">
        <v>3856</v>
      </c>
      <c r="D181" s="14" t="s">
        <v>128</v>
      </c>
      <c r="E181" s="14" t="s">
        <v>3857</v>
      </c>
      <c r="F181" s="14" t="s">
        <v>3858</v>
      </c>
      <c r="G181" s="14" t="s">
        <v>3859</v>
      </c>
      <c r="H181" s="14" t="s">
        <v>3860</v>
      </c>
      <c r="I181" s="14" t="s">
        <v>391</v>
      </c>
      <c r="J181" s="14" t="s">
        <v>392</v>
      </c>
      <c r="K181" s="14" t="s">
        <v>66</v>
      </c>
    </row>
    <row r="182" spans="1:11" ht="52.5" x14ac:dyDescent="0.25">
      <c r="A182" s="27" t="s">
        <v>3861</v>
      </c>
      <c r="B182" s="13" t="s">
        <v>3862</v>
      </c>
      <c r="C182" s="14" t="s">
        <v>3863</v>
      </c>
      <c r="D182" s="14" t="s">
        <v>93</v>
      </c>
      <c r="E182" s="14" t="s">
        <v>668</v>
      </c>
      <c r="F182" s="14" t="s">
        <v>669</v>
      </c>
      <c r="G182" s="14" t="s">
        <v>702</v>
      </c>
      <c r="H182" s="14" t="s">
        <v>671</v>
      </c>
      <c r="I182" s="14" t="s">
        <v>28</v>
      </c>
      <c r="J182" s="14" t="s">
        <v>29</v>
      </c>
      <c r="K182" s="14" t="s">
        <v>37</v>
      </c>
    </row>
    <row r="183" spans="1:11" ht="105" x14ac:dyDescent="0.25">
      <c r="A183" s="27" t="s">
        <v>3864</v>
      </c>
      <c r="B183" s="13" t="s">
        <v>3865</v>
      </c>
      <c r="C183" s="14" t="s">
        <v>3866</v>
      </c>
      <c r="D183" s="14" t="s">
        <v>55</v>
      </c>
      <c r="E183" s="14" t="s">
        <v>3867</v>
      </c>
      <c r="F183" s="14" t="s">
        <v>3868</v>
      </c>
      <c r="G183" s="14" t="s">
        <v>3867</v>
      </c>
      <c r="H183" s="14" t="s">
        <v>3869</v>
      </c>
      <c r="I183" s="14" t="s">
        <v>330</v>
      </c>
      <c r="J183" s="14" t="s">
        <v>136</v>
      </c>
      <c r="K183" s="14" t="s">
        <v>66</v>
      </c>
    </row>
    <row r="184" spans="1:11" ht="63" x14ac:dyDescent="0.25">
      <c r="A184" s="27" t="s">
        <v>3870</v>
      </c>
      <c r="B184" s="13" t="s">
        <v>3871</v>
      </c>
      <c r="C184" s="14" t="s">
        <v>3872</v>
      </c>
      <c r="D184" s="14" t="s">
        <v>93</v>
      </c>
      <c r="E184" s="14" t="s">
        <v>379</v>
      </c>
      <c r="F184" s="14" t="s">
        <v>380</v>
      </c>
      <c r="G184" s="14" t="s">
        <v>381</v>
      </c>
      <c r="H184" s="14" t="s">
        <v>382</v>
      </c>
      <c r="I184" s="14" t="s">
        <v>316</v>
      </c>
      <c r="J184" s="14" t="s">
        <v>317</v>
      </c>
      <c r="K184" s="14" t="s">
        <v>344</v>
      </c>
    </row>
    <row r="185" spans="1:11" ht="63" x14ac:dyDescent="0.25">
      <c r="A185" s="27" t="s">
        <v>3873</v>
      </c>
      <c r="B185" s="13" t="s">
        <v>3874</v>
      </c>
      <c r="C185" s="14" t="s">
        <v>3875</v>
      </c>
      <c r="D185" s="14" t="s">
        <v>660</v>
      </c>
      <c r="E185" s="14" t="s">
        <v>3219</v>
      </c>
      <c r="F185" s="14" t="s">
        <v>3220</v>
      </c>
      <c r="G185" s="14" t="s">
        <v>3876</v>
      </c>
      <c r="H185" s="14" t="s">
        <v>3222</v>
      </c>
      <c r="I185" s="14" t="s">
        <v>663</v>
      </c>
      <c r="J185" s="14" t="s">
        <v>664</v>
      </c>
      <c r="K185" s="14" t="s">
        <v>76</v>
      </c>
    </row>
    <row r="186" spans="1:11" ht="63" x14ac:dyDescent="0.25">
      <c r="A186" s="27" t="s">
        <v>3877</v>
      </c>
      <c r="B186" s="13" t="s">
        <v>3878</v>
      </c>
      <c r="C186" s="14" t="s">
        <v>3879</v>
      </c>
      <c r="D186" s="14" t="s">
        <v>55</v>
      </c>
      <c r="E186" s="14" t="s">
        <v>3880</v>
      </c>
      <c r="F186" s="14" t="s">
        <v>3881</v>
      </c>
      <c r="G186" s="14" t="s">
        <v>3882</v>
      </c>
      <c r="H186" s="14" t="s">
        <v>3883</v>
      </c>
      <c r="I186" s="14" t="s">
        <v>391</v>
      </c>
      <c r="J186" s="14" t="s">
        <v>392</v>
      </c>
      <c r="K186" s="14" t="s">
        <v>76</v>
      </c>
    </row>
    <row r="187" spans="1:11" ht="73.5" x14ac:dyDescent="0.25">
      <c r="A187" s="27" t="s">
        <v>3884</v>
      </c>
      <c r="B187" s="13" t="s">
        <v>3885</v>
      </c>
      <c r="C187" s="14" t="s">
        <v>3886</v>
      </c>
      <c r="D187" s="14" t="s">
        <v>128</v>
      </c>
      <c r="E187" s="14" t="s">
        <v>3887</v>
      </c>
      <c r="F187" s="14" t="s">
        <v>3888</v>
      </c>
      <c r="G187" s="14" t="s">
        <v>3889</v>
      </c>
      <c r="H187" s="14" t="s">
        <v>3890</v>
      </c>
      <c r="I187" s="14" t="s">
        <v>3891</v>
      </c>
      <c r="J187" s="14" t="s">
        <v>3892</v>
      </c>
      <c r="K187" s="14" t="s">
        <v>344</v>
      </c>
    </row>
    <row r="188" spans="1:11" ht="42" x14ac:dyDescent="0.25">
      <c r="A188" s="27" t="s">
        <v>3893</v>
      </c>
      <c r="B188" s="13" t="s">
        <v>3894</v>
      </c>
      <c r="C188" s="14" t="s">
        <v>3895</v>
      </c>
      <c r="D188" s="14" t="s">
        <v>55</v>
      </c>
      <c r="E188" s="14" t="s">
        <v>3896</v>
      </c>
      <c r="F188" s="14" t="s">
        <v>3897</v>
      </c>
      <c r="G188" s="14" t="s">
        <v>3898</v>
      </c>
      <c r="H188" s="14" t="s">
        <v>3899</v>
      </c>
      <c r="I188" s="14" t="s">
        <v>560</v>
      </c>
      <c r="J188" s="14" t="s">
        <v>458</v>
      </c>
      <c r="K188" s="14" t="s">
        <v>76</v>
      </c>
    </row>
    <row r="189" spans="1:11" ht="63" x14ac:dyDescent="0.25">
      <c r="A189" s="27" t="s">
        <v>3900</v>
      </c>
      <c r="B189" s="13" t="s">
        <v>3901</v>
      </c>
      <c r="C189" s="14" t="s">
        <v>3902</v>
      </c>
      <c r="D189" s="14" t="s">
        <v>55</v>
      </c>
      <c r="E189" s="14" t="s">
        <v>3903</v>
      </c>
      <c r="F189" s="14" t="s">
        <v>3904</v>
      </c>
      <c r="G189" s="14" t="s">
        <v>3905</v>
      </c>
      <c r="H189" s="14" t="s">
        <v>3906</v>
      </c>
      <c r="I189" s="14" t="s">
        <v>28</v>
      </c>
      <c r="J189" s="14" t="s">
        <v>29</v>
      </c>
      <c r="K189" s="14" t="s">
        <v>162</v>
      </c>
    </row>
    <row r="190" spans="1:11" ht="42" x14ac:dyDescent="0.25">
      <c r="A190" s="27" t="s">
        <v>3907</v>
      </c>
      <c r="B190" s="13" t="s">
        <v>3908</v>
      </c>
      <c r="C190" s="14" t="s">
        <v>3909</v>
      </c>
      <c r="D190" s="14" t="s">
        <v>55</v>
      </c>
      <c r="E190" s="14" t="s">
        <v>3910</v>
      </c>
      <c r="F190" s="14" t="s">
        <v>3911</v>
      </c>
      <c r="G190" s="14" t="s">
        <v>3912</v>
      </c>
      <c r="H190" s="14" t="s">
        <v>3913</v>
      </c>
      <c r="I190" s="14" t="s">
        <v>28</v>
      </c>
      <c r="J190" s="14" t="s">
        <v>29</v>
      </c>
      <c r="K190" s="14" t="s">
        <v>76</v>
      </c>
    </row>
    <row r="191" spans="1:11" ht="63" x14ac:dyDescent="0.25">
      <c r="A191" s="27" t="s">
        <v>3914</v>
      </c>
      <c r="B191" s="13" t="s">
        <v>3915</v>
      </c>
      <c r="C191" s="14" t="s">
        <v>3916</v>
      </c>
      <c r="D191" s="14" t="s">
        <v>55</v>
      </c>
      <c r="E191" s="14" t="s">
        <v>3917</v>
      </c>
      <c r="F191" s="14" t="s">
        <v>3918</v>
      </c>
      <c r="G191" s="14" t="s">
        <v>3919</v>
      </c>
      <c r="H191" s="14" t="s">
        <v>3920</v>
      </c>
      <c r="I191" s="14" t="s">
        <v>2915</v>
      </c>
      <c r="J191" s="14" t="s">
        <v>392</v>
      </c>
      <c r="K191" s="14" t="s">
        <v>2916</v>
      </c>
    </row>
    <row r="192" spans="1:11" ht="105" x14ac:dyDescent="0.25">
      <c r="A192" s="27" t="s">
        <v>3921</v>
      </c>
      <c r="B192" s="13" t="s">
        <v>3922</v>
      </c>
      <c r="C192" s="14" t="s">
        <v>3081</v>
      </c>
      <c r="D192" s="14" t="s">
        <v>55</v>
      </c>
      <c r="E192" s="14" t="s">
        <v>3923</v>
      </c>
      <c r="F192" s="14"/>
      <c r="G192" s="14" t="s">
        <v>3924</v>
      </c>
      <c r="H192" s="14" t="s">
        <v>3925</v>
      </c>
      <c r="I192" s="14" t="s">
        <v>2929</v>
      </c>
      <c r="J192" s="14" t="s">
        <v>136</v>
      </c>
      <c r="K192" s="14" t="s">
        <v>66</v>
      </c>
    </row>
    <row r="193" spans="1:11" ht="63" x14ac:dyDescent="0.25">
      <c r="A193" s="27" t="s">
        <v>3926</v>
      </c>
      <c r="B193" s="13" t="s">
        <v>3927</v>
      </c>
      <c r="C193" s="14" t="s">
        <v>3928</v>
      </c>
      <c r="D193" s="14" t="s">
        <v>585</v>
      </c>
      <c r="E193" s="14" t="s">
        <v>3929</v>
      </c>
      <c r="F193" s="14" t="s">
        <v>3930</v>
      </c>
      <c r="G193" s="14" t="s">
        <v>3931</v>
      </c>
      <c r="H193" s="14" t="s">
        <v>3932</v>
      </c>
      <c r="I193" s="14" t="s">
        <v>74</v>
      </c>
      <c r="J193" s="14" t="s">
        <v>75</v>
      </c>
      <c r="K193" s="14" t="s">
        <v>76</v>
      </c>
    </row>
    <row r="194" spans="1:11" ht="105" x14ac:dyDescent="0.25">
      <c r="A194" s="27" t="s">
        <v>3933</v>
      </c>
      <c r="B194" s="13" t="s">
        <v>3934</v>
      </c>
      <c r="C194" s="14" t="s">
        <v>3935</v>
      </c>
      <c r="D194" s="14" t="s">
        <v>55</v>
      </c>
      <c r="E194" s="14" t="s">
        <v>3133</v>
      </c>
      <c r="F194" s="14"/>
      <c r="G194" s="14" t="s">
        <v>3133</v>
      </c>
      <c r="H194" s="14" t="s">
        <v>3936</v>
      </c>
      <c r="I194" s="14" t="s">
        <v>330</v>
      </c>
      <c r="J194" s="14" t="s">
        <v>136</v>
      </c>
      <c r="K194" s="14" t="s">
        <v>66</v>
      </c>
    </row>
    <row r="195" spans="1:11" ht="105" x14ac:dyDescent="0.25">
      <c r="A195" s="27" t="s">
        <v>3937</v>
      </c>
      <c r="B195" s="13" t="s">
        <v>3938</v>
      </c>
      <c r="C195" s="14" t="s">
        <v>3939</v>
      </c>
      <c r="D195" s="14" t="s">
        <v>55</v>
      </c>
      <c r="E195" s="14" t="s">
        <v>3133</v>
      </c>
      <c r="F195" s="14"/>
      <c r="G195" s="14" t="s">
        <v>3133</v>
      </c>
      <c r="H195" s="14" t="s">
        <v>3936</v>
      </c>
      <c r="I195" s="14" t="s">
        <v>135</v>
      </c>
      <c r="J195" s="14" t="s">
        <v>136</v>
      </c>
      <c r="K195" s="14" t="s">
        <v>66</v>
      </c>
    </row>
    <row r="196" spans="1:11" ht="52.5" x14ac:dyDescent="0.25">
      <c r="A196" s="27" t="s">
        <v>3940</v>
      </c>
      <c r="B196" s="13" t="s">
        <v>3941</v>
      </c>
      <c r="C196" s="14" t="s">
        <v>3942</v>
      </c>
      <c r="D196" s="14" t="s">
        <v>128</v>
      </c>
      <c r="E196" s="14" t="s">
        <v>3943</v>
      </c>
      <c r="F196" s="14" t="s">
        <v>3944</v>
      </c>
      <c r="G196" s="14" t="s">
        <v>3945</v>
      </c>
      <c r="H196" s="14" t="s">
        <v>3946</v>
      </c>
      <c r="I196" s="14" t="s">
        <v>560</v>
      </c>
      <c r="J196" s="14" t="s">
        <v>458</v>
      </c>
      <c r="K196" s="14" t="s">
        <v>66</v>
      </c>
    </row>
    <row r="197" spans="1:11" ht="63" x14ac:dyDescent="0.25">
      <c r="A197" s="27" t="s">
        <v>3947</v>
      </c>
      <c r="B197" s="13" t="s">
        <v>3948</v>
      </c>
      <c r="C197" s="14" t="s">
        <v>2672</v>
      </c>
      <c r="D197" s="14" t="s">
        <v>3387</v>
      </c>
      <c r="E197" s="14" t="s">
        <v>485</v>
      </c>
      <c r="F197" s="14" t="s">
        <v>486</v>
      </c>
      <c r="G197" s="14" t="s">
        <v>485</v>
      </c>
      <c r="H197" s="14" t="s">
        <v>2210</v>
      </c>
      <c r="I197" s="14" t="s">
        <v>28</v>
      </c>
      <c r="J197" s="14" t="s">
        <v>29</v>
      </c>
      <c r="K197" s="14" t="s">
        <v>2429</v>
      </c>
    </row>
    <row r="198" spans="1:11" ht="105" x14ac:dyDescent="0.25">
      <c r="A198" s="27" t="s">
        <v>3949</v>
      </c>
      <c r="B198" s="13" t="s">
        <v>3950</v>
      </c>
      <c r="C198" s="14" t="s">
        <v>3951</v>
      </c>
      <c r="D198" s="14" t="s">
        <v>55</v>
      </c>
      <c r="E198" s="14"/>
      <c r="F198" s="14"/>
      <c r="G198" s="14"/>
      <c r="H198" s="14" t="s">
        <v>1521</v>
      </c>
      <c r="I198" s="14" t="s">
        <v>330</v>
      </c>
      <c r="J198" s="14" t="s">
        <v>136</v>
      </c>
      <c r="K198" s="14" t="s">
        <v>66</v>
      </c>
    </row>
    <row r="199" spans="1:11" ht="63" x14ac:dyDescent="0.25">
      <c r="A199" s="27" t="s">
        <v>3952</v>
      </c>
      <c r="B199" s="13" t="s">
        <v>3953</v>
      </c>
      <c r="C199" s="14" t="s">
        <v>3954</v>
      </c>
      <c r="D199" s="14" t="s">
        <v>55</v>
      </c>
      <c r="E199" s="14"/>
      <c r="F199" s="14"/>
      <c r="G199" s="14"/>
      <c r="H199" s="14" t="s">
        <v>1521</v>
      </c>
      <c r="I199" s="14" t="s">
        <v>105</v>
      </c>
      <c r="J199" s="14" t="s">
        <v>106</v>
      </c>
      <c r="K199" s="14" t="s">
        <v>107</v>
      </c>
    </row>
    <row r="200" spans="1:11" ht="105" x14ac:dyDescent="0.25">
      <c r="A200" s="27" t="s">
        <v>3955</v>
      </c>
      <c r="B200" s="13" t="s">
        <v>3956</v>
      </c>
      <c r="C200" s="14" t="s">
        <v>3957</v>
      </c>
      <c r="D200" s="14" t="s">
        <v>93</v>
      </c>
      <c r="E200" s="14" t="s">
        <v>485</v>
      </c>
      <c r="F200" s="14" t="s">
        <v>486</v>
      </c>
      <c r="G200" s="14" t="s">
        <v>3958</v>
      </c>
      <c r="H200" s="14" t="s">
        <v>3959</v>
      </c>
      <c r="I200" s="14" t="s">
        <v>135</v>
      </c>
      <c r="J200" s="14" t="s">
        <v>136</v>
      </c>
      <c r="K200" s="14" t="s">
        <v>66</v>
      </c>
    </row>
    <row r="201" spans="1:11" ht="105" x14ac:dyDescent="0.25">
      <c r="A201" s="27" t="s">
        <v>3960</v>
      </c>
      <c r="B201" s="13" t="s">
        <v>3961</v>
      </c>
      <c r="C201" s="14" t="s">
        <v>3962</v>
      </c>
      <c r="D201" s="14" t="s">
        <v>55</v>
      </c>
      <c r="E201" s="14" t="s">
        <v>3963</v>
      </c>
      <c r="F201" s="14" t="s">
        <v>3964</v>
      </c>
      <c r="G201" s="14" t="s">
        <v>3965</v>
      </c>
      <c r="H201" s="14" t="s">
        <v>3966</v>
      </c>
      <c r="I201" s="14" t="s">
        <v>330</v>
      </c>
      <c r="J201" s="14" t="s">
        <v>136</v>
      </c>
      <c r="K201" s="14" t="s">
        <v>66</v>
      </c>
    </row>
    <row r="202" spans="1:11" ht="52.5" x14ac:dyDescent="0.25">
      <c r="A202" s="27" t="s">
        <v>3967</v>
      </c>
      <c r="B202" s="13" t="s">
        <v>3968</v>
      </c>
      <c r="C202" s="14" t="s">
        <v>3969</v>
      </c>
      <c r="D202" s="14" t="s">
        <v>128</v>
      </c>
      <c r="E202" s="14" t="s">
        <v>24</v>
      </c>
      <c r="F202" s="14" t="s">
        <v>25</v>
      </c>
      <c r="G202" s="14" t="s">
        <v>26</v>
      </c>
      <c r="H202" s="14" t="s">
        <v>27</v>
      </c>
      <c r="I202" s="14" t="s">
        <v>28</v>
      </c>
      <c r="J202" s="14" t="s">
        <v>29</v>
      </c>
      <c r="K202" s="14" t="s">
        <v>30</v>
      </c>
    </row>
    <row r="203" spans="1:11" ht="105" x14ac:dyDescent="0.25">
      <c r="A203" s="27" t="s">
        <v>3970</v>
      </c>
      <c r="B203" s="13" t="s">
        <v>3971</v>
      </c>
      <c r="C203" s="14" t="s">
        <v>3972</v>
      </c>
      <c r="D203" s="14" t="s">
        <v>128</v>
      </c>
      <c r="E203" s="14" t="s">
        <v>3973</v>
      </c>
      <c r="F203" s="14" t="s">
        <v>3974</v>
      </c>
      <c r="G203" s="14" t="s">
        <v>675</v>
      </c>
      <c r="H203" s="14" t="s">
        <v>3975</v>
      </c>
      <c r="I203" s="14" t="s">
        <v>330</v>
      </c>
      <c r="J203" s="14" t="s">
        <v>136</v>
      </c>
      <c r="K203" s="14" t="s">
        <v>66</v>
      </c>
    </row>
    <row r="204" spans="1:11" ht="52.5" x14ac:dyDescent="0.25">
      <c r="A204" s="27" t="s">
        <v>3976</v>
      </c>
      <c r="B204" s="13" t="s">
        <v>3977</v>
      </c>
      <c r="C204" s="14" t="s">
        <v>3978</v>
      </c>
      <c r="D204" s="14" t="s">
        <v>128</v>
      </c>
      <c r="E204" s="14" t="s">
        <v>3979</v>
      </c>
      <c r="F204" s="14" t="s">
        <v>3980</v>
      </c>
      <c r="G204" s="14" t="s">
        <v>3981</v>
      </c>
      <c r="H204" s="14" t="s">
        <v>3982</v>
      </c>
      <c r="I204" s="14" t="s">
        <v>28</v>
      </c>
      <c r="J204" s="14" t="s">
        <v>29</v>
      </c>
      <c r="K204" s="14" t="s">
        <v>30</v>
      </c>
    </row>
    <row r="205" spans="1:11" ht="105" x14ac:dyDescent="0.25">
      <c r="A205" s="27" t="s">
        <v>3983</v>
      </c>
      <c r="B205" s="13" t="s">
        <v>3984</v>
      </c>
      <c r="C205" s="14" t="s">
        <v>3985</v>
      </c>
      <c r="D205" s="14" t="s">
        <v>55</v>
      </c>
      <c r="E205" s="14" t="s">
        <v>3986</v>
      </c>
      <c r="F205" s="14" t="s">
        <v>2033</v>
      </c>
      <c r="G205" s="14" t="s">
        <v>3986</v>
      </c>
      <c r="H205" s="14" t="s">
        <v>3987</v>
      </c>
      <c r="I205" s="14" t="s">
        <v>330</v>
      </c>
      <c r="J205" s="14" t="s">
        <v>136</v>
      </c>
      <c r="K205" s="14" t="s">
        <v>66</v>
      </c>
    </row>
    <row r="206" spans="1:11" ht="42" x14ac:dyDescent="0.25">
      <c r="A206" s="27" t="s">
        <v>3988</v>
      </c>
      <c r="B206" s="13" t="s">
        <v>3989</v>
      </c>
      <c r="C206" s="14" t="s">
        <v>3990</v>
      </c>
      <c r="D206" s="14" t="s">
        <v>55</v>
      </c>
      <c r="E206" s="14" t="s">
        <v>3991</v>
      </c>
      <c r="F206" s="14"/>
      <c r="G206" s="14" t="s">
        <v>3991</v>
      </c>
      <c r="H206" s="14" t="s">
        <v>3992</v>
      </c>
      <c r="I206" s="14" t="s">
        <v>28</v>
      </c>
      <c r="J206" s="14" t="s">
        <v>29</v>
      </c>
      <c r="K206" s="14" t="s">
        <v>344</v>
      </c>
    </row>
    <row r="207" spans="1:11" ht="63" x14ac:dyDescent="0.25">
      <c r="A207" s="27" t="s">
        <v>3993</v>
      </c>
      <c r="B207" s="13" t="s">
        <v>3994</v>
      </c>
      <c r="C207" s="14" t="s">
        <v>3995</v>
      </c>
      <c r="D207" s="14" t="s">
        <v>128</v>
      </c>
      <c r="E207" s="14" t="s">
        <v>3996</v>
      </c>
      <c r="F207" s="14" t="s">
        <v>3997</v>
      </c>
      <c r="G207" s="14" t="s">
        <v>3998</v>
      </c>
      <c r="H207" s="14" t="s">
        <v>3999</v>
      </c>
      <c r="I207" s="14" t="s">
        <v>28</v>
      </c>
      <c r="J207" s="14" t="s">
        <v>29</v>
      </c>
      <c r="K207" s="14" t="s">
        <v>30</v>
      </c>
    </row>
    <row r="208" spans="1:11" ht="63" x14ac:dyDescent="0.25">
      <c r="A208" s="27" t="s">
        <v>4000</v>
      </c>
      <c r="B208" s="13" t="s">
        <v>4001</v>
      </c>
      <c r="C208" s="14" t="s">
        <v>4002</v>
      </c>
      <c r="D208" s="14" t="s">
        <v>128</v>
      </c>
      <c r="E208" s="14" t="s">
        <v>1614</v>
      </c>
      <c r="F208" s="14" t="s">
        <v>1615</v>
      </c>
      <c r="G208" s="14" t="s">
        <v>1616</v>
      </c>
      <c r="H208" s="14" t="s">
        <v>1617</v>
      </c>
      <c r="I208" s="14" t="s">
        <v>28</v>
      </c>
      <c r="J208" s="14" t="s">
        <v>29</v>
      </c>
      <c r="K208" s="14" t="s">
        <v>30</v>
      </c>
    </row>
    <row r="209" spans="1:11" ht="105" x14ac:dyDescent="0.25">
      <c r="A209" s="27" t="s">
        <v>4003</v>
      </c>
      <c r="B209" s="13" t="s">
        <v>4004</v>
      </c>
      <c r="C209" s="14" t="s">
        <v>4005</v>
      </c>
      <c r="D209" s="14" t="s">
        <v>128</v>
      </c>
      <c r="E209" s="14" t="s">
        <v>4006</v>
      </c>
      <c r="F209" s="14" t="s">
        <v>4007</v>
      </c>
      <c r="G209" s="14" t="s">
        <v>4008</v>
      </c>
      <c r="H209" s="14" t="s">
        <v>4009</v>
      </c>
      <c r="I209" s="14" t="s">
        <v>135</v>
      </c>
      <c r="J209" s="14" t="s">
        <v>136</v>
      </c>
      <c r="K209" s="14" t="s">
        <v>66</v>
      </c>
    </row>
    <row r="210" spans="1:11" ht="42" x14ac:dyDescent="0.25">
      <c r="A210" s="27" t="s">
        <v>4010</v>
      </c>
      <c r="B210" s="13" t="s">
        <v>4011</v>
      </c>
      <c r="C210" s="14" t="s">
        <v>4012</v>
      </c>
      <c r="D210" s="14" t="s">
        <v>55</v>
      </c>
      <c r="E210" s="14" t="s">
        <v>4013</v>
      </c>
      <c r="F210" s="14" t="s">
        <v>2269</v>
      </c>
      <c r="G210" s="14" t="s">
        <v>1135</v>
      </c>
      <c r="H210" s="14" t="s">
        <v>4014</v>
      </c>
      <c r="I210" s="14" t="s">
        <v>28</v>
      </c>
      <c r="J210" s="14" t="s">
        <v>29</v>
      </c>
      <c r="K210" s="14" t="s">
        <v>162</v>
      </c>
    </row>
    <row r="211" spans="1:11" ht="105" x14ac:dyDescent="0.25">
      <c r="A211" s="27" t="s">
        <v>4015</v>
      </c>
      <c r="B211" s="13" t="s">
        <v>4016</v>
      </c>
      <c r="C211" s="14" t="s">
        <v>4017</v>
      </c>
      <c r="D211" s="14" t="s">
        <v>3048</v>
      </c>
      <c r="E211" s="14" t="s">
        <v>4018</v>
      </c>
      <c r="F211" s="14" t="s">
        <v>4019</v>
      </c>
      <c r="G211" s="14" t="s">
        <v>4020</v>
      </c>
      <c r="H211" s="14" t="s">
        <v>4021</v>
      </c>
      <c r="I211" s="14" t="s">
        <v>135</v>
      </c>
      <c r="J211" s="14" t="s">
        <v>136</v>
      </c>
      <c r="K211" s="14" t="s">
        <v>66</v>
      </c>
    </row>
    <row r="212" spans="1:11" ht="105" x14ac:dyDescent="0.25">
      <c r="A212" s="27" t="s">
        <v>4022</v>
      </c>
      <c r="B212" s="13" t="s">
        <v>4023</v>
      </c>
      <c r="C212" s="14" t="s">
        <v>4024</v>
      </c>
      <c r="D212" s="14" t="s">
        <v>93</v>
      </c>
      <c r="E212" s="14" t="s">
        <v>4025</v>
      </c>
      <c r="F212" s="14" t="s">
        <v>4026</v>
      </c>
      <c r="G212" s="14" t="s">
        <v>4027</v>
      </c>
      <c r="H212" s="14" t="s">
        <v>4028</v>
      </c>
      <c r="I212" s="14" t="s">
        <v>135</v>
      </c>
      <c r="J212" s="14" t="s">
        <v>136</v>
      </c>
      <c r="K212" s="14" t="s">
        <v>66</v>
      </c>
    </row>
    <row r="213" spans="1:11" ht="63" x14ac:dyDescent="0.25">
      <c r="A213" s="27" t="s">
        <v>4029</v>
      </c>
      <c r="B213" s="13" t="s">
        <v>4030</v>
      </c>
      <c r="C213" s="14" t="s">
        <v>4031</v>
      </c>
      <c r="D213" s="14" t="s">
        <v>55</v>
      </c>
      <c r="E213" s="14" t="s">
        <v>246</v>
      </c>
      <c r="F213" s="14" t="s">
        <v>247</v>
      </c>
      <c r="G213" s="14" t="s">
        <v>248</v>
      </c>
      <c r="H213" s="14" t="s">
        <v>249</v>
      </c>
      <c r="I213" s="14" t="s">
        <v>28</v>
      </c>
      <c r="J213" s="14" t="s">
        <v>29</v>
      </c>
      <c r="K213" s="14" t="s">
        <v>344</v>
      </c>
    </row>
    <row r="214" spans="1:11" ht="42" x14ac:dyDescent="0.25">
      <c r="A214" s="27" t="s">
        <v>4032</v>
      </c>
      <c r="B214" s="13" t="s">
        <v>4033</v>
      </c>
      <c r="C214" s="14" t="s">
        <v>4034</v>
      </c>
      <c r="D214" s="14" t="s">
        <v>128</v>
      </c>
      <c r="E214" s="14" t="s">
        <v>4035</v>
      </c>
      <c r="F214" s="14" t="s">
        <v>4036</v>
      </c>
      <c r="G214" s="14" t="s">
        <v>4037</v>
      </c>
      <c r="H214" s="14" t="s">
        <v>4038</v>
      </c>
      <c r="I214" s="14" t="s">
        <v>2745</v>
      </c>
      <c r="J214" s="14" t="s">
        <v>2428</v>
      </c>
      <c r="K214" s="14" t="s">
        <v>66</v>
      </c>
    </row>
    <row r="215" spans="1:11" ht="105" x14ac:dyDescent="0.25">
      <c r="A215" s="27" t="s">
        <v>4039</v>
      </c>
      <c r="B215" s="13" t="s">
        <v>4040</v>
      </c>
      <c r="C215" s="14" t="s">
        <v>4041</v>
      </c>
      <c r="D215" s="14" t="s">
        <v>93</v>
      </c>
      <c r="E215" s="14" t="s">
        <v>3149</v>
      </c>
      <c r="F215" s="14" t="s">
        <v>3150</v>
      </c>
      <c r="G215" s="14" t="s">
        <v>3149</v>
      </c>
      <c r="H215" s="14" t="s">
        <v>4042</v>
      </c>
      <c r="I215" s="14" t="s">
        <v>330</v>
      </c>
      <c r="J215" s="14" t="s">
        <v>136</v>
      </c>
      <c r="K215" s="14" t="s">
        <v>66</v>
      </c>
    </row>
    <row r="216" spans="1:11" ht="63" x14ac:dyDescent="0.25">
      <c r="A216" s="27" t="s">
        <v>4043</v>
      </c>
      <c r="B216" s="13" t="s">
        <v>4044</v>
      </c>
      <c r="C216" s="14" t="s">
        <v>4045</v>
      </c>
      <c r="D216" s="14" t="s">
        <v>128</v>
      </c>
      <c r="E216" s="14" t="s">
        <v>4046</v>
      </c>
      <c r="F216" s="14" t="s">
        <v>4047</v>
      </c>
      <c r="G216" s="14" t="s">
        <v>4048</v>
      </c>
      <c r="H216" s="14" t="s">
        <v>4049</v>
      </c>
      <c r="I216" s="14" t="s">
        <v>105</v>
      </c>
      <c r="J216" s="14" t="s">
        <v>106</v>
      </c>
      <c r="K216" s="14" t="s">
        <v>281</v>
      </c>
    </row>
    <row r="217" spans="1:11" ht="94.5" x14ac:dyDescent="0.25">
      <c r="A217" s="27" t="s">
        <v>4050</v>
      </c>
      <c r="B217" s="13" t="s">
        <v>4051</v>
      </c>
      <c r="C217" s="14" t="s">
        <v>4052</v>
      </c>
      <c r="D217" s="14" t="s">
        <v>4053</v>
      </c>
      <c r="E217" s="14" t="s">
        <v>4054</v>
      </c>
      <c r="F217" s="14" t="s">
        <v>4055</v>
      </c>
      <c r="G217" s="14" t="s">
        <v>4056</v>
      </c>
      <c r="H217" s="14" t="s">
        <v>4057</v>
      </c>
      <c r="I217" s="14" t="s">
        <v>19</v>
      </c>
      <c r="J217" s="14" t="s">
        <v>20</v>
      </c>
      <c r="K217" s="14" t="s">
        <v>76</v>
      </c>
    </row>
    <row r="218" spans="1:11" ht="115.5" x14ac:dyDescent="0.25">
      <c r="A218" s="27" t="s">
        <v>4058</v>
      </c>
      <c r="B218" s="13" t="s">
        <v>4059</v>
      </c>
      <c r="C218" s="14" t="s">
        <v>4060</v>
      </c>
      <c r="D218" s="14" t="s">
        <v>93</v>
      </c>
      <c r="E218" s="14" t="s">
        <v>3179</v>
      </c>
      <c r="F218" s="14" t="s">
        <v>3180</v>
      </c>
      <c r="G218" s="14" t="s">
        <v>4061</v>
      </c>
      <c r="H218" s="14" t="s">
        <v>4062</v>
      </c>
      <c r="I218" s="14" t="s">
        <v>330</v>
      </c>
      <c r="J218" s="14" t="s">
        <v>136</v>
      </c>
      <c r="K218" s="14" t="s">
        <v>66</v>
      </c>
    </row>
    <row r="219" spans="1:11" ht="63" x14ac:dyDescent="0.25">
      <c r="A219" s="27" t="s">
        <v>4063</v>
      </c>
      <c r="B219" s="13" t="s">
        <v>4064</v>
      </c>
      <c r="C219" s="14" t="s">
        <v>4065</v>
      </c>
      <c r="D219" s="14" t="s">
        <v>585</v>
      </c>
      <c r="E219" s="14" t="s">
        <v>4066</v>
      </c>
      <c r="F219" s="14" t="s">
        <v>4067</v>
      </c>
      <c r="G219" s="14" t="s">
        <v>4068</v>
      </c>
      <c r="H219" s="14" t="s">
        <v>4069</v>
      </c>
      <c r="I219" s="14" t="s">
        <v>316</v>
      </c>
      <c r="J219" s="14" t="s">
        <v>317</v>
      </c>
      <c r="K219" s="14" t="s">
        <v>344</v>
      </c>
    </row>
    <row r="220" spans="1:11" ht="63" x14ac:dyDescent="0.25">
      <c r="A220" s="27" t="s">
        <v>4070</v>
      </c>
      <c r="B220" s="13" t="s">
        <v>4071</v>
      </c>
      <c r="C220" s="14" t="s">
        <v>4072</v>
      </c>
      <c r="D220" s="14" t="s">
        <v>128</v>
      </c>
      <c r="E220" s="14" t="s">
        <v>4073</v>
      </c>
      <c r="F220" s="14" t="s">
        <v>4074</v>
      </c>
      <c r="G220" s="14" t="s">
        <v>4075</v>
      </c>
      <c r="H220" s="14" t="s">
        <v>4076</v>
      </c>
      <c r="I220" s="14" t="s">
        <v>560</v>
      </c>
      <c r="J220" s="14" t="s">
        <v>458</v>
      </c>
      <c r="K220" s="14" t="s">
        <v>66</v>
      </c>
    </row>
    <row r="221" spans="1:11" ht="73.5" x14ac:dyDescent="0.25">
      <c r="A221" s="27" t="s">
        <v>4077</v>
      </c>
      <c r="B221" s="13" t="s">
        <v>4078</v>
      </c>
      <c r="C221" s="14" t="s">
        <v>4079</v>
      </c>
      <c r="D221" s="14" t="s">
        <v>660</v>
      </c>
      <c r="E221" s="14" t="s">
        <v>3693</v>
      </c>
      <c r="F221" s="14" t="s">
        <v>3694</v>
      </c>
      <c r="G221" s="14" t="s">
        <v>3695</v>
      </c>
      <c r="H221" s="14" t="s">
        <v>3696</v>
      </c>
      <c r="I221" s="14" t="s">
        <v>3129</v>
      </c>
      <c r="J221" s="14" t="s">
        <v>360</v>
      </c>
      <c r="K221" s="14" t="s">
        <v>281</v>
      </c>
    </row>
    <row r="222" spans="1:11" ht="63" x14ac:dyDescent="0.25">
      <c r="A222" s="27" t="s">
        <v>4080</v>
      </c>
      <c r="B222" s="13" t="s">
        <v>4081</v>
      </c>
      <c r="C222" s="14" t="s">
        <v>4082</v>
      </c>
      <c r="D222" s="14" t="s">
        <v>55</v>
      </c>
      <c r="E222" s="14" t="s">
        <v>4083</v>
      </c>
      <c r="F222" s="14" t="s">
        <v>4084</v>
      </c>
      <c r="G222" s="14" t="s">
        <v>4085</v>
      </c>
      <c r="H222" s="14" t="s">
        <v>4086</v>
      </c>
      <c r="I222" s="14" t="s">
        <v>316</v>
      </c>
      <c r="J222" s="14" t="s">
        <v>317</v>
      </c>
      <c r="K222" s="14" t="s">
        <v>66</v>
      </c>
    </row>
    <row r="223" spans="1:11" ht="52.5" x14ac:dyDescent="0.25">
      <c r="A223" s="27" t="s">
        <v>4087</v>
      </c>
      <c r="B223" s="13" t="s">
        <v>4088</v>
      </c>
      <c r="C223" s="14" t="s">
        <v>4089</v>
      </c>
      <c r="D223" s="14" t="s">
        <v>128</v>
      </c>
      <c r="E223" s="14" t="s">
        <v>3016</v>
      </c>
      <c r="F223" s="14"/>
      <c r="G223" s="14" t="s">
        <v>3016</v>
      </c>
      <c r="H223" s="14" t="s">
        <v>3017</v>
      </c>
      <c r="I223" s="14" t="s">
        <v>105</v>
      </c>
      <c r="J223" s="14" t="s">
        <v>106</v>
      </c>
      <c r="K223" s="14" t="s">
        <v>281</v>
      </c>
    </row>
    <row r="224" spans="1:11" ht="52.5" x14ac:dyDescent="0.25">
      <c r="A224" s="27" t="s">
        <v>4090</v>
      </c>
      <c r="B224" s="13" t="s">
        <v>4091</v>
      </c>
      <c r="C224" s="14" t="s">
        <v>4092</v>
      </c>
      <c r="D224" s="14" t="s">
        <v>128</v>
      </c>
      <c r="E224" s="14" t="s">
        <v>3016</v>
      </c>
      <c r="F224" s="14"/>
      <c r="G224" s="14" t="s">
        <v>3016</v>
      </c>
      <c r="H224" s="14" t="s">
        <v>3017</v>
      </c>
      <c r="I224" s="14" t="s">
        <v>105</v>
      </c>
      <c r="J224" s="14" t="s">
        <v>106</v>
      </c>
      <c r="K224" s="14" t="s">
        <v>281</v>
      </c>
    </row>
    <row r="225" spans="1:11" ht="52.5" x14ac:dyDescent="0.25">
      <c r="A225" s="27" t="s">
        <v>4093</v>
      </c>
      <c r="B225" s="13" t="s">
        <v>4094</v>
      </c>
      <c r="C225" s="14" t="s">
        <v>4095</v>
      </c>
      <c r="D225" s="14" t="s">
        <v>585</v>
      </c>
      <c r="E225" s="14" t="s">
        <v>4096</v>
      </c>
      <c r="F225" s="14"/>
      <c r="G225" s="14" t="s">
        <v>4096</v>
      </c>
      <c r="H225" s="14" t="s">
        <v>4097</v>
      </c>
      <c r="I225" s="14" t="s">
        <v>663</v>
      </c>
      <c r="J225" s="14" t="s">
        <v>664</v>
      </c>
      <c r="K225" s="14" t="s">
        <v>66</v>
      </c>
    </row>
    <row r="226" spans="1:11" ht="84" x14ac:dyDescent="0.25">
      <c r="A226" s="27" t="s">
        <v>4098</v>
      </c>
      <c r="B226" s="13" t="s">
        <v>4099</v>
      </c>
      <c r="C226" s="14" t="s">
        <v>4100</v>
      </c>
      <c r="D226" s="14" t="s">
        <v>585</v>
      </c>
      <c r="E226" s="14" t="s">
        <v>4101</v>
      </c>
      <c r="F226" s="14" t="s">
        <v>4102</v>
      </c>
      <c r="G226" s="14" t="s">
        <v>4103</v>
      </c>
      <c r="H226" s="14" t="s">
        <v>4104</v>
      </c>
      <c r="I226" s="14" t="s">
        <v>663</v>
      </c>
      <c r="J226" s="14" t="s">
        <v>664</v>
      </c>
      <c r="K226" s="14" t="s">
        <v>66</v>
      </c>
    </row>
    <row r="227" spans="1:11" ht="105" x14ac:dyDescent="0.25">
      <c r="A227" s="27" t="s">
        <v>4105</v>
      </c>
      <c r="B227" s="13" t="s">
        <v>4106</v>
      </c>
      <c r="C227" s="14" t="s">
        <v>3579</v>
      </c>
      <c r="D227" s="14" t="s">
        <v>55</v>
      </c>
      <c r="E227" s="14" t="s">
        <v>4107</v>
      </c>
      <c r="F227" s="14"/>
      <c r="G227" s="14" t="s">
        <v>4107</v>
      </c>
      <c r="H227" s="14" t="s">
        <v>4108</v>
      </c>
      <c r="I227" s="14" t="s">
        <v>2929</v>
      </c>
      <c r="J227" s="14" t="s">
        <v>136</v>
      </c>
      <c r="K227" s="14" t="s">
        <v>66</v>
      </c>
    </row>
    <row r="228" spans="1:11" ht="42" x14ac:dyDescent="0.25">
      <c r="A228" s="27" t="s">
        <v>4109</v>
      </c>
      <c r="B228" s="13" t="s">
        <v>4110</v>
      </c>
      <c r="C228" s="14" t="s">
        <v>4111</v>
      </c>
      <c r="D228" s="14" t="s">
        <v>55</v>
      </c>
      <c r="E228" s="14" t="s">
        <v>4112</v>
      </c>
      <c r="F228" s="14" t="s">
        <v>4113</v>
      </c>
      <c r="G228" s="14" t="s">
        <v>4114</v>
      </c>
      <c r="H228" s="14" t="s">
        <v>4115</v>
      </c>
      <c r="I228" s="14" t="s">
        <v>4116</v>
      </c>
      <c r="J228" s="14" t="s">
        <v>4117</v>
      </c>
      <c r="K228" s="14" t="s">
        <v>76</v>
      </c>
    </row>
    <row r="229" spans="1:11" ht="94.5" x14ac:dyDescent="0.25">
      <c r="A229" s="27" t="s">
        <v>4118</v>
      </c>
      <c r="B229" s="13" t="s">
        <v>4119</v>
      </c>
      <c r="C229" s="14" t="s">
        <v>4120</v>
      </c>
      <c r="D229" s="14" t="s">
        <v>128</v>
      </c>
      <c r="E229" s="14" t="s">
        <v>4121</v>
      </c>
      <c r="F229" s="14" t="s">
        <v>4122</v>
      </c>
      <c r="G229" s="14" t="s">
        <v>4121</v>
      </c>
      <c r="H229" s="14" t="s">
        <v>4123</v>
      </c>
      <c r="I229" s="14" t="s">
        <v>391</v>
      </c>
      <c r="J229" s="14" t="s">
        <v>392</v>
      </c>
      <c r="K229" s="14" t="s">
        <v>76</v>
      </c>
    </row>
    <row r="230" spans="1:11" ht="105" x14ac:dyDescent="0.25">
      <c r="A230" s="27" t="s">
        <v>4124</v>
      </c>
      <c r="B230" s="13" t="s">
        <v>4125</v>
      </c>
      <c r="C230" s="14" t="s">
        <v>4126</v>
      </c>
      <c r="D230" s="14" t="s">
        <v>128</v>
      </c>
      <c r="E230" s="14" t="s">
        <v>4018</v>
      </c>
      <c r="F230" s="14" t="s">
        <v>4019</v>
      </c>
      <c r="G230" s="14" t="s">
        <v>4020</v>
      </c>
      <c r="H230" s="14" t="s">
        <v>4021</v>
      </c>
      <c r="I230" s="14" t="s">
        <v>2723</v>
      </c>
      <c r="J230" s="14" t="s">
        <v>136</v>
      </c>
      <c r="K230" s="14" t="s">
        <v>76</v>
      </c>
    </row>
    <row r="231" spans="1:11" ht="42" x14ac:dyDescent="0.25">
      <c r="A231" s="27" t="s">
        <v>4127</v>
      </c>
      <c r="B231" s="13" t="s">
        <v>4128</v>
      </c>
      <c r="C231" s="14" t="s">
        <v>4129</v>
      </c>
      <c r="D231" s="14" t="s">
        <v>55</v>
      </c>
      <c r="E231" s="14" t="s">
        <v>4130</v>
      </c>
      <c r="F231" s="14" t="s">
        <v>4131</v>
      </c>
      <c r="G231" s="14" t="s">
        <v>4132</v>
      </c>
      <c r="H231" s="14" t="s">
        <v>4133</v>
      </c>
      <c r="I231" s="14" t="s">
        <v>1336</v>
      </c>
      <c r="J231" s="14" t="s">
        <v>1337</v>
      </c>
      <c r="K231" s="14" t="s">
        <v>76</v>
      </c>
    </row>
    <row r="232" spans="1:11" ht="73.5" x14ac:dyDescent="0.25">
      <c r="A232" s="15" t="s">
        <v>4077</v>
      </c>
      <c r="B232" s="16" t="s">
        <v>4078</v>
      </c>
      <c r="C232" s="12" t="s">
        <v>4079</v>
      </c>
      <c r="D232" s="12" t="s">
        <v>660</v>
      </c>
      <c r="E232" s="12" t="s">
        <v>15</v>
      </c>
      <c r="F232" s="12" t="s">
        <v>3694</v>
      </c>
      <c r="G232" s="12" t="s">
        <v>3695</v>
      </c>
      <c r="H232" s="12" t="s">
        <v>3696</v>
      </c>
      <c r="I232" s="12" t="s">
        <v>3129</v>
      </c>
      <c r="J232" s="12" t="s">
        <v>360</v>
      </c>
      <c r="K232" s="12" t="s">
        <v>281</v>
      </c>
    </row>
    <row r="233" spans="1:11" ht="52.5" x14ac:dyDescent="0.25">
      <c r="A233" s="15" t="s">
        <v>4080</v>
      </c>
      <c r="B233" s="16" t="s">
        <v>4081</v>
      </c>
      <c r="C233" s="12" t="s">
        <v>4082</v>
      </c>
      <c r="D233" s="12" t="s">
        <v>55</v>
      </c>
      <c r="E233" s="12" t="s">
        <v>15</v>
      </c>
      <c r="F233" s="12" t="s">
        <v>4084</v>
      </c>
      <c r="G233" s="12" t="s">
        <v>4085</v>
      </c>
      <c r="H233" s="12" t="s">
        <v>4086</v>
      </c>
      <c r="I233" s="12" t="s">
        <v>316</v>
      </c>
      <c r="J233" s="12" t="s">
        <v>317</v>
      </c>
      <c r="K233" s="12" t="s">
        <v>66</v>
      </c>
    </row>
    <row r="234" spans="1:11" ht="42" x14ac:dyDescent="0.25">
      <c r="A234" s="15" t="s">
        <v>4087</v>
      </c>
      <c r="B234" s="16" t="s">
        <v>4088</v>
      </c>
      <c r="C234" s="12" t="s">
        <v>4089</v>
      </c>
      <c r="D234" s="12" t="s">
        <v>128</v>
      </c>
      <c r="E234" s="12" t="s">
        <v>15</v>
      </c>
      <c r="F234" s="12"/>
      <c r="G234" s="12" t="s">
        <v>3016</v>
      </c>
      <c r="H234" s="12" t="s">
        <v>3017</v>
      </c>
      <c r="I234" s="12" t="s">
        <v>105</v>
      </c>
      <c r="J234" s="12" t="s">
        <v>106</v>
      </c>
      <c r="K234" s="12" t="s">
        <v>281</v>
      </c>
    </row>
    <row r="235" spans="1:11" ht="42" x14ac:dyDescent="0.25">
      <c r="A235" s="15" t="s">
        <v>4090</v>
      </c>
      <c r="B235" s="16" t="s">
        <v>4091</v>
      </c>
      <c r="C235" s="12" t="s">
        <v>4092</v>
      </c>
      <c r="D235" s="12" t="s">
        <v>128</v>
      </c>
      <c r="E235" s="12" t="s">
        <v>15</v>
      </c>
      <c r="F235" s="12"/>
      <c r="G235" s="12" t="s">
        <v>3016</v>
      </c>
      <c r="H235" s="12" t="s">
        <v>3017</v>
      </c>
      <c r="I235" s="12" t="s">
        <v>105</v>
      </c>
      <c r="J235" s="12" t="s">
        <v>106</v>
      </c>
      <c r="K235" s="12" t="s">
        <v>281</v>
      </c>
    </row>
    <row r="236" spans="1:11" ht="52.5" x14ac:dyDescent="0.25">
      <c r="A236" s="15" t="s">
        <v>4093</v>
      </c>
      <c r="B236" s="16" t="s">
        <v>4094</v>
      </c>
      <c r="C236" s="12" t="s">
        <v>4095</v>
      </c>
      <c r="D236" s="12" t="s">
        <v>585</v>
      </c>
      <c r="E236" s="12" t="s">
        <v>15</v>
      </c>
      <c r="F236" s="12"/>
      <c r="G236" s="12" t="s">
        <v>4096</v>
      </c>
      <c r="H236" s="12" t="s">
        <v>4097</v>
      </c>
      <c r="I236" s="12" t="s">
        <v>663</v>
      </c>
      <c r="J236" s="12" t="s">
        <v>664</v>
      </c>
      <c r="K236" s="12" t="s">
        <v>66</v>
      </c>
    </row>
    <row r="237" spans="1:11" ht="94.5" x14ac:dyDescent="0.25">
      <c r="A237" s="15" t="s">
        <v>4098</v>
      </c>
      <c r="B237" s="16" t="s">
        <v>4099</v>
      </c>
      <c r="C237" s="12" t="s">
        <v>4100</v>
      </c>
      <c r="D237" s="12" t="s">
        <v>585</v>
      </c>
      <c r="E237" s="12" t="s">
        <v>15</v>
      </c>
      <c r="F237" s="12" t="s">
        <v>4102</v>
      </c>
      <c r="G237" s="12" t="s">
        <v>4103</v>
      </c>
      <c r="H237" s="12" t="s">
        <v>4104</v>
      </c>
      <c r="I237" s="12" t="s">
        <v>135</v>
      </c>
      <c r="J237" s="12" t="s">
        <v>136</v>
      </c>
      <c r="K237" s="12" t="s">
        <v>4134</v>
      </c>
    </row>
    <row r="238" spans="1:11" ht="94.5" x14ac:dyDescent="0.25">
      <c r="A238" s="15" t="s">
        <v>4105</v>
      </c>
      <c r="B238" s="16" t="s">
        <v>4106</v>
      </c>
      <c r="C238" s="12" t="s">
        <v>3579</v>
      </c>
      <c r="D238" s="12" t="s">
        <v>55</v>
      </c>
      <c r="E238" s="12" t="s">
        <v>15</v>
      </c>
      <c r="F238" s="12"/>
      <c r="G238" s="12" t="s">
        <v>4107</v>
      </c>
      <c r="H238" s="12" t="s">
        <v>4108</v>
      </c>
      <c r="I238" s="12" t="s">
        <v>2929</v>
      </c>
      <c r="J238" s="12" t="s">
        <v>136</v>
      </c>
      <c r="K238" s="12" t="s">
        <v>66</v>
      </c>
    </row>
    <row r="239" spans="1:11" ht="42" x14ac:dyDescent="0.25">
      <c r="A239" s="15" t="s">
        <v>4109</v>
      </c>
      <c r="B239" s="16" t="s">
        <v>4110</v>
      </c>
      <c r="C239" s="12" t="s">
        <v>4111</v>
      </c>
      <c r="D239" s="12" t="s">
        <v>55</v>
      </c>
      <c r="E239" s="12" t="s">
        <v>15</v>
      </c>
      <c r="F239" s="12" t="s">
        <v>4113</v>
      </c>
      <c r="G239" s="12" t="s">
        <v>4114</v>
      </c>
      <c r="H239" s="12" t="s">
        <v>4115</v>
      </c>
      <c r="I239" s="12" t="s">
        <v>4116</v>
      </c>
      <c r="J239" s="12" t="s">
        <v>4117</v>
      </c>
      <c r="K239" s="12" t="s">
        <v>76</v>
      </c>
    </row>
    <row r="240" spans="1:11" ht="84" x14ac:dyDescent="0.25">
      <c r="A240" s="15" t="s">
        <v>4118</v>
      </c>
      <c r="B240" s="16" t="s">
        <v>4119</v>
      </c>
      <c r="C240" s="12" t="s">
        <v>4120</v>
      </c>
      <c r="D240" s="12" t="s">
        <v>128</v>
      </c>
      <c r="E240" s="12" t="s">
        <v>15</v>
      </c>
      <c r="F240" s="12" t="s">
        <v>4122</v>
      </c>
      <c r="G240" s="12" t="s">
        <v>4121</v>
      </c>
      <c r="H240" s="12" t="s">
        <v>4123</v>
      </c>
      <c r="I240" s="12" t="s">
        <v>391</v>
      </c>
      <c r="J240" s="12" t="s">
        <v>392</v>
      </c>
      <c r="K240" s="12" t="s">
        <v>76</v>
      </c>
    </row>
    <row r="241" spans="1:11" ht="94.5" x14ac:dyDescent="0.25">
      <c r="A241" s="15" t="s">
        <v>4124</v>
      </c>
      <c r="B241" s="16" t="s">
        <v>4125</v>
      </c>
      <c r="C241" s="12" t="s">
        <v>4126</v>
      </c>
      <c r="D241" s="12" t="s">
        <v>128</v>
      </c>
      <c r="E241" s="12" t="s">
        <v>15</v>
      </c>
      <c r="F241" s="12" t="s">
        <v>4019</v>
      </c>
      <c r="G241" s="12" t="s">
        <v>4020</v>
      </c>
      <c r="H241" s="12" t="s">
        <v>4021</v>
      </c>
      <c r="I241" s="12" t="s">
        <v>135</v>
      </c>
      <c r="J241" s="12" t="s">
        <v>136</v>
      </c>
      <c r="K241" s="12" t="s">
        <v>66</v>
      </c>
    </row>
    <row r="242" spans="1:11" ht="42" x14ac:dyDescent="0.25">
      <c r="A242" s="15" t="s">
        <v>4127</v>
      </c>
      <c r="B242" s="16" t="s">
        <v>4128</v>
      </c>
      <c r="C242" s="12" t="s">
        <v>4129</v>
      </c>
      <c r="D242" s="12" t="s">
        <v>55</v>
      </c>
      <c r="E242" s="12" t="s">
        <v>15</v>
      </c>
      <c r="F242" s="12" t="s">
        <v>4131</v>
      </c>
      <c r="G242" s="12" t="s">
        <v>4132</v>
      </c>
      <c r="H242" s="12" t="s">
        <v>4133</v>
      </c>
      <c r="I242" s="12" t="s">
        <v>28</v>
      </c>
      <c r="J242" s="12" t="s">
        <v>29</v>
      </c>
      <c r="K242" s="12" t="s">
        <v>589</v>
      </c>
    </row>
    <row r="243" spans="1:11" ht="52.5" x14ac:dyDescent="0.25">
      <c r="A243" s="15" t="s">
        <v>4135</v>
      </c>
      <c r="B243" s="16" t="s">
        <v>4136</v>
      </c>
      <c r="C243" s="12" t="s">
        <v>4137</v>
      </c>
      <c r="D243" s="12" t="s">
        <v>55</v>
      </c>
      <c r="E243" s="12" t="s">
        <v>15</v>
      </c>
      <c r="F243" s="12" t="s">
        <v>4138</v>
      </c>
      <c r="G243" s="12" t="s">
        <v>4139</v>
      </c>
      <c r="H243" s="12" t="s">
        <v>4140</v>
      </c>
      <c r="I243" s="12" t="s">
        <v>316</v>
      </c>
      <c r="J243" s="12" t="s">
        <v>317</v>
      </c>
      <c r="K243" s="12" t="s">
        <v>66</v>
      </c>
    </row>
    <row r="244" spans="1:11" ht="105" x14ac:dyDescent="0.25">
      <c r="A244" s="15" t="s">
        <v>4141</v>
      </c>
      <c r="B244" s="16" t="s">
        <v>4142</v>
      </c>
      <c r="C244" s="12" t="s">
        <v>4143</v>
      </c>
      <c r="D244" s="12" t="s">
        <v>660</v>
      </c>
      <c r="E244" s="12" t="s">
        <v>15</v>
      </c>
      <c r="F244" s="12" t="s">
        <v>3169</v>
      </c>
      <c r="G244" s="12" t="s">
        <v>4144</v>
      </c>
      <c r="H244" s="12" t="s">
        <v>3171</v>
      </c>
      <c r="I244" s="12" t="s">
        <v>28</v>
      </c>
      <c r="J244" s="12" t="s">
        <v>29</v>
      </c>
      <c r="K244" s="12" t="s">
        <v>589</v>
      </c>
    </row>
    <row r="245" spans="1:11" ht="42" x14ac:dyDescent="0.25">
      <c r="A245" s="15" t="s">
        <v>4145</v>
      </c>
      <c r="B245" s="16" t="s">
        <v>4146</v>
      </c>
      <c r="C245" s="12" t="s">
        <v>4147</v>
      </c>
      <c r="D245" s="12" t="s">
        <v>55</v>
      </c>
      <c r="E245" s="12" t="s">
        <v>15</v>
      </c>
      <c r="F245" s="12" t="s">
        <v>4148</v>
      </c>
      <c r="G245" s="12" t="s">
        <v>4149</v>
      </c>
      <c r="H245" s="12" t="s">
        <v>4150</v>
      </c>
      <c r="I245" s="12" t="s">
        <v>28</v>
      </c>
      <c r="J245" s="12" t="s">
        <v>29</v>
      </c>
      <c r="K245" s="12" t="s">
        <v>1041</v>
      </c>
    </row>
    <row r="246" spans="1:11" ht="52.5" x14ac:dyDescent="0.25">
      <c r="A246" s="15" t="s">
        <v>4151</v>
      </c>
      <c r="B246" s="16" t="s">
        <v>4152</v>
      </c>
      <c r="C246" s="12" t="s">
        <v>4153</v>
      </c>
      <c r="D246" s="12" t="s">
        <v>660</v>
      </c>
      <c r="E246" s="12" t="s">
        <v>15</v>
      </c>
      <c r="F246" s="12" t="s">
        <v>3169</v>
      </c>
      <c r="G246" s="12" t="s">
        <v>4144</v>
      </c>
      <c r="H246" s="12" t="s">
        <v>3540</v>
      </c>
      <c r="I246" s="12" t="s">
        <v>1336</v>
      </c>
      <c r="J246" s="12" t="s">
        <v>1337</v>
      </c>
      <c r="K246" s="12" t="s">
        <v>76</v>
      </c>
    </row>
    <row r="247" spans="1:11" ht="73.5" x14ac:dyDescent="0.25">
      <c r="A247" s="15" t="s">
        <v>4154</v>
      </c>
      <c r="B247" s="16" t="s">
        <v>4155</v>
      </c>
      <c r="C247" s="12" t="s">
        <v>4156</v>
      </c>
      <c r="D247" s="12" t="s">
        <v>660</v>
      </c>
      <c r="E247" s="12" t="s">
        <v>15</v>
      </c>
      <c r="F247" s="12" t="s">
        <v>486</v>
      </c>
      <c r="G247" s="12" t="s">
        <v>4157</v>
      </c>
      <c r="H247" s="12" t="s">
        <v>4158</v>
      </c>
      <c r="I247" s="12" t="s">
        <v>28</v>
      </c>
      <c r="J247" s="12" t="s">
        <v>29</v>
      </c>
      <c r="K247" s="12" t="s">
        <v>66</v>
      </c>
    </row>
    <row r="248" spans="1:11" ht="94.5" x14ac:dyDescent="0.25">
      <c r="A248" s="15" t="s">
        <v>4159</v>
      </c>
      <c r="B248" s="16" t="s">
        <v>4160</v>
      </c>
      <c r="C248" s="12" t="s">
        <v>4161</v>
      </c>
      <c r="D248" s="12" t="s">
        <v>93</v>
      </c>
      <c r="E248" s="12" t="s">
        <v>15</v>
      </c>
      <c r="F248" s="12"/>
      <c r="G248" s="12"/>
      <c r="H248" s="12" t="s">
        <v>1521</v>
      </c>
      <c r="I248" s="12" t="s">
        <v>135</v>
      </c>
      <c r="J248" s="12" t="s">
        <v>136</v>
      </c>
      <c r="K248" s="12" t="s">
        <v>66</v>
      </c>
    </row>
    <row r="249" spans="1:11" ht="94.5" x14ac:dyDescent="0.25">
      <c r="A249" s="15" t="s">
        <v>4162</v>
      </c>
      <c r="B249" s="16" t="s">
        <v>4163</v>
      </c>
      <c r="C249" s="12" t="s">
        <v>4164</v>
      </c>
      <c r="D249" s="12" t="s">
        <v>93</v>
      </c>
      <c r="E249" s="12" t="s">
        <v>15</v>
      </c>
      <c r="F249" s="12" t="s">
        <v>4165</v>
      </c>
      <c r="G249" s="12" t="s">
        <v>4166</v>
      </c>
      <c r="H249" s="12" t="s">
        <v>4167</v>
      </c>
      <c r="I249" s="12" t="s">
        <v>135</v>
      </c>
      <c r="J249" s="12" t="s">
        <v>136</v>
      </c>
      <c r="K249" s="12" t="s">
        <v>66</v>
      </c>
    </row>
    <row r="250" spans="1:11" ht="126" x14ac:dyDescent="0.25">
      <c r="A250" s="15" t="s">
        <v>4168</v>
      </c>
      <c r="B250" s="16" t="s">
        <v>4169</v>
      </c>
      <c r="C250" s="12" t="s">
        <v>4170</v>
      </c>
      <c r="D250" s="12" t="s">
        <v>660</v>
      </c>
      <c r="E250" s="12" t="s">
        <v>15</v>
      </c>
      <c r="F250" s="12" t="s">
        <v>4171</v>
      </c>
      <c r="G250" s="12" t="s">
        <v>4172</v>
      </c>
      <c r="H250" s="12" t="s">
        <v>4173</v>
      </c>
      <c r="I250" s="12" t="s">
        <v>28</v>
      </c>
      <c r="J250" s="12" t="s">
        <v>29</v>
      </c>
      <c r="K250" s="12" t="s">
        <v>268</v>
      </c>
    </row>
    <row r="251" spans="1:11" ht="52.5" x14ac:dyDescent="0.25">
      <c r="A251" s="15" t="s">
        <v>4174</v>
      </c>
      <c r="B251" s="16" t="s">
        <v>4175</v>
      </c>
      <c r="C251" s="12" t="s">
        <v>4176</v>
      </c>
      <c r="D251" s="12" t="s">
        <v>128</v>
      </c>
      <c r="E251" s="12" t="s">
        <v>15</v>
      </c>
      <c r="F251" s="12" t="s">
        <v>4177</v>
      </c>
      <c r="G251" s="12" t="s">
        <v>4178</v>
      </c>
      <c r="H251" s="12" t="s">
        <v>4179</v>
      </c>
      <c r="I251" s="12" t="s">
        <v>28</v>
      </c>
      <c r="J251" s="12" t="s">
        <v>29</v>
      </c>
      <c r="K251" s="12" t="s">
        <v>97</v>
      </c>
    </row>
    <row r="252" spans="1:11" ht="84" x14ac:dyDescent="0.25">
      <c r="A252" s="15" t="s">
        <v>4180</v>
      </c>
      <c r="B252" s="16" t="s">
        <v>4181</v>
      </c>
      <c r="C252" s="12" t="s">
        <v>4182</v>
      </c>
      <c r="D252" s="12" t="s">
        <v>128</v>
      </c>
      <c r="E252" s="12" t="s">
        <v>15</v>
      </c>
      <c r="F252" s="12" t="s">
        <v>4183</v>
      </c>
      <c r="G252" s="12"/>
      <c r="H252" s="12" t="s">
        <v>4184</v>
      </c>
      <c r="I252" s="12" t="s">
        <v>105</v>
      </c>
      <c r="J252" s="12" t="s">
        <v>106</v>
      </c>
      <c r="K252" s="12" t="s">
        <v>281</v>
      </c>
    </row>
    <row r="253" spans="1:11" ht="42" x14ac:dyDescent="0.25">
      <c r="A253" s="15" t="s">
        <v>4185</v>
      </c>
      <c r="B253" s="16" t="s">
        <v>4186</v>
      </c>
      <c r="C253" s="12" t="s">
        <v>4187</v>
      </c>
      <c r="D253" s="12" t="s">
        <v>128</v>
      </c>
      <c r="E253" s="12" t="s">
        <v>15</v>
      </c>
      <c r="F253" s="12"/>
      <c r="G253" s="12" t="s">
        <v>3016</v>
      </c>
      <c r="H253" s="12" t="s">
        <v>3017</v>
      </c>
      <c r="I253" s="12" t="s">
        <v>105</v>
      </c>
      <c r="J253" s="12" t="s">
        <v>106</v>
      </c>
      <c r="K253" s="12" t="s">
        <v>281</v>
      </c>
    </row>
    <row r="254" spans="1:11" ht="52.5" x14ac:dyDescent="0.25">
      <c r="A254" s="15" t="s">
        <v>4188</v>
      </c>
      <c r="B254" s="16" t="s">
        <v>4189</v>
      </c>
      <c r="C254" s="12" t="s">
        <v>4190</v>
      </c>
      <c r="D254" s="12" t="s">
        <v>55</v>
      </c>
      <c r="E254" s="12" t="s">
        <v>15</v>
      </c>
      <c r="F254" s="12"/>
      <c r="G254" s="12"/>
      <c r="H254" s="12" t="s">
        <v>1521</v>
      </c>
      <c r="I254" s="12" t="s">
        <v>3806</v>
      </c>
      <c r="J254" s="12" t="s">
        <v>317</v>
      </c>
      <c r="K254" s="12" t="s">
        <v>344</v>
      </c>
    </row>
    <row r="255" spans="1:11" ht="63" x14ac:dyDescent="0.25">
      <c r="A255" s="15" t="s">
        <v>4191</v>
      </c>
      <c r="B255" s="16" t="s">
        <v>4192</v>
      </c>
      <c r="C255" s="12" t="s">
        <v>4193</v>
      </c>
      <c r="D255" s="12" t="s">
        <v>585</v>
      </c>
      <c r="E255" s="12" t="s">
        <v>15</v>
      </c>
      <c r="F255" s="12" t="s">
        <v>3930</v>
      </c>
      <c r="G255" s="12" t="s">
        <v>3931</v>
      </c>
      <c r="H255" s="12" t="s">
        <v>3932</v>
      </c>
      <c r="I255" s="12" t="s">
        <v>1336</v>
      </c>
      <c r="J255" s="12" t="s">
        <v>1337</v>
      </c>
      <c r="K255" s="12" t="s">
        <v>76</v>
      </c>
    </row>
    <row r="256" spans="1:11" ht="94.5" x14ac:dyDescent="0.25">
      <c r="A256" s="15" t="s">
        <v>4194</v>
      </c>
      <c r="B256" s="16" t="s">
        <v>4195</v>
      </c>
      <c r="C256" s="12" t="s">
        <v>4196</v>
      </c>
      <c r="D256" s="12" t="s">
        <v>93</v>
      </c>
      <c r="E256" s="12" t="s">
        <v>15</v>
      </c>
      <c r="F256" s="12" t="s">
        <v>4198</v>
      </c>
      <c r="G256" s="12" t="s">
        <v>4197</v>
      </c>
      <c r="H256" s="12" t="s">
        <v>4199</v>
      </c>
      <c r="I256" s="12" t="s">
        <v>135</v>
      </c>
      <c r="J256" s="12" t="s">
        <v>136</v>
      </c>
      <c r="K256" s="12" t="s">
        <v>66</v>
      </c>
    </row>
    <row r="257" spans="1:11" ht="94.5" x14ac:dyDescent="0.25">
      <c r="A257" s="15" t="s">
        <v>4200</v>
      </c>
      <c r="B257" s="16" t="s">
        <v>4201</v>
      </c>
      <c r="C257" s="12" t="s">
        <v>4202</v>
      </c>
      <c r="D257" s="12" t="s">
        <v>55</v>
      </c>
      <c r="E257" s="12" t="s">
        <v>15</v>
      </c>
      <c r="F257" s="12" t="s">
        <v>994</v>
      </c>
      <c r="G257" s="12" t="s">
        <v>4203</v>
      </c>
      <c r="H257" s="12" t="s">
        <v>996</v>
      </c>
      <c r="I257" s="12" t="s">
        <v>330</v>
      </c>
      <c r="J257" s="12" t="s">
        <v>136</v>
      </c>
      <c r="K257" s="12" t="s">
        <v>66</v>
      </c>
    </row>
    <row r="258" spans="1:11" ht="94.5" x14ac:dyDescent="0.25">
      <c r="A258" s="15" t="s">
        <v>4204</v>
      </c>
      <c r="B258" s="16" t="s">
        <v>4205</v>
      </c>
      <c r="C258" s="12" t="s">
        <v>4206</v>
      </c>
      <c r="D258" s="12" t="s">
        <v>128</v>
      </c>
      <c r="E258" s="12" t="s">
        <v>15</v>
      </c>
      <c r="F258" s="12" t="s">
        <v>4207</v>
      </c>
      <c r="G258" s="12" t="s">
        <v>4208</v>
      </c>
      <c r="H258" s="12" t="s">
        <v>4209</v>
      </c>
      <c r="I258" s="12" t="s">
        <v>330</v>
      </c>
      <c r="J258" s="12" t="s">
        <v>136</v>
      </c>
      <c r="K258" s="12" t="s">
        <v>66</v>
      </c>
    </row>
    <row r="259" spans="1:11" ht="42" x14ac:dyDescent="0.25">
      <c r="A259" s="15" t="s">
        <v>4210</v>
      </c>
      <c r="B259" s="16" t="s">
        <v>4211</v>
      </c>
      <c r="C259" s="12" t="s">
        <v>4212</v>
      </c>
      <c r="D259" s="12" t="s">
        <v>55</v>
      </c>
      <c r="E259" s="12" t="s">
        <v>15</v>
      </c>
      <c r="F259" s="12" t="s">
        <v>4213</v>
      </c>
      <c r="G259" s="12" t="s">
        <v>852</v>
      </c>
      <c r="H259" s="12" t="s">
        <v>3647</v>
      </c>
      <c r="I259" s="12" t="s">
        <v>105</v>
      </c>
      <c r="J259" s="12" t="s">
        <v>106</v>
      </c>
      <c r="K259" s="12" t="s">
        <v>281</v>
      </c>
    </row>
    <row r="260" spans="1:11" ht="94.5" x14ac:dyDescent="0.25">
      <c r="A260" s="15" t="s">
        <v>4214</v>
      </c>
      <c r="B260" s="16" t="s">
        <v>4215</v>
      </c>
      <c r="C260" s="12" t="s">
        <v>4216</v>
      </c>
      <c r="D260" s="12" t="s">
        <v>93</v>
      </c>
      <c r="E260" s="12" t="s">
        <v>15</v>
      </c>
      <c r="F260" s="12"/>
      <c r="G260" s="12" t="s">
        <v>4217</v>
      </c>
      <c r="H260" s="12" t="s">
        <v>4218</v>
      </c>
      <c r="I260" s="12" t="s">
        <v>2929</v>
      </c>
      <c r="J260" s="12" t="s">
        <v>136</v>
      </c>
      <c r="K260" s="12" t="s">
        <v>66</v>
      </c>
    </row>
    <row r="261" spans="1:11" ht="94.5" x14ac:dyDescent="0.25">
      <c r="A261" s="15" t="s">
        <v>4219</v>
      </c>
      <c r="B261" s="16" t="s">
        <v>4220</v>
      </c>
      <c r="C261" s="12" t="s">
        <v>4221</v>
      </c>
      <c r="D261" s="12" t="s">
        <v>55</v>
      </c>
      <c r="E261" s="12" t="s">
        <v>15</v>
      </c>
      <c r="F261" s="12" t="s">
        <v>4222</v>
      </c>
      <c r="G261" s="12" t="s">
        <v>1412</v>
      </c>
      <c r="H261" s="12" t="s">
        <v>4223</v>
      </c>
      <c r="I261" s="12" t="s">
        <v>2929</v>
      </c>
      <c r="J261" s="12" t="s">
        <v>136</v>
      </c>
      <c r="K261" s="12" t="s">
        <v>66</v>
      </c>
    </row>
    <row r="262" spans="1:11" ht="52.5" x14ac:dyDescent="0.25">
      <c r="A262" s="15" t="s">
        <v>4224</v>
      </c>
      <c r="B262" s="16" t="s">
        <v>4225</v>
      </c>
      <c r="C262" s="12" t="s">
        <v>4226</v>
      </c>
      <c r="D262" s="12" t="s">
        <v>93</v>
      </c>
      <c r="E262" s="12" t="s">
        <v>15</v>
      </c>
      <c r="F262" s="12" t="s">
        <v>4228</v>
      </c>
      <c r="G262" s="12" t="s">
        <v>4227</v>
      </c>
      <c r="H262" s="12" t="s">
        <v>4229</v>
      </c>
      <c r="I262" s="12" t="s">
        <v>316</v>
      </c>
      <c r="J262" s="12" t="s">
        <v>317</v>
      </c>
      <c r="K262" s="12" t="s">
        <v>344</v>
      </c>
    </row>
    <row r="263" spans="1:11" ht="52.5" x14ac:dyDescent="0.25">
      <c r="A263" s="26" t="s">
        <v>4230</v>
      </c>
      <c r="B263" s="16" t="s">
        <v>4231</v>
      </c>
      <c r="C263" s="12" t="s">
        <v>4232</v>
      </c>
      <c r="D263" s="12" t="s">
        <v>93</v>
      </c>
      <c r="E263" s="12" t="s">
        <v>15</v>
      </c>
      <c r="F263" s="12" t="s">
        <v>429</v>
      </c>
      <c r="G263" s="12"/>
      <c r="H263" s="12" t="s">
        <v>4233</v>
      </c>
      <c r="I263" s="12" t="s">
        <v>28</v>
      </c>
      <c r="J263" s="12" t="s">
        <v>29</v>
      </c>
      <c r="K263" s="12" t="s">
        <v>1041</v>
      </c>
    </row>
    <row r="264" spans="1:11" ht="94.5" x14ac:dyDescent="0.25">
      <c r="A264" s="15" t="s">
        <v>4234</v>
      </c>
      <c r="B264" s="16" t="s">
        <v>4235</v>
      </c>
      <c r="C264" s="12" t="s">
        <v>4236</v>
      </c>
      <c r="D264" s="12" t="s">
        <v>128</v>
      </c>
      <c r="E264" s="12" t="s">
        <v>15</v>
      </c>
      <c r="F264" s="12" t="s">
        <v>1945</v>
      </c>
      <c r="G264" s="12" t="s">
        <v>1946</v>
      </c>
      <c r="H264" s="12" t="s">
        <v>1947</v>
      </c>
      <c r="I264" s="12" t="s">
        <v>330</v>
      </c>
      <c r="J264" s="12" t="s">
        <v>136</v>
      </c>
      <c r="K264" s="12" t="s">
        <v>66</v>
      </c>
    </row>
    <row r="265" spans="1:11" ht="94.5" x14ac:dyDescent="0.25">
      <c r="A265" s="15" t="s">
        <v>4237</v>
      </c>
      <c r="B265" s="16" t="s">
        <v>4238</v>
      </c>
      <c r="C265" s="12" t="s">
        <v>4239</v>
      </c>
      <c r="D265" s="12" t="s">
        <v>93</v>
      </c>
      <c r="E265" s="12" t="s">
        <v>15</v>
      </c>
      <c r="F265" s="12" t="s">
        <v>4240</v>
      </c>
      <c r="G265" s="12" t="s">
        <v>4241</v>
      </c>
      <c r="H265" s="12" t="s">
        <v>4242</v>
      </c>
      <c r="I265" s="12" t="s">
        <v>330</v>
      </c>
      <c r="J265" s="12" t="s">
        <v>136</v>
      </c>
      <c r="K265" s="12" t="s">
        <v>66</v>
      </c>
    </row>
    <row r="266" spans="1:11" ht="94.5" x14ac:dyDescent="0.25">
      <c r="A266" s="15" t="s">
        <v>4243</v>
      </c>
      <c r="B266" s="16" t="s">
        <v>4244</v>
      </c>
      <c r="C266" s="12" t="s">
        <v>4245</v>
      </c>
      <c r="D266" s="12" t="s">
        <v>93</v>
      </c>
      <c r="E266" s="12" t="s">
        <v>15</v>
      </c>
      <c r="F266" s="12"/>
      <c r="G266" s="12" t="s">
        <v>4217</v>
      </c>
      <c r="H266" s="12" t="s">
        <v>4218</v>
      </c>
      <c r="I266" s="12" t="s">
        <v>2929</v>
      </c>
      <c r="J266" s="12" t="s">
        <v>136</v>
      </c>
      <c r="K266" s="12" t="s">
        <v>66</v>
      </c>
    </row>
    <row r="267" spans="1:11" ht="52.5" x14ac:dyDescent="0.25">
      <c r="A267" s="15" t="s">
        <v>4246</v>
      </c>
      <c r="B267" s="16" t="s">
        <v>4247</v>
      </c>
      <c r="C267" s="12" t="s">
        <v>4248</v>
      </c>
      <c r="D267" s="12" t="s">
        <v>585</v>
      </c>
      <c r="E267" s="12" t="s">
        <v>15</v>
      </c>
      <c r="F267" s="12" t="s">
        <v>4249</v>
      </c>
      <c r="G267" s="12" t="s">
        <v>4250</v>
      </c>
      <c r="H267" s="12" t="s">
        <v>4251</v>
      </c>
      <c r="I267" s="12" t="s">
        <v>28</v>
      </c>
      <c r="J267" s="12" t="s">
        <v>29</v>
      </c>
      <c r="K267" s="12" t="s">
        <v>162</v>
      </c>
    </row>
    <row r="268" spans="1:11" ht="31.5" x14ac:dyDescent="0.25">
      <c r="A268" s="15" t="s">
        <v>4252</v>
      </c>
      <c r="B268" s="16" t="s">
        <v>4253</v>
      </c>
      <c r="C268" s="12" t="s">
        <v>4254</v>
      </c>
      <c r="D268" s="12" t="s">
        <v>128</v>
      </c>
      <c r="E268" s="12" t="s">
        <v>15</v>
      </c>
      <c r="F268" s="12" t="s">
        <v>4255</v>
      </c>
      <c r="G268" s="12" t="s">
        <v>4256</v>
      </c>
      <c r="H268" s="12" t="s">
        <v>4257</v>
      </c>
      <c r="I268" s="12" t="s">
        <v>28</v>
      </c>
      <c r="J268" s="12" t="s">
        <v>29</v>
      </c>
      <c r="K268" s="12" t="s">
        <v>281</v>
      </c>
    </row>
    <row r="269" spans="1:11" ht="105" x14ac:dyDescent="0.25">
      <c r="A269" s="15" t="s">
        <v>4258</v>
      </c>
      <c r="B269" s="16" t="s">
        <v>4259</v>
      </c>
      <c r="C269" s="12" t="s">
        <v>4260</v>
      </c>
      <c r="D269" s="12" t="s">
        <v>660</v>
      </c>
      <c r="E269" s="12" t="s">
        <v>15</v>
      </c>
      <c r="F269" s="12" t="s">
        <v>3169</v>
      </c>
      <c r="G269" s="12" t="s">
        <v>4144</v>
      </c>
      <c r="H269" s="12" t="s">
        <v>3171</v>
      </c>
      <c r="I269" s="12" t="s">
        <v>663</v>
      </c>
      <c r="J269" s="12" t="s">
        <v>664</v>
      </c>
      <c r="K269" s="12" t="s">
        <v>76</v>
      </c>
    </row>
    <row r="270" spans="1:11" ht="63" x14ac:dyDescent="0.25">
      <c r="A270" s="15" t="s">
        <v>4261</v>
      </c>
      <c r="B270" s="16" t="s">
        <v>4262</v>
      </c>
      <c r="C270" s="12" t="s">
        <v>4263</v>
      </c>
      <c r="D270" s="12" t="s">
        <v>55</v>
      </c>
      <c r="E270" s="12" t="s">
        <v>15</v>
      </c>
      <c r="F270" s="12" t="s">
        <v>1615</v>
      </c>
      <c r="G270" s="12" t="s">
        <v>1616</v>
      </c>
      <c r="H270" s="12" t="s">
        <v>1617</v>
      </c>
      <c r="I270" s="12" t="s">
        <v>28</v>
      </c>
      <c r="J270" s="12" t="s">
        <v>29</v>
      </c>
      <c r="K270" s="12" t="s">
        <v>162</v>
      </c>
    </row>
    <row r="271" spans="1:11" ht="84" x14ac:dyDescent="0.25">
      <c r="A271" s="15" t="s">
        <v>4264</v>
      </c>
      <c r="B271" s="16" t="s">
        <v>4265</v>
      </c>
      <c r="C271" s="12" t="s">
        <v>4266</v>
      </c>
      <c r="D271" s="12" t="s">
        <v>128</v>
      </c>
      <c r="E271" s="12" t="s">
        <v>15</v>
      </c>
      <c r="F271" s="12" t="s">
        <v>4267</v>
      </c>
      <c r="G271" s="12" t="s">
        <v>4268</v>
      </c>
      <c r="H271" s="12" t="s">
        <v>4269</v>
      </c>
      <c r="I271" s="12" t="s">
        <v>105</v>
      </c>
      <c r="J271" s="12" t="s">
        <v>106</v>
      </c>
      <c r="K271" s="12" t="s">
        <v>281</v>
      </c>
    </row>
    <row r="272" spans="1:11" ht="73.5" x14ac:dyDescent="0.25">
      <c r="A272" s="15" t="s">
        <v>4270</v>
      </c>
      <c r="B272" s="16" t="s">
        <v>4271</v>
      </c>
      <c r="C272" s="12" t="s">
        <v>4272</v>
      </c>
      <c r="D272" s="12" t="s">
        <v>660</v>
      </c>
      <c r="E272" s="12" t="s">
        <v>15</v>
      </c>
      <c r="F272" s="12"/>
      <c r="G272" s="12" t="s">
        <v>4273</v>
      </c>
      <c r="H272" s="12" t="s">
        <v>4274</v>
      </c>
      <c r="I272" s="12" t="s">
        <v>28</v>
      </c>
      <c r="J272" s="12" t="s">
        <v>29</v>
      </c>
      <c r="K272" s="12" t="s">
        <v>59</v>
      </c>
    </row>
    <row r="273" spans="1:11" ht="63" x14ac:dyDescent="0.25">
      <c r="A273" s="15" t="s">
        <v>4275</v>
      </c>
      <c r="B273" s="16" t="s">
        <v>4276</v>
      </c>
      <c r="C273" s="12" t="s">
        <v>3245</v>
      </c>
      <c r="D273" s="12" t="s">
        <v>55</v>
      </c>
      <c r="E273" s="12" t="s">
        <v>15</v>
      </c>
      <c r="F273" s="12" t="s">
        <v>4277</v>
      </c>
      <c r="G273" s="12" t="s">
        <v>4278</v>
      </c>
      <c r="H273" s="12" t="s">
        <v>4279</v>
      </c>
      <c r="I273" s="12" t="s">
        <v>28</v>
      </c>
      <c r="J273" s="12" t="s">
        <v>29</v>
      </c>
      <c r="K273" s="12" t="s">
        <v>344</v>
      </c>
    </row>
    <row r="274" spans="1:11" ht="63" x14ac:dyDescent="0.25">
      <c r="A274" s="15" t="s">
        <v>4280</v>
      </c>
      <c r="B274" s="16" t="s">
        <v>4281</v>
      </c>
      <c r="C274" s="12" t="s">
        <v>4282</v>
      </c>
      <c r="D274" s="12" t="s">
        <v>128</v>
      </c>
      <c r="E274" s="12" t="s">
        <v>15</v>
      </c>
      <c r="F274" s="12" t="s">
        <v>4207</v>
      </c>
      <c r="G274" s="12" t="s">
        <v>4283</v>
      </c>
      <c r="H274" s="12" t="s">
        <v>4209</v>
      </c>
      <c r="I274" s="12" t="s">
        <v>28</v>
      </c>
      <c r="J274" s="12" t="s">
        <v>29</v>
      </c>
      <c r="K274" s="12" t="s">
        <v>344</v>
      </c>
    </row>
    <row r="275" spans="1:11" ht="94.5" x14ac:dyDescent="0.25">
      <c r="A275" s="15" t="s">
        <v>4284</v>
      </c>
      <c r="B275" s="16" t="s">
        <v>4285</v>
      </c>
      <c r="C275" s="12" t="s">
        <v>4286</v>
      </c>
      <c r="D275" s="12" t="s">
        <v>128</v>
      </c>
      <c r="E275" s="12" t="s">
        <v>15</v>
      </c>
      <c r="F275" s="12" t="s">
        <v>4287</v>
      </c>
      <c r="G275" s="12" t="s">
        <v>4288</v>
      </c>
      <c r="H275" s="12" t="s">
        <v>4289</v>
      </c>
      <c r="I275" s="12" t="s">
        <v>135</v>
      </c>
      <c r="J275" s="12" t="s">
        <v>136</v>
      </c>
      <c r="K275" s="12" t="s">
        <v>66</v>
      </c>
    </row>
    <row r="276" spans="1:11" ht="52.5" x14ac:dyDescent="0.25">
      <c r="A276" s="15" t="s">
        <v>4290</v>
      </c>
      <c r="B276" s="16" t="s">
        <v>4291</v>
      </c>
      <c r="C276" s="12" t="s">
        <v>4292</v>
      </c>
      <c r="D276" s="12" t="s">
        <v>93</v>
      </c>
      <c r="E276" s="12" t="s">
        <v>15</v>
      </c>
      <c r="F276" s="12" t="s">
        <v>1500</v>
      </c>
      <c r="G276" s="12" t="s">
        <v>1501</v>
      </c>
      <c r="H276" s="12" t="s">
        <v>1502</v>
      </c>
      <c r="I276" s="12" t="s">
        <v>391</v>
      </c>
      <c r="J276" s="12" t="s">
        <v>392</v>
      </c>
      <c r="K276" s="12" t="s">
        <v>66</v>
      </c>
    </row>
    <row r="277" spans="1:11" ht="94.5" x14ac:dyDescent="0.25">
      <c r="A277" s="15" t="s">
        <v>4293</v>
      </c>
      <c r="B277" s="16" t="s">
        <v>4294</v>
      </c>
      <c r="C277" s="12" t="s">
        <v>4295</v>
      </c>
      <c r="D277" s="12" t="s">
        <v>93</v>
      </c>
      <c r="E277" s="12" t="s">
        <v>15</v>
      </c>
      <c r="F277" s="12" t="s">
        <v>1266</v>
      </c>
      <c r="G277" s="12" t="s">
        <v>1267</v>
      </c>
      <c r="H277" s="12" t="s">
        <v>1268</v>
      </c>
      <c r="I277" s="12" t="s">
        <v>330</v>
      </c>
      <c r="J277" s="12" t="s">
        <v>136</v>
      </c>
      <c r="K277" s="12" t="s">
        <v>66</v>
      </c>
    </row>
    <row r="278" spans="1:11" ht="94.5" x14ac:dyDescent="0.25">
      <c r="A278" s="15" t="s">
        <v>4296</v>
      </c>
      <c r="B278" s="16" t="s">
        <v>4297</v>
      </c>
      <c r="C278" s="12" t="s">
        <v>889</v>
      </c>
      <c r="D278" s="12" t="s">
        <v>93</v>
      </c>
      <c r="E278" s="12" t="s">
        <v>15</v>
      </c>
      <c r="F278" s="12" t="s">
        <v>1105</v>
      </c>
      <c r="G278" s="12" t="s">
        <v>4298</v>
      </c>
      <c r="H278" s="12" t="s">
        <v>4299</v>
      </c>
      <c r="I278" s="12" t="s">
        <v>135</v>
      </c>
      <c r="J278" s="12" t="s">
        <v>136</v>
      </c>
      <c r="K278" s="12" t="s">
        <v>66</v>
      </c>
    </row>
    <row r="279" spans="1:11" ht="42" x14ac:dyDescent="0.25">
      <c r="A279" s="15" t="s">
        <v>4300</v>
      </c>
      <c r="B279" s="16" t="s">
        <v>4301</v>
      </c>
      <c r="C279" s="12" t="s">
        <v>4302</v>
      </c>
      <c r="D279" s="12" t="s">
        <v>93</v>
      </c>
      <c r="E279" s="12" t="s">
        <v>15</v>
      </c>
      <c r="F279" s="12"/>
      <c r="G279" s="12" t="s">
        <v>4303</v>
      </c>
      <c r="H279" s="12" t="s">
        <v>4304</v>
      </c>
      <c r="I279" s="12" t="s">
        <v>28</v>
      </c>
      <c r="J279" s="12" t="s">
        <v>29</v>
      </c>
      <c r="K279" s="12" t="s">
        <v>759</v>
      </c>
    </row>
    <row r="280" spans="1:11" ht="94.5" x14ac:dyDescent="0.25">
      <c r="A280" s="15" t="s">
        <v>4305</v>
      </c>
      <c r="B280" s="16" t="s">
        <v>4306</v>
      </c>
      <c r="C280" s="12" t="s">
        <v>4307</v>
      </c>
      <c r="D280" s="12" t="s">
        <v>93</v>
      </c>
      <c r="E280" s="12" t="s">
        <v>15</v>
      </c>
      <c r="F280" s="12"/>
      <c r="G280" s="12" t="s">
        <v>4308</v>
      </c>
      <c r="H280" s="12" t="s">
        <v>4304</v>
      </c>
      <c r="I280" s="12" t="s">
        <v>330</v>
      </c>
      <c r="J280" s="12" t="s">
        <v>136</v>
      </c>
      <c r="K280" s="12" t="s">
        <v>66</v>
      </c>
    </row>
    <row r="281" spans="1:11" ht="73.5" x14ac:dyDescent="0.25">
      <c r="A281" s="15" t="s">
        <v>4309</v>
      </c>
      <c r="B281" s="16" t="s">
        <v>4310</v>
      </c>
      <c r="C281" s="12" t="s">
        <v>4311</v>
      </c>
      <c r="D281" s="12" t="s">
        <v>93</v>
      </c>
      <c r="E281" s="12" t="s">
        <v>15</v>
      </c>
      <c r="F281" s="12" t="s">
        <v>440</v>
      </c>
      <c r="G281" s="12" t="s">
        <v>4312</v>
      </c>
      <c r="H281" s="12" t="s">
        <v>4313</v>
      </c>
      <c r="I281" s="12" t="s">
        <v>391</v>
      </c>
      <c r="J281" s="12" t="s">
        <v>392</v>
      </c>
      <c r="K281" s="12" t="s">
        <v>66</v>
      </c>
    </row>
    <row r="282" spans="1:11" ht="52.5" x14ac:dyDescent="0.25">
      <c r="A282" s="15" t="s">
        <v>4314</v>
      </c>
      <c r="B282" s="16" t="s">
        <v>4315</v>
      </c>
      <c r="C282" s="12" t="s">
        <v>4316</v>
      </c>
      <c r="D282" s="12" t="s">
        <v>93</v>
      </c>
      <c r="E282" s="12" t="s">
        <v>15</v>
      </c>
      <c r="F282" s="12" t="s">
        <v>1417</v>
      </c>
      <c r="G282" s="12" t="s">
        <v>1418</v>
      </c>
      <c r="H282" s="12" t="s">
        <v>1419</v>
      </c>
      <c r="I282" s="12" t="s">
        <v>28</v>
      </c>
      <c r="J282" s="12" t="s">
        <v>29</v>
      </c>
      <c r="K282" s="12" t="s">
        <v>37</v>
      </c>
    </row>
    <row r="283" spans="1:11" ht="42" x14ac:dyDescent="0.25">
      <c r="A283" s="15" t="s">
        <v>4317</v>
      </c>
      <c r="B283" s="16" t="s">
        <v>4318</v>
      </c>
      <c r="C283" s="12" t="s">
        <v>4319</v>
      </c>
      <c r="D283" s="12" t="s">
        <v>93</v>
      </c>
      <c r="E283" s="12" t="s">
        <v>15</v>
      </c>
      <c r="F283" s="12"/>
      <c r="G283" s="12" t="s">
        <v>4308</v>
      </c>
      <c r="H283" s="12" t="s">
        <v>4304</v>
      </c>
      <c r="I283" s="12" t="s">
        <v>28</v>
      </c>
      <c r="J283" s="12" t="s">
        <v>29</v>
      </c>
      <c r="K283" s="12" t="s">
        <v>759</v>
      </c>
    </row>
    <row r="284" spans="1:11" ht="94.5" x14ac:dyDescent="0.25">
      <c r="A284" s="15" t="s">
        <v>4320</v>
      </c>
      <c r="B284" s="16" t="s">
        <v>4321</v>
      </c>
      <c r="C284" s="12" t="s">
        <v>885</v>
      </c>
      <c r="D284" s="12" t="s">
        <v>93</v>
      </c>
      <c r="E284" s="12" t="s">
        <v>15</v>
      </c>
      <c r="F284" s="12"/>
      <c r="G284" s="12" t="s">
        <v>4322</v>
      </c>
      <c r="H284" s="12" t="s">
        <v>2478</v>
      </c>
      <c r="I284" s="12" t="s">
        <v>135</v>
      </c>
      <c r="J284" s="12" t="s">
        <v>136</v>
      </c>
      <c r="K284" s="12" t="s">
        <v>66</v>
      </c>
    </row>
    <row r="285" spans="1:11" ht="94.5" x14ac:dyDescent="0.25">
      <c r="A285" s="15" t="s">
        <v>4323</v>
      </c>
      <c r="B285" s="16" t="s">
        <v>4324</v>
      </c>
      <c r="C285" s="12" t="s">
        <v>4325</v>
      </c>
      <c r="D285" s="12" t="s">
        <v>128</v>
      </c>
      <c r="E285" s="12" t="s">
        <v>15</v>
      </c>
      <c r="F285" s="12" t="s">
        <v>4326</v>
      </c>
      <c r="G285" s="12"/>
      <c r="H285" s="12" t="s">
        <v>4327</v>
      </c>
      <c r="I285" s="12" t="s">
        <v>330</v>
      </c>
      <c r="J285" s="12" t="s">
        <v>136</v>
      </c>
      <c r="K285" s="12" t="s">
        <v>66</v>
      </c>
    </row>
    <row r="286" spans="1:11" ht="63" x14ac:dyDescent="0.25">
      <c r="A286" s="15" t="s">
        <v>4328</v>
      </c>
      <c r="B286" s="16" t="s">
        <v>4329</v>
      </c>
      <c r="C286" s="12" t="s">
        <v>4330</v>
      </c>
      <c r="D286" s="12" t="s">
        <v>55</v>
      </c>
      <c r="E286" s="12" t="s">
        <v>15</v>
      </c>
      <c r="F286" s="12" t="s">
        <v>4331</v>
      </c>
      <c r="G286" s="12" t="s">
        <v>4332</v>
      </c>
      <c r="H286" s="12" t="s">
        <v>4333</v>
      </c>
      <c r="I286" s="12" t="s">
        <v>28</v>
      </c>
      <c r="J286" s="12" t="s">
        <v>29</v>
      </c>
      <c r="K286" s="12" t="s">
        <v>344</v>
      </c>
    </row>
    <row r="287" spans="1:11" ht="52.5" x14ac:dyDescent="0.25">
      <c r="A287" s="15" t="s">
        <v>4334</v>
      </c>
      <c r="B287" s="16" t="s">
        <v>4335</v>
      </c>
      <c r="C287" s="12" t="s">
        <v>4336</v>
      </c>
      <c r="D287" s="12" t="s">
        <v>128</v>
      </c>
      <c r="E287" s="12" t="s">
        <v>15</v>
      </c>
      <c r="F287" s="12"/>
      <c r="G287" s="12" t="s">
        <v>4337</v>
      </c>
      <c r="H287" s="12" t="s">
        <v>4338</v>
      </c>
      <c r="I287" s="12" t="s">
        <v>391</v>
      </c>
      <c r="J287" s="12" t="s">
        <v>392</v>
      </c>
      <c r="K287" s="12" t="s">
        <v>76</v>
      </c>
    </row>
    <row r="288" spans="1:11" ht="94.5" x14ac:dyDescent="0.25">
      <c r="A288" s="15" t="s">
        <v>4339</v>
      </c>
      <c r="B288" s="16" t="s">
        <v>4340</v>
      </c>
      <c r="C288" s="12" t="s">
        <v>4341</v>
      </c>
      <c r="D288" s="12" t="s">
        <v>660</v>
      </c>
      <c r="E288" s="12" t="s">
        <v>15</v>
      </c>
      <c r="F288" s="12"/>
      <c r="G288" s="12" t="s">
        <v>3539</v>
      </c>
      <c r="H288" s="12" t="s">
        <v>4342</v>
      </c>
      <c r="I288" s="12" t="s">
        <v>663</v>
      </c>
      <c r="J288" s="12" t="s">
        <v>664</v>
      </c>
      <c r="K288" s="12" t="s">
        <v>76</v>
      </c>
    </row>
    <row r="289" spans="1:11" ht="63" x14ac:dyDescent="0.25">
      <c r="A289" s="15" t="s">
        <v>4343</v>
      </c>
      <c r="B289" s="16" t="s">
        <v>4344</v>
      </c>
      <c r="C289" s="12" t="s">
        <v>4345</v>
      </c>
      <c r="D289" s="12" t="s">
        <v>128</v>
      </c>
      <c r="E289" s="12" t="s">
        <v>15</v>
      </c>
      <c r="F289" s="12" t="s">
        <v>1411</v>
      </c>
      <c r="G289" s="12" t="s">
        <v>1589</v>
      </c>
      <c r="H289" s="12" t="s">
        <v>1590</v>
      </c>
      <c r="I289" s="12" t="s">
        <v>28</v>
      </c>
      <c r="J289" s="12" t="s">
        <v>29</v>
      </c>
      <c r="K289" s="12" t="s">
        <v>344</v>
      </c>
    </row>
    <row r="290" spans="1:11" ht="84" x14ac:dyDescent="0.25">
      <c r="A290" s="15" t="s">
        <v>4346</v>
      </c>
      <c r="B290" s="16" t="s">
        <v>4347</v>
      </c>
      <c r="C290" s="12" t="s">
        <v>4348</v>
      </c>
      <c r="D290" s="12" t="s">
        <v>128</v>
      </c>
      <c r="E290" s="12" t="s">
        <v>15</v>
      </c>
      <c r="F290" s="12" t="s">
        <v>34</v>
      </c>
      <c r="G290" s="12" t="s">
        <v>1473</v>
      </c>
      <c r="H290" s="12" t="s">
        <v>36</v>
      </c>
      <c r="I290" s="12" t="s">
        <v>1761</v>
      </c>
      <c r="J290" s="12" t="s">
        <v>1762</v>
      </c>
      <c r="K290" s="12" t="s">
        <v>76</v>
      </c>
    </row>
    <row r="291" spans="1:11" ht="73.5" x14ac:dyDescent="0.25">
      <c r="A291" s="15" t="s">
        <v>4349</v>
      </c>
      <c r="B291" s="16" t="s">
        <v>4350</v>
      </c>
      <c r="C291" s="12" t="s">
        <v>4351</v>
      </c>
      <c r="D291" s="12" t="s">
        <v>128</v>
      </c>
      <c r="E291" s="12" t="s">
        <v>15</v>
      </c>
      <c r="F291" s="12"/>
      <c r="G291" s="12" t="s">
        <v>4352</v>
      </c>
      <c r="H291" s="12" t="s">
        <v>4353</v>
      </c>
      <c r="I291" s="12" t="s">
        <v>105</v>
      </c>
      <c r="J291" s="12" t="s">
        <v>106</v>
      </c>
      <c r="K291" s="12" t="s">
        <v>281</v>
      </c>
    </row>
    <row r="292" spans="1:11" ht="63" x14ac:dyDescent="0.25">
      <c r="A292" s="15" t="s">
        <v>4354</v>
      </c>
      <c r="B292" s="16" t="s">
        <v>4355</v>
      </c>
      <c r="C292" s="12" t="s">
        <v>4356</v>
      </c>
      <c r="D292" s="12" t="s">
        <v>55</v>
      </c>
      <c r="E292" s="12" t="s">
        <v>15</v>
      </c>
      <c r="F292" s="12" t="s">
        <v>4357</v>
      </c>
      <c r="G292" s="12" t="s">
        <v>4358</v>
      </c>
      <c r="H292" s="12" t="s">
        <v>4359</v>
      </c>
      <c r="I292" s="12" t="s">
        <v>28</v>
      </c>
      <c r="J292" s="12" t="s">
        <v>29</v>
      </c>
      <c r="K292" s="12" t="s">
        <v>37</v>
      </c>
    </row>
    <row r="293" spans="1:11" ht="63" x14ac:dyDescent="0.25">
      <c r="A293" s="15" t="s">
        <v>4360</v>
      </c>
      <c r="B293" s="16" t="s">
        <v>4361</v>
      </c>
      <c r="C293" s="12" t="s">
        <v>4362</v>
      </c>
      <c r="D293" s="12" t="s">
        <v>128</v>
      </c>
      <c r="E293" s="12" t="s">
        <v>15</v>
      </c>
      <c r="F293" s="12" t="s">
        <v>4364</v>
      </c>
      <c r="G293" s="12" t="s">
        <v>4363</v>
      </c>
      <c r="H293" s="12" t="s">
        <v>4365</v>
      </c>
      <c r="I293" s="12" t="s">
        <v>28</v>
      </c>
      <c r="J293" s="12" t="s">
        <v>29</v>
      </c>
      <c r="K293" s="12" t="s">
        <v>37</v>
      </c>
    </row>
    <row r="294" spans="1:11" ht="94.5" x14ac:dyDescent="0.25">
      <c r="A294" s="15" t="s">
        <v>4366</v>
      </c>
      <c r="B294" s="16" t="s">
        <v>4367</v>
      </c>
      <c r="C294" s="12" t="s">
        <v>4368</v>
      </c>
      <c r="D294" s="12" t="s">
        <v>55</v>
      </c>
      <c r="E294" s="12" t="s">
        <v>15</v>
      </c>
      <c r="F294" s="12" t="s">
        <v>4369</v>
      </c>
      <c r="G294" s="12" t="s">
        <v>4370</v>
      </c>
      <c r="H294" s="12" t="s">
        <v>4371</v>
      </c>
      <c r="I294" s="12" t="s">
        <v>330</v>
      </c>
      <c r="J294" s="12" t="s">
        <v>136</v>
      </c>
      <c r="K294" s="12" t="s">
        <v>66</v>
      </c>
    </row>
    <row r="295" spans="1:11" ht="52.5" x14ac:dyDescent="0.25">
      <c r="A295" s="15" t="s">
        <v>4372</v>
      </c>
      <c r="B295" s="16" t="s">
        <v>4373</v>
      </c>
      <c r="C295" s="12" t="s">
        <v>4374</v>
      </c>
      <c r="D295" s="12" t="s">
        <v>128</v>
      </c>
      <c r="E295" s="12" t="s">
        <v>15</v>
      </c>
      <c r="F295" s="12" t="s">
        <v>1417</v>
      </c>
      <c r="G295" s="12" t="s">
        <v>1418</v>
      </c>
      <c r="H295" s="12" t="s">
        <v>1419</v>
      </c>
      <c r="I295" s="12" t="s">
        <v>560</v>
      </c>
      <c r="J295" s="12" t="s">
        <v>458</v>
      </c>
      <c r="K295" s="12" t="s">
        <v>76</v>
      </c>
    </row>
    <row r="296" spans="1:11" ht="84" x14ac:dyDescent="0.25">
      <c r="A296" s="15" t="s">
        <v>4375</v>
      </c>
      <c r="B296" s="16" t="s">
        <v>4376</v>
      </c>
      <c r="C296" s="12" t="s">
        <v>4377</v>
      </c>
      <c r="D296" s="12" t="s">
        <v>660</v>
      </c>
      <c r="E296" s="12" t="s">
        <v>15</v>
      </c>
      <c r="F296" s="12" t="s">
        <v>4378</v>
      </c>
      <c r="G296" s="12" t="s">
        <v>4379</v>
      </c>
      <c r="H296" s="12" t="s">
        <v>4380</v>
      </c>
      <c r="I296" s="12" t="s">
        <v>28</v>
      </c>
      <c r="J296" s="12" t="s">
        <v>29</v>
      </c>
      <c r="K296" s="12" t="s">
        <v>268</v>
      </c>
    </row>
    <row r="297" spans="1:11" ht="42" x14ac:dyDescent="0.25">
      <c r="A297" s="15" t="s">
        <v>4381</v>
      </c>
      <c r="B297" s="16" t="s">
        <v>4382</v>
      </c>
      <c r="C297" s="12" t="s">
        <v>4383</v>
      </c>
      <c r="D297" s="12" t="s">
        <v>93</v>
      </c>
      <c r="E297" s="12" t="s">
        <v>15</v>
      </c>
      <c r="F297" s="12" t="s">
        <v>4384</v>
      </c>
      <c r="G297" s="12" t="s">
        <v>4385</v>
      </c>
      <c r="H297" s="12" t="s">
        <v>4386</v>
      </c>
      <c r="I297" s="12" t="s">
        <v>74</v>
      </c>
      <c r="J297" s="12" t="s">
        <v>75</v>
      </c>
      <c r="K297" s="12" t="s">
        <v>4387</v>
      </c>
    </row>
    <row r="298" spans="1:11" ht="94.5" x14ac:dyDescent="0.25">
      <c r="A298" s="15" t="s">
        <v>4388</v>
      </c>
      <c r="B298" s="16" t="s">
        <v>4389</v>
      </c>
      <c r="C298" s="12" t="s">
        <v>4221</v>
      </c>
      <c r="D298" s="12" t="s">
        <v>93</v>
      </c>
      <c r="E298" s="12" t="s">
        <v>15</v>
      </c>
      <c r="F298" s="12" t="s">
        <v>4391</v>
      </c>
      <c r="G298" s="12" t="s">
        <v>4390</v>
      </c>
      <c r="H298" s="12" t="s">
        <v>4392</v>
      </c>
      <c r="I298" s="12" t="s">
        <v>2929</v>
      </c>
      <c r="J298" s="12" t="s">
        <v>136</v>
      </c>
      <c r="K298" s="12" t="s">
        <v>66</v>
      </c>
    </row>
    <row r="299" spans="1:11" ht="63" x14ac:dyDescent="0.25">
      <c r="A299" s="15" t="s">
        <v>4393</v>
      </c>
      <c r="B299" s="16" t="s">
        <v>4394</v>
      </c>
      <c r="C299" s="12" t="s">
        <v>4395</v>
      </c>
      <c r="D299" s="12" t="s">
        <v>93</v>
      </c>
      <c r="E299" s="12" t="s">
        <v>15</v>
      </c>
      <c r="F299" s="12" t="s">
        <v>4396</v>
      </c>
      <c r="G299" s="12" t="s">
        <v>4397</v>
      </c>
      <c r="H299" s="12" t="s">
        <v>4398</v>
      </c>
      <c r="I299" s="12" t="s">
        <v>316</v>
      </c>
      <c r="J299" s="12" t="s">
        <v>317</v>
      </c>
      <c r="K299" s="12" t="s">
        <v>66</v>
      </c>
    </row>
    <row r="300" spans="1:11" ht="42" x14ac:dyDescent="0.25">
      <c r="A300" s="15" t="s">
        <v>4399</v>
      </c>
      <c r="B300" s="16" t="s">
        <v>4400</v>
      </c>
      <c r="C300" s="12" t="s">
        <v>4401</v>
      </c>
      <c r="D300" s="12" t="s">
        <v>55</v>
      </c>
      <c r="E300" s="12" t="s">
        <v>15</v>
      </c>
      <c r="F300" s="12" t="s">
        <v>4402</v>
      </c>
      <c r="G300" s="12" t="s">
        <v>4403</v>
      </c>
      <c r="H300" s="12" t="s">
        <v>4404</v>
      </c>
      <c r="I300" s="12" t="s">
        <v>28</v>
      </c>
      <c r="J300" s="12" t="s">
        <v>29</v>
      </c>
      <c r="K300" s="12" t="s">
        <v>589</v>
      </c>
    </row>
    <row r="301" spans="1:11" ht="94.5" x14ac:dyDescent="0.25">
      <c r="A301" s="15" t="s">
        <v>4405</v>
      </c>
      <c r="B301" s="16" t="s">
        <v>4406</v>
      </c>
      <c r="C301" s="12" t="s">
        <v>4407</v>
      </c>
      <c r="D301" s="12" t="s">
        <v>128</v>
      </c>
      <c r="E301" s="12" t="s">
        <v>15</v>
      </c>
      <c r="F301" s="12" t="s">
        <v>4408</v>
      </c>
      <c r="G301" s="12" t="s">
        <v>4409</v>
      </c>
      <c r="H301" s="12" t="s">
        <v>4410</v>
      </c>
      <c r="I301" s="12" t="s">
        <v>330</v>
      </c>
      <c r="J301" s="12" t="s">
        <v>136</v>
      </c>
      <c r="K301" s="12" t="s">
        <v>66</v>
      </c>
    </row>
    <row r="302" spans="1:11" ht="42" x14ac:dyDescent="0.25">
      <c r="A302" s="15" t="s">
        <v>4411</v>
      </c>
      <c r="B302" s="16" t="s">
        <v>4412</v>
      </c>
      <c r="C302" s="12" t="s">
        <v>4413</v>
      </c>
      <c r="D302" s="12" t="s">
        <v>128</v>
      </c>
      <c r="E302" s="12" t="s">
        <v>15</v>
      </c>
      <c r="F302" s="12" t="s">
        <v>4415</v>
      </c>
      <c r="G302" s="12" t="s">
        <v>4414</v>
      </c>
      <c r="H302" s="12" t="s">
        <v>4416</v>
      </c>
      <c r="I302" s="12" t="s">
        <v>28</v>
      </c>
      <c r="J302" s="12" t="s">
        <v>29</v>
      </c>
      <c r="K302" s="12" t="s">
        <v>37</v>
      </c>
    </row>
    <row r="303" spans="1:11" ht="52.5" x14ac:dyDescent="0.25">
      <c r="A303" s="15" t="s">
        <v>4417</v>
      </c>
      <c r="B303" s="16" t="s">
        <v>4418</v>
      </c>
      <c r="C303" s="12" t="s">
        <v>4419</v>
      </c>
      <c r="D303" s="12" t="s">
        <v>93</v>
      </c>
      <c r="E303" s="12" t="s">
        <v>15</v>
      </c>
      <c r="F303" s="12" t="s">
        <v>4420</v>
      </c>
      <c r="G303" s="12" t="s">
        <v>4421</v>
      </c>
      <c r="H303" s="12" t="s">
        <v>4422</v>
      </c>
      <c r="I303" s="12" t="s">
        <v>316</v>
      </c>
      <c r="J303" s="12" t="s">
        <v>317</v>
      </c>
      <c r="K303" s="12" t="s">
        <v>66</v>
      </c>
    </row>
    <row r="304" spans="1:11" ht="52.5" x14ac:dyDescent="0.25">
      <c r="A304" s="15" t="s">
        <v>4423</v>
      </c>
      <c r="B304" s="16" t="s">
        <v>4424</v>
      </c>
      <c r="C304" s="12" t="s">
        <v>4425</v>
      </c>
      <c r="D304" s="12" t="s">
        <v>585</v>
      </c>
      <c r="E304" s="12" t="s">
        <v>15</v>
      </c>
      <c r="F304" s="12" t="s">
        <v>4427</v>
      </c>
      <c r="G304" s="12" t="s">
        <v>4426</v>
      </c>
      <c r="H304" s="12" t="s">
        <v>4428</v>
      </c>
      <c r="I304" s="12" t="s">
        <v>1336</v>
      </c>
      <c r="J304" s="12" t="s">
        <v>1337</v>
      </c>
      <c r="K304" s="12" t="s">
        <v>1225</v>
      </c>
    </row>
    <row r="305" spans="1:11" ht="94.5" x14ac:dyDescent="0.25">
      <c r="A305" s="15" t="s">
        <v>4429</v>
      </c>
      <c r="B305" s="16" t="s">
        <v>4430</v>
      </c>
      <c r="C305" s="12" t="s">
        <v>4431</v>
      </c>
      <c r="D305" s="12" t="s">
        <v>93</v>
      </c>
      <c r="E305" s="12" t="s">
        <v>15</v>
      </c>
      <c r="F305" s="12" t="s">
        <v>4432</v>
      </c>
      <c r="G305" s="12" t="s">
        <v>4433</v>
      </c>
      <c r="H305" s="12" t="s">
        <v>4434</v>
      </c>
      <c r="I305" s="12" t="s">
        <v>2929</v>
      </c>
      <c r="J305" s="12" t="s">
        <v>136</v>
      </c>
      <c r="K305" s="12" t="s">
        <v>66</v>
      </c>
    </row>
    <row r="306" spans="1:11" ht="52.5" x14ac:dyDescent="0.25">
      <c r="A306" s="15" t="s">
        <v>4435</v>
      </c>
      <c r="B306" s="16" t="s">
        <v>4436</v>
      </c>
      <c r="C306" s="12" t="s">
        <v>4437</v>
      </c>
      <c r="D306" s="12" t="s">
        <v>93</v>
      </c>
      <c r="E306" s="12" t="s">
        <v>15</v>
      </c>
      <c r="F306" s="12" t="s">
        <v>4438</v>
      </c>
      <c r="G306" s="12" t="s">
        <v>4439</v>
      </c>
      <c r="H306" s="12" t="s">
        <v>4440</v>
      </c>
      <c r="I306" s="12" t="s">
        <v>391</v>
      </c>
      <c r="J306" s="12" t="s">
        <v>392</v>
      </c>
      <c r="K306" s="12" t="s">
        <v>76</v>
      </c>
    </row>
    <row r="307" spans="1:11" ht="94.5" x14ac:dyDescent="0.25">
      <c r="A307" s="15" t="s">
        <v>4441</v>
      </c>
      <c r="B307" s="16" t="s">
        <v>4442</v>
      </c>
      <c r="C307" s="12" t="s">
        <v>4443</v>
      </c>
      <c r="D307" s="12" t="s">
        <v>585</v>
      </c>
      <c r="E307" s="12" t="s">
        <v>15</v>
      </c>
      <c r="F307" s="12" t="s">
        <v>4255</v>
      </c>
      <c r="G307" s="12" t="s">
        <v>4256</v>
      </c>
      <c r="H307" s="12" t="s">
        <v>4257</v>
      </c>
      <c r="I307" s="12" t="s">
        <v>2929</v>
      </c>
      <c r="J307" s="12" t="s">
        <v>136</v>
      </c>
      <c r="K307" s="12" t="s">
        <v>66</v>
      </c>
    </row>
    <row r="308" spans="1:11" ht="94.5" x14ac:dyDescent="0.25">
      <c r="A308" s="15" t="s">
        <v>4444</v>
      </c>
      <c r="B308" s="16" t="s">
        <v>4445</v>
      </c>
      <c r="C308" s="12" t="s">
        <v>4446</v>
      </c>
      <c r="D308" s="12" t="s">
        <v>128</v>
      </c>
      <c r="E308" s="12" t="s">
        <v>15</v>
      </c>
      <c r="F308" s="12" t="s">
        <v>4447</v>
      </c>
      <c r="G308" s="12" t="s">
        <v>4448</v>
      </c>
      <c r="H308" s="12" t="s">
        <v>4449</v>
      </c>
      <c r="I308" s="12" t="s">
        <v>135</v>
      </c>
      <c r="J308" s="12" t="s">
        <v>136</v>
      </c>
      <c r="K308" s="12" t="s">
        <v>66</v>
      </c>
    </row>
    <row r="309" spans="1:11" ht="94.5" x14ac:dyDescent="0.25">
      <c r="A309" s="15" t="s">
        <v>4450</v>
      </c>
      <c r="B309" s="16" t="s">
        <v>4451</v>
      </c>
      <c r="C309" s="12" t="s">
        <v>4452</v>
      </c>
      <c r="D309" s="12" t="s">
        <v>55</v>
      </c>
      <c r="E309" s="12" t="s">
        <v>15</v>
      </c>
      <c r="F309" s="12"/>
      <c r="G309" s="12" t="s">
        <v>4453</v>
      </c>
      <c r="H309" s="12" t="s">
        <v>4454</v>
      </c>
      <c r="I309" s="12" t="s">
        <v>135</v>
      </c>
      <c r="J309" s="12" t="s">
        <v>136</v>
      </c>
      <c r="K309" s="12" t="s">
        <v>66</v>
      </c>
    </row>
    <row r="310" spans="1:11" ht="84" x14ac:dyDescent="0.25">
      <c r="A310" s="15" t="s">
        <v>4455</v>
      </c>
      <c r="B310" s="16" t="s">
        <v>4456</v>
      </c>
      <c r="C310" s="12" t="s">
        <v>4457</v>
      </c>
      <c r="D310" s="12" t="s">
        <v>55</v>
      </c>
      <c r="E310" s="12" t="s">
        <v>15</v>
      </c>
      <c r="F310" s="12" t="s">
        <v>56</v>
      </c>
      <c r="G310" s="12" t="s">
        <v>57</v>
      </c>
      <c r="H310" s="12" t="s">
        <v>58</v>
      </c>
      <c r="I310" s="12" t="s">
        <v>28</v>
      </c>
      <c r="J310" s="12" t="s">
        <v>29</v>
      </c>
      <c r="K310" s="12" t="s">
        <v>30</v>
      </c>
    </row>
    <row r="311" spans="1:11" ht="94.5" x14ac:dyDescent="0.25">
      <c r="A311" s="15" t="s">
        <v>4458</v>
      </c>
      <c r="B311" s="16" t="s">
        <v>4459</v>
      </c>
      <c r="C311" s="12" t="s">
        <v>4460</v>
      </c>
      <c r="D311" s="12" t="s">
        <v>660</v>
      </c>
      <c r="E311" s="12" t="s">
        <v>15</v>
      </c>
      <c r="F311" s="12" t="s">
        <v>4461</v>
      </c>
      <c r="G311" s="12" t="s">
        <v>4462</v>
      </c>
      <c r="H311" s="12" t="s">
        <v>4463</v>
      </c>
      <c r="I311" s="12" t="s">
        <v>2929</v>
      </c>
      <c r="J311" s="12" t="s">
        <v>136</v>
      </c>
      <c r="K311" s="12" t="s">
        <v>76</v>
      </c>
    </row>
    <row r="312" spans="1:11" ht="94.5" x14ac:dyDescent="0.25">
      <c r="A312" s="15" t="s">
        <v>4464</v>
      </c>
      <c r="B312" s="16" t="s">
        <v>4465</v>
      </c>
      <c r="C312" s="12" t="s">
        <v>4466</v>
      </c>
      <c r="D312" s="12" t="s">
        <v>55</v>
      </c>
      <c r="E312" s="12" t="s">
        <v>15</v>
      </c>
      <c r="F312" s="12"/>
      <c r="G312" s="12" t="s">
        <v>4453</v>
      </c>
      <c r="H312" s="12" t="s">
        <v>4454</v>
      </c>
      <c r="I312" s="12" t="s">
        <v>135</v>
      </c>
      <c r="J312" s="12" t="s">
        <v>136</v>
      </c>
      <c r="K312" s="12" t="s">
        <v>66</v>
      </c>
    </row>
    <row r="313" spans="1:11" ht="94.5" x14ac:dyDescent="0.25">
      <c r="A313" s="15" t="s">
        <v>4467</v>
      </c>
      <c r="B313" s="16" t="s">
        <v>4468</v>
      </c>
      <c r="C313" s="12" t="s">
        <v>4469</v>
      </c>
      <c r="D313" s="12" t="s">
        <v>585</v>
      </c>
      <c r="E313" s="12" t="s">
        <v>15</v>
      </c>
      <c r="F313" s="12" t="s">
        <v>3021</v>
      </c>
      <c r="G313" s="12" t="s">
        <v>3022</v>
      </c>
      <c r="H313" s="12" t="s">
        <v>3023</v>
      </c>
      <c r="I313" s="12" t="s">
        <v>2929</v>
      </c>
      <c r="J313" s="12" t="s">
        <v>136</v>
      </c>
      <c r="K313" s="12" t="s">
        <v>37</v>
      </c>
    </row>
    <row r="314" spans="1:11" ht="52.5" x14ac:dyDescent="0.25">
      <c r="A314" s="15" t="s">
        <v>4470</v>
      </c>
      <c r="B314" s="16" t="s">
        <v>4471</v>
      </c>
      <c r="C314" s="12" t="s">
        <v>4472</v>
      </c>
      <c r="D314" s="12" t="s">
        <v>128</v>
      </c>
      <c r="E314" s="12" t="s">
        <v>15</v>
      </c>
      <c r="F314" s="12"/>
      <c r="G314" s="12" t="s">
        <v>4473</v>
      </c>
      <c r="H314" s="12" t="s">
        <v>4474</v>
      </c>
      <c r="I314" s="12" t="s">
        <v>391</v>
      </c>
      <c r="J314" s="12" t="s">
        <v>392</v>
      </c>
      <c r="K314" s="12" t="s">
        <v>76</v>
      </c>
    </row>
    <row r="315" spans="1:11" ht="52.5" x14ac:dyDescent="0.25">
      <c r="A315" s="15" t="s">
        <v>4475</v>
      </c>
      <c r="B315" s="16" t="s">
        <v>4476</v>
      </c>
      <c r="C315" s="12" t="s">
        <v>4477</v>
      </c>
      <c r="D315" s="12" t="s">
        <v>585</v>
      </c>
      <c r="E315" s="12" t="s">
        <v>15</v>
      </c>
      <c r="F315" s="12"/>
      <c r="G315" s="12" t="s">
        <v>4478</v>
      </c>
      <c r="H315" s="12" t="s">
        <v>4479</v>
      </c>
      <c r="I315" s="12" t="s">
        <v>19</v>
      </c>
      <c r="J315" s="12" t="s">
        <v>20</v>
      </c>
      <c r="K315" s="12" t="s">
        <v>76</v>
      </c>
    </row>
    <row r="316" spans="1:11" ht="94.5" x14ac:dyDescent="0.25">
      <c r="A316" s="15" t="s">
        <v>4480</v>
      </c>
      <c r="B316" s="16" t="s">
        <v>4481</v>
      </c>
      <c r="C316" s="12" t="s">
        <v>4482</v>
      </c>
      <c r="D316" s="12" t="s">
        <v>93</v>
      </c>
      <c r="E316" s="12" t="s">
        <v>15</v>
      </c>
      <c r="F316" s="12" t="s">
        <v>4483</v>
      </c>
      <c r="G316" s="12" t="s">
        <v>4484</v>
      </c>
      <c r="H316" s="12" t="s">
        <v>4485</v>
      </c>
      <c r="I316" s="12" t="s">
        <v>135</v>
      </c>
      <c r="J316" s="12" t="s">
        <v>136</v>
      </c>
      <c r="K316" s="12" t="s">
        <v>66</v>
      </c>
    </row>
    <row r="317" spans="1:11" ht="94.5" x14ac:dyDescent="0.25">
      <c r="A317" s="15" t="s">
        <v>4486</v>
      </c>
      <c r="B317" s="16" t="s">
        <v>4487</v>
      </c>
      <c r="C317" s="12" t="s">
        <v>3732</v>
      </c>
      <c r="D317" s="12" t="s">
        <v>55</v>
      </c>
      <c r="E317" s="12" t="s">
        <v>15</v>
      </c>
      <c r="F317" s="12"/>
      <c r="G317" s="12" t="s">
        <v>4488</v>
      </c>
      <c r="H317" s="12" t="s">
        <v>4489</v>
      </c>
      <c r="I317" s="12" t="s">
        <v>330</v>
      </c>
      <c r="J317" s="12" t="s">
        <v>136</v>
      </c>
      <c r="K317" s="12" t="s">
        <v>66</v>
      </c>
    </row>
    <row r="318" spans="1:11" ht="94.5" x14ac:dyDescent="0.25">
      <c r="A318" s="15" t="s">
        <v>4490</v>
      </c>
      <c r="B318" s="16" t="s">
        <v>4491</v>
      </c>
      <c r="C318" s="12" t="s">
        <v>4492</v>
      </c>
      <c r="D318" s="12" t="s">
        <v>128</v>
      </c>
      <c r="E318" s="12" t="s">
        <v>15</v>
      </c>
      <c r="F318" s="12"/>
      <c r="G318" s="12" t="s">
        <v>3733</v>
      </c>
      <c r="H318" s="12" t="s">
        <v>3275</v>
      </c>
      <c r="I318" s="12" t="s">
        <v>2929</v>
      </c>
      <c r="J318" s="12" t="s">
        <v>136</v>
      </c>
      <c r="K318" s="12" t="s">
        <v>66</v>
      </c>
    </row>
    <row r="319" spans="1:11" ht="63" x14ac:dyDescent="0.25">
      <c r="A319" s="15" t="s">
        <v>4493</v>
      </c>
      <c r="B319" s="16" t="s">
        <v>4494</v>
      </c>
      <c r="C319" s="12" t="s">
        <v>4495</v>
      </c>
      <c r="D319" s="12" t="s">
        <v>55</v>
      </c>
      <c r="E319" s="12" t="s">
        <v>15</v>
      </c>
      <c r="F319" s="12" t="s">
        <v>1105</v>
      </c>
      <c r="G319" s="12" t="s">
        <v>3060</v>
      </c>
      <c r="H319" s="12" t="s">
        <v>3061</v>
      </c>
      <c r="I319" s="12" t="s">
        <v>1962</v>
      </c>
      <c r="J319" s="12" t="s">
        <v>106</v>
      </c>
      <c r="K319" s="12" t="s">
        <v>281</v>
      </c>
    </row>
    <row r="320" spans="1:11" ht="52.5" x14ac:dyDescent="0.25">
      <c r="A320" s="15" t="s">
        <v>4496</v>
      </c>
      <c r="B320" s="16" t="s">
        <v>4497</v>
      </c>
      <c r="C320" s="12" t="s">
        <v>4498</v>
      </c>
      <c r="D320" s="12" t="s">
        <v>128</v>
      </c>
      <c r="E320" s="12" t="s">
        <v>15</v>
      </c>
      <c r="F320" s="12" t="s">
        <v>3364</v>
      </c>
      <c r="G320" s="12" t="s">
        <v>3365</v>
      </c>
      <c r="H320" s="12" t="s">
        <v>3366</v>
      </c>
      <c r="I320" s="12" t="s">
        <v>28</v>
      </c>
      <c r="J320" s="12" t="s">
        <v>29</v>
      </c>
      <c r="K320" s="12" t="s">
        <v>107</v>
      </c>
    </row>
    <row r="321" spans="1:11" ht="94.5" x14ac:dyDescent="0.25">
      <c r="A321" s="15" t="s">
        <v>4499</v>
      </c>
      <c r="B321" s="16" t="s">
        <v>4500</v>
      </c>
      <c r="C321" s="12" t="s">
        <v>4501</v>
      </c>
      <c r="D321" s="12" t="s">
        <v>128</v>
      </c>
      <c r="E321" s="12" t="s">
        <v>15</v>
      </c>
      <c r="F321" s="12" t="s">
        <v>4502</v>
      </c>
      <c r="G321" s="12" t="s">
        <v>4503</v>
      </c>
      <c r="H321" s="12" t="s">
        <v>4504</v>
      </c>
      <c r="I321" s="12" t="s">
        <v>2929</v>
      </c>
      <c r="J321" s="12" t="s">
        <v>136</v>
      </c>
      <c r="K321" s="12" t="s">
        <v>66</v>
      </c>
    </row>
    <row r="322" spans="1:11" ht="94.5" x14ac:dyDescent="0.25">
      <c r="A322" s="15" t="s">
        <v>4505</v>
      </c>
      <c r="B322" s="16" t="s">
        <v>4506</v>
      </c>
      <c r="C322" s="12" t="s">
        <v>4507</v>
      </c>
      <c r="D322" s="12" t="s">
        <v>93</v>
      </c>
      <c r="E322" s="12" t="s">
        <v>15</v>
      </c>
      <c r="F322" s="12"/>
      <c r="G322" s="12" t="s">
        <v>4508</v>
      </c>
      <c r="H322" s="12" t="s">
        <v>4509</v>
      </c>
      <c r="I322" s="12" t="s">
        <v>330</v>
      </c>
      <c r="J322" s="12" t="s">
        <v>136</v>
      </c>
      <c r="K322" s="12" t="s">
        <v>66</v>
      </c>
    </row>
    <row r="323" spans="1:11" ht="73.5" x14ac:dyDescent="0.25">
      <c r="A323" s="15" t="s">
        <v>4510</v>
      </c>
      <c r="B323" s="16" t="s">
        <v>4511</v>
      </c>
      <c r="C323" s="12" t="s">
        <v>4512</v>
      </c>
      <c r="D323" s="12" t="s">
        <v>128</v>
      </c>
      <c r="E323" s="12" t="s">
        <v>15</v>
      </c>
      <c r="F323" s="12" t="s">
        <v>1134</v>
      </c>
      <c r="G323" s="12" t="s">
        <v>1135</v>
      </c>
      <c r="H323" s="12" t="s">
        <v>1136</v>
      </c>
      <c r="I323" s="12" t="s">
        <v>4513</v>
      </c>
      <c r="J323" s="12" t="s">
        <v>360</v>
      </c>
      <c r="K323" s="12" t="s">
        <v>66</v>
      </c>
    </row>
    <row r="324" spans="1:11" ht="73.5" x14ac:dyDescent="0.25">
      <c r="A324" s="15" t="s">
        <v>4514</v>
      </c>
      <c r="B324" s="16" t="s">
        <v>4515</v>
      </c>
      <c r="C324" s="12" t="s">
        <v>4516</v>
      </c>
      <c r="D324" s="12" t="s">
        <v>585</v>
      </c>
      <c r="E324" s="12" t="s">
        <v>15</v>
      </c>
      <c r="F324" s="12"/>
      <c r="G324" s="12" t="s">
        <v>4273</v>
      </c>
      <c r="H324" s="12" t="s">
        <v>4274</v>
      </c>
      <c r="I324" s="12" t="s">
        <v>28</v>
      </c>
      <c r="J324" s="12" t="s">
        <v>29</v>
      </c>
      <c r="K324" s="12" t="s">
        <v>66</v>
      </c>
    </row>
    <row r="325" spans="1:11" ht="63" x14ac:dyDescent="0.25">
      <c r="A325" s="15" t="s">
        <v>4517</v>
      </c>
      <c r="B325" s="16" t="s">
        <v>4518</v>
      </c>
      <c r="C325" s="12" t="s">
        <v>4519</v>
      </c>
      <c r="D325" s="12" t="s">
        <v>55</v>
      </c>
      <c r="E325" s="12" t="s">
        <v>15</v>
      </c>
      <c r="F325" s="12" t="s">
        <v>4520</v>
      </c>
      <c r="G325" s="12" t="s">
        <v>4521</v>
      </c>
      <c r="H325" s="12" t="s">
        <v>4522</v>
      </c>
      <c r="I325" s="12" t="s">
        <v>4523</v>
      </c>
      <c r="J325" s="12" t="s">
        <v>1762</v>
      </c>
      <c r="K325" s="12" t="s">
        <v>76</v>
      </c>
    </row>
    <row r="326" spans="1:11" ht="84" x14ac:dyDescent="0.25">
      <c r="A326" s="15" t="s">
        <v>4524</v>
      </c>
      <c r="B326" s="16" t="s">
        <v>4525</v>
      </c>
      <c r="C326" s="12" t="s">
        <v>3732</v>
      </c>
      <c r="D326" s="12" t="s">
        <v>93</v>
      </c>
      <c r="E326" s="12" t="s">
        <v>15</v>
      </c>
      <c r="F326" s="12" t="s">
        <v>181</v>
      </c>
      <c r="G326" s="12" t="s">
        <v>1991</v>
      </c>
      <c r="H326" s="12" t="s">
        <v>1992</v>
      </c>
      <c r="I326" s="12" t="s">
        <v>28</v>
      </c>
      <c r="J326" s="12" t="s">
        <v>29</v>
      </c>
      <c r="K326" s="12" t="s">
        <v>37</v>
      </c>
    </row>
    <row r="327" spans="1:11" ht="52.5" x14ac:dyDescent="0.25">
      <c r="A327" s="15" t="s">
        <v>4526</v>
      </c>
      <c r="B327" s="16" t="s">
        <v>4527</v>
      </c>
      <c r="C327" s="12" t="s">
        <v>4528</v>
      </c>
      <c r="D327" s="12" t="s">
        <v>93</v>
      </c>
      <c r="E327" s="12" t="s">
        <v>15</v>
      </c>
      <c r="F327" s="12" t="s">
        <v>4529</v>
      </c>
      <c r="G327" s="12" t="s">
        <v>4530</v>
      </c>
      <c r="H327" s="12" t="s">
        <v>4531</v>
      </c>
      <c r="I327" s="12" t="s">
        <v>316</v>
      </c>
      <c r="J327" s="12" t="s">
        <v>317</v>
      </c>
      <c r="K327" s="12" t="s">
        <v>66</v>
      </c>
    </row>
    <row r="328" spans="1:11" ht="42" x14ac:dyDescent="0.25">
      <c r="A328" s="15" t="s">
        <v>4532</v>
      </c>
      <c r="B328" s="16" t="s">
        <v>4533</v>
      </c>
      <c r="C328" s="12" t="s">
        <v>3439</v>
      </c>
      <c r="D328" s="12" t="s">
        <v>880</v>
      </c>
      <c r="E328" s="12" t="s">
        <v>15</v>
      </c>
      <c r="F328" s="12" t="s">
        <v>4535</v>
      </c>
      <c r="G328" s="12" t="s">
        <v>4534</v>
      </c>
      <c r="H328" s="12" t="s">
        <v>4536</v>
      </c>
      <c r="I328" s="12" t="s">
        <v>4537</v>
      </c>
      <c r="J328" s="12" t="s">
        <v>4538</v>
      </c>
      <c r="K328" s="12" t="s">
        <v>76</v>
      </c>
    </row>
    <row r="329" spans="1:11" ht="52.5" x14ac:dyDescent="0.25">
      <c r="A329" s="15" t="s">
        <v>4539</v>
      </c>
      <c r="B329" s="16" t="s">
        <v>4540</v>
      </c>
      <c r="C329" s="12" t="s">
        <v>4541</v>
      </c>
      <c r="D329" s="12" t="s">
        <v>55</v>
      </c>
      <c r="E329" s="12" t="s">
        <v>15</v>
      </c>
      <c r="F329" s="12" t="s">
        <v>4198</v>
      </c>
      <c r="G329" s="12" t="s">
        <v>4197</v>
      </c>
      <c r="H329" s="12" t="s">
        <v>4199</v>
      </c>
      <c r="I329" s="12" t="s">
        <v>343</v>
      </c>
      <c r="J329" s="12" t="s">
        <v>317</v>
      </c>
      <c r="K329" s="12" t="s">
        <v>344</v>
      </c>
    </row>
    <row r="330" spans="1:11" ht="52.5" x14ac:dyDescent="0.25">
      <c r="A330" s="15" t="s">
        <v>4542</v>
      </c>
      <c r="B330" s="16" t="s">
        <v>4543</v>
      </c>
      <c r="C330" s="12" t="s">
        <v>4544</v>
      </c>
      <c r="D330" s="12" t="s">
        <v>585</v>
      </c>
      <c r="E330" s="12" t="s">
        <v>15</v>
      </c>
      <c r="F330" s="12" t="s">
        <v>2967</v>
      </c>
      <c r="G330" s="12" t="s">
        <v>2966</v>
      </c>
      <c r="H330" s="12" t="s">
        <v>2968</v>
      </c>
      <c r="I330" s="12" t="s">
        <v>1962</v>
      </c>
      <c r="J330" s="12" t="s">
        <v>106</v>
      </c>
      <c r="K330" s="12" t="s">
        <v>281</v>
      </c>
    </row>
    <row r="331" spans="1:11" ht="73.5" x14ac:dyDescent="0.25">
      <c r="A331" s="15" t="s">
        <v>4545</v>
      </c>
      <c r="B331" s="16" t="s">
        <v>4546</v>
      </c>
      <c r="C331" s="12" t="s">
        <v>4547</v>
      </c>
      <c r="D331" s="12" t="s">
        <v>585</v>
      </c>
      <c r="E331" s="12" t="s">
        <v>15</v>
      </c>
      <c r="F331" s="12" t="s">
        <v>3246</v>
      </c>
      <c r="G331" s="12" t="s">
        <v>4548</v>
      </c>
      <c r="H331" s="12" t="s">
        <v>3248</v>
      </c>
      <c r="I331" s="12" t="s">
        <v>359</v>
      </c>
      <c r="J331" s="12" t="s">
        <v>360</v>
      </c>
      <c r="K331" s="12" t="s">
        <v>281</v>
      </c>
    </row>
    <row r="332" spans="1:11" ht="94.5" x14ac:dyDescent="0.25">
      <c r="A332" s="15" t="s">
        <v>4549</v>
      </c>
      <c r="B332" s="16" t="s">
        <v>4550</v>
      </c>
      <c r="C332" s="12" t="s">
        <v>4541</v>
      </c>
      <c r="D332" s="12" t="s">
        <v>93</v>
      </c>
      <c r="E332" s="12" t="s">
        <v>15</v>
      </c>
      <c r="F332" s="12"/>
      <c r="G332" s="12" t="s">
        <v>3421</v>
      </c>
      <c r="H332" s="12" t="s">
        <v>4551</v>
      </c>
      <c r="I332" s="12" t="s">
        <v>2929</v>
      </c>
      <c r="J332" s="12" t="s">
        <v>136</v>
      </c>
      <c r="K332" s="12" t="s">
        <v>66</v>
      </c>
    </row>
    <row r="333" spans="1:11" ht="52.5" x14ac:dyDescent="0.25">
      <c r="A333" s="15" t="s">
        <v>4552</v>
      </c>
      <c r="B333" s="16" t="s">
        <v>4553</v>
      </c>
      <c r="C333" s="12" t="s">
        <v>4554</v>
      </c>
      <c r="D333" s="12" t="s">
        <v>55</v>
      </c>
      <c r="E333" s="12" t="s">
        <v>15</v>
      </c>
      <c r="F333" s="12" t="s">
        <v>2967</v>
      </c>
      <c r="G333" s="12" t="s">
        <v>2966</v>
      </c>
      <c r="H333" s="12" t="s">
        <v>2968</v>
      </c>
      <c r="I333" s="12" t="s">
        <v>1962</v>
      </c>
      <c r="J333" s="12" t="s">
        <v>106</v>
      </c>
      <c r="K333" s="12" t="s">
        <v>281</v>
      </c>
    </row>
    <row r="334" spans="1:11" ht="73.5" x14ac:dyDescent="0.25">
      <c r="A334" s="15" t="s">
        <v>4555</v>
      </c>
      <c r="B334" s="16" t="s">
        <v>4556</v>
      </c>
      <c r="C334" s="12" t="s">
        <v>4557</v>
      </c>
      <c r="D334" s="12" t="s">
        <v>128</v>
      </c>
      <c r="E334" s="12" t="s">
        <v>15</v>
      </c>
      <c r="F334" s="12" t="s">
        <v>3845</v>
      </c>
      <c r="G334" s="12" t="s">
        <v>3846</v>
      </c>
      <c r="H334" s="12" t="s">
        <v>4558</v>
      </c>
      <c r="I334" s="12" t="s">
        <v>4559</v>
      </c>
      <c r="J334" s="12" t="s">
        <v>360</v>
      </c>
      <c r="K334" s="12" t="s">
        <v>66</v>
      </c>
    </row>
    <row r="335" spans="1:11" ht="42" x14ac:dyDescent="0.25">
      <c r="A335" s="15" t="s">
        <v>4560</v>
      </c>
      <c r="B335" s="16" t="s">
        <v>4561</v>
      </c>
      <c r="C335" s="12" t="s">
        <v>4562</v>
      </c>
      <c r="D335" s="12" t="s">
        <v>55</v>
      </c>
      <c r="E335" s="12" t="s">
        <v>15</v>
      </c>
      <c r="F335" s="12"/>
      <c r="G335" s="12" t="s">
        <v>4563</v>
      </c>
      <c r="H335" s="12" t="s">
        <v>4564</v>
      </c>
      <c r="I335" s="12" t="s">
        <v>1962</v>
      </c>
      <c r="J335" s="12" t="s">
        <v>106</v>
      </c>
      <c r="K335" s="12" t="s">
        <v>281</v>
      </c>
    </row>
    <row r="336" spans="1:11" ht="63" x14ac:dyDescent="0.25">
      <c r="A336" s="15" t="s">
        <v>4565</v>
      </c>
      <c r="B336" s="16" t="s">
        <v>4566</v>
      </c>
      <c r="C336" s="12" t="s">
        <v>4567</v>
      </c>
      <c r="D336" s="12" t="s">
        <v>55</v>
      </c>
      <c r="E336" s="12" t="s">
        <v>15</v>
      </c>
      <c r="F336" s="12"/>
      <c r="G336" s="12" t="s">
        <v>4568</v>
      </c>
      <c r="H336" s="12" t="s">
        <v>4569</v>
      </c>
      <c r="I336" s="12" t="s">
        <v>3806</v>
      </c>
      <c r="J336" s="12" t="s">
        <v>317</v>
      </c>
      <c r="K336" s="12" t="s">
        <v>37</v>
      </c>
    </row>
    <row r="337" spans="1:11" ht="52.5" x14ac:dyDescent="0.25">
      <c r="A337" s="15" t="s">
        <v>4570</v>
      </c>
      <c r="B337" s="16" t="s">
        <v>4571</v>
      </c>
      <c r="C337" s="12" t="s">
        <v>4572</v>
      </c>
      <c r="D337" s="12" t="s">
        <v>55</v>
      </c>
      <c r="E337" s="12" t="s">
        <v>15</v>
      </c>
      <c r="F337" s="12"/>
      <c r="G337" s="12" t="s">
        <v>4573</v>
      </c>
      <c r="H337" s="12" t="s">
        <v>4574</v>
      </c>
      <c r="I337" s="12" t="s">
        <v>3806</v>
      </c>
      <c r="J337" s="12" t="s">
        <v>317</v>
      </c>
      <c r="K337" s="12" t="s">
        <v>37</v>
      </c>
    </row>
    <row r="338" spans="1:11" ht="94.5" x14ac:dyDescent="0.25">
      <c r="A338" s="15" t="s">
        <v>4575</v>
      </c>
      <c r="B338" s="16" t="s">
        <v>4576</v>
      </c>
      <c r="C338" s="12" t="s">
        <v>4577</v>
      </c>
      <c r="D338" s="12" t="s">
        <v>55</v>
      </c>
      <c r="E338" s="12" t="s">
        <v>15</v>
      </c>
      <c r="F338" s="12" t="s">
        <v>4578</v>
      </c>
      <c r="G338" s="12" t="s">
        <v>4579</v>
      </c>
      <c r="H338" s="12" t="s">
        <v>4580</v>
      </c>
      <c r="I338" s="12" t="s">
        <v>2723</v>
      </c>
      <c r="J338" s="12" t="s">
        <v>136</v>
      </c>
      <c r="K338" s="12" t="s">
        <v>76</v>
      </c>
    </row>
    <row r="339" spans="1:11" ht="94.5" x14ac:dyDescent="0.25">
      <c r="A339" s="15" t="s">
        <v>4581</v>
      </c>
      <c r="B339" s="16" t="s">
        <v>4582</v>
      </c>
      <c r="C339" s="12" t="s">
        <v>4583</v>
      </c>
      <c r="D339" s="12" t="s">
        <v>128</v>
      </c>
      <c r="E339" s="12" t="s">
        <v>15</v>
      </c>
      <c r="F339" s="12" t="s">
        <v>2967</v>
      </c>
      <c r="G339" s="12" t="s">
        <v>2966</v>
      </c>
      <c r="H339" s="12" t="s">
        <v>2968</v>
      </c>
      <c r="I339" s="12" t="s">
        <v>2723</v>
      </c>
      <c r="J339" s="12" t="s">
        <v>136</v>
      </c>
      <c r="K339" s="12" t="s">
        <v>76</v>
      </c>
    </row>
    <row r="340" spans="1:11" ht="42" x14ac:dyDescent="0.25">
      <c r="A340" s="15" t="s">
        <v>4584</v>
      </c>
      <c r="B340" s="16" t="s">
        <v>4585</v>
      </c>
      <c r="C340" s="12" t="s">
        <v>4221</v>
      </c>
      <c r="D340" s="12" t="s">
        <v>55</v>
      </c>
      <c r="E340" s="12" t="s">
        <v>15</v>
      </c>
      <c r="F340" s="12"/>
      <c r="G340" s="12" t="s">
        <v>4586</v>
      </c>
      <c r="H340" s="12" t="s">
        <v>4587</v>
      </c>
      <c r="I340" s="12" t="s">
        <v>74</v>
      </c>
      <c r="J340" s="12" t="s">
        <v>75</v>
      </c>
      <c r="K340" s="12" t="s">
        <v>76</v>
      </c>
    </row>
    <row r="341" spans="1:11" ht="52.5" x14ac:dyDescent="0.25">
      <c r="A341" s="15" t="s">
        <v>4588</v>
      </c>
      <c r="B341" s="16" t="s">
        <v>4589</v>
      </c>
      <c r="C341" s="12" t="s">
        <v>4590</v>
      </c>
      <c r="D341" s="12" t="s">
        <v>585</v>
      </c>
      <c r="E341" s="12" t="s">
        <v>15</v>
      </c>
      <c r="F341" s="12" t="s">
        <v>4592</v>
      </c>
      <c r="G341" s="12" t="s">
        <v>4591</v>
      </c>
      <c r="H341" s="12" t="s">
        <v>4593</v>
      </c>
      <c r="I341" s="12" t="s">
        <v>481</v>
      </c>
      <c r="J341" s="12" t="s">
        <v>317</v>
      </c>
      <c r="K341" s="12" t="s">
        <v>76</v>
      </c>
    </row>
    <row r="342" spans="1:11" ht="52.5" x14ac:dyDescent="0.25">
      <c r="A342" s="15" t="s">
        <v>4594</v>
      </c>
      <c r="B342" s="16" t="s">
        <v>4595</v>
      </c>
      <c r="C342" s="12" t="s">
        <v>4596</v>
      </c>
      <c r="D342" s="12" t="s">
        <v>55</v>
      </c>
      <c r="E342" s="12" t="s">
        <v>15</v>
      </c>
      <c r="F342" s="12" t="s">
        <v>4597</v>
      </c>
      <c r="G342" s="12" t="s">
        <v>4598</v>
      </c>
      <c r="H342" s="12" t="s">
        <v>4599</v>
      </c>
      <c r="I342" s="12" t="s">
        <v>28</v>
      </c>
      <c r="J342" s="12" t="s">
        <v>29</v>
      </c>
      <c r="K342" s="12" t="s">
        <v>76</v>
      </c>
    </row>
    <row r="343" spans="1:11" ht="94.5" x14ac:dyDescent="0.25">
      <c r="A343" s="15" t="s">
        <v>4600</v>
      </c>
      <c r="B343" s="16" t="s">
        <v>4601</v>
      </c>
      <c r="C343" s="12" t="s">
        <v>4602</v>
      </c>
      <c r="D343" s="12" t="s">
        <v>93</v>
      </c>
      <c r="E343" s="12" t="s">
        <v>15</v>
      </c>
      <c r="F343" s="12" t="s">
        <v>3300</v>
      </c>
      <c r="G343" s="12" t="s">
        <v>3301</v>
      </c>
      <c r="H343" s="12" t="s">
        <v>3302</v>
      </c>
      <c r="I343" s="12" t="s">
        <v>2723</v>
      </c>
      <c r="J343" s="12" t="s">
        <v>136</v>
      </c>
      <c r="K343" s="12" t="s">
        <v>76</v>
      </c>
    </row>
    <row r="344" spans="1:11" ht="94.5" x14ac:dyDescent="0.25">
      <c r="A344" s="15" t="s">
        <v>4603</v>
      </c>
      <c r="B344" s="16" t="s">
        <v>4604</v>
      </c>
      <c r="C344" s="12" t="s">
        <v>4605</v>
      </c>
      <c r="D344" s="12" t="s">
        <v>93</v>
      </c>
      <c r="E344" s="12" t="s">
        <v>15</v>
      </c>
      <c r="F344" s="12" t="s">
        <v>4606</v>
      </c>
      <c r="G344" s="12" t="s">
        <v>4607</v>
      </c>
      <c r="H344" s="12" t="s">
        <v>4608</v>
      </c>
      <c r="I344" s="12" t="s">
        <v>2723</v>
      </c>
      <c r="J344" s="12" t="s">
        <v>136</v>
      </c>
      <c r="K344" s="12" t="s">
        <v>76</v>
      </c>
    </row>
    <row r="345" spans="1:11" ht="94.5" x14ac:dyDescent="0.25">
      <c r="A345" s="15" t="s">
        <v>4609</v>
      </c>
      <c r="B345" s="16" t="s">
        <v>4610</v>
      </c>
      <c r="C345" s="12" t="s">
        <v>4611</v>
      </c>
      <c r="D345" s="12" t="s">
        <v>93</v>
      </c>
      <c r="E345" s="12" t="s">
        <v>15</v>
      </c>
      <c r="F345" s="12" t="s">
        <v>4613</v>
      </c>
      <c r="G345" s="12" t="s">
        <v>4612</v>
      </c>
      <c r="H345" s="12" t="s">
        <v>4614</v>
      </c>
      <c r="I345" s="12" t="s">
        <v>2723</v>
      </c>
      <c r="J345" s="12" t="s">
        <v>136</v>
      </c>
      <c r="K345" s="12" t="s">
        <v>76</v>
      </c>
    </row>
    <row r="346" spans="1:11" ht="94.5" x14ac:dyDescent="0.25">
      <c r="A346" s="15" t="s">
        <v>4615</v>
      </c>
      <c r="B346" s="16" t="s">
        <v>4616</v>
      </c>
      <c r="C346" s="12" t="s">
        <v>4617</v>
      </c>
      <c r="D346" s="12" t="s">
        <v>93</v>
      </c>
      <c r="E346" s="12" t="s">
        <v>15</v>
      </c>
      <c r="F346" s="12" t="s">
        <v>4618</v>
      </c>
      <c r="G346" s="12" t="s">
        <v>4619</v>
      </c>
      <c r="H346" s="12" t="s">
        <v>4620</v>
      </c>
      <c r="I346" s="12" t="s">
        <v>2723</v>
      </c>
      <c r="J346" s="12" t="s">
        <v>136</v>
      </c>
      <c r="K346" s="12" t="s">
        <v>76</v>
      </c>
    </row>
    <row r="347" spans="1:11" ht="94.5" x14ac:dyDescent="0.25">
      <c r="A347" s="15" t="s">
        <v>4621</v>
      </c>
      <c r="B347" s="16" t="s">
        <v>4622</v>
      </c>
      <c r="C347" s="12" t="s">
        <v>4623</v>
      </c>
      <c r="D347" s="12" t="s">
        <v>93</v>
      </c>
      <c r="E347" s="12" t="s">
        <v>15</v>
      </c>
      <c r="F347" s="12" t="s">
        <v>4624</v>
      </c>
      <c r="G347" s="12" t="s">
        <v>4625</v>
      </c>
      <c r="H347" s="12" t="s">
        <v>4626</v>
      </c>
      <c r="I347" s="12" t="s">
        <v>2723</v>
      </c>
      <c r="J347" s="12" t="s">
        <v>136</v>
      </c>
      <c r="K347" s="12" t="s">
        <v>76</v>
      </c>
    </row>
    <row r="348" spans="1:11" ht="63" x14ac:dyDescent="0.25">
      <c r="A348" s="15" t="s">
        <v>4627</v>
      </c>
      <c r="B348" s="16" t="s">
        <v>4628</v>
      </c>
      <c r="C348" s="12" t="s">
        <v>4629</v>
      </c>
      <c r="D348" s="12" t="s">
        <v>93</v>
      </c>
      <c r="E348" s="12" t="s">
        <v>15</v>
      </c>
      <c r="F348" s="12"/>
      <c r="G348" s="12" t="s">
        <v>4630</v>
      </c>
      <c r="H348" s="12" t="s">
        <v>4631</v>
      </c>
      <c r="I348" s="12" t="s">
        <v>481</v>
      </c>
      <c r="J348" s="12" t="s">
        <v>317</v>
      </c>
      <c r="K348" s="12" t="s">
        <v>76</v>
      </c>
    </row>
    <row r="349" spans="1:11" ht="63" x14ac:dyDescent="0.25">
      <c r="A349" s="27" t="s">
        <v>4632</v>
      </c>
      <c r="B349" s="13" t="s">
        <v>4633</v>
      </c>
      <c r="C349" s="14" t="s">
        <v>4634</v>
      </c>
      <c r="D349" s="14" t="s">
        <v>55</v>
      </c>
      <c r="E349" s="14" t="s">
        <v>15</v>
      </c>
      <c r="F349" s="14" t="s">
        <v>4635</v>
      </c>
      <c r="G349" s="14" t="s">
        <v>4636</v>
      </c>
      <c r="H349" s="14" t="s">
        <v>4637</v>
      </c>
      <c r="I349" s="14" t="s">
        <v>316</v>
      </c>
      <c r="J349" s="14" t="s">
        <v>317</v>
      </c>
      <c r="K349" s="14" t="s">
        <v>344</v>
      </c>
    </row>
    <row r="350" spans="1:11" ht="63" x14ac:dyDescent="0.25">
      <c r="A350" s="27" t="s">
        <v>4638</v>
      </c>
      <c r="B350" s="13" t="s">
        <v>4639</v>
      </c>
      <c r="C350" s="14" t="s">
        <v>4640</v>
      </c>
      <c r="D350" s="14" t="s">
        <v>585</v>
      </c>
      <c r="E350" s="14" t="s">
        <v>15</v>
      </c>
      <c r="F350" s="14" t="s">
        <v>1750</v>
      </c>
      <c r="G350" s="14" t="s">
        <v>1751</v>
      </c>
      <c r="H350" s="14" t="s">
        <v>1752</v>
      </c>
      <c r="I350" s="14" t="s">
        <v>28</v>
      </c>
      <c r="J350" s="14" t="s">
        <v>29</v>
      </c>
      <c r="K350" s="14" t="s">
        <v>148</v>
      </c>
    </row>
    <row r="351" spans="1:11" ht="63" x14ac:dyDescent="0.25">
      <c r="A351" s="27" t="s">
        <v>4641</v>
      </c>
      <c r="B351" s="13" t="s">
        <v>4642</v>
      </c>
      <c r="C351" s="14" t="s">
        <v>4643</v>
      </c>
      <c r="D351" s="14" t="s">
        <v>14</v>
      </c>
      <c r="E351" s="14" t="s">
        <v>15</v>
      </c>
      <c r="F351" s="14" t="s">
        <v>706</v>
      </c>
      <c r="G351" s="14" t="s">
        <v>4644</v>
      </c>
      <c r="H351" s="14" t="s">
        <v>708</v>
      </c>
      <c r="I351" s="14" t="s">
        <v>28</v>
      </c>
      <c r="J351" s="14" t="s">
        <v>29</v>
      </c>
      <c r="K351" s="14" t="s">
        <v>37</v>
      </c>
    </row>
    <row r="352" spans="1:11" ht="52.5" x14ac:dyDescent="0.25">
      <c r="A352" s="27" t="s">
        <v>4645</v>
      </c>
      <c r="B352" s="13" t="s">
        <v>4646</v>
      </c>
      <c r="C352" s="14" t="s">
        <v>4647</v>
      </c>
      <c r="D352" s="14" t="s">
        <v>14</v>
      </c>
      <c r="E352" s="14" t="s">
        <v>15</v>
      </c>
      <c r="F352" s="14" t="s">
        <v>3071</v>
      </c>
      <c r="G352" s="14" t="s">
        <v>4648</v>
      </c>
      <c r="H352" s="14" t="s">
        <v>3073</v>
      </c>
      <c r="I352" s="14" t="s">
        <v>28</v>
      </c>
      <c r="J352" s="14" t="s">
        <v>29</v>
      </c>
      <c r="K352" s="14" t="s">
        <v>37</v>
      </c>
    </row>
    <row r="353" spans="1:11" ht="63" x14ac:dyDescent="0.25">
      <c r="A353" s="27" t="s">
        <v>4649</v>
      </c>
      <c r="B353" s="13" t="s">
        <v>4650</v>
      </c>
      <c r="C353" s="14" t="s">
        <v>4651</v>
      </c>
      <c r="D353" s="14" t="s">
        <v>63</v>
      </c>
      <c r="E353" s="14" t="s">
        <v>15</v>
      </c>
      <c r="F353" s="14" t="s">
        <v>2405</v>
      </c>
      <c r="G353" s="14" t="s">
        <v>4652</v>
      </c>
      <c r="H353" s="14" t="s">
        <v>2407</v>
      </c>
      <c r="I353" s="14" t="s">
        <v>28</v>
      </c>
      <c r="J353" s="14" t="s">
        <v>29</v>
      </c>
      <c r="K353" s="14" t="s">
        <v>148</v>
      </c>
    </row>
    <row r="354" spans="1:11" ht="73.5" x14ac:dyDescent="0.25">
      <c r="A354" s="27" t="s">
        <v>4653</v>
      </c>
      <c r="B354" s="13" t="s">
        <v>4654</v>
      </c>
      <c r="C354" s="14" t="s">
        <v>4655</v>
      </c>
      <c r="D354" s="14" t="s">
        <v>63</v>
      </c>
      <c r="E354" s="14" t="s">
        <v>15</v>
      </c>
      <c r="F354" s="14" t="s">
        <v>4656</v>
      </c>
      <c r="G354" s="14" t="s">
        <v>4657</v>
      </c>
      <c r="H354" s="14" t="s">
        <v>4658</v>
      </c>
      <c r="I354" s="14" t="s">
        <v>343</v>
      </c>
      <c r="J354" s="14" t="s">
        <v>317</v>
      </c>
      <c r="K354" s="14" t="s">
        <v>344</v>
      </c>
    </row>
    <row r="355" spans="1:11" ht="52.5" x14ac:dyDescent="0.25">
      <c r="A355" s="27" t="s">
        <v>4659</v>
      </c>
      <c r="B355" s="13" t="s">
        <v>4660</v>
      </c>
      <c r="C355" s="14" t="s">
        <v>4661</v>
      </c>
      <c r="D355" s="14" t="s">
        <v>63</v>
      </c>
      <c r="E355" s="14" t="s">
        <v>15</v>
      </c>
      <c r="F355" s="14" t="s">
        <v>1401</v>
      </c>
      <c r="G355" s="14" t="s">
        <v>1402</v>
      </c>
      <c r="H355" s="14" t="s">
        <v>1403</v>
      </c>
      <c r="I355" s="14" t="s">
        <v>28</v>
      </c>
      <c r="J355" s="14" t="s">
        <v>29</v>
      </c>
      <c r="K355" s="14" t="s">
        <v>155</v>
      </c>
    </row>
    <row r="356" spans="1:11" ht="52.5" x14ac:dyDescent="0.25">
      <c r="A356" s="27" t="s">
        <v>4662</v>
      </c>
      <c r="B356" s="13" t="s">
        <v>4663</v>
      </c>
      <c r="C356" s="14" t="s">
        <v>4664</v>
      </c>
      <c r="D356" s="14" t="s">
        <v>14</v>
      </c>
      <c r="E356" s="14" t="s">
        <v>15</v>
      </c>
      <c r="F356" s="14" t="s">
        <v>4665</v>
      </c>
      <c r="G356" s="14" t="s">
        <v>4666</v>
      </c>
      <c r="H356" s="14" t="s">
        <v>4667</v>
      </c>
      <c r="I356" s="14" t="s">
        <v>1962</v>
      </c>
      <c r="J356" s="14" t="s">
        <v>106</v>
      </c>
      <c r="K356" s="14" t="s">
        <v>281</v>
      </c>
    </row>
    <row r="357" spans="1:11" ht="63" x14ac:dyDescent="0.25">
      <c r="A357" s="27" t="s">
        <v>4668</v>
      </c>
      <c r="B357" s="13" t="s">
        <v>4669</v>
      </c>
      <c r="C357" s="14" t="s">
        <v>4670</v>
      </c>
      <c r="D357" s="14" t="s">
        <v>63</v>
      </c>
      <c r="E357" s="14" t="s">
        <v>15</v>
      </c>
      <c r="F357" s="14" t="s">
        <v>4671</v>
      </c>
      <c r="G357" s="14" t="s">
        <v>4672</v>
      </c>
      <c r="H357" s="14" t="s">
        <v>4673</v>
      </c>
      <c r="I357" s="14" t="s">
        <v>28</v>
      </c>
      <c r="J357" s="14" t="s">
        <v>29</v>
      </c>
      <c r="K357" s="14" t="s">
        <v>517</v>
      </c>
    </row>
    <row r="358" spans="1:11" ht="63" x14ac:dyDescent="0.25">
      <c r="A358" s="27" t="s">
        <v>4674</v>
      </c>
      <c r="B358" s="13" t="s">
        <v>4675</v>
      </c>
      <c r="C358" s="14" t="s">
        <v>4676</v>
      </c>
      <c r="D358" s="14" t="s">
        <v>63</v>
      </c>
      <c r="E358" s="14" t="s">
        <v>15</v>
      </c>
      <c r="F358" s="14" t="s">
        <v>4331</v>
      </c>
      <c r="G358" s="14" t="s">
        <v>4677</v>
      </c>
      <c r="H358" s="14" t="s">
        <v>4333</v>
      </c>
      <c r="I358" s="14" t="s">
        <v>28</v>
      </c>
      <c r="J358" s="14" t="s">
        <v>29</v>
      </c>
      <c r="K358" s="14" t="s">
        <v>148</v>
      </c>
    </row>
    <row r="359" spans="1:11" ht="52.5" x14ac:dyDescent="0.25">
      <c r="A359" s="27" t="s">
        <v>4678</v>
      </c>
      <c r="B359" s="13" t="s">
        <v>4679</v>
      </c>
      <c r="C359" s="14" t="s">
        <v>4680</v>
      </c>
      <c r="D359" s="14" t="s">
        <v>14</v>
      </c>
      <c r="E359" s="14" t="s">
        <v>15</v>
      </c>
      <c r="F359" s="14" t="s">
        <v>4681</v>
      </c>
      <c r="G359" s="14" t="s">
        <v>4682</v>
      </c>
      <c r="H359" s="14" t="s">
        <v>4683</v>
      </c>
      <c r="I359" s="14" t="s">
        <v>28</v>
      </c>
      <c r="J359" s="14" t="s">
        <v>29</v>
      </c>
      <c r="K359" s="14" t="s">
        <v>37</v>
      </c>
    </row>
    <row r="360" spans="1:11" ht="84" x14ac:dyDescent="0.25">
      <c r="A360" s="27" t="s">
        <v>4684</v>
      </c>
      <c r="B360" s="13" t="s">
        <v>4685</v>
      </c>
      <c r="C360" s="14" t="s">
        <v>4686</v>
      </c>
      <c r="D360" s="14" t="s">
        <v>63</v>
      </c>
      <c r="E360" s="14" t="s">
        <v>15</v>
      </c>
      <c r="F360" s="14" t="s">
        <v>4687</v>
      </c>
      <c r="G360" s="14" t="s">
        <v>4688</v>
      </c>
      <c r="H360" s="14" t="s">
        <v>4689</v>
      </c>
      <c r="I360" s="14" t="s">
        <v>28</v>
      </c>
      <c r="J360" s="14" t="s">
        <v>29</v>
      </c>
      <c r="K360" s="14" t="s">
        <v>517</v>
      </c>
    </row>
    <row r="361" spans="1:11" ht="52.5" x14ac:dyDescent="0.25">
      <c r="A361" s="27" t="s">
        <v>4690</v>
      </c>
      <c r="B361" s="13" t="s">
        <v>4691</v>
      </c>
      <c r="C361" s="14" t="s">
        <v>4692</v>
      </c>
      <c r="D361" s="14" t="s">
        <v>63</v>
      </c>
      <c r="E361" s="14" t="s">
        <v>15</v>
      </c>
      <c r="F361" s="14" t="s">
        <v>4693</v>
      </c>
      <c r="G361" s="14" t="s">
        <v>4694</v>
      </c>
      <c r="H361" s="14" t="s">
        <v>4695</v>
      </c>
      <c r="I361" s="14" t="s">
        <v>28</v>
      </c>
      <c r="J361" s="14" t="s">
        <v>29</v>
      </c>
      <c r="K361" s="14" t="s">
        <v>517</v>
      </c>
    </row>
    <row r="362" spans="1:11" ht="94.5" x14ac:dyDescent="0.25">
      <c r="A362" s="27" t="s">
        <v>4696</v>
      </c>
      <c r="B362" s="13" t="s">
        <v>4697</v>
      </c>
      <c r="C362" s="14" t="s">
        <v>4698</v>
      </c>
      <c r="D362" s="14" t="s">
        <v>63</v>
      </c>
      <c r="E362" s="14" t="s">
        <v>15</v>
      </c>
      <c r="F362" s="14" t="s">
        <v>4699</v>
      </c>
      <c r="G362" s="14" t="s">
        <v>4700</v>
      </c>
      <c r="H362" s="14" t="s">
        <v>4701</v>
      </c>
      <c r="I362" s="14" t="s">
        <v>28</v>
      </c>
      <c r="J362" s="14" t="s">
        <v>29</v>
      </c>
      <c r="K362" s="14" t="s">
        <v>1041</v>
      </c>
    </row>
    <row r="363" spans="1:11" ht="105" x14ac:dyDescent="0.25">
      <c r="A363" s="27" t="s">
        <v>4702</v>
      </c>
      <c r="B363" s="13" t="s">
        <v>4703</v>
      </c>
      <c r="C363" s="14" t="s">
        <v>4704</v>
      </c>
      <c r="D363" s="14" t="s">
        <v>63</v>
      </c>
      <c r="E363" s="14" t="s">
        <v>15</v>
      </c>
      <c r="F363" s="14" t="s">
        <v>4705</v>
      </c>
      <c r="G363" s="14" t="s">
        <v>4706</v>
      </c>
      <c r="H363" s="14" t="s">
        <v>4707</v>
      </c>
      <c r="I363" s="14" t="s">
        <v>2131</v>
      </c>
      <c r="J363" s="14" t="s">
        <v>136</v>
      </c>
      <c r="K363" s="14" t="s">
        <v>281</v>
      </c>
    </row>
    <row r="364" spans="1:11" ht="52.5" x14ac:dyDescent="0.25">
      <c r="A364" s="27" t="s">
        <v>4708</v>
      </c>
      <c r="B364" s="13" t="s">
        <v>4709</v>
      </c>
      <c r="C364" s="14" t="s">
        <v>4710</v>
      </c>
      <c r="D364" s="14" t="s">
        <v>14</v>
      </c>
      <c r="E364" s="14" t="s">
        <v>15</v>
      </c>
      <c r="F364" s="14" t="s">
        <v>1192</v>
      </c>
      <c r="G364" s="14" t="s">
        <v>1193</v>
      </c>
      <c r="H364" s="14" t="s">
        <v>1194</v>
      </c>
      <c r="I364" s="14" t="s">
        <v>28</v>
      </c>
      <c r="J364" s="14" t="s">
        <v>29</v>
      </c>
      <c r="K364" s="14" t="s">
        <v>170</v>
      </c>
    </row>
    <row r="365" spans="1:11" ht="42" x14ac:dyDescent="0.25">
      <c r="A365" s="27" t="s">
        <v>4711</v>
      </c>
      <c r="B365" s="13" t="s">
        <v>4712</v>
      </c>
      <c r="C365" s="14" t="s">
        <v>2349</v>
      </c>
      <c r="D365" s="14" t="s">
        <v>80</v>
      </c>
      <c r="E365" s="14" t="s">
        <v>15</v>
      </c>
      <c r="F365" s="14" t="s">
        <v>205</v>
      </c>
      <c r="G365" s="14"/>
      <c r="H365" s="14" t="s">
        <v>206</v>
      </c>
      <c r="I365" s="14" t="s">
        <v>19</v>
      </c>
      <c r="J365" s="14" t="s">
        <v>20</v>
      </c>
      <c r="K365" s="14"/>
    </row>
    <row r="366" spans="1:11" ht="84" x14ac:dyDescent="0.25">
      <c r="A366" s="27" t="s">
        <v>4713</v>
      </c>
      <c r="B366" s="13" t="s">
        <v>4714</v>
      </c>
      <c r="C366" s="14" t="s">
        <v>4715</v>
      </c>
      <c r="D366" s="14" t="s">
        <v>63</v>
      </c>
      <c r="E366" s="14" t="s">
        <v>15</v>
      </c>
      <c r="F366" s="14" t="s">
        <v>4716</v>
      </c>
      <c r="G366" s="14" t="s">
        <v>4717</v>
      </c>
      <c r="H366" s="14" t="s">
        <v>4718</v>
      </c>
      <c r="I366" s="14" t="s">
        <v>28</v>
      </c>
      <c r="J366" s="14" t="s">
        <v>29</v>
      </c>
      <c r="K366" s="14" t="s">
        <v>517</v>
      </c>
    </row>
    <row r="367" spans="1:11" ht="63" x14ac:dyDescent="0.25">
      <c r="A367" s="27" t="s">
        <v>4719</v>
      </c>
      <c r="B367" s="13" t="s">
        <v>4720</v>
      </c>
      <c r="C367" s="14" t="s">
        <v>4721</v>
      </c>
      <c r="D367" s="14" t="s">
        <v>585</v>
      </c>
      <c r="E367" s="14" t="s">
        <v>15</v>
      </c>
      <c r="F367" s="14" t="s">
        <v>4722</v>
      </c>
      <c r="G367" s="14" t="s">
        <v>4723</v>
      </c>
      <c r="H367" s="14" t="s">
        <v>4724</v>
      </c>
      <c r="I367" s="14" t="s">
        <v>28</v>
      </c>
      <c r="J367" s="14" t="s">
        <v>29</v>
      </c>
      <c r="K367" s="14" t="s">
        <v>162</v>
      </c>
    </row>
    <row r="368" spans="1:11" ht="63" x14ac:dyDescent="0.25">
      <c r="A368" s="27" t="s">
        <v>4725</v>
      </c>
      <c r="B368" s="13" t="s">
        <v>4726</v>
      </c>
      <c r="C368" s="14" t="s">
        <v>4727</v>
      </c>
      <c r="D368" s="14" t="s">
        <v>14</v>
      </c>
      <c r="E368" s="14" t="s">
        <v>15</v>
      </c>
      <c r="F368" s="14" t="s">
        <v>340</v>
      </c>
      <c r="G368" s="14" t="s">
        <v>712</v>
      </c>
      <c r="H368" s="14" t="s">
        <v>713</v>
      </c>
      <c r="I368" s="14" t="s">
        <v>28</v>
      </c>
      <c r="J368" s="14" t="s">
        <v>29</v>
      </c>
      <c r="K368" s="14" t="s">
        <v>37</v>
      </c>
    </row>
    <row r="369" spans="1:11" ht="63" x14ac:dyDescent="0.25">
      <c r="A369" s="27" t="s">
        <v>4728</v>
      </c>
      <c r="B369" s="13" t="s">
        <v>4729</v>
      </c>
      <c r="C369" s="14" t="s">
        <v>4730</v>
      </c>
      <c r="D369" s="14" t="s">
        <v>63</v>
      </c>
      <c r="E369" s="14" t="s">
        <v>15</v>
      </c>
      <c r="F369" s="14" t="s">
        <v>4731</v>
      </c>
      <c r="G369" s="14" t="s">
        <v>4732</v>
      </c>
      <c r="H369" s="14" t="s">
        <v>4733</v>
      </c>
      <c r="I369" s="14" t="s">
        <v>28</v>
      </c>
      <c r="J369" s="14" t="s">
        <v>29</v>
      </c>
      <c r="K369" s="14" t="s">
        <v>66</v>
      </c>
    </row>
    <row r="370" spans="1:11" ht="73.5" x14ac:dyDescent="0.25">
      <c r="A370" s="27" t="s">
        <v>4734</v>
      </c>
      <c r="B370" s="13" t="s">
        <v>4735</v>
      </c>
      <c r="C370" s="14" t="s">
        <v>4736</v>
      </c>
      <c r="D370" s="14" t="s">
        <v>14</v>
      </c>
      <c r="E370" s="14" t="s">
        <v>15</v>
      </c>
      <c r="F370" s="14" t="s">
        <v>4737</v>
      </c>
      <c r="G370" s="14" t="s">
        <v>4337</v>
      </c>
      <c r="H370" s="14" t="s">
        <v>4338</v>
      </c>
      <c r="I370" s="14" t="s">
        <v>391</v>
      </c>
      <c r="J370" s="14" t="s">
        <v>392</v>
      </c>
      <c r="K370" s="14" t="s">
        <v>76</v>
      </c>
    </row>
    <row r="371" spans="1:11" ht="52.5" x14ac:dyDescent="0.25">
      <c r="A371" s="27" t="s">
        <v>4738</v>
      </c>
      <c r="B371" s="13" t="s">
        <v>4739</v>
      </c>
      <c r="C371" s="14" t="s">
        <v>4740</v>
      </c>
      <c r="D371" s="14" t="s">
        <v>14</v>
      </c>
      <c r="E371" s="14" t="s">
        <v>15</v>
      </c>
      <c r="F371" s="14" t="s">
        <v>4741</v>
      </c>
      <c r="G371" s="14" t="s">
        <v>4742</v>
      </c>
      <c r="H371" s="14" t="s">
        <v>4743</v>
      </c>
      <c r="I371" s="14" t="s">
        <v>28</v>
      </c>
      <c r="J371" s="14" t="s">
        <v>29</v>
      </c>
      <c r="K371" s="14" t="s">
        <v>344</v>
      </c>
    </row>
    <row r="372" spans="1:11" ht="105" x14ac:dyDescent="0.25">
      <c r="A372" s="27" t="s">
        <v>4744</v>
      </c>
      <c r="B372" s="13" t="s">
        <v>4745</v>
      </c>
      <c r="C372" s="14" t="s">
        <v>4746</v>
      </c>
      <c r="D372" s="14" t="s">
        <v>14</v>
      </c>
      <c r="E372" s="14" t="s">
        <v>15</v>
      </c>
      <c r="F372" s="14" t="s">
        <v>4747</v>
      </c>
      <c r="G372" s="14" t="s">
        <v>4748</v>
      </c>
      <c r="H372" s="14" t="s">
        <v>4749</v>
      </c>
      <c r="I372" s="14" t="s">
        <v>2131</v>
      </c>
      <c r="J372" s="14" t="s">
        <v>136</v>
      </c>
      <c r="K372" s="14" t="s">
        <v>281</v>
      </c>
    </row>
    <row r="373" spans="1:11" ht="42" x14ac:dyDescent="0.25">
      <c r="A373" s="27" t="s">
        <v>4750</v>
      </c>
      <c r="B373" s="13" t="s">
        <v>4751</v>
      </c>
      <c r="C373" s="14" t="s">
        <v>4752</v>
      </c>
      <c r="D373" s="14" t="s">
        <v>80</v>
      </c>
      <c r="E373" s="14" t="s">
        <v>15</v>
      </c>
      <c r="F373" s="14" t="s">
        <v>4753</v>
      </c>
      <c r="G373" s="14"/>
      <c r="H373" s="14" t="s">
        <v>4754</v>
      </c>
      <c r="I373" s="14" t="s">
        <v>19</v>
      </c>
      <c r="J373" s="14" t="s">
        <v>20</v>
      </c>
      <c r="K373" s="14"/>
    </row>
    <row r="374" spans="1:11" ht="63" x14ac:dyDescent="0.25">
      <c r="A374" s="27" t="s">
        <v>4755</v>
      </c>
      <c r="B374" s="13" t="s">
        <v>4756</v>
      </c>
      <c r="C374" s="14" t="s">
        <v>4757</v>
      </c>
      <c r="D374" s="14" t="s">
        <v>63</v>
      </c>
      <c r="E374" s="14" t="s">
        <v>15</v>
      </c>
      <c r="F374" s="14" t="s">
        <v>4758</v>
      </c>
      <c r="G374" s="14" t="s">
        <v>4759</v>
      </c>
      <c r="H374" s="14" t="s">
        <v>4760</v>
      </c>
      <c r="I374" s="14" t="s">
        <v>28</v>
      </c>
      <c r="J374" s="14" t="s">
        <v>29</v>
      </c>
      <c r="K374" s="14" t="s">
        <v>148</v>
      </c>
    </row>
    <row r="375" spans="1:11" ht="63" x14ac:dyDescent="0.25">
      <c r="A375" s="27" t="s">
        <v>4761</v>
      </c>
      <c r="B375" s="13" t="s">
        <v>4762</v>
      </c>
      <c r="C375" s="14" t="s">
        <v>4763</v>
      </c>
      <c r="D375" s="14" t="s">
        <v>14</v>
      </c>
      <c r="E375" s="14" t="s">
        <v>15</v>
      </c>
      <c r="F375" s="14" t="s">
        <v>167</v>
      </c>
      <c r="G375" s="14" t="s">
        <v>168</v>
      </c>
      <c r="H375" s="14" t="s">
        <v>169</v>
      </c>
      <c r="I375" s="14" t="s">
        <v>28</v>
      </c>
      <c r="J375" s="14" t="s">
        <v>29</v>
      </c>
      <c r="K375" s="14" t="s">
        <v>155</v>
      </c>
    </row>
    <row r="376" spans="1:11" ht="52.5" x14ac:dyDescent="0.25">
      <c r="A376" s="27" t="s">
        <v>4764</v>
      </c>
      <c r="B376" s="13" t="s">
        <v>4765</v>
      </c>
      <c r="C376" s="14" t="s">
        <v>4766</v>
      </c>
      <c r="D376" s="14" t="s">
        <v>14</v>
      </c>
      <c r="E376" s="14" t="s">
        <v>15</v>
      </c>
      <c r="F376" s="14" t="s">
        <v>4767</v>
      </c>
      <c r="G376" s="14" t="s">
        <v>4768</v>
      </c>
      <c r="H376" s="14" t="s">
        <v>4769</v>
      </c>
      <c r="I376" s="14" t="s">
        <v>28</v>
      </c>
      <c r="J376" s="14" t="s">
        <v>29</v>
      </c>
      <c r="K376" s="14" t="s">
        <v>155</v>
      </c>
    </row>
    <row r="377" spans="1:11" ht="42" x14ac:dyDescent="0.25">
      <c r="A377" s="27" t="s">
        <v>4770</v>
      </c>
      <c r="B377" s="13" t="s">
        <v>4771</v>
      </c>
      <c r="C377" s="14" t="s">
        <v>4772</v>
      </c>
      <c r="D377" s="14" t="s">
        <v>80</v>
      </c>
      <c r="E377" s="14" t="s">
        <v>15</v>
      </c>
      <c r="F377" s="14" t="s">
        <v>630</v>
      </c>
      <c r="G377" s="14" t="s">
        <v>631</v>
      </c>
      <c r="H377" s="14" t="s">
        <v>632</v>
      </c>
      <c r="I377" s="14" t="s">
        <v>19</v>
      </c>
      <c r="J377" s="14" t="s">
        <v>20</v>
      </c>
      <c r="K377" s="14"/>
    </row>
    <row r="378" spans="1:11" ht="42" x14ac:dyDescent="0.25">
      <c r="A378" s="27" t="s">
        <v>4773</v>
      </c>
      <c r="B378" s="13" t="s">
        <v>4774</v>
      </c>
      <c r="C378" s="14" t="s">
        <v>4775</v>
      </c>
      <c r="D378" s="14" t="s">
        <v>80</v>
      </c>
      <c r="E378" s="14" t="s">
        <v>15</v>
      </c>
      <c r="F378" s="14" t="s">
        <v>47</v>
      </c>
      <c r="G378" s="14" t="s">
        <v>48</v>
      </c>
      <c r="H378" s="14" t="s">
        <v>49</v>
      </c>
      <c r="I378" s="14" t="s">
        <v>19</v>
      </c>
      <c r="J378" s="14" t="s">
        <v>20</v>
      </c>
      <c r="K378" s="14"/>
    </row>
    <row r="379" spans="1:11" ht="42" x14ac:dyDescent="0.25">
      <c r="A379" s="27" t="s">
        <v>4776</v>
      </c>
      <c r="B379" s="13" t="s">
        <v>4777</v>
      </c>
      <c r="C379" s="14" t="s">
        <v>4772</v>
      </c>
      <c r="D379" s="14" t="s">
        <v>80</v>
      </c>
      <c r="E379" s="14" t="s">
        <v>15</v>
      </c>
      <c r="F379" s="14" t="s">
        <v>2011</v>
      </c>
      <c r="G379" s="14" t="s">
        <v>4778</v>
      </c>
      <c r="H379" s="14" t="s">
        <v>2013</v>
      </c>
      <c r="I379" s="14" t="s">
        <v>19</v>
      </c>
      <c r="J379" s="14" t="s">
        <v>20</v>
      </c>
      <c r="K379" s="14"/>
    </row>
    <row r="380" spans="1:11" ht="63" x14ac:dyDescent="0.25">
      <c r="A380" s="27" t="s">
        <v>4779</v>
      </c>
      <c r="B380" s="13" t="s">
        <v>4780</v>
      </c>
      <c r="C380" s="14" t="s">
        <v>4781</v>
      </c>
      <c r="D380" s="14" t="s">
        <v>63</v>
      </c>
      <c r="E380" s="14" t="s">
        <v>15</v>
      </c>
      <c r="F380" s="14" t="s">
        <v>167</v>
      </c>
      <c r="G380" s="14" t="s">
        <v>168</v>
      </c>
      <c r="H380" s="14" t="s">
        <v>169</v>
      </c>
      <c r="I380" s="14" t="s">
        <v>28</v>
      </c>
      <c r="J380" s="14" t="s">
        <v>29</v>
      </c>
      <c r="K380" s="14" t="s">
        <v>155</v>
      </c>
    </row>
    <row r="381" spans="1:11" ht="63" x14ac:dyDescent="0.25">
      <c r="A381" s="27" t="s">
        <v>4782</v>
      </c>
      <c r="B381" s="13" t="s">
        <v>4783</v>
      </c>
      <c r="C381" s="14" t="s">
        <v>4784</v>
      </c>
      <c r="D381" s="14" t="s">
        <v>128</v>
      </c>
      <c r="E381" s="14" t="s">
        <v>15</v>
      </c>
      <c r="F381" s="14" t="s">
        <v>3479</v>
      </c>
      <c r="G381" s="14" t="s">
        <v>3480</v>
      </c>
      <c r="H381" s="14" t="s">
        <v>3481</v>
      </c>
      <c r="I381" s="14" t="s">
        <v>28</v>
      </c>
      <c r="J381" s="14" t="s">
        <v>29</v>
      </c>
      <c r="K381" s="14" t="s">
        <v>30</v>
      </c>
    </row>
    <row r="382" spans="1:11" ht="63" x14ac:dyDescent="0.25">
      <c r="A382" s="27" t="s">
        <v>4785</v>
      </c>
      <c r="B382" s="13" t="s">
        <v>4786</v>
      </c>
      <c r="C382" s="14" t="s">
        <v>4787</v>
      </c>
      <c r="D382" s="14" t="s">
        <v>63</v>
      </c>
      <c r="E382" s="14" t="s">
        <v>15</v>
      </c>
      <c r="F382" s="14" t="s">
        <v>167</v>
      </c>
      <c r="G382" s="14" t="s">
        <v>168</v>
      </c>
      <c r="H382" s="14" t="s">
        <v>169</v>
      </c>
      <c r="I382" s="14" t="s">
        <v>28</v>
      </c>
      <c r="J382" s="14" t="s">
        <v>29</v>
      </c>
      <c r="K382" s="14" t="s">
        <v>155</v>
      </c>
    </row>
    <row r="383" spans="1:11" ht="63" x14ac:dyDescent="0.25">
      <c r="A383" s="27" t="s">
        <v>4788</v>
      </c>
      <c r="B383" s="13" t="s">
        <v>4789</v>
      </c>
      <c r="C383" s="14" t="s">
        <v>4790</v>
      </c>
      <c r="D383" s="14" t="s">
        <v>585</v>
      </c>
      <c r="E383" s="14" t="s">
        <v>15</v>
      </c>
      <c r="F383" s="14" t="s">
        <v>3479</v>
      </c>
      <c r="G383" s="14" t="s">
        <v>3480</v>
      </c>
      <c r="H383" s="14" t="s">
        <v>3481</v>
      </c>
      <c r="I383" s="14" t="s">
        <v>28</v>
      </c>
      <c r="J383" s="14" t="s">
        <v>29</v>
      </c>
      <c r="K383" s="14" t="s">
        <v>148</v>
      </c>
    </row>
    <row r="384" spans="1:11" ht="42" x14ac:dyDescent="0.25">
      <c r="A384" s="27" t="s">
        <v>4791</v>
      </c>
      <c r="B384" s="13" t="s">
        <v>4792</v>
      </c>
      <c r="C384" s="14" t="s">
        <v>4793</v>
      </c>
      <c r="D384" s="14" t="s">
        <v>80</v>
      </c>
      <c r="E384" s="14" t="s">
        <v>15</v>
      </c>
      <c r="F384" s="14" t="s">
        <v>1050</v>
      </c>
      <c r="G384" s="14"/>
      <c r="H384" s="14" t="s">
        <v>1051</v>
      </c>
      <c r="I384" s="14" t="s">
        <v>19</v>
      </c>
      <c r="J384" s="14" t="s">
        <v>20</v>
      </c>
      <c r="K384" s="14"/>
    </row>
    <row r="385" spans="1:11" ht="42" x14ac:dyDescent="0.25">
      <c r="A385" s="27" t="s">
        <v>4794</v>
      </c>
      <c r="B385" s="13" t="s">
        <v>4795</v>
      </c>
      <c r="C385" s="14" t="s">
        <v>4796</v>
      </c>
      <c r="D385" s="14" t="s">
        <v>80</v>
      </c>
      <c r="E385" s="14" t="s">
        <v>15</v>
      </c>
      <c r="F385" s="14"/>
      <c r="G385" s="14" t="s">
        <v>1869</v>
      </c>
      <c r="H385" s="14" t="s">
        <v>1870</v>
      </c>
      <c r="I385" s="14" t="s">
        <v>19</v>
      </c>
      <c r="J385" s="14" t="s">
        <v>20</v>
      </c>
      <c r="K385" s="14"/>
    </row>
    <row r="386" spans="1:11" ht="52.5" x14ac:dyDescent="0.25">
      <c r="A386" s="27" t="s">
        <v>4797</v>
      </c>
      <c r="B386" s="13" t="s">
        <v>4798</v>
      </c>
      <c r="C386" s="14" t="s">
        <v>4799</v>
      </c>
      <c r="D386" s="14" t="s">
        <v>55</v>
      </c>
      <c r="E386" s="14" t="s">
        <v>15</v>
      </c>
      <c r="F386" s="14" t="s">
        <v>4800</v>
      </c>
      <c r="G386" s="14" t="s">
        <v>4801</v>
      </c>
      <c r="H386" s="14" t="s">
        <v>4802</v>
      </c>
      <c r="I386" s="14" t="s">
        <v>1962</v>
      </c>
      <c r="J386" s="14" t="s">
        <v>106</v>
      </c>
      <c r="K386" s="14" t="s">
        <v>281</v>
      </c>
    </row>
    <row r="387" spans="1:11" ht="42" x14ac:dyDescent="0.25">
      <c r="A387" s="27" t="s">
        <v>4803</v>
      </c>
      <c r="B387" s="13" t="s">
        <v>4804</v>
      </c>
      <c r="C387" s="14" t="s">
        <v>4772</v>
      </c>
      <c r="D387" s="14" t="s">
        <v>80</v>
      </c>
      <c r="E387" s="14" t="s">
        <v>15</v>
      </c>
      <c r="F387" s="14"/>
      <c r="G387" s="14" t="s">
        <v>1869</v>
      </c>
      <c r="H387" s="14" t="s">
        <v>1870</v>
      </c>
      <c r="I387" s="14" t="s">
        <v>19</v>
      </c>
      <c r="J387" s="14" t="s">
        <v>20</v>
      </c>
      <c r="K387" s="14"/>
    </row>
    <row r="388" spans="1:11" ht="42" x14ac:dyDescent="0.25">
      <c r="A388" s="27" t="s">
        <v>4805</v>
      </c>
      <c r="B388" s="13" t="s">
        <v>4806</v>
      </c>
      <c r="C388" s="14" t="s">
        <v>4807</v>
      </c>
      <c r="D388" s="14" t="s">
        <v>14</v>
      </c>
      <c r="E388" s="14" t="s">
        <v>15</v>
      </c>
      <c r="F388" s="14"/>
      <c r="G388" s="14" t="s">
        <v>4178</v>
      </c>
      <c r="H388" s="14" t="s">
        <v>4808</v>
      </c>
      <c r="I388" s="14" t="s">
        <v>28</v>
      </c>
      <c r="J388" s="14" t="s">
        <v>29</v>
      </c>
      <c r="K388" s="14" t="s">
        <v>37</v>
      </c>
    </row>
    <row r="389" spans="1:11" ht="84" x14ac:dyDescent="0.25">
      <c r="A389" s="27" t="s">
        <v>4809</v>
      </c>
      <c r="B389" s="13" t="s">
        <v>4810</v>
      </c>
      <c r="C389" s="14" t="s">
        <v>4811</v>
      </c>
      <c r="D389" s="14" t="s">
        <v>63</v>
      </c>
      <c r="E389" s="14" t="s">
        <v>15</v>
      </c>
      <c r="F389" s="14" t="s">
        <v>4812</v>
      </c>
      <c r="G389" s="14" t="s">
        <v>4813</v>
      </c>
      <c r="H389" s="14" t="s">
        <v>4814</v>
      </c>
      <c r="I389" s="14" t="s">
        <v>28</v>
      </c>
      <c r="J389" s="14" t="s">
        <v>29</v>
      </c>
      <c r="K389" s="14" t="s">
        <v>517</v>
      </c>
    </row>
    <row r="390" spans="1:11" ht="63" x14ac:dyDescent="0.25">
      <c r="A390" s="27" t="s">
        <v>4815</v>
      </c>
      <c r="B390" s="13" t="s">
        <v>4816</v>
      </c>
      <c r="C390" s="14" t="s">
        <v>4817</v>
      </c>
      <c r="D390" s="14" t="s">
        <v>93</v>
      </c>
      <c r="E390" s="14" t="s">
        <v>15</v>
      </c>
      <c r="F390" s="14"/>
      <c r="G390" s="14" t="s">
        <v>4818</v>
      </c>
      <c r="H390" s="14" t="s">
        <v>4819</v>
      </c>
      <c r="I390" s="14" t="s">
        <v>1404</v>
      </c>
      <c r="J390" s="14" t="s">
        <v>317</v>
      </c>
      <c r="K390" s="14" t="s">
        <v>76</v>
      </c>
    </row>
    <row r="391" spans="1:11" ht="63" x14ac:dyDescent="0.25">
      <c r="A391" s="27" t="s">
        <v>4820</v>
      </c>
      <c r="B391" s="13" t="s">
        <v>4821</v>
      </c>
      <c r="C391" s="14" t="s">
        <v>4822</v>
      </c>
      <c r="D391" s="14" t="s">
        <v>63</v>
      </c>
      <c r="E391" s="14" t="s">
        <v>15</v>
      </c>
      <c r="F391" s="14" t="s">
        <v>167</v>
      </c>
      <c r="G391" s="14" t="s">
        <v>168</v>
      </c>
      <c r="H391" s="14" t="s">
        <v>169</v>
      </c>
      <c r="I391" s="14" t="s">
        <v>28</v>
      </c>
      <c r="J391" s="14" t="s">
        <v>29</v>
      </c>
      <c r="K391" s="14" t="s">
        <v>155</v>
      </c>
    </row>
    <row r="392" spans="1:11" ht="42" x14ac:dyDescent="0.25">
      <c r="A392" s="27" t="s">
        <v>4823</v>
      </c>
      <c r="B392" s="13" t="s">
        <v>4824</v>
      </c>
      <c r="C392" s="14" t="s">
        <v>4825</v>
      </c>
      <c r="D392" s="14" t="s">
        <v>80</v>
      </c>
      <c r="E392" s="14" t="s">
        <v>15</v>
      </c>
      <c r="F392" s="14" t="s">
        <v>240</v>
      </c>
      <c r="G392" s="14" t="s">
        <v>241</v>
      </c>
      <c r="H392" s="14" t="s">
        <v>242</v>
      </c>
      <c r="I392" s="14" t="s">
        <v>19</v>
      </c>
      <c r="J392" s="14" t="s">
        <v>20</v>
      </c>
      <c r="K392" s="14"/>
    </row>
    <row r="393" spans="1:11" ht="42" x14ac:dyDescent="0.25">
      <c r="A393" s="27" t="s">
        <v>4826</v>
      </c>
      <c r="B393" s="13" t="s">
        <v>4827</v>
      </c>
      <c r="C393" s="14" t="s">
        <v>4828</v>
      </c>
      <c r="D393" s="14" t="s">
        <v>80</v>
      </c>
      <c r="E393" s="14" t="s">
        <v>15</v>
      </c>
      <c r="F393" s="14" t="s">
        <v>970</v>
      </c>
      <c r="G393" s="14" t="s">
        <v>971</v>
      </c>
      <c r="H393" s="14" t="s">
        <v>972</v>
      </c>
      <c r="I393" s="14" t="s">
        <v>19</v>
      </c>
      <c r="J393" s="14" t="s">
        <v>20</v>
      </c>
      <c r="K393" s="14"/>
    </row>
    <row r="394" spans="1:11" ht="63" x14ac:dyDescent="0.25">
      <c r="A394" s="27" t="s">
        <v>4829</v>
      </c>
      <c r="B394" s="13" t="s">
        <v>4830</v>
      </c>
      <c r="C394" s="14" t="s">
        <v>4831</v>
      </c>
      <c r="D394" s="14" t="s">
        <v>55</v>
      </c>
      <c r="E394" s="14" t="s">
        <v>15</v>
      </c>
      <c r="F394" s="14"/>
      <c r="G394" s="14" t="s">
        <v>4832</v>
      </c>
      <c r="H394" s="14" t="s">
        <v>4833</v>
      </c>
      <c r="I394" s="14" t="s">
        <v>481</v>
      </c>
      <c r="J394" s="14" t="s">
        <v>317</v>
      </c>
      <c r="K394" s="14" t="s">
        <v>268</v>
      </c>
    </row>
    <row r="395" spans="1:11" ht="73.5" x14ac:dyDescent="0.25">
      <c r="A395" s="27" t="s">
        <v>4834</v>
      </c>
      <c r="B395" s="13" t="s">
        <v>4835</v>
      </c>
      <c r="C395" s="14" t="s">
        <v>4836</v>
      </c>
      <c r="D395" s="14" t="s">
        <v>14</v>
      </c>
      <c r="E395" s="14" t="s">
        <v>15</v>
      </c>
      <c r="F395" s="14" t="s">
        <v>4837</v>
      </c>
      <c r="G395" s="14" t="s">
        <v>4838</v>
      </c>
      <c r="H395" s="14" t="s">
        <v>4839</v>
      </c>
      <c r="I395" s="14" t="s">
        <v>28</v>
      </c>
      <c r="J395" s="14" t="s">
        <v>29</v>
      </c>
      <c r="K395" s="14" t="s">
        <v>37</v>
      </c>
    </row>
    <row r="396" spans="1:11" ht="63" x14ac:dyDescent="0.25">
      <c r="A396" s="27" t="s">
        <v>4840</v>
      </c>
      <c r="B396" s="13" t="s">
        <v>4841</v>
      </c>
      <c r="C396" s="14" t="s">
        <v>4842</v>
      </c>
      <c r="D396" s="14" t="s">
        <v>55</v>
      </c>
      <c r="E396" s="14" t="s">
        <v>15</v>
      </c>
      <c r="F396" s="14"/>
      <c r="G396" s="14" t="s">
        <v>4843</v>
      </c>
      <c r="H396" s="14" t="s">
        <v>4844</v>
      </c>
      <c r="I396" s="14" t="s">
        <v>391</v>
      </c>
      <c r="J396" s="14" t="s">
        <v>392</v>
      </c>
      <c r="K396" s="14" t="s">
        <v>76</v>
      </c>
    </row>
    <row r="397" spans="1:11" ht="84" x14ac:dyDescent="0.25">
      <c r="A397" s="27" t="s">
        <v>4845</v>
      </c>
      <c r="B397" s="13" t="s">
        <v>4846</v>
      </c>
      <c r="C397" s="14" t="s">
        <v>4847</v>
      </c>
      <c r="D397" s="14" t="s">
        <v>128</v>
      </c>
      <c r="E397" s="14" t="s">
        <v>15</v>
      </c>
      <c r="F397" s="14" t="s">
        <v>4848</v>
      </c>
      <c r="G397" s="14" t="s">
        <v>4849</v>
      </c>
      <c r="H397" s="14" t="s">
        <v>4850</v>
      </c>
      <c r="I397" s="14" t="s">
        <v>28</v>
      </c>
      <c r="J397" s="14" t="s">
        <v>29</v>
      </c>
      <c r="K397" s="14" t="s">
        <v>170</v>
      </c>
    </row>
    <row r="398" spans="1:11" ht="42" x14ac:dyDescent="0.25">
      <c r="A398" s="27" t="s">
        <v>4851</v>
      </c>
      <c r="B398" s="13" t="s">
        <v>4852</v>
      </c>
      <c r="C398" s="14" t="s">
        <v>4853</v>
      </c>
      <c r="D398" s="14" t="s">
        <v>1083</v>
      </c>
      <c r="E398" s="14" t="s">
        <v>15</v>
      </c>
      <c r="F398" s="14"/>
      <c r="G398" s="14" t="s">
        <v>4854</v>
      </c>
      <c r="H398" s="14" t="s">
        <v>4855</v>
      </c>
      <c r="I398" s="14" t="s">
        <v>28</v>
      </c>
      <c r="J398" s="14" t="s">
        <v>29</v>
      </c>
      <c r="K398" s="14" t="s">
        <v>4856</v>
      </c>
    </row>
    <row r="399" spans="1:11" ht="63" x14ac:dyDescent="0.25">
      <c r="A399" s="27" t="s">
        <v>4857</v>
      </c>
      <c r="B399" s="13" t="s">
        <v>4858</v>
      </c>
      <c r="C399" s="14" t="s">
        <v>4859</v>
      </c>
      <c r="D399" s="14" t="s">
        <v>93</v>
      </c>
      <c r="E399" s="14" t="s">
        <v>15</v>
      </c>
      <c r="F399" s="14" t="s">
        <v>508</v>
      </c>
      <c r="G399" s="14" t="s">
        <v>3494</v>
      </c>
      <c r="H399" s="14" t="s">
        <v>3495</v>
      </c>
      <c r="I399" s="14" t="s">
        <v>1404</v>
      </c>
      <c r="J399" s="14" t="s">
        <v>317</v>
      </c>
      <c r="K399" s="14" t="s">
        <v>344</v>
      </c>
    </row>
    <row r="400" spans="1:11" ht="42" x14ac:dyDescent="0.25">
      <c r="A400" s="27" t="s">
        <v>4860</v>
      </c>
      <c r="B400" s="13" t="s">
        <v>4861</v>
      </c>
      <c r="C400" s="14" t="s">
        <v>4862</v>
      </c>
      <c r="D400" s="14" t="s">
        <v>63</v>
      </c>
      <c r="E400" s="14" t="s">
        <v>15</v>
      </c>
      <c r="F400" s="14"/>
      <c r="G400" s="14" t="s">
        <v>4863</v>
      </c>
      <c r="H400" s="14" t="s">
        <v>4864</v>
      </c>
      <c r="I400" s="14" t="s">
        <v>28</v>
      </c>
      <c r="J400" s="14" t="s">
        <v>29</v>
      </c>
      <c r="K400" s="14" t="s">
        <v>4865</v>
      </c>
    </row>
    <row r="401" spans="1:11" ht="42" x14ac:dyDescent="0.25">
      <c r="A401" s="27" t="s">
        <v>4866</v>
      </c>
      <c r="B401" s="13" t="s">
        <v>4867</v>
      </c>
      <c r="C401" s="14" t="s">
        <v>4868</v>
      </c>
      <c r="D401" s="14" t="s">
        <v>63</v>
      </c>
      <c r="E401" s="14" t="s">
        <v>15</v>
      </c>
      <c r="F401" s="14"/>
      <c r="G401" s="14" t="s">
        <v>4863</v>
      </c>
      <c r="H401" s="14" t="s">
        <v>4864</v>
      </c>
      <c r="I401" s="14" t="s">
        <v>28</v>
      </c>
      <c r="J401" s="14" t="s">
        <v>29</v>
      </c>
      <c r="K401" s="14" t="s">
        <v>4865</v>
      </c>
    </row>
    <row r="402" spans="1:11" ht="84" x14ac:dyDescent="0.25">
      <c r="A402" s="27" t="s">
        <v>4869</v>
      </c>
      <c r="B402" s="13" t="s">
        <v>4870</v>
      </c>
      <c r="C402" s="14" t="s">
        <v>4871</v>
      </c>
      <c r="D402" s="14" t="s">
        <v>14</v>
      </c>
      <c r="E402" s="14" t="s">
        <v>15</v>
      </c>
      <c r="F402" s="14" t="s">
        <v>654</v>
      </c>
      <c r="G402" s="14" t="s">
        <v>4872</v>
      </c>
      <c r="H402" s="14" t="s">
        <v>656</v>
      </c>
      <c r="I402" s="14" t="s">
        <v>391</v>
      </c>
      <c r="J402" s="14" t="s">
        <v>392</v>
      </c>
      <c r="K402" s="14" t="s">
        <v>76</v>
      </c>
    </row>
    <row r="403" spans="1:11" ht="63" x14ac:dyDescent="0.25">
      <c r="A403" s="27" t="s">
        <v>4873</v>
      </c>
      <c r="B403" s="13" t="s">
        <v>4874</v>
      </c>
      <c r="C403" s="14" t="s">
        <v>4875</v>
      </c>
      <c r="D403" s="14" t="s">
        <v>14</v>
      </c>
      <c r="E403" s="14" t="s">
        <v>15</v>
      </c>
      <c r="F403" s="14" t="s">
        <v>167</v>
      </c>
      <c r="G403" s="14" t="s">
        <v>168</v>
      </c>
      <c r="H403" s="14" t="s">
        <v>169</v>
      </c>
      <c r="I403" s="14" t="s">
        <v>28</v>
      </c>
      <c r="J403" s="14" t="s">
        <v>29</v>
      </c>
      <c r="K403" s="14" t="s">
        <v>170</v>
      </c>
    </row>
    <row r="404" spans="1:11" ht="73.5" x14ac:dyDescent="0.25">
      <c r="A404" s="27" t="s">
        <v>4876</v>
      </c>
      <c r="B404" s="13" t="s">
        <v>4877</v>
      </c>
      <c r="C404" s="14" t="s">
        <v>4878</v>
      </c>
      <c r="D404" s="14" t="s">
        <v>63</v>
      </c>
      <c r="E404" s="14" t="s">
        <v>15</v>
      </c>
      <c r="F404" s="14" t="s">
        <v>159</v>
      </c>
      <c r="G404" s="14" t="s">
        <v>4879</v>
      </c>
      <c r="H404" s="14" t="s">
        <v>161</v>
      </c>
      <c r="I404" s="14" t="s">
        <v>28</v>
      </c>
      <c r="J404" s="14" t="s">
        <v>29</v>
      </c>
      <c r="K404" s="14" t="s">
        <v>162</v>
      </c>
    </row>
    <row r="405" spans="1:11" ht="73.5" x14ac:dyDescent="0.25">
      <c r="A405" s="27" t="s">
        <v>4880</v>
      </c>
      <c r="B405" s="13" t="s">
        <v>4881</v>
      </c>
      <c r="C405" s="14" t="s">
        <v>4882</v>
      </c>
      <c r="D405" s="14" t="s">
        <v>63</v>
      </c>
      <c r="E405" s="14" t="s">
        <v>15</v>
      </c>
      <c r="F405" s="14" t="s">
        <v>159</v>
      </c>
      <c r="G405" s="14" t="s">
        <v>4879</v>
      </c>
      <c r="H405" s="14" t="s">
        <v>161</v>
      </c>
      <c r="I405" s="14" t="s">
        <v>28</v>
      </c>
      <c r="J405" s="14" t="s">
        <v>29</v>
      </c>
      <c r="K405" s="14" t="s">
        <v>162</v>
      </c>
    </row>
    <row r="406" spans="1:11" ht="42" x14ac:dyDescent="0.25">
      <c r="A406" s="27" t="s">
        <v>4883</v>
      </c>
      <c r="B406" s="13" t="s">
        <v>4884</v>
      </c>
      <c r="C406" s="14" t="s">
        <v>4885</v>
      </c>
      <c r="D406" s="14" t="s">
        <v>660</v>
      </c>
      <c r="E406" s="14" t="s">
        <v>15</v>
      </c>
      <c r="F406" s="14" t="s">
        <v>4886</v>
      </c>
      <c r="G406" s="14" t="s">
        <v>4887</v>
      </c>
      <c r="H406" s="14" t="s">
        <v>4888</v>
      </c>
      <c r="I406" s="14" t="s">
        <v>1336</v>
      </c>
      <c r="J406" s="14" t="s">
        <v>1337</v>
      </c>
      <c r="K406" s="14" t="s">
        <v>76</v>
      </c>
    </row>
    <row r="407" spans="1:11" ht="42" x14ac:dyDescent="0.25">
      <c r="A407" s="27" t="s">
        <v>4889</v>
      </c>
      <c r="B407" s="13" t="s">
        <v>4890</v>
      </c>
      <c r="C407" s="14" t="s">
        <v>4891</v>
      </c>
      <c r="D407" s="14" t="s">
        <v>63</v>
      </c>
      <c r="E407" s="14" t="s">
        <v>15</v>
      </c>
      <c r="F407" s="14" t="s">
        <v>4892</v>
      </c>
      <c r="G407" s="14" t="s">
        <v>4893</v>
      </c>
      <c r="H407" s="14" t="s">
        <v>4894</v>
      </c>
      <c r="I407" s="14" t="s">
        <v>2635</v>
      </c>
      <c r="J407" s="14" t="s">
        <v>2636</v>
      </c>
      <c r="K407" s="14" t="s">
        <v>76</v>
      </c>
    </row>
    <row r="408" spans="1:11" ht="52.5" x14ac:dyDescent="0.25">
      <c r="A408" s="27" t="s">
        <v>4895</v>
      </c>
      <c r="B408" s="13" t="s">
        <v>4896</v>
      </c>
      <c r="C408" s="14" t="s">
        <v>3439</v>
      </c>
      <c r="D408" s="14" t="s">
        <v>585</v>
      </c>
      <c r="E408" s="14" t="s">
        <v>15</v>
      </c>
      <c r="F408" s="14" t="s">
        <v>4897</v>
      </c>
      <c r="G408" s="14" t="s">
        <v>4898</v>
      </c>
      <c r="H408" s="14" t="s">
        <v>4899</v>
      </c>
      <c r="I408" s="14" t="s">
        <v>663</v>
      </c>
      <c r="J408" s="14" t="s">
        <v>664</v>
      </c>
      <c r="K408" s="14" t="s">
        <v>162</v>
      </c>
    </row>
    <row r="409" spans="1:11" ht="52.5" x14ac:dyDescent="0.25">
      <c r="A409" s="27" t="s">
        <v>4900</v>
      </c>
      <c r="B409" s="13" t="s">
        <v>4901</v>
      </c>
      <c r="C409" s="14" t="s">
        <v>4902</v>
      </c>
      <c r="D409" s="14" t="s">
        <v>63</v>
      </c>
      <c r="E409" s="14" t="s">
        <v>15</v>
      </c>
      <c r="F409" s="14" t="s">
        <v>4903</v>
      </c>
      <c r="G409" s="14" t="s">
        <v>4904</v>
      </c>
      <c r="H409" s="14" t="s">
        <v>4905</v>
      </c>
      <c r="I409" s="14" t="s">
        <v>28</v>
      </c>
      <c r="J409" s="14" t="s">
        <v>29</v>
      </c>
      <c r="K409" s="14" t="s">
        <v>517</v>
      </c>
    </row>
    <row r="410" spans="1:11" ht="105" x14ac:dyDescent="0.25">
      <c r="A410" s="27" t="s">
        <v>4906</v>
      </c>
      <c r="B410" s="13" t="s">
        <v>4907</v>
      </c>
      <c r="C410" s="14" t="s">
        <v>4908</v>
      </c>
      <c r="D410" s="14" t="s">
        <v>14</v>
      </c>
      <c r="E410" s="14" t="s">
        <v>15</v>
      </c>
      <c r="F410" s="14"/>
      <c r="G410" s="14" t="s">
        <v>4909</v>
      </c>
      <c r="H410" s="14" t="s">
        <v>4910</v>
      </c>
      <c r="I410" s="14" t="s">
        <v>2131</v>
      </c>
      <c r="J410" s="14" t="s">
        <v>136</v>
      </c>
      <c r="K410" s="14" t="s">
        <v>281</v>
      </c>
    </row>
    <row r="411" spans="1:11" ht="63" x14ac:dyDescent="0.25">
      <c r="A411" s="27" t="s">
        <v>4911</v>
      </c>
      <c r="B411" s="13" t="s">
        <v>4912</v>
      </c>
      <c r="C411" s="14" t="s">
        <v>4913</v>
      </c>
      <c r="D411" s="14" t="s">
        <v>55</v>
      </c>
      <c r="E411" s="14" t="s">
        <v>15</v>
      </c>
      <c r="F411" s="14" t="s">
        <v>4914</v>
      </c>
      <c r="G411" s="14" t="s">
        <v>4915</v>
      </c>
      <c r="H411" s="14" t="s">
        <v>4916</v>
      </c>
      <c r="I411" s="14" t="s">
        <v>28</v>
      </c>
      <c r="J411" s="14" t="s">
        <v>29</v>
      </c>
      <c r="K411" s="14" t="s">
        <v>589</v>
      </c>
    </row>
    <row r="412" spans="1:11" ht="42" x14ac:dyDescent="0.25">
      <c r="A412" s="27" t="s">
        <v>4917</v>
      </c>
      <c r="B412" s="13" t="s">
        <v>4918</v>
      </c>
      <c r="C412" s="14" t="s">
        <v>4919</v>
      </c>
      <c r="D412" s="14" t="s">
        <v>55</v>
      </c>
      <c r="E412" s="14" t="s">
        <v>15</v>
      </c>
      <c r="F412" s="14"/>
      <c r="G412" s="14" t="s">
        <v>4920</v>
      </c>
      <c r="H412" s="14" t="s">
        <v>4921</v>
      </c>
      <c r="I412" s="14" t="s">
        <v>28</v>
      </c>
      <c r="J412" s="14" t="s">
        <v>29</v>
      </c>
      <c r="K412" s="14" t="s">
        <v>170</v>
      </c>
    </row>
    <row r="413" spans="1:11" ht="63" x14ac:dyDescent="0.25">
      <c r="A413" s="27" t="s">
        <v>4922</v>
      </c>
      <c r="B413" s="13" t="s">
        <v>4923</v>
      </c>
      <c r="C413" s="14" t="s">
        <v>4924</v>
      </c>
      <c r="D413" s="14" t="s">
        <v>14</v>
      </c>
      <c r="E413" s="14" t="s">
        <v>15</v>
      </c>
      <c r="F413" s="14" t="s">
        <v>4925</v>
      </c>
      <c r="G413" s="14" t="s">
        <v>4926</v>
      </c>
      <c r="H413" s="14" t="s">
        <v>4927</v>
      </c>
      <c r="I413" s="14" t="s">
        <v>560</v>
      </c>
      <c r="J413" s="14" t="s">
        <v>458</v>
      </c>
      <c r="K413" s="14" t="s">
        <v>76</v>
      </c>
    </row>
    <row r="414" spans="1:11" ht="42" x14ac:dyDescent="0.25">
      <c r="A414" s="27" t="s">
        <v>4928</v>
      </c>
      <c r="B414" s="13" t="s">
        <v>4929</v>
      </c>
      <c r="C414" s="14" t="s">
        <v>722</v>
      </c>
      <c r="D414" s="14" t="s">
        <v>80</v>
      </c>
      <c r="E414" s="14" t="s">
        <v>15</v>
      </c>
      <c r="F414" s="14" t="s">
        <v>630</v>
      </c>
      <c r="G414" s="14" t="s">
        <v>631</v>
      </c>
      <c r="H414" s="14" t="s">
        <v>632</v>
      </c>
      <c r="I414" s="14" t="s">
        <v>19</v>
      </c>
      <c r="J414" s="14" t="s">
        <v>20</v>
      </c>
      <c r="K414" s="14"/>
    </row>
    <row r="415" spans="1:11" ht="42" x14ac:dyDescent="0.25">
      <c r="A415" s="27" t="s">
        <v>4930</v>
      </c>
      <c r="B415" s="13" t="s">
        <v>4931</v>
      </c>
      <c r="C415" s="14" t="s">
        <v>722</v>
      </c>
      <c r="D415" s="14" t="s">
        <v>80</v>
      </c>
      <c r="E415" s="14" t="s">
        <v>15</v>
      </c>
      <c r="F415" s="14" t="s">
        <v>630</v>
      </c>
      <c r="G415" s="14" t="s">
        <v>631</v>
      </c>
      <c r="H415" s="14" t="s">
        <v>632</v>
      </c>
      <c r="I415" s="14" t="s">
        <v>19</v>
      </c>
      <c r="J415" s="14" t="s">
        <v>20</v>
      </c>
      <c r="K415" s="14"/>
    </row>
    <row r="416" spans="1:11" ht="42" x14ac:dyDescent="0.25">
      <c r="A416" s="27" t="s">
        <v>4932</v>
      </c>
      <c r="B416" s="13" t="s">
        <v>4933</v>
      </c>
      <c r="C416" s="14" t="s">
        <v>4934</v>
      </c>
      <c r="D416" s="14" t="s">
        <v>80</v>
      </c>
      <c r="E416" s="14" t="s">
        <v>15</v>
      </c>
      <c r="F416" s="14" t="s">
        <v>4935</v>
      </c>
      <c r="G416" s="14" t="s">
        <v>335</v>
      </c>
      <c r="H416" s="14" t="s">
        <v>4936</v>
      </c>
      <c r="I416" s="14" t="s">
        <v>19</v>
      </c>
      <c r="J416" s="14" t="s">
        <v>20</v>
      </c>
      <c r="K416" s="14"/>
    </row>
    <row r="417" spans="1:11" ht="42" x14ac:dyDescent="0.25">
      <c r="A417" s="27" t="s">
        <v>4937</v>
      </c>
      <c r="B417" s="13" t="s">
        <v>4938</v>
      </c>
      <c r="C417" s="14" t="s">
        <v>2656</v>
      </c>
      <c r="D417" s="14" t="s">
        <v>80</v>
      </c>
      <c r="E417" s="14" t="s">
        <v>15</v>
      </c>
      <c r="F417" s="14" t="s">
        <v>4935</v>
      </c>
      <c r="G417" s="14" t="s">
        <v>335</v>
      </c>
      <c r="H417" s="14" t="s">
        <v>4936</v>
      </c>
      <c r="I417" s="14" t="s">
        <v>19</v>
      </c>
      <c r="J417" s="14" t="s">
        <v>20</v>
      </c>
      <c r="K417" s="14"/>
    </row>
    <row r="418" spans="1:11" ht="42" x14ac:dyDescent="0.25">
      <c r="A418" s="27" t="s">
        <v>4939</v>
      </c>
      <c r="B418" s="13" t="s">
        <v>4940</v>
      </c>
      <c r="C418" s="14" t="s">
        <v>722</v>
      </c>
      <c r="D418" s="14" t="s">
        <v>80</v>
      </c>
      <c r="E418" s="14" t="s">
        <v>15</v>
      </c>
      <c r="F418" s="14" t="s">
        <v>745</v>
      </c>
      <c r="G418" s="14" t="s">
        <v>746</v>
      </c>
      <c r="H418" s="14" t="s">
        <v>747</v>
      </c>
      <c r="I418" s="14" t="s">
        <v>19</v>
      </c>
      <c r="J418" s="14" t="s">
        <v>20</v>
      </c>
      <c r="K418" s="14"/>
    </row>
    <row r="419" spans="1:11" ht="42" x14ac:dyDescent="0.25">
      <c r="A419" s="27" t="s">
        <v>4941</v>
      </c>
      <c r="B419" s="13" t="s">
        <v>4942</v>
      </c>
      <c r="C419" s="14" t="s">
        <v>722</v>
      </c>
      <c r="D419" s="14" t="s">
        <v>80</v>
      </c>
      <c r="E419" s="14" t="s">
        <v>15</v>
      </c>
      <c r="F419" s="14"/>
      <c r="G419" s="14"/>
      <c r="H419" s="14" t="s">
        <v>4943</v>
      </c>
      <c r="I419" s="14" t="s">
        <v>19</v>
      </c>
      <c r="J419" s="14" t="s">
        <v>20</v>
      </c>
      <c r="K419" s="14"/>
    </row>
    <row r="420" spans="1:11" ht="42" x14ac:dyDescent="0.25">
      <c r="A420" s="27" t="s">
        <v>4944</v>
      </c>
      <c r="B420" s="13" t="s">
        <v>4945</v>
      </c>
      <c r="C420" s="14" t="s">
        <v>4934</v>
      </c>
      <c r="D420" s="14" t="s">
        <v>80</v>
      </c>
      <c r="E420" s="14" t="s">
        <v>15</v>
      </c>
      <c r="F420" s="14" t="s">
        <v>1887</v>
      </c>
      <c r="G420" s="14" t="s">
        <v>1888</v>
      </c>
      <c r="H420" s="14" t="s">
        <v>1889</v>
      </c>
      <c r="I420" s="14" t="s">
        <v>19</v>
      </c>
      <c r="J420" s="14" t="s">
        <v>20</v>
      </c>
      <c r="K420" s="14"/>
    </row>
    <row r="421" spans="1:11" ht="42" x14ac:dyDescent="0.25">
      <c r="A421" s="27" t="s">
        <v>4946</v>
      </c>
      <c r="B421" s="13" t="s">
        <v>4947</v>
      </c>
      <c r="C421" s="14" t="s">
        <v>722</v>
      </c>
      <c r="D421" s="14" t="s">
        <v>80</v>
      </c>
      <c r="E421" s="14" t="s">
        <v>15</v>
      </c>
      <c r="F421" s="14" t="s">
        <v>624</v>
      </c>
      <c r="G421" s="14" t="s">
        <v>625</v>
      </c>
      <c r="H421" s="14" t="s">
        <v>4948</v>
      </c>
      <c r="I421" s="14" t="s">
        <v>19</v>
      </c>
      <c r="J421" s="14" t="s">
        <v>20</v>
      </c>
      <c r="K421" s="14"/>
    </row>
    <row r="422" spans="1:11" ht="42" x14ac:dyDescent="0.25">
      <c r="A422" s="27" t="s">
        <v>4949</v>
      </c>
      <c r="B422" s="13" t="s">
        <v>4950</v>
      </c>
      <c r="C422" s="14" t="s">
        <v>722</v>
      </c>
      <c r="D422" s="14" t="s">
        <v>80</v>
      </c>
      <c r="E422" s="14" t="s">
        <v>15</v>
      </c>
      <c r="F422" s="14" t="s">
        <v>733</v>
      </c>
      <c r="G422" s="14" t="s">
        <v>734</v>
      </c>
      <c r="H422" s="14" t="s">
        <v>735</v>
      </c>
      <c r="I422" s="14" t="s">
        <v>19</v>
      </c>
      <c r="J422" s="14" t="s">
        <v>20</v>
      </c>
      <c r="K422" s="14"/>
    </row>
    <row r="423" spans="1:11" ht="42" x14ac:dyDescent="0.25">
      <c r="A423" s="27" t="s">
        <v>4951</v>
      </c>
      <c r="B423" s="13" t="s">
        <v>4952</v>
      </c>
      <c r="C423" s="14" t="s">
        <v>722</v>
      </c>
      <c r="D423" s="14" t="s">
        <v>80</v>
      </c>
      <c r="E423" s="14" t="s">
        <v>15</v>
      </c>
      <c r="F423" s="14"/>
      <c r="G423" s="14" t="s">
        <v>1869</v>
      </c>
      <c r="H423" s="14" t="s">
        <v>1870</v>
      </c>
      <c r="I423" s="14" t="s">
        <v>19</v>
      </c>
      <c r="J423" s="14" t="s">
        <v>20</v>
      </c>
      <c r="K423" s="14"/>
    </row>
    <row r="424" spans="1:11" ht="42" x14ac:dyDescent="0.25">
      <c r="A424" s="27" t="s">
        <v>4953</v>
      </c>
      <c r="B424" s="13" t="s">
        <v>4954</v>
      </c>
      <c r="C424" s="14" t="s">
        <v>722</v>
      </c>
      <c r="D424" s="14" t="s">
        <v>80</v>
      </c>
      <c r="E424" s="14" t="s">
        <v>15</v>
      </c>
      <c r="F424" s="14" t="s">
        <v>47</v>
      </c>
      <c r="G424" s="14" t="s">
        <v>48</v>
      </c>
      <c r="H424" s="14" t="s">
        <v>49</v>
      </c>
      <c r="I424" s="14" t="s">
        <v>19</v>
      </c>
      <c r="J424" s="14" t="s">
        <v>20</v>
      </c>
      <c r="K424" s="14"/>
    </row>
    <row r="425" spans="1:11" ht="42" x14ac:dyDescent="0.25">
      <c r="A425" s="27" t="s">
        <v>4955</v>
      </c>
      <c r="B425" s="13" t="s">
        <v>4956</v>
      </c>
      <c r="C425" s="14" t="s">
        <v>722</v>
      </c>
      <c r="D425" s="14" t="s">
        <v>80</v>
      </c>
      <c r="E425" s="14" t="s">
        <v>15</v>
      </c>
      <c r="F425" s="14" t="s">
        <v>2019</v>
      </c>
      <c r="G425" s="14"/>
      <c r="H425" s="14" t="s">
        <v>2020</v>
      </c>
      <c r="I425" s="14" t="s">
        <v>19</v>
      </c>
      <c r="J425" s="14" t="s">
        <v>20</v>
      </c>
      <c r="K425" s="14"/>
    </row>
    <row r="426" spans="1:11" ht="42" x14ac:dyDescent="0.25">
      <c r="A426" s="27" t="s">
        <v>4957</v>
      </c>
      <c r="B426" s="13" t="s">
        <v>4958</v>
      </c>
      <c r="C426" s="14" t="s">
        <v>722</v>
      </c>
      <c r="D426" s="14" t="s">
        <v>80</v>
      </c>
      <c r="E426" s="14" t="s">
        <v>15</v>
      </c>
      <c r="F426" s="14" t="s">
        <v>1641</v>
      </c>
      <c r="G426" s="14" t="s">
        <v>1642</v>
      </c>
      <c r="H426" s="14" t="s">
        <v>1643</v>
      </c>
      <c r="I426" s="14" t="s">
        <v>19</v>
      </c>
      <c r="J426" s="14" t="s">
        <v>20</v>
      </c>
      <c r="K426" s="14"/>
    </row>
    <row r="427" spans="1:11" ht="42" x14ac:dyDescent="0.25">
      <c r="A427" s="27" t="s">
        <v>4959</v>
      </c>
      <c r="B427" s="13" t="s">
        <v>4960</v>
      </c>
      <c r="C427" s="14" t="s">
        <v>722</v>
      </c>
      <c r="D427" s="14" t="s">
        <v>80</v>
      </c>
      <c r="E427" s="14" t="s">
        <v>15</v>
      </c>
      <c r="F427" s="14" t="s">
        <v>205</v>
      </c>
      <c r="G427" s="14" t="s">
        <v>1511</v>
      </c>
      <c r="H427" s="14" t="s">
        <v>143</v>
      </c>
      <c r="I427" s="14" t="s">
        <v>19</v>
      </c>
      <c r="J427" s="14" t="s">
        <v>20</v>
      </c>
      <c r="K427" s="14"/>
    </row>
    <row r="428" spans="1:11" ht="105" x14ac:dyDescent="0.25">
      <c r="A428" s="27" t="s">
        <v>4961</v>
      </c>
      <c r="B428" s="13" t="s">
        <v>4962</v>
      </c>
      <c r="C428" s="14" t="s">
        <v>4963</v>
      </c>
      <c r="D428" s="14" t="s">
        <v>14</v>
      </c>
      <c r="E428" s="14" t="s">
        <v>15</v>
      </c>
      <c r="F428" s="14" t="s">
        <v>340</v>
      </c>
      <c r="G428" s="14" t="s">
        <v>3155</v>
      </c>
      <c r="H428" s="14" t="s">
        <v>870</v>
      </c>
      <c r="I428" s="14" t="s">
        <v>28</v>
      </c>
      <c r="J428" s="14" t="s">
        <v>29</v>
      </c>
      <c r="K428" s="14" t="s">
        <v>759</v>
      </c>
    </row>
    <row r="429" spans="1:11" ht="105" x14ac:dyDescent="0.25">
      <c r="A429" s="27" t="s">
        <v>4964</v>
      </c>
      <c r="B429" s="13" t="s">
        <v>4965</v>
      </c>
      <c r="C429" s="14" t="s">
        <v>4966</v>
      </c>
      <c r="D429" s="14" t="s">
        <v>14</v>
      </c>
      <c r="E429" s="14" t="s">
        <v>15</v>
      </c>
      <c r="F429" s="14" t="s">
        <v>340</v>
      </c>
      <c r="G429" s="14" t="s">
        <v>3155</v>
      </c>
      <c r="H429" s="14" t="s">
        <v>870</v>
      </c>
      <c r="I429" s="14" t="s">
        <v>28</v>
      </c>
      <c r="J429" s="14" t="s">
        <v>29</v>
      </c>
      <c r="K429" s="14" t="s">
        <v>162</v>
      </c>
    </row>
    <row r="430" spans="1:11" ht="42" x14ac:dyDescent="0.25">
      <c r="A430" s="27" t="s">
        <v>4967</v>
      </c>
      <c r="B430" s="13" t="s">
        <v>4968</v>
      </c>
      <c r="C430" s="14" t="s">
        <v>2672</v>
      </c>
      <c r="D430" s="14" t="s">
        <v>80</v>
      </c>
      <c r="E430" s="14" t="s">
        <v>15</v>
      </c>
      <c r="F430" s="14" t="s">
        <v>4970</v>
      </c>
      <c r="G430" s="14" t="s">
        <v>4969</v>
      </c>
      <c r="H430" s="14" t="s">
        <v>4971</v>
      </c>
      <c r="I430" s="14" t="s">
        <v>19</v>
      </c>
      <c r="J430" s="14" t="s">
        <v>20</v>
      </c>
      <c r="K430" s="14"/>
    </row>
    <row r="431" spans="1:11" ht="31.5" x14ac:dyDescent="0.25">
      <c r="A431" s="27" t="s">
        <v>4972</v>
      </c>
      <c r="B431" s="13" t="s">
        <v>4973</v>
      </c>
      <c r="C431" s="14" t="s">
        <v>4974</v>
      </c>
      <c r="D431" s="14" t="s">
        <v>14</v>
      </c>
      <c r="E431" s="14" t="s">
        <v>15</v>
      </c>
      <c r="F431" s="14" t="s">
        <v>1003</v>
      </c>
      <c r="G431" s="14" t="s">
        <v>1004</v>
      </c>
      <c r="H431" s="14" t="s">
        <v>1005</v>
      </c>
      <c r="I431" s="14" t="s">
        <v>28</v>
      </c>
      <c r="J431" s="14" t="s">
        <v>29</v>
      </c>
      <c r="K431" s="14" t="s">
        <v>4975</v>
      </c>
    </row>
    <row r="432" spans="1:11" ht="42" x14ac:dyDescent="0.25">
      <c r="A432" s="27" t="s">
        <v>4976</v>
      </c>
      <c r="B432" s="13" t="s">
        <v>4977</v>
      </c>
      <c r="C432" s="14" t="s">
        <v>722</v>
      </c>
      <c r="D432" s="14" t="s">
        <v>80</v>
      </c>
      <c r="E432" s="14" t="s">
        <v>15</v>
      </c>
      <c r="F432" s="14" t="s">
        <v>1506</v>
      </c>
      <c r="G432" s="14" t="s">
        <v>1507</v>
      </c>
      <c r="H432" s="14" t="s">
        <v>1508</v>
      </c>
      <c r="I432" s="14" t="s">
        <v>19</v>
      </c>
      <c r="J432" s="14" t="s">
        <v>20</v>
      </c>
      <c r="K432" s="14"/>
    </row>
    <row r="433" spans="1:11" ht="42" x14ac:dyDescent="0.25">
      <c r="A433" s="27" t="s">
        <v>4978</v>
      </c>
      <c r="B433" s="13" t="s">
        <v>4979</v>
      </c>
      <c r="C433" s="14" t="s">
        <v>722</v>
      </c>
      <c r="D433" s="14" t="s">
        <v>80</v>
      </c>
      <c r="E433" s="14" t="s">
        <v>15</v>
      </c>
      <c r="F433" s="14" t="s">
        <v>763</v>
      </c>
      <c r="G433" s="14" t="s">
        <v>764</v>
      </c>
      <c r="H433" s="14" t="s">
        <v>4980</v>
      </c>
      <c r="I433" s="14" t="s">
        <v>19</v>
      </c>
      <c r="J433" s="14" t="s">
        <v>20</v>
      </c>
      <c r="K433" s="14"/>
    </row>
    <row r="434" spans="1:11" ht="42" x14ac:dyDescent="0.25">
      <c r="A434" s="27" t="s">
        <v>4981</v>
      </c>
      <c r="B434" s="13" t="s">
        <v>4982</v>
      </c>
      <c r="C434" s="14" t="s">
        <v>722</v>
      </c>
      <c r="D434" s="14" t="s">
        <v>80</v>
      </c>
      <c r="E434" s="14" t="s">
        <v>15</v>
      </c>
      <c r="F434" s="14" t="s">
        <v>1234</v>
      </c>
      <c r="G434" s="14"/>
      <c r="H434" s="14" t="s">
        <v>1235</v>
      </c>
      <c r="I434" s="14" t="s">
        <v>19</v>
      </c>
      <c r="J434" s="14" t="s">
        <v>20</v>
      </c>
      <c r="K434" s="14"/>
    </row>
    <row r="435" spans="1:11" ht="42" x14ac:dyDescent="0.25">
      <c r="A435" s="27" t="s">
        <v>4983</v>
      </c>
      <c r="B435" s="13" t="s">
        <v>4984</v>
      </c>
      <c r="C435" s="14" t="s">
        <v>722</v>
      </c>
      <c r="D435" s="14" t="s">
        <v>80</v>
      </c>
      <c r="E435" s="14" t="s">
        <v>15</v>
      </c>
      <c r="F435" s="14" t="s">
        <v>2248</v>
      </c>
      <c r="G435" s="14" t="s">
        <v>2249</v>
      </c>
      <c r="H435" s="14" t="s">
        <v>2250</v>
      </c>
      <c r="I435" s="14" t="s">
        <v>19</v>
      </c>
      <c r="J435" s="14" t="s">
        <v>20</v>
      </c>
      <c r="K435" s="14"/>
    </row>
    <row r="436" spans="1:11" ht="94.5" x14ac:dyDescent="0.25">
      <c r="A436" s="27" t="s">
        <v>4985</v>
      </c>
      <c r="B436" s="13" t="s">
        <v>4986</v>
      </c>
      <c r="C436" s="14" t="s">
        <v>722</v>
      </c>
      <c r="D436" s="14" t="s">
        <v>80</v>
      </c>
      <c r="E436" s="14" t="s">
        <v>15</v>
      </c>
      <c r="F436" s="14" t="s">
        <v>739</v>
      </c>
      <c r="G436" s="14" t="s">
        <v>740</v>
      </c>
      <c r="H436" s="14" t="s">
        <v>741</v>
      </c>
      <c r="I436" s="14" t="s">
        <v>19</v>
      </c>
      <c r="J436" s="14" t="s">
        <v>20</v>
      </c>
      <c r="K436" s="14"/>
    </row>
    <row r="437" spans="1:11" ht="42" x14ac:dyDescent="0.25">
      <c r="A437" s="27" t="s">
        <v>4987</v>
      </c>
      <c r="B437" s="13" t="s">
        <v>4988</v>
      </c>
      <c r="C437" s="14" t="s">
        <v>722</v>
      </c>
      <c r="D437" s="14" t="s">
        <v>80</v>
      </c>
      <c r="E437" s="14" t="s">
        <v>15</v>
      </c>
      <c r="F437" s="14" t="s">
        <v>2340</v>
      </c>
      <c r="G437" s="14" t="s">
        <v>2341</v>
      </c>
      <c r="H437" s="14" t="s">
        <v>420</v>
      </c>
      <c r="I437" s="14" t="s">
        <v>19</v>
      </c>
      <c r="J437" s="14" t="s">
        <v>20</v>
      </c>
      <c r="K437" s="14"/>
    </row>
    <row r="438" spans="1:11" ht="42" x14ac:dyDescent="0.25">
      <c r="A438" s="27" t="s">
        <v>4989</v>
      </c>
      <c r="B438" s="13" t="s">
        <v>4990</v>
      </c>
      <c r="C438" s="14" t="s">
        <v>722</v>
      </c>
      <c r="D438" s="14" t="s">
        <v>80</v>
      </c>
      <c r="E438" s="14" t="s">
        <v>15</v>
      </c>
      <c r="F438" s="14" t="s">
        <v>630</v>
      </c>
      <c r="G438" s="14" t="s">
        <v>631</v>
      </c>
      <c r="H438" s="14" t="s">
        <v>632</v>
      </c>
      <c r="I438" s="14" t="s">
        <v>19</v>
      </c>
      <c r="J438" s="14" t="s">
        <v>20</v>
      </c>
      <c r="K438" s="14"/>
    </row>
    <row r="439" spans="1:11" ht="73.5" x14ac:dyDescent="0.25">
      <c r="A439" s="27" t="s">
        <v>4991</v>
      </c>
      <c r="B439" s="13" t="s">
        <v>4992</v>
      </c>
      <c r="C439" s="14" t="s">
        <v>4993</v>
      </c>
      <c r="D439" s="14" t="s">
        <v>14</v>
      </c>
      <c r="E439" s="14" t="s">
        <v>15</v>
      </c>
      <c r="F439" s="14" t="s">
        <v>4994</v>
      </c>
      <c r="G439" s="14" t="s">
        <v>4995</v>
      </c>
      <c r="H439" s="14" t="s">
        <v>4996</v>
      </c>
      <c r="I439" s="14" t="s">
        <v>3129</v>
      </c>
      <c r="J439" s="14" t="s">
        <v>360</v>
      </c>
      <c r="K439" s="14" t="s">
        <v>281</v>
      </c>
    </row>
    <row r="440" spans="1:11" ht="105" x14ac:dyDescent="0.25">
      <c r="A440" s="27" t="s">
        <v>4997</v>
      </c>
      <c r="B440" s="13" t="s">
        <v>4998</v>
      </c>
      <c r="C440" s="14" t="s">
        <v>4999</v>
      </c>
      <c r="D440" s="14" t="s">
        <v>55</v>
      </c>
      <c r="E440" s="14" t="s">
        <v>15</v>
      </c>
      <c r="F440" s="14" t="s">
        <v>5000</v>
      </c>
      <c r="G440" s="14" t="s">
        <v>5001</v>
      </c>
      <c r="H440" s="14" t="s">
        <v>5002</v>
      </c>
      <c r="I440" s="14" t="s">
        <v>135</v>
      </c>
      <c r="J440" s="14" t="s">
        <v>136</v>
      </c>
      <c r="K440" s="14" t="s">
        <v>66</v>
      </c>
    </row>
    <row r="441" spans="1:11" ht="52.5" x14ac:dyDescent="0.25">
      <c r="A441" s="27" t="s">
        <v>5003</v>
      </c>
      <c r="B441" s="13" t="s">
        <v>5004</v>
      </c>
      <c r="C441" s="14" t="s">
        <v>5005</v>
      </c>
      <c r="D441" s="14" t="s">
        <v>63</v>
      </c>
      <c r="E441" s="14" t="s">
        <v>15</v>
      </c>
      <c r="F441" s="14" t="s">
        <v>1147</v>
      </c>
      <c r="G441" s="14" t="s">
        <v>1148</v>
      </c>
      <c r="H441" s="14" t="s">
        <v>1149</v>
      </c>
      <c r="I441" s="14" t="s">
        <v>1962</v>
      </c>
      <c r="J441" s="14" t="s">
        <v>106</v>
      </c>
      <c r="K441" s="14" t="s">
        <v>281</v>
      </c>
    </row>
    <row r="442" spans="1:11" ht="52.5" x14ac:dyDescent="0.25">
      <c r="A442" s="27" t="s">
        <v>5006</v>
      </c>
      <c r="B442" s="13" t="s">
        <v>5007</v>
      </c>
      <c r="C442" s="14" t="s">
        <v>5008</v>
      </c>
      <c r="D442" s="14" t="s">
        <v>63</v>
      </c>
      <c r="E442" s="14" t="s">
        <v>15</v>
      </c>
      <c r="F442" s="14" t="s">
        <v>1105</v>
      </c>
      <c r="G442" s="14" t="s">
        <v>5009</v>
      </c>
      <c r="H442" s="14" t="s">
        <v>5010</v>
      </c>
      <c r="I442" s="14" t="s">
        <v>105</v>
      </c>
      <c r="J442" s="14" t="s">
        <v>106</v>
      </c>
      <c r="K442" s="14" t="s">
        <v>281</v>
      </c>
    </row>
    <row r="443" spans="1:11" ht="63" x14ac:dyDescent="0.25">
      <c r="A443" s="27" t="s">
        <v>5011</v>
      </c>
      <c r="B443" s="13" t="s">
        <v>5012</v>
      </c>
      <c r="C443" s="14" t="s">
        <v>5013</v>
      </c>
      <c r="D443" s="14" t="s">
        <v>63</v>
      </c>
      <c r="E443" s="14" t="s">
        <v>15</v>
      </c>
      <c r="F443" s="14"/>
      <c r="G443" s="14" t="s">
        <v>3733</v>
      </c>
      <c r="H443" s="14" t="s">
        <v>3275</v>
      </c>
      <c r="I443" s="14" t="s">
        <v>28</v>
      </c>
      <c r="J443" s="14" t="s">
        <v>29</v>
      </c>
      <c r="K443" s="14" t="s">
        <v>66</v>
      </c>
    </row>
    <row r="444" spans="1:11" ht="84" x14ac:dyDescent="0.25">
      <c r="A444" s="27" t="s">
        <v>5014</v>
      </c>
      <c r="B444" s="13" t="s">
        <v>5015</v>
      </c>
      <c r="C444" s="14" t="s">
        <v>5016</v>
      </c>
      <c r="D444" s="14" t="s">
        <v>14</v>
      </c>
      <c r="E444" s="14" t="s">
        <v>15</v>
      </c>
      <c r="F444" s="14" t="s">
        <v>1094</v>
      </c>
      <c r="G444" s="14" t="s">
        <v>5017</v>
      </c>
      <c r="H444" s="14" t="s">
        <v>1096</v>
      </c>
      <c r="I444" s="14" t="s">
        <v>28</v>
      </c>
      <c r="J444" s="14" t="s">
        <v>29</v>
      </c>
      <c r="K444" s="14" t="s">
        <v>4975</v>
      </c>
    </row>
    <row r="445" spans="1:11" ht="94.5" x14ac:dyDescent="0.25">
      <c r="A445" s="27" t="s">
        <v>5018</v>
      </c>
      <c r="B445" s="13" t="s">
        <v>5019</v>
      </c>
      <c r="C445" s="14" t="s">
        <v>5020</v>
      </c>
      <c r="D445" s="14" t="s">
        <v>14</v>
      </c>
      <c r="E445" s="14" t="s">
        <v>15</v>
      </c>
      <c r="F445" s="14" t="s">
        <v>181</v>
      </c>
      <c r="G445" s="14" t="s">
        <v>1991</v>
      </c>
      <c r="H445" s="14" t="s">
        <v>1992</v>
      </c>
      <c r="I445" s="14" t="s">
        <v>28</v>
      </c>
      <c r="J445" s="14" t="s">
        <v>29</v>
      </c>
      <c r="K445" s="14" t="s">
        <v>170</v>
      </c>
    </row>
    <row r="446" spans="1:11" ht="73.5" x14ac:dyDescent="0.25">
      <c r="A446" s="27" t="s">
        <v>5021</v>
      </c>
      <c r="B446" s="13" t="s">
        <v>5022</v>
      </c>
      <c r="C446" s="14" t="s">
        <v>5023</v>
      </c>
      <c r="D446" s="14" t="s">
        <v>14</v>
      </c>
      <c r="E446" s="14" t="s">
        <v>15</v>
      </c>
      <c r="F446" s="14" t="s">
        <v>5024</v>
      </c>
      <c r="G446" s="14" t="s">
        <v>5025</v>
      </c>
      <c r="H446" s="14" t="s">
        <v>5026</v>
      </c>
      <c r="I446" s="14" t="s">
        <v>28</v>
      </c>
      <c r="J446" s="14" t="s">
        <v>29</v>
      </c>
      <c r="K446" s="14" t="s">
        <v>170</v>
      </c>
    </row>
    <row r="447" spans="1:11" ht="73.5" x14ac:dyDescent="0.25">
      <c r="A447" s="27" t="s">
        <v>5027</v>
      </c>
      <c r="B447" s="13" t="s">
        <v>5028</v>
      </c>
      <c r="C447" s="14" t="s">
        <v>5029</v>
      </c>
      <c r="D447" s="14" t="s">
        <v>63</v>
      </c>
      <c r="E447" s="14" t="s">
        <v>15</v>
      </c>
      <c r="F447" s="14" t="s">
        <v>5030</v>
      </c>
      <c r="G447" s="14" t="s">
        <v>5031</v>
      </c>
      <c r="H447" s="14" t="s">
        <v>5032</v>
      </c>
      <c r="I447" s="14" t="s">
        <v>28</v>
      </c>
      <c r="J447" s="14" t="s">
        <v>29</v>
      </c>
      <c r="K447" s="14" t="s">
        <v>517</v>
      </c>
    </row>
    <row r="448" spans="1:11" ht="63" x14ac:dyDescent="0.25">
      <c r="A448" s="27" t="s">
        <v>5033</v>
      </c>
      <c r="B448" s="13" t="s">
        <v>5034</v>
      </c>
      <c r="C448" s="14" t="s">
        <v>5035</v>
      </c>
      <c r="D448" s="14" t="s">
        <v>14</v>
      </c>
      <c r="E448" s="14" t="s">
        <v>15</v>
      </c>
      <c r="F448" s="14" t="s">
        <v>1411</v>
      </c>
      <c r="G448" s="14" t="s">
        <v>5036</v>
      </c>
      <c r="H448" s="14" t="s">
        <v>1590</v>
      </c>
      <c r="I448" s="14" t="s">
        <v>28</v>
      </c>
      <c r="J448" s="14" t="s">
        <v>29</v>
      </c>
      <c r="K448" s="14" t="s">
        <v>155</v>
      </c>
    </row>
    <row r="449" spans="1:11" ht="63" x14ac:dyDescent="0.25">
      <c r="A449" s="27" t="s">
        <v>5037</v>
      </c>
      <c r="B449" s="13" t="s">
        <v>5038</v>
      </c>
      <c r="C449" s="14" t="s">
        <v>5039</v>
      </c>
      <c r="D449" s="14" t="s">
        <v>14</v>
      </c>
      <c r="E449" s="14" t="s">
        <v>15</v>
      </c>
      <c r="F449" s="14" t="s">
        <v>1411</v>
      </c>
      <c r="G449" s="14" t="s">
        <v>5036</v>
      </c>
      <c r="H449" s="14" t="s">
        <v>1590</v>
      </c>
      <c r="I449" s="14" t="s">
        <v>28</v>
      </c>
      <c r="J449" s="14" t="s">
        <v>29</v>
      </c>
      <c r="K449" s="14" t="s">
        <v>155</v>
      </c>
    </row>
    <row r="450" spans="1:11" ht="63" x14ac:dyDescent="0.25">
      <c r="A450" s="27" t="s">
        <v>5040</v>
      </c>
      <c r="B450" s="13" t="s">
        <v>5041</v>
      </c>
      <c r="C450" s="14" t="s">
        <v>5042</v>
      </c>
      <c r="D450" s="14" t="s">
        <v>14</v>
      </c>
      <c r="E450" s="14" t="s">
        <v>15</v>
      </c>
      <c r="F450" s="14" t="s">
        <v>1411</v>
      </c>
      <c r="G450" s="14" t="s">
        <v>5036</v>
      </c>
      <c r="H450" s="14" t="s">
        <v>1590</v>
      </c>
      <c r="I450" s="14" t="s">
        <v>28</v>
      </c>
      <c r="J450" s="14" t="s">
        <v>29</v>
      </c>
      <c r="K450" s="14" t="s">
        <v>155</v>
      </c>
    </row>
    <row r="451" spans="1:11" ht="63" x14ac:dyDescent="0.25">
      <c r="A451" s="27" t="s">
        <v>5043</v>
      </c>
      <c r="B451" s="13" t="s">
        <v>5044</v>
      </c>
      <c r="C451" s="14" t="s">
        <v>5045</v>
      </c>
      <c r="D451" s="14" t="s">
        <v>14</v>
      </c>
      <c r="E451" s="14" t="s">
        <v>15</v>
      </c>
      <c r="F451" s="14" t="s">
        <v>5046</v>
      </c>
      <c r="G451" s="14" t="s">
        <v>5047</v>
      </c>
      <c r="H451" s="14" t="s">
        <v>5048</v>
      </c>
      <c r="I451" s="14" t="s">
        <v>28</v>
      </c>
      <c r="J451" s="14" t="s">
        <v>29</v>
      </c>
      <c r="K451" s="14" t="s">
        <v>37</v>
      </c>
    </row>
    <row r="452" spans="1:11" ht="31.5" x14ac:dyDescent="0.25">
      <c r="A452" s="27" t="s">
        <v>5049</v>
      </c>
      <c r="B452" s="13" t="s">
        <v>5050</v>
      </c>
      <c r="C452" s="14" t="s">
        <v>5051</v>
      </c>
      <c r="D452" s="14" t="s">
        <v>1083</v>
      </c>
      <c r="E452" s="14" t="s">
        <v>15</v>
      </c>
      <c r="F452" s="14" t="s">
        <v>5052</v>
      </c>
      <c r="G452" s="14"/>
      <c r="H452" s="14" t="s">
        <v>5053</v>
      </c>
      <c r="I452" s="14" t="s">
        <v>28</v>
      </c>
      <c r="J452" s="14" t="s">
        <v>29</v>
      </c>
      <c r="K452" s="14" t="s">
        <v>3172</v>
      </c>
    </row>
    <row r="453" spans="1:11" ht="105" x14ac:dyDescent="0.25">
      <c r="A453" s="27" t="s">
        <v>5054</v>
      </c>
      <c r="B453" s="13" t="s">
        <v>5055</v>
      </c>
      <c r="C453" s="14" t="s">
        <v>5056</v>
      </c>
      <c r="D453" s="14" t="s">
        <v>128</v>
      </c>
      <c r="E453" s="14" t="s">
        <v>15</v>
      </c>
      <c r="F453" s="14" t="s">
        <v>486</v>
      </c>
      <c r="G453" s="14" t="s">
        <v>5057</v>
      </c>
      <c r="H453" s="14" t="s">
        <v>5058</v>
      </c>
      <c r="I453" s="14" t="s">
        <v>330</v>
      </c>
      <c r="J453" s="14" t="s">
        <v>136</v>
      </c>
      <c r="K453" s="14" t="s">
        <v>66</v>
      </c>
    </row>
    <row r="454" spans="1:11" ht="63" x14ac:dyDescent="0.25">
      <c r="A454" s="27" t="s">
        <v>5059</v>
      </c>
      <c r="B454" s="13" t="s">
        <v>5060</v>
      </c>
      <c r="C454" s="14" t="s">
        <v>5061</v>
      </c>
      <c r="D454" s="14" t="s">
        <v>63</v>
      </c>
      <c r="E454" s="14" t="s">
        <v>15</v>
      </c>
      <c r="F454" s="14" t="s">
        <v>5062</v>
      </c>
      <c r="G454" s="14" t="s">
        <v>5063</v>
      </c>
      <c r="H454" s="14" t="s">
        <v>5064</v>
      </c>
      <c r="I454" s="14" t="s">
        <v>28</v>
      </c>
      <c r="J454" s="14" t="s">
        <v>29</v>
      </c>
      <c r="K454" s="14" t="s">
        <v>148</v>
      </c>
    </row>
    <row r="455" spans="1:11" ht="73.5" x14ac:dyDescent="0.25">
      <c r="A455" s="27" t="s">
        <v>5065</v>
      </c>
      <c r="B455" s="13" t="s">
        <v>5066</v>
      </c>
      <c r="C455" s="14" t="s">
        <v>5067</v>
      </c>
      <c r="D455" s="14" t="s">
        <v>63</v>
      </c>
      <c r="E455" s="14" t="s">
        <v>15</v>
      </c>
      <c r="F455" s="14" t="s">
        <v>5068</v>
      </c>
      <c r="G455" s="14" t="s">
        <v>5069</v>
      </c>
      <c r="H455" s="14" t="s">
        <v>5070</v>
      </c>
      <c r="I455" s="14" t="s">
        <v>4559</v>
      </c>
      <c r="J455" s="14" t="s">
        <v>360</v>
      </c>
      <c r="K455" s="14" t="s">
        <v>76</v>
      </c>
    </row>
    <row r="456" spans="1:11" ht="52.5" x14ac:dyDescent="0.25">
      <c r="A456" s="27" t="s">
        <v>5071</v>
      </c>
      <c r="B456" s="13" t="s">
        <v>5072</v>
      </c>
      <c r="C456" s="14" t="s">
        <v>5073</v>
      </c>
      <c r="D456" s="14" t="s">
        <v>14</v>
      </c>
      <c r="E456" s="14" t="s">
        <v>15</v>
      </c>
      <c r="F456" s="14" t="s">
        <v>4741</v>
      </c>
      <c r="G456" s="14" t="s">
        <v>4742</v>
      </c>
      <c r="H456" s="14" t="s">
        <v>4743</v>
      </c>
      <c r="I456" s="14" t="s">
        <v>28</v>
      </c>
      <c r="J456" s="14" t="s">
        <v>29</v>
      </c>
      <c r="K456" s="14" t="s">
        <v>162</v>
      </c>
    </row>
    <row r="457" spans="1:11" ht="63" x14ac:dyDescent="0.25">
      <c r="A457" s="27" t="s">
        <v>5074</v>
      </c>
      <c r="B457" s="13" t="s">
        <v>5075</v>
      </c>
      <c r="C457" s="14" t="s">
        <v>5076</v>
      </c>
      <c r="D457" s="14" t="s">
        <v>93</v>
      </c>
      <c r="E457" s="14" t="s">
        <v>15</v>
      </c>
      <c r="F457" s="14" t="s">
        <v>5077</v>
      </c>
      <c r="G457" s="14" t="s">
        <v>5078</v>
      </c>
      <c r="H457" s="14" t="s">
        <v>5079</v>
      </c>
      <c r="I457" s="14" t="s">
        <v>316</v>
      </c>
      <c r="J457" s="14" t="s">
        <v>317</v>
      </c>
      <c r="K457" s="14" t="s">
        <v>66</v>
      </c>
    </row>
    <row r="458" spans="1:11" ht="63" x14ac:dyDescent="0.25">
      <c r="A458" s="27" t="s">
        <v>5080</v>
      </c>
      <c r="B458" s="13" t="s">
        <v>5081</v>
      </c>
      <c r="C458" s="14" t="s">
        <v>5082</v>
      </c>
      <c r="D458" s="14" t="s">
        <v>128</v>
      </c>
      <c r="E458" s="14" t="s">
        <v>15</v>
      </c>
      <c r="F458" s="14" t="s">
        <v>5083</v>
      </c>
      <c r="G458" s="14" t="s">
        <v>5084</v>
      </c>
      <c r="H458" s="14" t="s">
        <v>5085</v>
      </c>
      <c r="I458" s="14" t="s">
        <v>28</v>
      </c>
      <c r="J458" s="14" t="s">
        <v>29</v>
      </c>
      <c r="K458" s="14" t="s">
        <v>162</v>
      </c>
    </row>
    <row r="459" spans="1:11" ht="105" x14ac:dyDescent="0.25">
      <c r="A459" s="27" t="s">
        <v>5086</v>
      </c>
      <c r="B459" s="13" t="s">
        <v>5087</v>
      </c>
      <c r="C459" s="14" t="s">
        <v>5088</v>
      </c>
      <c r="D459" s="14" t="s">
        <v>55</v>
      </c>
      <c r="E459" s="14" t="s">
        <v>15</v>
      </c>
      <c r="F459" s="14" t="s">
        <v>1105</v>
      </c>
      <c r="G459" s="14" t="s">
        <v>5089</v>
      </c>
      <c r="H459" s="14" t="s">
        <v>5090</v>
      </c>
      <c r="I459" s="14" t="s">
        <v>330</v>
      </c>
      <c r="J459" s="14" t="s">
        <v>136</v>
      </c>
      <c r="K459" s="14" t="s">
        <v>66</v>
      </c>
    </row>
    <row r="460" spans="1:11" ht="105" x14ac:dyDescent="0.25">
      <c r="A460" s="27" t="s">
        <v>5091</v>
      </c>
      <c r="B460" s="13" t="s">
        <v>5092</v>
      </c>
      <c r="C460" s="14" t="s">
        <v>5093</v>
      </c>
      <c r="D460" s="14" t="s">
        <v>93</v>
      </c>
      <c r="E460" s="14" t="s">
        <v>15</v>
      </c>
      <c r="F460" s="14" t="s">
        <v>167</v>
      </c>
      <c r="G460" s="14" t="s">
        <v>168</v>
      </c>
      <c r="H460" s="14" t="s">
        <v>169</v>
      </c>
      <c r="I460" s="14" t="s">
        <v>135</v>
      </c>
      <c r="J460" s="14" t="s">
        <v>136</v>
      </c>
      <c r="K460" s="14" t="s">
        <v>66</v>
      </c>
    </row>
    <row r="461" spans="1:11" ht="73.5" x14ac:dyDescent="0.25">
      <c r="A461" s="27" t="s">
        <v>5094</v>
      </c>
      <c r="B461" s="13" t="s">
        <v>5095</v>
      </c>
      <c r="C461" s="14" t="s">
        <v>5096</v>
      </c>
      <c r="D461" s="14" t="s">
        <v>14</v>
      </c>
      <c r="E461" s="14" t="s">
        <v>15</v>
      </c>
      <c r="F461" s="14" t="s">
        <v>4198</v>
      </c>
      <c r="G461" s="14" t="s">
        <v>4197</v>
      </c>
      <c r="H461" s="14" t="s">
        <v>4199</v>
      </c>
      <c r="I461" s="14" t="s">
        <v>3129</v>
      </c>
      <c r="J461" s="14" t="s">
        <v>360</v>
      </c>
      <c r="K461" s="14" t="s">
        <v>281</v>
      </c>
    </row>
    <row r="462" spans="1:11" ht="42" x14ac:dyDescent="0.25">
      <c r="A462" s="27" t="s">
        <v>5097</v>
      </c>
      <c r="B462" s="13" t="s">
        <v>5098</v>
      </c>
      <c r="C462" s="14" t="s">
        <v>5099</v>
      </c>
      <c r="D462" s="14" t="s">
        <v>55</v>
      </c>
      <c r="E462" s="14" t="s">
        <v>15</v>
      </c>
      <c r="F462" s="14" t="s">
        <v>5100</v>
      </c>
      <c r="G462" s="14" t="s">
        <v>5101</v>
      </c>
      <c r="H462" s="14" t="s">
        <v>5102</v>
      </c>
      <c r="I462" s="14" t="s">
        <v>2228</v>
      </c>
      <c r="J462" s="14" t="s">
        <v>3162</v>
      </c>
      <c r="K462" s="14" t="s">
        <v>2653</v>
      </c>
    </row>
    <row r="463" spans="1:11" ht="63" x14ac:dyDescent="0.25">
      <c r="A463" s="27" t="s">
        <v>5103</v>
      </c>
      <c r="B463" s="13" t="s">
        <v>5104</v>
      </c>
      <c r="C463" s="14" t="s">
        <v>5105</v>
      </c>
      <c r="D463" s="14" t="s">
        <v>63</v>
      </c>
      <c r="E463" s="14" t="s">
        <v>15</v>
      </c>
      <c r="F463" s="14" t="s">
        <v>5106</v>
      </c>
      <c r="G463" s="14" t="s">
        <v>5107</v>
      </c>
      <c r="H463" s="14" t="s">
        <v>5108</v>
      </c>
      <c r="I463" s="14" t="s">
        <v>28</v>
      </c>
      <c r="J463" s="14" t="s">
        <v>29</v>
      </c>
      <c r="K463" s="14" t="s">
        <v>517</v>
      </c>
    </row>
    <row r="464" spans="1:11" ht="52.5" x14ac:dyDescent="0.25">
      <c r="A464" s="27" t="s">
        <v>5109</v>
      </c>
      <c r="B464" s="13" t="s">
        <v>5110</v>
      </c>
      <c r="C464" s="14" t="s">
        <v>5111</v>
      </c>
      <c r="D464" s="14" t="s">
        <v>63</v>
      </c>
      <c r="E464" s="14" t="s">
        <v>15</v>
      </c>
      <c r="F464" s="14" t="s">
        <v>522</v>
      </c>
      <c r="G464" s="14" t="s">
        <v>523</v>
      </c>
      <c r="H464" s="14" t="s">
        <v>524</v>
      </c>
      <c r="I464" s="14" t="s">
        <v>28</v>
      </c>
      <c r="J464" s="14" t="s">
        <v>29</v>
      </c>
      <c r="K464" s="14" t="s">
        <v>281</v>
      </c>
    </row>
    <row r="465" spans="1:11" ht="94.5" x14ac:dyDescent="0.25">
      <c r="A465" s="27" t="s">
        <v>5112</v>
      </c>
      <c r="B465" s="13" t="s">
        <v>5113</v>
      </c>
      <c r="C465" s="14" t="s">
        <v>5114</v>
      </c>
      <c r="D465" s="14" t="s">
        <v>660</v>
      </c>
      <c r="E465" s="14" t="s">
        <v>15</v>
      </c>
      <c r="F465" s="14" t="s">
        <v>5115</v>
      </c>
      <c r="G465" s="14" t="s">
        <v>5116</v>
      </c>
      <c r="H465" s="14" t="s">
        <v>5117</v>
      </c>
      <c r="I465" s="14" t="s">
        <v>28</v>
      </c>
      <c r="J465" s="14" t="s">
        <v>29</v>
      </c>
      <c r="K465" s="14" t="s">
        <v>66</v>
      </c>
    </row>
    <row r="466" spans="1:11" ht="63" x14ac:dyDescent="0.25">
      <c r="A466" s="27" t="s">
        <v>5118</v>
      </c>
      <c r="B466" s="13" t="s">
        <v>5119</v>
      </c>
      <c r="C466" s="14" t="s">
        <v>5120</v>
      </c>
      <c r="D466" s="14" t="s">
        <v>14</v>
      </c>
      <c r="E466" s="14" t="s">
        <v>15</v>
      </c>
      <c r="F466" s="14" t="s">
        <v>1411</v>
      </c>
      <c r="G466" s="14" t="s">
        <v>5036</v>
      </c>
      <c r="H466" s="14" t="s">
        <v>1590</v>
      </c>
      <c r="I466" s="14" t="s">
        <v>28</v>
      </c>
      <c r="J466" s="14" t="s">
        <v>29</v>
      </c>
      <c r="K466" s="14" t="s">
        <v>155</v>
      </c>
    </row>
    <row r="467" spans="1:11" ht="84" x14ac:dyDescent="0.25">
      <c r="A467" s="27" t="s">
        <v>5121</v>
      </c>
      <c r="B467" s="13" t="s">
        <v>5122</v>
      </c>
      <c r="C467" s="14" t="s">
        <v>5123</v>
      </c>
      <c r="D467" s="14" t="s">
        <v>14</v>
      </c>
      <c r="E467" s="14" t="s">
        <v>15</v>
      </c>
      <c r="F467" s="14" t="s">
        <v>5124</v>
      </c>
      <c r="G467" s="14" t="s">
        <v>5125</v>
      </c>
      <c r="H467" s="14" t="s">
        <v>5126</v>
      </c>
      <c r="I467" s="14" t="s">
        <v>28</v>
      </c>
      <c r="J467" s="14" t="s">
        <v>29</v>
      </c>
      <c r="K467" s="14" t="s">
        <v>155</v>
      </c>
    </row>
    <row r="468" spans="1:11" ht="63" x14ac:dyDescent="0.25">
      <c r="A468" s="27" t="s">
        <v>5127</v>
      </c>
      <c r="B468" s="13" t="s">
        <v>5128</v>
      </c>
      <c r="C468" s="14" t="s">
        <v>5129</v>
      </c>
      <c r="D468" s="14" t="s">
        <v>14</v>
      </c>
      <c r="E468" s="14" t="s">
        <v>15</v>
      </c>
      <c r="F468" s="14" t="s">
        <v>1411</v>
      </c>
      <c r="G468" s="14" t="s">
        <v>5036</v>
      </c>
      <c r="H468" s="14" t="s">
        <v>1590</v>
      </c>
      <c r="I468" s="14" t="s">
        <v>28</v>
      </c>
      <c r="J468" s="14" t="s">
        <v>29</v>
      </c>
      <c r="K468" s="14" t="s">
        <v>155</v>
      </c>
    </row>
    <row r="469" spans="1:11" ht="63" x14ac:dyDescent="0.25">
      <c r="A469" s="27" t="s">
        <v>5130</v>
      </c>
      <c r="B469" s="13" t="s">
        <v>5131</v>
      </c>
      <c r="C469" s="14" t="s">
        <v>5132</v>
      </c>
      <c r="D469" s="14" t="s">
        <v>14</v>
      </c>
      <c r="E469" s="14" t="s">
        <v>15</v>
      </c>
      <c r="F469" s="14" t="s">
        <v>187</v>
      </c>
      <c r="G469" s="14" t="s">
        <v>5133</v>
      </c>
      <c r="H469" s="14" t="s">
        <v>189</v>
      </c>
      <c r="I469" s="14" t="s">
        <v>28</v>
      </c>
      <c r="J469" s="14" t="s">
        <v>29</v>
      </c>
      <c r="K469" s="14" t="s">
        <v>155</v>
      </c>
    </row>
    <row r="470" spans="1:11" ht="63" x14ac:dyDescent="0.25">
      <c r="A470" s="27" t="s">
        <v>5134</v>
      </c>
      <c r="B470" s="13" t="s">
        <v>5135</v>
      </c>
      <c r="C470" s="14" t="s">
        <v>5136</v>
      </c>
      <c r="D470" s="14" t="s">
        <v>14</v>
      </c>
      <c r="E470" s="14" t="s">
        <v>15</v>
      </c>
      <c r="F470" s="14" t="s">
        <v>187</v>
      </c>
      <c r="G470" s="14" t="s">
        <v>5133</v>
      </c>
      <c r="H470" s="14" t="s">
        <v>189</v>
      </c>
      <c r="I470" s="14" t="s">
        <v>28</v>
      </c>
      <c r="J470" s="14" t="s">
        <v>29</v>
      </c>
      <c r="K470" s="14" t="s">
        <v>155</v>
      </c>
    </row>
    <row r="471" spans="1:11" ht="63" x14ac:dyDescent="0.25">
      <c r="A471" s="27" t="s">
        <v>5137</v>
      </c>
      <c r="B471" s="13" t="s">
        <v>5138</v>
      </c>
      <c r="C471" s="14" t="s">
        <v>5139</v>
      </c>
      <c r="D471" s="14" t="s">
        <v>14</v>
      </c>
      <c r="E471" s="14" t="s">
        <v>15</v>
      </c>
      <c r="F471" s="14" t="s">
        <v>187</v>
      </c>
      <c r="G471" s="14" t="s">
        <v>5133</v>
      </c>
      <c r="H471" s="14" t="s">
        <v>189</v>
      </c>
      <c r="I471" s="14" t="s">
        <v>28</v>
      </c>
      <c r="J471" s="14" t="s">
        <v>29</v>
      </c>
      <c r="K471" s="14" t="s">
        <v>155</v>
      </c>
    </row>
    <row r="472" spans="1:11" ht="63" x14ac:dyDescent="0.25">
      <c r="A472" s="27" t="s">
        <v>5140</v>
      </c>
      <c r="B472" s="13" t="s">
        <v>5141</v>
      </c>
      <c r="C472" s="14" t="s">
        <v>1371</v>
      </c>
      <c r="D472" s="14" t="s">
        <v>63</v>
      </c>
      <c r="E472" s="14" t="s">
        <v>15</v>
      </c>
      <c r="F472" s="14" t="s">
        <v>2515</v>
      </c>
      <c r="G472" s="14" t="s">
        <v>2516</v>
      </c>
      <c r="H472" s="14" t="s">
        <v>2517</v>
      </c>
      <c r="I472" s="14" t="s">
        <v>28</v>
      </c>
      <c r="J472" s="14" t="s">
        <v>29</v>
      </c>
      <c r="K472" s="14" t="s">
        <v>281</v>
      </c>
    </row>
    <row r="473" spans="1:11" ht="63" x14ac:dyDescent="0.25">
      <c r="A473" s="27" t="s">
        <v>5142</v>
      </c>
      <c r="B473" s="13" t="s">
        <v>5143</v>
      </c>
      <c r="C473" s="14" t="s">
        <v>5144</v>
      </c>
      <c r="D473" s="14" t="s">
        <v>14</v>
      </c>
      <c r="E473" s="14" t="s">
        <v>15</v>
      </c>
      <c r="F473" s="14" t="s">
        <v>922</v>
      </c>
      <c r="G473" s="14" t="s">
        <v>923</v>
      </c>
      <c r="H473" s="14" t="s">
        <v>924</v>
      </c>
      <c r="I473" s="14" t="s">
        <v>28</v>
      </c>
      <c r="J473" s="14" t="s">
        <v>29</v>
      </c>
      <c r="K473" s="14" t="s">
        <v>37</v>
      </c>
    </row>
    <row r="474" spans="1:11" ht="31.5" x14ac:dyDescent="0.25">
      <c r="A474" s="27" t="s">
        <v>5145</v>
      </c>
      <c r="B474" s="13" t="s">
        <v>5146</v>
      </c>
      <c r="C474" s="14" t="s">
        <v>5147</v>
      </c>
      <c r="D474" s="14" t="s">
        <v>14</v>
      </c>
      <c r="E474" s="14" t="s">
        <v>15</v>
      </c>
      <c r="F474" s="14"/>
      <c r="G474" s="14" t="s">
        <v>5148</v>
      </c>
      <c r="H474" s="14" t="s">
        <v>5149</v>
      </c>
      <c r="I474" s="14" t="s">
        <v>28</v>
      </c>
      <c r="J474" s="14" t="s">
        <v>29</v>
      </c>
      <c r="K474" s="14" t="s">
        <v>344</v>
      </c>
    </row>
    <row r="475" spans="1:11" ht="63" x14ac:dyDescent="0.25">
      <c r="A475" s="27" t="s">
        <v>5150</v>
      </c>
      <c r="B475" s="13" t="s">
        <v>5151</v>
      </c>
      <c r="C475" s="14" t="s">
        <v>5152</v>
      </c>
      <c r="D475" s="14" t="s">
        <v>63</v>
      </c>
      <c r="E475" s="14" t="s">
        <v>15</v>
      </c>
      <c r="F475" s="14" t="s">
        <v>5153</v>
      </c>
      <c r="G475" s="14" t="s">
        <v>5154</v>
      </c>
      <c r="H475" s="14" t="s">
        <v>5155</v>
      </c>
      <c r="I475" s="14" t="s">
        <v>28</v>
      </c>
      <c r="J475" s="14" t="s">
        <v>29</v>
      </c>
      <c r="K475" s="14" t="s">
        <v>517</v>
      </c>
    </row>
    <row r="476" spans="1:11" ht="63" x14ac:dyDescent="0.25">
      <c r="A476" s="27" t="s">
        <v>5156</v>
      </c>
      <c r="B476" s="13" t="s">
        <v>5157</v>
      </c>
      <c r="C476" s="14" t="s">
        <v>5158</v>
      </c>
      <c r="D476" s="14" t="s">
        <v>585</v>
      </c>
      <c r="E476" s="14" t="s">
        <v>15</v>
      </c>
      <c r="F476" s="14" t="s">
        <v>717</v>
      </c>
      <c r="G476" s="14" t="s">
        <v>5159</v>
      </c>
      <c r="H476" s="14" t="s">
        <v>5160</v>
      </c>
      <c r="I476" s="14" t="s">
        <v>74</v>
      </c>
      <c r="J476" s="14" t="s">
        <v>75</v>
      </c>
      <c r="K476" s="14" t="s">
        <v>76</v>
      </c>
    </row>
    <row r="477" spans="1:11" ht="52.5" x14ac:dyDescent="0.25">
      <c r="A477" s="27" t="s">
        <v>5161</v>
      </c>
      <c r="B477" s="13" t="s">
        <v>5162</v>
      </c>
      <c r="C477" s="14" t="s">
        <v>2639</v>
      </c>
      <c r="D477" s="14" t="s">
        <v>14</v>
      </c>
      <c r="E477" s="14" t="s">
        <v>15</v>
      </c>
      <c r="F477" s="14" t="s">
        <v>2640</v>
      </c>
      <c r="G477" s="14" t="s">
        <v>2641</v>
      </c>
      <c r="H477" s="14" t="s">
        <v>2642</v>
      </c>
      <c r="I477" s="14" t="s">
        <v>28</v>
      </c>
      <c r="J477" s="14" t="s">
        <v>29</v>
      </c>
      <c r="K477" s="14" t="s">
        <v>37</v>
      </c>
    </row>
    <row r="478" spans="1:11" ht="42" x14ac:dyDescent="0.25">
      <c r="A478" s="14" t="s">
        <v>5163</v>
      </c>
      <c r="B478" s="13" t="s">
        <v>5164</v>
      </c>
      <c r="C478" s="14" t="s">
        <v>5165</v>
      </c>
      <c r="D478" s="14" t="s">
        <v>80</v>
      </c>
      <c r="E478" s="14" t="s">
        <v>15</v>
      </c>
      <c r="F478" s="14" t="s">
        <v>1802</v>
      </c>
      <c r="G478" s="14" t="s">
        <v>1803</v>
      </c>
      <c r="H478" s="14" t="s">
        <v>1804</v>
      </c>
      <c r="I478" s="14" t="s">
        <v>19</v>
      </c>
      <c r="J478" s="14" t="s">
        <v>20</v>
      </c>
      <c r="K478" s="14"/>
    </row>
    <row r="479" spans="1:11" ht="73.5" x14ac:dyDescent="0.25">
      <c r="A479" s="27" t="s">
        <v>5166</v>
      </c>
      <c r="B479" s="13" t="s">
        <v>5167</v>
      </c>
      <c r="C479" s="14" t="s">
        <v>5168</v>
      </c>
      <c r="D479" s="14" t="s">
        <v>63</v>
      </c>
      <c r="E479" s="14" t="s">
        <v>15</v>
      </c>
      <c r="F479" s="14" t="s">
        <v>1324</v>
      </c>
      <c r="G479" s="14" t="s">
        <v>1325</v>
      </c>
      <c r="H479" s="14" t="s">
        <v>1326</v>
      </c>
      <c r="I479" s="14" t="s">
        <v>28</v>
      </c>
      <c r="J479" s="14" t="s">
        <v>29</v>
      </c>
      <c r="K479" s="14" t="s">
        <v>66</v>
      </c>
    </row>
    <row r="480" spans="1:11" ht="73.5" x14ac:dyDescent="0.25">
      <c r="A480" s="27" t="s">
        <v>5169</v>
      </c>
      <c r="B480" s="13" t="s">
        <v>5170</v>
      </c>
      <c r="C480" s="14" t="s">
        <v>5171</v>
      </c>
      <c r="D480" s="14" t="s">
        <v>14</v>
      </c>
      <c r="E480" s="14" t="s">
        <v>15</v>
      </c>
      <c r="F480" s="14" t="s">
        <v>5172</v>
      </c>
      <c r="G480" s="14" t="s">
        <v>5173</v>
      </c>
      <c r="H480" s="14" t="s">
        <v>5174</v>
      </c>
      <c r="I480" s="14" t="s">
        <v>28</v>
      </c>
      <c r="J480" s="14" t="s">
        <v>29</v>
      </c>
      <c r="K480" s="14" t="s">
        <v>344</v>
      </c>
    </row>
    <row r="481" spans="1:11" ht="52.5" x14ac:dyDescent="0.25">
      <c r="A481" s="27" t="s">
        <v>5175</v>
      </c>
      <c r="B481" s="13" t="s">
        <v>5176</v>
      </c>
      <c r="C481" s="14" t="s">
        <v>5177</v>
      </c>
      <c r="D481" s="14" t="s">
        <v>14</v>
      </c>
      <c r="E481" s="14" t="s">
        <v>15</v>
      </c>
      <c r="F481" s="14" t="s">
        <v>1266</v>
      </c>
      <c r="G481" s="14" t="s">
        <v>1267</v>
      </c>
      <c r="H481" s="14" t="s">
        <v>1268</v>
      </c>
      <c r="I481" s="14" t="s">
        <v>28</v>
      </c>
      <c r="J481" s="14" t="s">
        <v>29</v>
      </c>
      <c r="K481" s="14" t="s">
        <v>344</v>
      </c>
    </row>
    <row r="482" spans="1:11" ht="73.5" x14ac:dyDescent="0.25">
      <c r="A482" s="27" t="s">
        <v>5178</v>
      </c>
      <c r="B482" s="13" t="s">
        <v>5179</v>
      </c>
      <c r="C482" s="14" t="s">
        <v>5180</v>
      </c>
      <c r="D482" s="14" t="s">
        <v>63</v>
      </c>
      <c r="E482" s="14" t="s">
        <v>15</v>
      </c>
      <c r="F482" s="14" t="s">
        <v>5181</v>
      </c>
      <c r="G482" s="14" t="s">
        <v>5182</v>
      </c>
      <c r="H482" s="14" t="s">
        <v>5183</v>
      </c>
      <c r="I482" s="14" t="s">
        <v>28</v>
      </c>
      <c r="J482" s="14" t="s">
        <v>29</v>
      </c>
      <c r="K482" s="14" t="s">
        <v>517</v>
      </c>
    </row>
    <row r="483" spans="1:11" ht="52.5" x14ac:dyDescent="0.25">
      <c r="A483" s="27" t="s">
        <v>5184</v>
      </c>
      <c r="B483" s="13" t="s">
        <v>5185</v>
      </c>
      <c r="C483" s="14" t="s">
        <v>5186</v>
      </c>
      <c r="D483" s="14" t="s">
        <v>14</v>
      </c>
      <c r="E483" s="14" t="s">
        <v>15</v>
      </c>
      <c r="F483" s="14" t="s">
        <v>2640</v>
      </c>
      <c r="G483" s="14" t="s">
        <v>2641</v>
      </c>
      <c r="H483" s="14" t="s">
        <v>2642</v>
      </c>
      <c r="I483" s="14" t="s">
        <v>28</v>
      </c>
      <c r="J483" s="14" t="s">
        <v>29</v>
      </c>
      <c r="K483" s="14" t="s">
        <v>37</v>
      </c>
    </row>
    <row r="484" spans="1:11" ht="42" x14ac:dyDescent="0.25">
      <c r="A484" s="27" t="s">
        <v>5187</v>
      </c>
      <c r="B484" s="13" t="s">
        <v>5188</v>
      </c>
      <c r="C484" s="14" t="s">
        <v>5189</v>
      </c>
      <c r="D484" s="14" t="s">
        <v>80</v>
      </c>
      <c r="E484" s="14" t="s">
        <v>15</v>
      </c>
      <c r="F484" s="14" t="s">
        <v>340</v>
      </c>
      <c r="G484" s="14" t="s">
        <v>1045</v>
      </c>
      <c r="H484" s="14" t="s">
        <v>1046</v>
      </c>
      <c r="I484" s="14" t="s">
        <v>19</v>
      </c>
      <c r="J484" s="14" t="s">
        <v>20</v>
      </c>
      <c r="K484" s="14"/>
    </row>
    <row r="485" spans="1:11" ht="73.5" x14ac:dyDescent="0.25">
      <c r="A485" s="27" t="s">
        <v>5190</v>
      </c>
      <c r="B485" s="13" t="s">
        <v>5191</v>
      </c>
      <c r="C485" s="14" t="s">
        <v>5192</v>
      </c>
      <c r="D485" s="14" t="s">
        <v>14</v>
      </c>
      <c r="E485" s="14" t="s">
        <v>15</v>
      </c>
      <c r="F485" s="14" t="s">
        <v>1029</v>
      </c>
      <c r="G485" s="14" t="s">
        <v>1030</v>
      </c>
      <c r="H485" s="14" t="s">
        <v>1031</v>
      </c>
      <c r="I485" s="14" t="s">
        <v>28</v>
      </c>
      <c r="J485" s="14" t="s">
        <v>29</v>
      </c>
      <c r="K485" s="14" t="s">
        <v>344</v>
      </c>
    </row>
    <row r="486" spans="1:11" ht="94.5" x14ac:dyDescent="0.25">
      <c r="A486" s="14" t="s">
        <v>5193</v>
      </c>
      <c r="B486" s="13" t="s">
        <v>5194</v>
      </c>
      <c r="C486" s="14" t="s">
        <v>5195</v>
      </c>
      <c r="D486" s="14" t="s">
        <v>80</v>
      </c>
      <c r="E486" s="14" t="s">
        <v>15</v>
      </c>
      <c r="F486" s="14" t="s">
        <v>5196</v>
      </c>
      <c r="G486" s="14" t="s">
        <v>5197</v>
      </c>
      <c r="H486" s="14" t="s">
        <v>5198</v>
      </c>
      <c r="I486" s="14" t="s">
        <v>2427</v>
      </c>
      <c r="J486" s="14" t="s">
        <v>2428</v>
      </c>
      <c r="K486" s="14" t="s">
        <v>5199</v>
      </c>
    </row>
    <row r="487" spans="1:11" ht="94.5" x14ac:dyDescent="0.25">
      <c r="A487" s="27" t="s">
        <v>5200</v>
      </c>
      <c r="B487" s="13" t="s">
        <v>5201</v>
      </c>
      <c r="C487" s="14" t="s">
        <v>5202</v>
      </c>
      <c r="D487" s="14" t="s">
        <v>63</v>
      </c>
      <c r="E487" s="14" t="s">
        <v>15</v>
      </c>
      <c r="F487" s="14" t="s">
        <v>5196</v>
      </c>
      <c r="G487" s="14" t="s">
        <v>5197</v>
      </c>
      <c r="H487" s="14" t="s">
        <v>5198</v>
      </c>
      <c r="I487" s="14" t="s">
        <v>28</v>
      </c>
      <c r="J487" s="14" t="s">
        <v>29</v>
      </c>
      <c r="K487" s="14" t="s">
        <v>1041</v>
      </c>
    </row>
    <row r="488" spans="1:11" ht="52.5" x14ac:dyDescent="0.25">
      <c r="A488" s="27" t="s">
        <v>5203</v>
      </c>
      <c r="B488" s="13" t="s">
        <v>5204</v>
      </c>
      <c r="C488" s="14" t="s">
        <v>5205</v>
      </c>
      <c r="D488" s="14" t="s">
        <v>14</v>
      </c>
      <c r="E488" s="14" t="s">
        <v>15</v>
      </c>
      <c r="F488" s="14" t="s">
        <v>1401</v>
      </c>
      <c r="G488" s="14" t="s">
        <v>1402</v>
      </c>
      <c r="H488" s="14" t="s">
        <v>1403</v>
      </c>
      <c r="I488" s="14" t="s">
        <v>28</v>
      </c>
      <c r="J488" s="14" t="s">
        <v>29</v>
      </c>
      <c r="K488" s="14" t="s">
        <v>155</v>
      </c>
    </row>
    <row r="489" spans="1:11" ht="63" x14ac:dyDescent="0.25">
      <c r="A489" s="27" t="s">
        <v>5206</v>
      </c>
      <c r="B489" s="13" t="s">
        <v>5207</v>
      </c>
      <c r="C489" s="14" t="s">
        <v>5208</v>
      </c>
      <c r="D489" s="14" t="s">
        <v>14</v>
      </c>
      <c r="E489" s="14" t="s">
        <v>15</v>
      </c>
      <c r="F489" s="14" t="s">
        <v>922</v>
      </c>
      <c r="G489" s="14" t="s">
        <v>5209</v>
      </c>
      <c r="H489" s="14" t="s">
        <v>924</v>
      </c>
      <c r="I489" s="14" t="s">
        <v>28</v>
      </c>
      <c r="J489" s="14" t="s">
        <v>29</v>
      </c>
      <c r="K489" s="14" t="s">
        <v>155</v>
      </c>
    </row>
    <row r="490" spans="1:11" ht="147" x14ac:dyDescent="0.25">
      <c r="A490" s="27" t="s">
        <v>5210</v>
      </c>
      <c r="B490" s="13" t="s">
        <v>5211</v>
      </c>
      <c r="C490" s="14" t="s">
        <v>5212</v>
      </c>
      <c r="D490" s="14" t="s">
        <v>14</v>
      </c>
      <c r="E490" s="14" t="s">
        <v>15</v>
      </c>
      <c r="F490" s="14" t="s">
        <v>5213</v>
      </c>
      <c r="G490" s="14" t="s">
        <v>2793</v>
      </c>
      <c r="H490" s="14" t="s">
        <v>5214</v>
      </c>
      <c r="I490" s="14" t="s">
        <v>28</v>
      </c>
      <c r="J490" s="14" t="s">
        <v>29</v>
      </c>
      <c r="K490" s="14" t="s">
        <v>155</v>
      </c>
    </row>
    <row r="491" spans="1:11" ht="63" x14ac:dyDescent="0.25">
      <c r="A491" s="27" t="s">
        <v>5215</v>
      </c>
      <c r="B491" s="13" t="s">
        <v>5216</v>
      </c>
      <c r="C491" s="14" t="s">
        <v>5217</v>
      </c>
      <c r="D491" s="14" t="s">
        <v>14</v>
      </c>
      <c r="E491" s="14" t="s">
        <v>15</v>
      </c>
      <c r="F491" s="14" t="s">
        <v>1615</v>
      </c>
      <c r="G491" s="14" t="s">
        <v>1616</v>
      </c>
      <c r="H491" s="14" t="s">
        <v>1617</v>
      </c>
      <c r="I491" s="14" t="s">
        <v>28</v>
      </c>
      <c r="J491" s="14" t="s">
        <v>29</v>
      </c>
      <c r="K491" s="14" t="s">
        <v>155</v>
      </c>
    </row>
    <row r="492" spans="1:11" ht="73.5" x14ac:dyDescent="0.25">
      <c r="A492" s="27" t="s">
        <v>5218</v>
      </c>
      <c r="B492" s="13" t="s">
        <v>5219</v>
      </c>
      <c r="C492" s="14" t="s">
        <v>5220</v>
      </c>
      <c r="D492" s="14" t="s">
        <v>14</v>
      </c>
      <c r="E492" s="14" t="s">
        <v>15</v>
      </c>
      <c r="F492" s="14" t="s">
        <v>159</v>
      </c>
      <c r="G492" s="14" t="s">
        <v>160</v>
      </c>
      <c r="H492" s="14" t="s">
        <v>161</v>
      </c>
      <c r="I492" s="14" t="s">
        <v>28</v>
      </c>
      <c r="J492" s="14" t="s">
        <v>29</v>
      </c>
      <c r="K492" s="14" t="s">
        <v>155</v>
      </c>
    </row>
    <row r="493" spans="1:11" ht="63" x14ac:dyDescent="0.25">
      <c r="A493" s="27" t="s">
        <v>5221</v>
      </c>
      <c r="B493" s="13" t="s">
        <v>5222</v>
      </c>
      <c r="C493" s="14" t="s">
        <v>5223</v>
      </c>
      <c r="D493" s="14" t="s">
        <v>14</v>
      </c>
      <c r="E493" s="14" t="s">
        <v>15</v>
      </c>
      <c r="F493" s="14" t="s">
        <v>5224</v>
      </c>
      <c r="G493" s="14" t="s">
        <v>5225</v>
      </c>
      <c r="H493" s="14" t="s">
        <v>5226</v>
      </c>
      <c r="I493" s="14" t="s">
        <v>28</v>
      </c>
      <c r="J493" s="14" t="s">
        <v>29</v>
      </c>
      <c r="K493" s="14" t="s">
        <v>155</v>
      </c>
    </row>
    <row r="494" spans="1:11" ht="52.5" x14ac:dyDescent="0.25">
      <c r="A494" s="27" t="s">
        <v>5227</v>
      </c>
      <c r="B494" s="13" t="s">
        <v>5228</v>
      </c>
      <c r="C494" s="14" t="s">
        <v>5229</v>
      </c>
      <c r="D494" s="14" t="s">
        <v>80</v>
      </c>
      <c r="E494" s="14" t="s">
        <v>15</v>
      </c>
      <c r="F494" s="14" t="s">
        <v>334</v>
      </c>
      <c r="G494" s="14" t="s">
        <v>335</v>
      </c>
      <c r="H494" s="14" t="s">
        <v>336</v>
      </c>
      <c r="I494" s="14" t="s">
        <v>19</v>
      </c>
      <c r="J494" s="14" t="s">
        <v>20</v>
      </c>
      <c r="K494" s="14"/>
    </row>
    <row r="495" spans="1:11" ht="73.5" x14ac:dyDescent="0.25">
      <c r="A495" s="27" t="s">
        <v>5230</v>
      </c>
      <c r="B495" s="13" t="s">
        <v>5231</v>
      </c>
      <c r="C495" s="14" t="s">
        <v>5232</v>
      </c>
      <c r="D495" s="14" t="s">
        <v>63</v>
      </c>
      <c r="E495" s="14" t="s">
        <v>15</v>
      </c>
      <c r="F495" s="14" t="s">
        <v>5233</v>
      </c>
      <c r="G495" s="14" t="s">
        <v>5234</v>
      </c>
      <c r="H495" s="14" t="s">
        <v>5235</v>
      </c>
      <c r="I495" s="14" t="s">
        <v>391</v>
      </c>
      <c r="J495" s="14" t="s">
        <v>392</v>
      </c>
      <c r="K495" s="14" t="s">
        <v>76</v>
      </c>
    </row>
    <row r="496" spans="1:11" ht="84" x14ac:dyDescent="0.25">
      <c r="A496" s="27" t="s">
        <v>5236</v>
      </c>
      <c r="B496" s="13" t="s">
        <v>5237</v>
      </c>
      <c r="C496" s="14" t="s">
        <v>5238</v>
      </c>
      <c r="D496" s="14" t="s">
        <v>63</v>
      </c>
      <c r="E496" s="14" t="s">
        <v>15</v>
      </c>
      <c r="F496" s="14" t="s">
        <v>5239</v>
      </c>
      <c r="G496" s="14" t="s">
        <v>5240</v>
      </c>
      <c r="H496" s="14" t="s">
        <v>5241</v>
      </c>
      <c r="I496" s="14" t="s">
        <v>28</v>
      </c>
      <c r="J496" s="14" t="s">
        <v>29</v>
      </c>
      <c r="K496" s="14" t="s">
        <v>4865</v>
      </c>
    </row>
    <row r="497" spans="1:11" ht="94.5" x14ac:dyDescent="0.25">
      <c r="A497" s="27" t="s">
        <v>5242</v>
      </c>
      <c r="B497" s="13" t="s">
        <v>5243</v>
      </c>
      <c r="C497" s="14" t="s">
        <v>5244</v>
      </c>
      <c r="D497" s="14" t="s">
        <v>14</v>
      </c>
      <c r="E497" s="14" t="s">
        <v>15</v>
      </c>
      <c r="F497" s="14" t="s">
        <v>5245</v>
      </c>
      <c r="G497" s="14" t="s">
        <v>5246</v>
      </c>
      <c r="H497" s="14" t="s">
        <v>5247</v>
      </c>
      <c r="I497" s="14" t="s">
        <v>28</v>
      </c>
      <c r="J497" s="14" t="s">
        <v>29</v>
      </c>
      <c r="K497" s="14" t="s">
        <v>4975</v>
      </c>
    </row>
    <row r="498" spans="1:11" ht="126" x14ac:dyDescent="0.25">
      <c r="A498" s="27" t="s">
        <v>5248</v>
      </c>
      <c r="B498" s="13" t="s">
        <v>5249</v>
      </c>
      <c r="C498" s="14" t="s">
        <v>5250</v>
      </c>
      <c r="D498" s="14" t="s">
        <v>63</v>
      </c>
      <c r="E498" s="14" t="s">
        <v>15</v>
      </c>
      <c r="F498" s="14" t="s">
        <v>5251</v>
      </c>
      <c r="G498" s="14" t="s">
        <v>5252</v>
      </c>
      <c r="H498" s="14" t="s">
        <v>5253</v>
      </c>
      <c r="I498" s="14" t="s">
        <v>28</v>
      </c>
      <c r="J498" s="14" t="s">
        <v>29</v>
      </c>
      <c r="K498" s="14" t="s">
        <v>66</v>
      </c>
    </row>
    <row r="499" spans="1:11" ht="73.5" x14ac:dyDescent="0.25">
      <c r="A499" s="27" t="s">
        <v>5254</v>
      </c>
      <c r="B499" s="13" t="s">
        <v>5255</v>
      </c>
      <c r="C499" s="14" t="s">
        <v>5256</v>
      </c>
      <c r="D499" s="14" t="s">
        <v>55</v>
      </c>
      <c r="E499" s="14" t="s">
        <v>15</v>
      </c>
      <c r="F499" s="14" t="s">
        <v>440</v>
      </c>
      <c r="G499" s="14" t="s">
        <v>5257</v>
      </c>
      <c r="H499" s="14" t="s">
        <v>5258</v>
      </c>
      <c r="I499" s="14" t="s">
        <v>28</v>
      </c>
      <c r="J499" s="14" t="s">
        <v>29</v>
      </c>
      <c r="K499" s="14" t="s">
        <v>1041</v>
      </c>
    </row>
    <row r="500" spans="1:11" ht="42" x14ac:dyDescent="0.25">
      <c r="A500" s="27" t="s">
        <v>5259</v>
      </c>
      <c r="B500" s="13" t="s">
        <v>5260</v>
      </c>
      <c r="C500" s="14" t="s">
        <v>5261</v>
      </c>
      <c r="D500" s="14" t="s">
        <v>80</v>
      </c>
      <c r="E500" s="14" t="s">
        <v>15</v>
      </c>
      <c r="F500" s="14"/>
      <c r="G500" s="14" t="s">
        <v>5262</v>
      </c>
      <c r="H500" s="14" t="s">
        <v>222</v>
      </c>
      <c r="I500" s="14" t="s">
        <v>19</v>
      </c>
      <c r="J500" s="14" t="s">
        <v>20</v>
      </c>
      <c r="K500" s="14"/>
    </row>
    <row r="501" spans="1:11" ht="42" x14ac:dyDescent="0.25">
      <c r="A501" s="27" t="s">
        <v>5263</v>
      </c>
      <c r="B501" s="13" t="s">
        <v>5264</v>
      </c>
      <c r="C501" s="14" t="s">
        <v>5265</v>
      </c>
      <c r="D501" s="14" t="s">
        <v>80</v>
      </c>
      <c r="E501" s="14" t="s">
        <v>15</v>
      </c>
      <c r="F501" s="14"/>
      <c r="G501" s="14" t="s">
        <v>5262</v>
      </c>
      <c r="H501" s="14" t="s">
        <v>222</v>
      </c>
      <c r="I501" s="14" t="s">
        <v>19</v>
      </c>
      <c r="J501" s="14" t="s">
        <v>20</v>
      </c>
      <c r="K501" s="14"/>
    </row>
    <row r="502" spans="1:11" ht="63" x14ac:dyDescent="0.25">
      <c r="A502" s="27" t="s">
        <v>5266</v>
      </c>
      <c r="B502" s="13" t="s">
        <v>5267</v>
      </c>
      <c r="C502" s="14" t="s">
        <v>5268</v>
      </c>
      <c r="D502" s="14" t="s">
        <v>80</v>
      </c>
      <c r="E502" s="14" t="s">
        <v>15</v>
      </c>
      <c r="F502" s="14" t="s">
        <v>606</v>
      </c>
      <c r="G502" s="14" t="s">
        <v>335</v>
      </c>
      <c r="H502" s="14" t="s">
        <v>5269</v>
      </c>
      <c r="I502" s="14" t="s">
        <v>19</v>
      </c>
      <c r="J502" s="14" t="s">
        <v>20</v>
      </c>
      <c r="K502" s="14"/>
    </row>
    <row r="503" spans="1:11" ht="42" x14ac:dyDescent="0.25">
      <c r="A503" s="27" t="s">
        <v>5270</v>
      </c>
      <c r="B503" s="13" t="s">
        <v>5271</v>
      </c>
      <c r="C503" s="14" t="s">
        <v>5272</v>
      </c>
      <c r="D503" s="14" t="s">
        <v>80</v>
      </c>
      <c r="E503" s="14" t="s">
        <v>15</v>
      </c>
      <c r="F503" s="14" t="s">
        <v>5273</v>
      </c>
      <c r="G503" s="14" t="s">
        <v>5274</v>
      </c>
      <c r="H503" s="14" t="s">
        <v>5275</v>
      </c>
      <c r="I503" s="14" t="s">
        <v>19</v>
      </c>
      <c r="J503" s="14" t="s">
        <v>20</v>
      </c>
      <c r="K503" s="14"/>
    </row>
    <row r="504" spans="1:11" ht="42" x14ac:dyDescent="0.25">
      <c r="A504" s="27" t="s">
        <v>5276</v>
      </c>
      <c r="B504" s="13" t="s">
        <v>5277</v>
      </c>
      <c r="C504" s="14" t="s">
        <v>5278</v>
      </c>
      <c r="D504" s="14" t="s">
        <v>80</v>
      </c>
      <c r="E504" s="14" t="s">
        <v>15</v>
      </c>
      <c r="F504" s="14" t="s">
        <v>5279</v>
      </c>
      <c r="G504" s="14" t="s">
        <v>5280</v>
      </c>
      <c r="H504" s="14" t="s">
        <v>5281</v>
      </c>
      <c r="I504" s="14" t="s">
        <v>19</v>
      </c>
      <c r="J504" s="14" t="s">
        <v>20</v>
      </c>
      <c r="K504" s="14"/>
    </row>
    <row r="505" spans="1:11" ht="52.5" x14ac:dyDescent="0.25">
      <c r="A505" s="27" t="s">
        <v>5282</v>
      </c>
      <c r="B505" s="13" t="s">
        <v>5283</v>
      </c>
      <c r="C505" s="14" t="s">
        <v>5284</v>
      </c>
      <c r="D505" s="14" t="s">
        <v>660</v>
      </c>
      <c r="E505" s="14" t="s">
        <v>15</v>
      </c>
      <c r="F505" s="14" t="s">
        <v>5285</v>
      </c>
      <c r="G505" s="14" t="s">
        <v>5286</v>
      </c>
      <c r="H505" s="14" t="s">
        <v>5287</v>
      </c>
      <c r="I505" s="14" t="s">
        <v>1336</v>
      </c>
      <c r="J505" s="14" t="s">
        <v>1337</v>
      </c>
      <c r="K505" s="14" t="s">
        <v>76</v>
      </c>
    </row>
    <row r="506" spans="1:11" ht="105" x14ac:dyDescent="0.25">
      <c r="A506" s="27" t="s">
        <v>5288</v>
      </c>
      <c r="B506" s="13" t="s">
        <v>5289</v>
      </c>
      <c r="C506" s="14" t="s">
        <v>5290</v>
      </c>
      <c r="D506" s="14" t="s">
        <v>14</v>
      </c>
      <c r="E506" s="14" t="s">
        <v>15</v>
      </c>
      <c r="F506" s="14" t="s">
        <v>5291</v>
      </c>
      <c r="G506" s="14" t="s">
        <v>5292</v>
      </c>
      <c r="H506" s="14" t="s">
        <v>5293</v>
      </c>
      <c r="I506" s="14" t="s">
        <v>2915</v>
      </c>
      <c r="J506" s="14" t="s">
        <v>392</v>
      </c>
      <c r="K506" s="14" t="s">
        <v>76</v>
      </c>
    </row>
    <row r="507" spans="1:11" ht="42" x14ac:dyDescent="0.25">
      <c r="A507" s="27" t="s">
        <v>5294</v>
      </c>
      <c r="B507" s="13" t="s">
        <v>5295</v>
      </c>
      <c r="C507" s="14" t="s">
        <v>5296</v>
      </c>
      <c r="D507" s="14" t="s">
        <v>14</v>
      </c>
      <c r="E507" s="14" t="s">
        <v>15</v>
      </c>
      <c r="F507" s="14" t="s">
        <v>5297</v>
      </c>
      <c r="G507" s="14" t="s">
        <v>5298</v>
      </c>
      <c r="H507" s="14" t="s">
        <v>5299</v>
      </c>
      <c r="I507" s="14" t="s">
        <v>28</v>
      </c>
      <c r="J507" s="14" t="s">
        <v>29</v>
      </c>
      <c r="K507" s="14" t="s">
        <v>170</v>
      </c>
    </row>
    <row r="508" spans="1:11" ht="84" x14ac:dyDescent="0.25">
      <c r="A508" s="27" t="s">
        <v>5300</v>
      </c>
      <c r="B508" s="13" t="s">
        <v>5301</v>
      </c>
      <c r="C508" s="14" t="s">
        <v>5302</v>
      </c>
      <c r="D508" s="14" t="s">
        <v>63</v>
      </c>
      <c r="E508" s="14" t="s">
        <v>15</v>
      </c>
      <c r="F508" s="14" t="s">
        <v>5303</v>
      </c>
      <c r="G508" s="14" t="s">
        <v>5304</v>
      </c>
      <c r="H508" s="14" t="s">
        <v>5305</v>
      </c>
      <c r="I508" s="14" t="s">
        <v>28</v>
      </c>
      <c r="J508" s="14" t="s">
        <v>29</v>
      </c>
      <c r="K508" s="14" t="s">
        <v>517</v>
      </c>
    </row>
    <row r="509" spans="1:11" ht="84" x14ac:dyDescent="0.25">
      <c r="A509" s="27" t="s">
        <v>5306</v>
      </c>
      <c r="B509" s="13" t="s">
        <v>5307</v>
      </c>
      <c r="C509" s="14" t="s">
        <v>5308</v>
      </c>
      <c r="D509" s="14" t="s">
        <v>14</v>
      </c>
      <c r="E509" s="14" t="s">
        <v>15</v>
      </c>
      <c r="F509" s="14" t="s">
        <v>3123</v>
      </c>
      <c r="G509" s="14" t="s">
        <v>3124</v>
      </c>
      <c r="H509" s="14" t="s">
        <v>3125</v>
      </c>
      <c r="I509" s="14" t="s">
        <v>28</v>
      </c>
      <c r="J509" s="14" t="s">
        <v>29</v>
      </c>
      <c r="K509" s="14" t="s">
        <v>344</v>
      </c>
    </row>
    <row r="510" spans="1:11" ht="84" x14ac:dyDescent="0.25">
      <c r="A510" s="27" t="s">
        <v>5309</v>
      </c>
      <c r="B510" s="13" t="s">
        <v>5310</v>
      </c>
      <c r="C510" s="14" t="s">
        <v>5311</v>
      </c>
      <c r="D510" s="14" t="s">
        <v>128</v>
      </c>
      <c r="E510" s="14" t="s">
        <v>15</v>
      </c>
      <c r="F510" s="14" t="s">
        <v>34</v>
      </c>
      <c r="G510" s="14" t="s">
        <v>1473</v>
      </c>
      <c r="H510" s="14" t="s">
        <v>36</v>
      </c>
      <c r="I510" s="14" t="s">
        <v>28</v>
      </c>
      <c r="J510" s="14" t="s">
        <v>29</v>
      </c>
      <c r="K510" s="14" t="s">
        <v>148</v>
      </c>
    </row>
    <row r="511" spans="1:11" ht="52.5" x14ac:dyDescent="0.25">
      <c r="A511" s="27" t="s">
        <v>5312</v>
      </c>
      <c r="B511" s="13" t="s">
        <v>5313</v>
      </c>
      <c r="C511" s="14" t="s">
        <v>5314</v>
      </c>
      <c r="D511" s="14" t="s">
        <v>585</v>
      </c>
      <c r="E511" s="14" t="s">
        <v>15</v>
      </c>
      <c r="F511" s="14" t="s">
        <v>5315</v>
      </c>
      <c r="G511" s="14" t="s">
        <v>5316</v>
      </c>
      <c r="H511" s="14" t="s">
        <v>5317</v>
      </c>
      <c r="I511" s="14" t="s">
        <v>1336</v>
      </c>
      <c r="J511" s="14" t="s">
        <v>1337</v>
      </c>
      <c r="K511" s="14" t="s">
        <v>76</v>
      </c>
    </row>
    <row r="512" spans="1:11" ht="63" x14ac:dyDescent="0.25">
      <c r="A512" s="27" t="s">
        <v>5318</v>
      </c>
      <c r="B512" s="13" t="s">
        <v>5319</v>
      </c>
      <c r="C512" s="14" t="s">
        <v>5320</v>
      </c>
      <c r="D512" s="14" t="s">
        <v>14</v>
      </c>
      <c r="E512" s="14" t="s">
        <v>15</v>
      </c>
      <c r="F512" s="14" t="s">
        <v>1411</v>
      </c>
      <c r="G512" s="14" t="s">
        <v>1589</v>
      </c>
      <c r="H512" s="14" t="s">
        <v>1590</v>
      </c>
      <c r="I512" s="14" t="s">
        <v>28</v>
      </c>
      <c r="J512" s="14" t="s">
        <v>29</v>
      </c>
      <c r="K512" s="14" t="s">
        <v>155</v>
      </c>
    </row>
    <row r="513" spans="1:11" ht="105" x14ac:dyDescent="0.25">
      <c r="A513" s="27" t="s">
        <v>5321</v>
      </c>
      <c r="B513" s="13" t="s">
        <v>5322</v>
      </c>
      <c r="C513" s="14" t="s">
        <v>5323</v>
      </c>
      <c r="D513" s="14" t="s">
        <v>93</v>
      </c>
      <c r="E513" s="14" t="s">
        <v>15</v>
      </c>
      <c r="F513" s="14"/>
      <c r="G513" s="14" t="s">
        <v>4508</v>
      </c>
      <c r="H513" s="14" t="s">
        <v>5324</v>
      </c>
      <c r="I513" s="14" t="s">
        <v>135</v>
      </c>
      <c r="J513" s="14" t="s">
        <v>136</v>
      </c>
      <c r="K513" s="14" t="s">
        <v>66</v>
      </c>
    </row>
    <row r="514" spans="1:11" ht="105" x14ac:dyDescent="0.25">
      <c r="A514" s="27" t="s">
        <v>5325</v>
      </c>
      <c r="B514" s="13" t="s">
        <v>5326</v>
      </c>
      <c r="C514" s="14" t="s">
        <v>5327</v>
      </c>
      <c r="D514" s="14" t="s">
        <v>14</v>
      </c>
      <c r="E514" s="14" t="s">
        <v>15</v>
      </c>
      <c r="F514" s="14" t="s">
        <v>3065</v>
      </c>
      <c r="G514" s="14" t="s">
        <v>3066</v>
      </c>
      <c r="H514" s="14" t="s">
        <v>3067</v>
      </c>
      <c r="I514" s="14" t="s">
        <v>2131</v>
      </c>
      <c r="J514" s="14" t="s">
        <v>136</v>
      </c>
      <c r="K514" s="14" t="s">
        <v>281</v>
      </c>
    </row>
    <row r="515" spans="1:11" ht="52.5" x14ac:dyDescent="0.25">
      <c r="A515" s="27" t="s">
        <v>5328</v>
      </c>
      <c r="B515" s="13" t="s">
        <v>5329</v>
      </c>
      <c r="C515" s="14" t="s">
        <v>4647</v>
      </c>
      <c r="D515" s="14" t="s">
        <v>14</v>
      </c>
      <c r="E515" s="14" t="s">
        <v>15</v>
      </c>
      <c r="F515" s="14" t="s">
        <v>3071</v>
      </c>
      <c r="G515" s="14" t="s">
        <v>5330</v>
      </c>
      <c r="H515" s="14" t="s">
        <v>3073</v>
      </c>
      <c r="I515" s="14" t="s">
        <v>28</v>
      </c>
      <c r="J515" s="14" t="s">
        <v>29</v>
      </c>
      <c r="K515" s="14" t="s">
        <v>37</v>
      </c>
    </row>
    <row r="516" spans="1:11" ht="31.5" x14ac:dyDescent="0.25">
      <c r="A516" s="27" t="s">
        <v>5331</v>
      </c>
      <c r="B516" s="13" t="s">
        <v>5332</v>
      </c>
      <c r="C516" s="14" t="s">
        <v>5333</v>
      </c>
      <c r="D516" s="14" t="s">
        <v>63</v>
      </c>
      <c r="E516" s="14" t="s">
        <v>15</v>
      </c>
      <c r="F516" s="14" t="s">
        <v>1105</v>
      </c>
      <c r="G516" s="14" t="s">
        <v>5334</v>
      </c>
      <c r="H516" s="14" t="s">
        <v>3061</v>
      </c>
      <c r="I516" s="14" t="s">
        <v>28</v>
      </c>
      <c r="J516" s="14" t="s">
        <v>29</v>
      </c>
      <c r="K516" s="14" t="s">
        <v>281</v>
      </c>
    </row>
    <row r="517" spans="1:11" ht="42" x14ac:dyDescent="0.25">
      <c r="A517" s="27" t="s">
        <v>5335</v>
      </c>
      <c r="B517" s="13" t="s">
        <v>5336</v>
      </c>
      <c r="C517" s="14" t="s">
        <v>5337</v>
      </c>
      <c r="D517" s="14" t="s">
        <v>63</v>
      </c>
      <c r="E517" s="14" t="s">
        <v>15</v>
      </c>
      <c r="F517" s="14" t="s">
        <v>5338</v>
      </c>
      <c r="G517" s="14" t="s">
        <v>5339</v>
      </c>
      <c r="H517" s="14" t="s">
        <v>5340</v>
      </c>
      <c r="I517" s="14" t="s">
        <v>28</v>
      </c>
      <c r="J517" s="14" t="s">
        <v>29</v>
      </c>
      <c r="K517" s="14" t="s">
        <v>517</v>
      </c>
    </row>
    <row r="518" spans="1:11" ht="105" x14ac:dyDescent="0.25">
      <c r="A518" s="27" t="s">
        <v>5341</v>
      </c>
      <c r="B518" s="13" t="s">
        <v>5342</v>
      </c>
      <c r="C518" s="14" t="s">
        <v>5343</v>
      </c>
      <c r="D518" s="14" t="s">
        <v>63</v>
      </c>
      <c r="E518" s="14" t="s">
        <v>15</v>
      </c>
      <c r="F518" s="14" t="s">
        <v>5344</v>
      </c>
      <c r="G518" s="14" t="s">
        <v>5345</v>
      </c>
      <c r="H518" s="14" t="s">
        <v>5346</v>
      </c>
      <c r="I518" s="14" t="s">
        <v>135</v>
      </c>
      <c r="J518" s="14" t="s">
        <v>136</v>
      </c>
      <c r="K518" s="14" t="s">
        <v>66</v>
      </c>
    </row>
    <row r="519" spans="1:11" ht="63" x14ac:dyDescent="0.25">
      <c r="A519" s="27" t="s">
        <v>5347</v>
      </c>
      <c r="B519" s="13" t="s">
        <v>5348</v>
      </c>
      <c r="C519" s="14" t="s">
        <v>5349</v>
      </c>
      <c r="D519" s="14" t="s">
        <v>14</v>
      </c>
      <c r="E519" s="14" t="s">
        <v>15</v>
      </c>
      <c r="F519" s="14" t="s">
        <v>4848</v>
      </c>
      <c r="G519" s="14" t="s">
        <v>4849</v>
      </c>
      <c r="H519" s="14" t="s">
        <v>4850</v>
      </c>
      <c r="I519" s="14" t="s">
        <v>28</v>
      </c>
      <c r="J519" s="14" t="s">
        <v>29</v>
      </c>
      <c r="K519" s="14" t="s">
        <v>37</v>
      </c>
    </row>
    <row r="520" spans="1:11" ht="105" x14ac:dyDescent="0.25">
      <c r="A520" s="27" t="s">
        <v>5350</v>
      </c>
      <c r="B520" s="13" t="s">
        <v>5351</v>
      </c>
      <c r="C520" s="14" t="s">
        <v>5352</v>
      </c>
      <c r="D520" s="14" t="s">
        <v>128</v>
      </c>
      <c r="E520" s="14" t="s">
        <v>15</v>
      </c>
      <c r="F520" s="14" t="s">
        <v>5353</v>
      </c>
      <c r="G520" s="14" t="s">
        <v>5354</v>
      </c>
      <c r="H520" s="14" t="s">
        <v>5355</v>
      </c>
      <c r="I520" s="14" t="s">
        <v>330</v>
      </c>
      <c r="J520" s="14" t="s">
        <v>136</v>
      </c>
      <c r="K520" s="14" t="s">
        <v>66</v>
      </c>
    </row>
    <row r="521" spans="1:11" ht="73.5" x14ac:dyDescent="0.25">
      <c r="A521" s="27" t="s">
        <v>5356</v>
      </c>
      <c r="B521" s="13" t="s">
        <v>5357</v>
      </c>
      <c r="C521" s="14" t="s">
        <v>5358</v>
      </c>
      <c r="D521" s="14" t="s">
        <v>14</v>
      </c>
      <c r="E521" s="14" t="s">
        <v>15</v>
      </c>
      <c r="F521" s="14" t="s">
        <v>565</v>
      </c>
      <c r="G521" s="14" t="s">
        <v>5359</v>
      </c>
      <c r="H521" s="14" t="s">
        <v>567</v>
      </c>
      <c r="I521" s="14" t="s">
        <v>3720</v>
      </c>
      <c r="J521" s="14" t="s">
        <v>2636</v>
      </c>
      <c r="K521" s="14" t="s">
        <v>76</v>
      </c>
    </row>
    <row r="522" spans="1:11" ht="63" x14ac:dyDescent="0.25">
      <c r="A522" s="27" t="s">
        <v>5360</v>
      </c>
      <c r="B522" s="13" t="s">
        <v>5361</v>
      </c>
      <c r="C522" s="14" t="s">
        <v>5362</v>
      </c>
      <c r="D522" s="14" t="s">
        <v>128</v>
      </c>
      <c r="E522" s="14" t="s">
        <v>15</v>
      </c>
      <c r="F522" s="14" t="s">
        <v>5363</v>
      </c>
      <c r="G522" s="14" t="s">
        <v>5364</v>
      </c>
      <c r="H522" s="14" t="s">
        <v>5365</v>
      </c>
      <c r="I522" s="14" t="s">
        <v>3356</v>
      </c>
      <c r="J522" s="14" t="s">
        <v>75</v>
      </c>
      <c r="K522" s="14" t="s">
        <v>281</v>
      </c>
    </row>
    <row r="523" spans="1:11" ht="52.5" x14ac:dyDescent="0.25">
      <c r="A523" s="27" t="s">
        <v>5366</v>
      </c>
      <c r="B523" s="13" t="s">
        <v>5367</v>
      </c>
      <c r="C523" s="14" t="s">
        <v>5368</v>
      </c>
      <c r="D523" s="14" t="s">
        <v>63</v>
      </c>
      <c r="E523" s="14" t="s">
        <v>15</v>
      </c>
      <c r="F523" s="14" t="s">
        <v>5369</v>
      </c>
      <c r="G523" s="14" t="s">
        <v>5370</v>
      </c>
      <c r="H523" s="14" t="s">
        <v>5371</v>
      </c>
      <c r="I523" s="14" t="s">
        <v>28</v>
      </c>
      <c r="J523" s="14" t="s">
        <v>29</v>
      </c>
      <c r="K523" s="14" t="s">
        <v>517</v>
      </c>
    </row>
    <row r="524" spans="1:11" ht="42" x14ac:dyDescent="0.25">
      <c r="A524" s="27" t="s">
        <v>5372</v>
      </c>
      <c r="B524" s="13" t="s">
        <v>5373</v>
      </c>
      <c r="C524" s="14" t="s">
        <v>5374</v>
      </c>
      <c r="D524" s="14" t="s">
        <v>63</v>
      </c>
      <c r="E524" s="14" t="s">
        <v>15</v>
      </c>
      <c r="F524" s="14" t="s">
        <v>3252</v>
      </c>
      <c r="G524" s="14" t="s">
        <v>3253</v>
      </c>
      <c r="H524" s="14" t="s">
        <v>3254</v>
      </c>
      <c r="I524" s="14" t="s">
        <v>28</v>
      </c>
      <c r="J524" s="14" t="s">
        <v>29</v>
      </c>
      <c r="K524" s="14" t="s">
        <v>517</v>
      </c>
    </row>
    <row r="525" spans="1:11" ht="52.5" x14ac:dyDescent="0.25">
      <c r="A525" s="27" t="s">
        <v>5375</v>
      </c>
      <c r="B525" s="13" t="s">
        <v>5376</v>
      </c>
      <c r="C525" s="14" t="s">
        <v>5377</v>
      </c>
      <c r="D525" s="14" t="s">
        <v>63</v>
      </c>
      <c r="E525" s="14" t="s">
        <v>15</v>
      </c>
      <c r="F525" s="14" t="s">
        <v>5378</v>
      </c>
      <c r="G525" s="14" t="s">
        <v>5379</v>
      </c>
      <c r="H525" s="14" t="s">
        <v>5380</v>
      </c>
      <c r="I525" s="14" t="s">
        <v>28</v>
      </c>
      <c r="J525" s="14" t="s">
        <v>29</v>
      </c>
      <c r="K525" s="14" t="s">
        <v>517</v>
      </c>
    </row>
    <row r="526" spans="1:11" ht="63" x14ac:dyDescent="0.25">
      <c r="A526" s="27" t="s">
        <v>5381</v>
      </c>
      <c r="B526" s="13" t="s">
        <v>5382</v>
      </c>
      <c r="C526" s="14" t="s">
        <v>5383</v>
      </c>
      <c r="D526" s="14" t="s">
        <v>1083</v>
      </c>
      <c r="E526" s="14" t="s">
        <v>15</v>
      </c>
      <c r="F526" s="14" t="s">
        <v>781</v>
      </c>
      <c r="G526" s="14" t="s">
        <v>782</v>
      </c>
      <c r="H526" s="14" t="s">
        <v>783</v>
      </c>
      <c r="I526" s="14" t="s">
        <v>28</v>
      </c>
      <c r="J526" s="14" t="s">
        <v>29</v>
      </c>
      <c r="K526" s="14" t="s">
        <v>5384</v>
      </c>
    </row>
    <row r="527" spans="1:11" ht="73.5" x14ac:dyDescent="0.25">
      <c r="A527" s="27" t="s">
        <v>5385</v>
      </c>
      <c r="B527" s="13" t="s">
        <v>5386</v>
      </c>
      <c r="C527" s="14" t="s">
        <v>5387</v>
      </c>
      <c r="D527" s="14" t="s">
        <v>63</v>
      </c>
      <c r="E527" s="14" t="s">
        <v>15</v>
      </c>
      <c r="F527" s="14" t="s">
        <v>5388</v>
      </c>
      <c r="G527" s="14" t="s">
        <v>5389</v>
      </c>
      <c r="H527" s="14" t="s">
        <v>5390</v>
      </c>
      <c r="I527" s="14" t="s">
        <v>28</v>
      </c>
      <c r="J527" s="14" t="s">
        <v>29</v>
      </c>
      <c r="K527" s="14" t="s">
        <v>517</v>
      </c>
    </row>
    <row r="528" spans="1:11" ht="42" x14ac:dyDescent="0.25">
      <c r="A528" s="27" t="s">
        <v>5391</v>
      </c>
      <c r="B528" s="13" t="s">
        <v>5392</v>
      </c>
      <c r="C528" s="14" t="s">
        <v>5393</v>
      </c>
      <c r="D528" s="14" t="s">
        <v>55</v>
      </c>
      <c r="E528" s="14" t="s">
        <v>15</v>
      </c>
      <c r="F528" s="14" t="s">
        <v>5395</v>
      </c>
      <c r="G528" s="14" t="s">
        <v>5394</v>
      </c>
      <c r="H528" s="14" t="s">
        <v>5396</v>
      </c>
      <c r="I528" s="14" t="s">
        <v>663</v>
      </c>
      <c r="J528" s="14" t="s">
        <v>664</v>
      </c>
      <c r="K528" s="14" t="s">
        <v>66</v>
      </c>
    </row>
    <row r="529" spans="1:11" ht="52.5" x14ac:dyDescent="0.25">
      <c r="A529" s="27" t="s">
        <v>5397</v>
      </c>
      <c r="B529" s="13" t="s">
        <v>5398</v>
      </c>
      <c r="C529" s="14" t="s">
        <v>5399</v>
      </c>
      <c r="D529" s="14" t="s">
        <v>14</v>
      </c>
      <c r="E529" s="14" t="s">
        <v>15</v>
      </c>
      <c r="F529" s="14" t="s">
        <v>4767</v>
      </c>
      <c r="G529" s="14" t="s">
        <v>5400</v>
      </c>
      <c r="H529" s="14" t="s">
        <v>4769</v>
      </c>
      <c r="I529" s="14" t="s">
        <v>28</v>
      </c>
      <c r="J529" s="14" t="s">
        <v>29</v>
      </c>
      <c r="K529" s="14" t="s">
        <v>4856</v>
      </c>
    </row>
    <row r="530" spans="1:11" ht="105" x14ac:dyDescent="0.25">
      <c r="A530" s="27" t="s">
        <v>5401</v>
      </c>
      <c r="B530" s="13" t="s">
        <v>5402</v>
      </c>
      <c r="C530" s="14" t="s">
        <v>5403</v>
      </c>
      <c r="D530" s="14" t="s">
        <v>128</v>
      </c>
      <c r="E530" s="14" t="s">
        <v>15</v>
      </c>
      <c r="F530" s="14" t="s">
        <v>5404</v>
      </c>
      <c r="G530" s="14" t="s">
        <v>5405</v>
      </c>
      <c r="H530" s="14" t="s">
        <v>5406</v>
      </c>
      <c r="I530" s="14" t="s">
        <v>5407</v>
      </c>
      <c r="J530" s="14" t="s">
        <v>136</v>
      </c>
      <c r="K530" s="14" t="s">
        <v>66</v>
      </c>
    </row>
    <row r="531" spans="1:11" ht="52.5" x14ac:dyDescent="0.25">
      <c r="A531" s="27" t="s">
        <v>5408</v>
      </c>
      <c r="B531" s="13" t="s">
        <v>5409</v>
      </c>
      <c r="C531" s="14" t="s">
        <v>5410</v>
      </c>
      <c r="D531" s="14" t="s">
        <v>63</v>
      </c>
      <c r="E531" s="14" t="s">
        <v>15</v>
      </c>
      <c r="F531" s="14"/>
      <c r="G531" s="14" t="s">
        <v>4308</v>
      </c>
      <c r="H531" s="14" t="s">
        <v>4304</v>
      </c>
      <c r="I531" s="14" t="s">
        <v>28</v>
      </c>
      <c r="J531" s="14" t="s">
        <v>29</v>
      </c>
      <c r="K531" s="14" t="s">
        <v>66</v>
      </c>
    </row>
    <row r="532" spans="1:11" ht="105" x14ac:dyDescent="0.25">
      <c r="A532" s="27" t="s">
        <v>5411</v>
      </c>
      <c r="B532" s="13" t="s">
        <v>5412</v>
      </c>
      <c r="C532" s="14" t="s">
        <v>5413</v>
      </c>
      <c r="D532" s="14" t="s">
        <v>93</v>
      </c>
      <c r="E532" s="14" t="s">
        <v>15</v>
      </c>
      <c r="F532" s="14" t="s">
        <v>5414</v>
      </c>
      <c r="G532" s="14"/>
      <c r="H532" s="14" t="s">
        <v>5415</v>
      </c>
      <c r="I532" s="14" t="s">
        <v>135</v>
      </c>
      <c r="J532" s="14" t="s">
        <v>136</v>
      </c>
      <c r="K532" s="14" t="s">
        <v>66</v>
      </c>
    </row>
    <row r="533" spans="1:11" ht="94.5" x14ac:dyDescent="0.25">
      <c r="A533" s="27" t="s">
        <v>5416</v>
      </c>
      <c r="B533" s="13" t="s">
        <v>5417</v>
      </c>
      <c r="C533" s="14" t="s">
        <v>5418</v>
      </c>
      <c r="D533" s="14" t="s">
        <v>14</v>
      </c>
      <c r="E533" s="14" t="s">
        <v>15</v>
      </c>
      <c r="F533" s="14" t="s">
        <v>181</v>
      </c>
      <c r="G533" s="14" t="s">
        <v>1991</v>
      </c>
      <c r="H533" s="14" t="s">
        <v>1992</v>
      </c>
      <c r="I533" s="14" t="s">
        <v>343</v>
      </c>
      <c r="J533" s="14" t="s">
        <v>317</v>
      </c>
      <c r="K533" s="14" t="s">
        <v>344</v>
      </c>
    </row>
    <row r="534" spans="1:11" ht="52.5" x14ac:dyDescent="0.25">
      <c r="A534" s="27" t="s">
        <v>5419</v>
      </c>
      <c r="B534" s="13" t="s">
        <v>5420</v>
      </c>
      <c r="C534" s="14" t="s">
        <v>5421</v>
      </c>
      <c r="D534" s="14" t="s">
        <v>63</v>
      </c>
      <c r="E534" s="14" t="s">
        <v>15</v>
      </c>
      <c r="F534" s="14" t="s">
        <v>1392</v>
      </c>
      <c r="G534" s="14" t="s">
        <v>1393</v>
      </c>
      <c r="H534" s="14" t="s">
        <v>1394</v>
      </c>
      <c r="I534" s="14" t="s">
        <v>663</v>
      </c>
      <c r="J534" s="14" t="s">
        <v>664</v>
      </c>
      <c r="K534" s="14" t="s">
        <v>76</v>
      </c>
    </row>
    <row r="535" spans="1:11" ht="63" x14ac:dyDescent="0.25">
      <c r="A535" s="27" t="s">
        <v>5422</v>
      </c>
      <c r="B535" s="13" t="s">
        <v>5423</v>
      </c>
      <c r="C535" s="14" t="s">
        <v>5424</v>
      </c>
      <c r="D535" s="14" t="s">
        <v>14</v>
      </c>
      <c r="E535" s="14" t="s">
        <v>15</v>
      </c>
      <c r="F535" s="14" t="s">
        <v>5425</v>
      </c>
      <c r="G535" s="14" t="s">
        <v>5426</v>
      </c>
      <c r="H535" s="14" t="s">
        <v>5427</v>
      </c>
      <c r="I535" s="14" t="s">
        <v>343</v>
      </c>
      <c r="J535" s="14" t="s">
        <v>317</v>
      </c>
      <c r="K535" s="14" t="s">
        <v>344</v>
      </c>
    </row>
    <row r="536" spans="1:11" ht="52.5" x14ac:dyDescent="0.25">
      <c r="A536" s="27" t="s">
        <v>5428</v>
      </c>
      <c r="B536" s="13" t="s">
        <v>5429</v>
      </c>
      <c r="C536" s="14" t="s">
        <v>5430</v>
      </c>
      <c r="D536" s="14" t="s">
        <v>63</v>
      </c>
      <c r="E536" s="14" t="s">
        <v>15</v>
      </c>
      <c r="F536" s="14" t="s">
        <v>522</v>
      </c>
      <c r="G536" s="14" t="s">
        <v>523</v>
      </c>
      <c r="H536" s="14" t="s">
        <v>524</v>
      </c>
      <c r="I536" s="14" t="s">
        <v>28</v>
      </c>
      <c r="J536" s="14" t="s">
        <v>29</v>
      </c>
      <c r="K536" s="14" t="s">
        <v>66</v>
      </c>
    </row>
    <row r="537" spans="1:11" ht="52.5" x14ac:dyDescent="0.25">
      <c r="A537" s="27" t="s">
        <v>5431</v>
      </c>
      <c r="B537" s="13" t="s">
        <v>5432</v>
      </c>
      <c r="C537" s="14" t="s">
        <v>5433</v>
      </c>
      <c r="D537" s="14" t="s">
        <v>14</v>
      </c>
      <c r="E537" s="14" t="s">
        <v>15</v>
      </c>
      <c r="F537" s="14" t="s">
        <v>1401</v>
      </c>
      <c r="G537" s="14" t="s">
        <v>1402</v>
      </c>
      <c r="H537" s="14" t="s">
        <v>1403</v>
      </c>
      <c r="I537" s="14" t="s">
        <v>28</v>
      </c>
      <c r="J537" s="14" t="s">
        <v>29</v>
      </c>
      <c r="K537" s="14" t="s">
        <v>344</v>
      </c>
    </row>
    <row r="538" spans="1:11" ht="52.5" x14ac:dyDescent="0.25">
      <c r="A538" s="27" t="s">
        <v>5434</v>
      </c>
      <c r="B538" s="13" t="s">
        <v>5435</v>
      </c>
      <c r="C538" s="14" t="s">
        <v>5436</v>
      </c>
      <c r="D538" s="14" t="s">
        <v>14</v>
      </c>
      <c r="E538" s="14" t="s">
        <v>15</v>
      </c>
      <c r="F538" s="14" t="s">
        <v>775</v>
      </c>
      <c r="G538" s="14" t="s">
        <v>5437</v>
      </c>
      <c r="H538" s="14" t="s">
        <v>777</v>
      </c>
      <c r="I538" s="14" t="s">
        <v>28</v>
      </c>
      <c r="J538" s="14" t="s">
        <v>29</v>
      </c>
      <c r="K538" s="14" t="s">
        <v>37</v>
      </c>
    </row>
    <row r="539" spans="1:11" ht="42" x14ac:dyDescent="0.25">
      <c r="A539" s="27" t="s">
        <v>5438</v>
      </c>
      <c r="B539" s="13" t="s">
        <v>5439</v>
      </c>
      <c r="C539" s="14" t="s">
        <v>5440</v>
      </c>
      <c r="D539" s="14" t="s">
        <v>14</v>
      </c>
      <c r="E539" s="14" t="s">
        <v>15</v>
      </c>
      <c r="F539" s="14" t="s">
        <v>3804</v>
      </c>
      <c r="G539" s="14" t="s">
        <v>3803</v>
      </c>
      <c r="H539" s="14" t="s">
        <v>3805</v>
      </c>
      <c r="I539" s="14" t="s">
        <v>28</v>
      </c>
      <c r="J539" s="14" t="s">
        <v>29</v>
      </c>
      <c r="K539" s="14" t="s">
        <v>170</v>
      </c>
    </row>
    <row r="540" spans="1:11" ht="42" x14ac:dyDescent="0.25">
      <c r="A540" s="27" t="s">
        <v>5441</v>
      </c>
      <c r="B540" s="13" t="s">
        <v>5442</v>
      </c>
      <c r="C540" s="14" t="s">
        <v>5443</v>
      </c>
      <c r="D540" s="14" t="s">
        <v>14</v>
      </c>
      <c r="E540" s="14" t="s">
        <v>15</v>
      </c>
      <c r="F540" s="14" t="s">
        <v>5444</v>
      </c>
      <c r="G540" s="14" t="s">
        <v>5445</v>
      </c>
      <c r="H540" s="14" t="s">
        <v>231</v>
      </c>
      <c r="I540" s="14" t="s">
        <v>28</v>
      </c>
      <c r="J540" s="14" t="s">
        <v>29</v>
      </c>
      <c r="K540" s="14" t="s">
        <v>344</v>
      </c>
    </row>
    <row r="541" spans="1:11" ht="63" x14ac:dyDescent="0.25">
      <c r="A541" s="27" t="s">
        <v>5446</v>
      </c>
      <c r="B541" s="13" t="s">
        <v>5447</v>
      </c>
      <c r="C541" s="14" t="s">
        <v>5448</v>
      </c>
      <c r="D541" s="14" t="s">
        <v>14</v>
      </c>
      <c r="E541" s="14" t="s">
        <v>15</v>
      </c>
      <c r="F541" s="14" t="s">
        <v>3071</v>
      </c>
      <c r="G541" s="14" t="s">
        <v>5330</v>
      </c>
      <c r="H541" s="14" t="s">
        <v>3073</v>
      </c>
      <c r="I541" s="14" t="s">
        <v>28</v>
      </c>
      <c r="J541" s="14" t="s">
        <v>29</v>
      </c>
      <c r="K541" s="14" t="s">
        <v>344</v>
      </c>
    </row>
    <row r="542" spans="1:11" ht="84" x14ac:dyDescent="0.25">
      <c r="A542" s="27" t="s">
        <v>5449</v>
      </c>
      <c r="B542" s="13" t="s">
        <v>5450</v>
      </c>
      <c r="C542" s="14" t="s">
        <v>5451</v>
      </c>
      <c r="D542" s="14" t="s">
        <v>14</v>
      </c>
      <c r="E542" s="14" t="s">
        <v>15</v>
      </c>
      <c r="F542" s="14" t="s">
        <v>2752</v>
      </c>
      <c r="G542" s="14" t="s">
        <v>2753</v>
      </c>
      <c r="H542" s="14" t="s">
        <v>2754</v>
      </c>
      <c r="I542" s="14" t="s">
        <v>28</v>
      </c>
      <c r="J542" s="14" t="s">
        <v>29</v>
      </c>
      <c r="K542" s="14" t="s">
        <v>344</v>
      </c>
    </row>
    <row r="543" spans="1:11" ht="52.5" x14ac:dyDescent="0.25">
      <c r="A543" s="27" t="s">
        <v>5452</v>
      </c>
      <c r="B543" s="13" t="s">
        <v>5453</v>
      </c>
      <c r="C543" s="14" t="s">
        <v>5454</v>
      </c>
      <c r="D543" s="14" t="s">
        <v>14</v>
      </c>
      <c r="E543" s="14" t="s">
        <v>15</v>
      </c>
      <c r="F543" s="14" t="s">
        <v>5455</v>
      </c>
      <c r="G543" s="14" t="s">
        <v>5456</v>
      </c>
      <c r="H543" s="14" t="s">
        <v>5457</v>
      </c>
      <c r="I543" s="14" t="s">
        <v>28</v>
      </c>
      <c r="J543" s="14" t="s">
        <v>29</v>
      </c>
      <c r="K543" s="14" t="s">
        <v>37</v>
      </c>
    </row>
    <row r="544" spans="1:11" ht="63" x14ac:dyDescent="0.25">
      <c r="A544" s="27" t="s">
        <v>5458</v>
      </c>
      <c r="B544" s="13" t="s">
        <v>5459</v>
      </c>
      <c r="C544" s="14" t="s">
        <v>5460</v>
      </c>
      <c r="D544" s="14" t="s">
        <v>63</v>
      </c>
      <c r="E544" s="14" t="s">
        <v>15</v>
      </c>
      <c r="F544" s="14" t="s">
        <v>781</v>
      </c>
      <c r="G544" s="14" t="s">
        <v>782</v>
      </c>
      <c r="H544" s="14" t="s">
        <v>783</v>
      </c>
      <c r="I544" s="14" t="s">
        <v>28</v>
      </c>
      <c r="J544" s="14" t="s">
        <v>29</v>
      </c>
      <c r="K544" s="14" t="s">
        <v>148</v>
      </c>
    </row>
    <row r="545" spans="1:11" ht="73.5" x14ac:dyDescent="0.25">
      <c r="A545" s="27" t="s">
        <v>5461</v>
      </c>
      <c r="B545" s="13" t="s">
        <v>5462</v>
      </c>
      <c r="C545" s="14" t="s">
        <v>3872</v>
      </c>
      <c r="D545" s="14" t="s">
        <v>93</v>
      </c>
      <c r="E545" s="14" t="s">
        <v>15</v>
      </c>
      <c r="F545" s="14" t="s">
        <v>5463</v>
      </c>
      <c r="G545" s="14" t="s">
        <v>5464</v>
      </c>
      <c r="H545" s="14" t="s">
        <v>5465</v>
      </c>
      <c r="I545" s="14" t="s">
        <v>28</v>
      </c>
      <c r="J545" s="14" t="s">
        <v>29</v>
      </c>
      <c r="K545" s="14" t="s">
        <v>59</v>
      </c>
    </row>
    <row r="546" spans="1:11" ht="52.5" x14ac:dyDescent="0.25">
      <c r="A546" s="27" t="s">
        <v>5466</v>
      </c>
      <c r="B546" s="13" t="s">
        <v>5467</v>
      </c>
      <c r="C546" s="14" t="s">
        <v>5468</v>
      </c>
      <c r="D546" s="14" t="s">
        <v>14</v>
      </c>
      <c r="E546" s="14" t="s">
        <v>15</v>
      </c>
      <c r="F546" s="14" t="s">
        <v>1401</v>
      </c>
      <c r="G546" s="14" t="s">
        <v>1402</v>
      </c>
      <c r="H546" s="14" t="s">
        <v>1403</v>
      </c>
      <c r="I546" s="14" t="s">
        <v>28</v>
      </c>
      <c r="J546" s="14" t="s">
        <v>29</v>
      </c>
      <c r="K546" s="14" t="s">
        <v>37</v>
      </c>
    </row>
    <row r="547" spans="1:11" ht="84" x14ac:dyDescent="0.25">
      <c r="A547" s="27" t="s">
        <v>5469</v>
      </c>
      <c r="B547" s="13" t="s">
        <v>5470</v>
      </c>
      <c r="C547" s="14" t="s">
        <v>5471</v>
      </c>
      <c r="D547" s="14" t="s">
        <v>63</v>
      </c>
      <c r="E547" s="14" t="s">
        <v>15</v>
      </c>
      <c r="F547" s="14" t="s">
        <v>5472</v>
      </c>
      <c r="G547" s="14" t="s">
        <v>5473</v>
      </c>
      <c r="H547" s="14" t="s">
        <v>5474</v>
      </c>
      <c r="I547" s="14" t="s">
        <v>28</v>
      </c>
      <c r="J547" s="14" t="s">
        <v>29</v>
      </c>
      <c r="K547" s="14" t="s">
        <v>3799</v>
      </c>
    </row>
    <row r="548" spans="1:11" ht="105" x14ac:dyDescent="0.25">
      <c r="A548" s="27" t="s">
        <v>5475</v>
      </c>
      <c r="B548" s="13" t="s">
        <v>5476</v>
      </c>
      <c r="C548" s="14" t="s">
        <v>5477</v>
      </c>
      <c r="D548" s="14" t="s">
        <v>93</v>
      </c>
      <c r="E548" s="14" t="s">
        <v>15</v>
      </c>
      <c r="F548" s="14"/>
      <c r="G548" s="14" t="s">
        <v>4508</v>
      </c>
      <c r="H548" s="14" t="s">
        <v>5324</v>
      </c>
      <c r="I548" s="14" t="s">
        <v>330</v>
      </c>
      <c r="J548" s="14" t="s">
        <v>136</v>
      </c>
      <c r="K548" s="14" t="s">
        <v>66</v>
      </c>
    </row>
    <row r="549" spans="1:11" ht="63" x14ac:dyDescent="0.25">
      <c r="A549" s="27" t="s">
        <v>5478</v>
      </c>
      <c r="B549" s="13" t="s">
        <v>5479</v>
      </c>
      <c r="C549" s="14" t="s">
        <v>5480</v>
      </c>
      <c r="D549" s="14" t="s">
        <v>63</v>
      </c>
      <c r="E549" s="14" t="s">
        <v>15</v>
      </c>
      <c r="F549" s="14" t="s">
        <v>1272</v>
      </c>
      <c r="G549" s="14" t="s">
        <v>5481</v>
      </c>
      <c r="H549" s="14" t="s">
        <v>1274</v>
      </c>
      <c r="I549" s="14" t="s">
        <v>343</v>
      </c>
      <c r="J549" s="14" t="s">
        <v>317</v>
      </c>
      <c r="K549" s="14" t="s">
        <v>344</v>
      </c>
    </row>
    <row r="550" spans="1:11" ht="63" x14ac:dyDescent="0.25">
      <c r="A550" s="27" t="s">
        <v>5482</v>
      </c>
      <c r="B550" s="13" t="s">
        <v>5483</v>
      </c>
      <c r="C550" s="14" t="s">
        <v>5484</v>
      </c>
      <c r="D550" s="14" t="s">
        <v>63</v>
      </c>
      <c r="E550" s="14" t="s">
        <v>15</v>
      </c>
      <c r="F550" s="14" t="s">
        <v>1272</v>
      </c>
      <c r="G550" s="14" t="s">
        <v>5481</v>
      </c>
      <c r="H550" s="14" t="s">
        <v>1274</v>
      </c>
      <c r="I550" s="14" t="s">
        <v>343</v>
      </c>
      <c r="J550" s="14" t="s">
        <v>317</v>
      </c>
      <c r="K550" s="14" t="s">
        <v>344</v>
      </c>
    </row>
    <row r="551" spans="1:11" ht="73.5" x14ac:dyDescent="0.25">
      <c r="A551" s="27" t="s">
        <v>5485</v>
      </c>
      <c r="B551" s="13" t="s">
        <v>5486</v>
      </c>
      <c r="C551" s="14" t="s">
        <v>5487</v>
      </c>
      <c r="D551" s="14" t="s">
        <v>63</v>
      </c>
      <c r="E551" s="14" t="s">
        <v>15</v>
      </c>
      <c r="F551" s="14" t="s">
        <v>4207</v>
      </c>
      <c r="G551" s="14" t="s">
        <v>4208</v>
      </c>
      <c r="H551" s="14" t="s">
        <v>4209</v>
      </c>
      <c r="I551" s="14" t="s">
        <v>2377</v>
      </c>
      <c r="J551" s="14" t="s">
        <v>360</v>
      </c>
      <c r="K551" s="14" t="s">
        <v>76</v>
      </c>
    </row>
    <row r="552" spans="1:11" ht="84" x14ac:dyDescent="0.25">
      <c r="A552" s="27" t="s">
        <v>5488</v>
      </c>
      <c r="B552" s="13" t="s">
        <v>5489</v>
      </c>
      <c r="C552" s="14" t="s">
        <v>5490</v>
      </c>
      <c r="D552" s="14" t="s">
        <v>14</v>
      </c>
      <c r="E552" s="14" t="s">
        <v>15</v>
      </c>
      <c r="F552" s="14" t="s">
        <v>5491</v>
      </c>
      <c r="G552" s="14" t="s">
        <v>5492</v>
      </c>
      <c r="H552" s="14" t="s">
        <v>5493</v>
      </c>
      <c r="I552" s="14" t="s">
        <v>391</v>
      </c>
      <c r="J552" s="14" t="s">
        <v>392</v>
      </c>
      <c r="K552" s="14" t="s">
        <v>76</v>
      </c>
    </row>
    <row r="553" spans="1:11" ht="52.5" x14ac:dyDescent="0.25">
      <c r="A553" s="27" t="s">
        <v>5494</v>
      </c>
      <c r="B553" s="13" t="s">
        <v>5495</v>
      </c>
      <c r="C553" s="14" t="s">
        <v>5496</v>
      </c>
      <c r="D553" s="14" t="s">
        <v>63</v>
      </c>
      <c r="E553" s="14" t="s">
        <v>15</v>
      </c>
      <c r="F553" s="14" t="s">
        <v>5497</v>
      </c>
      <c r="G553" s="14" t="s">
        <v>5498</v>
      </c>
      <c r="H553" s="14" t="s">
        <v>5499</v>
      </c>
      <c r="I553" s="14" t="s">
        <v>28</v>
      </c>
      <c r="J553" s="14" t="s">
        <v>29</v>
      </c>
      <c r="K553" s="14" t="s">
        <v>517</v>
      </c>
    </row>
    <row r="554" spans="1:11" ht="105" x14ac:dyDescent="0.25">
      <c r="A554" s="27" t="s">
        <v>5500</v>
      </c>
      <c r="B554" s="13" t="s">
        <v>5501</v>
      </c>
      <c r="C554" s="14" t="s">
        <v>5502</v>
      </c>
      <c r="D554" s="14" t="s">
        <v>14</v>
      </c>
      <c r="E554" s="14" t="s">
        <v>15</v>
      </c>
      <c r="F554" s="14" t="s">
        <v>5503</v>
      </c>
      <c r="G554" s="14" t="s">
        <v>5504</v>
      </c>
      <c r="H554" s="14" t="s">
        <v>5505</v>
      </c>
      <c r="I554" s="14" t="s">
        <v>2131</v>
      </c>
      <c r="J554" s="14" t="s">
        <v>136</v>
      </c>
      <c r="K554" s="14" t="s">
        <v>76</v>
      </c>
    </row>
    <row r="555" spans="1:11" ht="63" x14ac:dyDescent="0.25">
      <c r="A555" s="27" t="s">
        <v>5506</v>
      </c>
      <c r="B555" s="13" t="s">
        <v>5507</v>
      </c>
      <c r="C555" s="14" t="s">
        <v>5508</v>
      </c>
      <c r="D555" s="14" t="s">
        <v>14</v>
      </c>
      <c r="E555" s="14" t="s">
        <v>15</v>
      </c>
      <c r="F555" s="14" t="s">
        <v>5509</v>
      </c>
      <c r="G555" s="14" t="s">
        <v>5510</v>
      </c>
      <c r="H555" s="14" t="s">
        <v>5511</v>
      </c>
      <c r="I555" s="14" t="s">
        <v>28</v>
      </c>
      <c r="J555" s="14" t="s">
        <v>29</v>
      </c>
      <c r="K555" s="14" t="s">
        <v>155</v>
      </c>
    </row>
    <row r="556" spans="1:11" ht="52.5" x14ac:dyDescent="0.25">
      <c r="A556" s="27" t="s">
        <v>5512</v>
      </c>
      <c r="B556" s="13" t="s">
        <v>5513</v>
      </c>
      <c r="C556" s="14" t="s">
        <v>5514</v>
      </c>
      <c r="D556" s="14" t="s">
        <v>63</v>
      </c>
      <c r="E556" s="14" t="s">
        <v>15</v>
      </c>
      <c r="F556" s="14" t="s">
        <v>5515</v>
      </c>
      <c r="G556" s="14" t="s">
        <v>5516</v>
      </c>
      <c r="H556" s="14" t="s">
        <v>5517</v>
      </c>
      <c r="I556" s="14" t="s">
        <v>28</v>
      </c>
      <c r="J556" s="14" t="s">
        <v>29</v>
      </c>
      <c r="K556" s="14" t="s">
        <v>517</v>
      </c>
    </row>
    <row r="557" spans="1:11" ht="42" x14ac:dyDescent="0.25">
      <c r="A557" s="27" t="s">
        <v>5518</v>
      </c>
      <c r="B557" s="13" t="s">
        <v>5519</v>
      </c>
      <c r="C557" s="14" t="s">
        <v>5520</v>
      </c>
      <c r="D557" s="14" t="s">
        <v>14</v>
      </c>
      <c r="E557" s="14" t="s">
        <v>15</v>
      </c>
      <c r="F557" s="14" t="s">
        <v>5521</v>
      </c>
      <c r="G557" s="14" t="s">
        <v>5522</v>
      </c>
      <c r="H557" s="14" t="s">
        <v>5523</v>
      </c>
      <c r="I557" s="14" t="s">
        <v>28</v>
      </c>
      <c r="J557" s="14" t="s">
        <v>29</v>
      </c>
      <c r="K557" s="14" t="s">
        <v>344</v>
      </c>
    </row>
    <row r="558" spans="1:11" ht="52.5" x14ac:dyDescent="0.25">
      <c r="A558" s="27" t="s">
        <v>5524</v>
      </c>
      <c r="B558" s="13" t="s">
        <v>5525</v>
      </c>
      <c r="C558" s="14" t="s">
        <v>5526</v>
      </c>
      <c r="D558" s="14" t="s">
        <v>63</v>
      </c>
      <c r="E558" s="14" t="s">
        <v>15</v>
      </c>
      <c r="F558" s="14" t="s">
        <v>1417</v>
      </c>
      <c r="G558" s="14" t="s">
        <v>1418</v>
      </c>
      <c r="H558" s="14" t="s">
        <v>1419</v>
      </c>
      <c r="I558" s="14" t="s">
        <v>28</v>
      </c>
      <c r="J558" s="14" t="s">
        <v>29</v>
      </c>
      <c r="K558" s="14" t="s">
        <v>148</v>
      </c>
    </row>
    <row r="559" spans="1:11" ht="73.5" x14ac:dyDescent="0.25">
      <c r="A559" s="27" t="s">
        <v>5527</v>
      </c>
      <c r="B559" s="13" t="s">
        <v>5528</v>
      </c>
      <c r="C559" s="14" t="s">
        <v>5529</v>
      </c>
      <c r="D559" s="14" t="s">
        <v>63</v>
      </c>
      <c r="E559" s="14" t="s">
        <v>15</v>
      </c>
      <c r="F559" s="14" t="s">
        <v>5530</v>
      </c>
      <c r="G559" s="14" t="s">
        <v>5531</v>
      </c>
      <c r="H559" s="14" t="s">
        <v>5532</v>
      </c>
      <c r="I559" s="14" t="s">
        <v>28</v>
      </c>
      <c r="J559" s="14" t="s">
        <v>29</v>
      </c>
      <c r="K559" s="14" t="s">
        <v>148</v>
      </c>
    </row>
    <row r="560" spans="1:11" ht="42" x14ac:dyDescent="0.25">
      <c r="A560" s="27" t="s">
        <v>5533</v>
      </c>
      <c r="B560" s="13" t="s">
        <v>5534</v>
      </c>
      <c r="C560" s="14" t="s">
        <v>5535</v>
      </c>
      <c r="D560" s="14" t="s">
        <v>55</v>
      </c>
      <c r="E560" s="14" t="s">
        <v>15</v>
      </c>
      <c r="F560" s="14"/>
      <c r="G560" s="14" t="s">
        <v>5536</v>
      </c>
      <c r="H560" s="14" t="s">
        <v>5537</v>
      </c>
      <c r="I560" s="14" t="s">
        <v>28</v>
      </c>
      <c r="J560" s="14" t="s">
        <v>29</v>
      </c>
      <c r="K560" s="14" t="s">
        <v>344</v>
      </c>
    </row>
    <row r="561" spans="1:11" ht="42" x14ac:dyDescent="0.25">
      <c r="A561" s="14" t="s">
        <v>5538</v>
      </c>
      <c r="B561" s="13" t="s">
        <v>5539</v>
      </c>
      <c r="C561" s="14" t="s">
        <v>2349</v>
      </c>
      <c r="D561" s="14" t="s">
        <v>80</v>
      </c>
      <c r="E561" s="14" t="s">
        <v>15</v>
      </c>
      <c r="F561" s="14" t="s">
        <v>5540</v>
      </c>
      <c r="G561" s="14" t="s">
        <v>5541</v>
      </c>
      <c r="H561" s="14" t="s">
        <v>5542</v>
      </c>
      <c r="I561" s="14" t="s">
        <v>19</v>
      </c>
      <c r="J561" s="14" t="s">
        <v>20</v>
      </c>
      <c r="K561" s="14"/>
    </row>
    <row r="562" spans="1:11" ht="73.5" x14ac:dyDescent="0.25">
      <c r="A562" s="27" t="s">
        <v>5543</v>
      </c>
      <c r="B562" s="13" t="s">
        <v>5544</v>
      </c>
      <c r="C562" s="14" t="s">
        <v>5545</v>
      </c>
      <c r="D562" s="14" t="s">
        <v>14</v>
      </c>
      <c r="E562" s="14" t="s">
        <v>15</v>
      </c>
      <c r="F562" s="14" t="s">
        <v>4837</v>
      </c>
      <c r="G562" s="14" t="s">
        <v>4838</v>
      </c>
      <c r="H562" s="14" t="s">
        <v>4839</v>
      </c>
      <c r="I562" s="14" t="s">
        <v>28</v>
      </c>
      <c r="J562" s="14" t="s">
        <v>29</v>
      </c>
      <c r="K562" s="14" t="s">
        <v>37</v>
      </c>
    </row>
    <row r="563" spans="1:11" ht="94.5" x14ac:dyDescent="0.25">
      <c r="A563" s="27" t="s">
        <v>5546</v>
      </c>
      <c r="B563" s="13" t="s">
        <v>5547</v>
      </c>
      <c r="C563" s="14" t="s">
        <v>5548</v>
      </c>
      <c r="D563" s="14" t="s">
        <v>63</v>
      </c>
      <c r="E563" s="14" t="s">
        <v>15</v>
      </c>
      <c r="F563" s="14" t="s">
        <v>5549</v>
      </c>
      <c r="G563" s="14" t="s">
        <v>5550</v>
      </c>
      <c r="H563" s="14" t="s">
        <v>5551</v>
      </c>
      <c r="I563" s="14" t="s">
        <v>28</v>
      </c>
      <c r="J563" s="14" t="s">
        <v>29</v>
      </c>
      <c r="K563" s="14" t="s">
        <v>517</v>
      </c>
    </row>
    <row r="564" spans="1:11" ht="42" x14ac:dyDescent="0.25">
      <c r="A564" s="27" t="s">
        <v>5552</v>
      </c>
      <c r="B564" s="13" t="s">
        <v>5553</v>
      </c>
      <c r="C564" s="14" t="s">
        <v>5554</v>
      </c>
      <c r="D564" s="14" t="s">
        <v>80</v>
      </c>
      <c r="E564" s="14" t="s">
        <v>15</v>
      </c>
      <c r="F564" s="14" t="s">
        <v>5540</v>
      </c>
      <c r="G564" s="14" t="s">
        <v>5541</v>
      </c>
      <c r="H564" s="14" t="s">
        <v>5542</v>
      </c>
      <c r="I564" s="14" t="s">
        <v>19</v>
      </c>
      <c r="J564" s="14" t="s">
        <v>20</v>
      </c>
      <c r="K564" s="14"/>
    </row>
    <row r="565" spans="1:11" ht="63" x14ac:dyDescent="0.25">
      <c r="A565" s="27" t="s">
        <v>5555</v>
      </c>
      <c r="B565" s="13" t="s">
        <v>5556</v>
      </c>
      <c r="C565" s="14" t="s">
        <v>5557</v>
      </c>
      <c r="D565" s="14" t="s">
        <v>80</v>
      </c>
      <c r="E565" s="14" t="s">
        <v>15</v>
      </c>
      <c r="F565" s="14"/>
      <c r="G565" s="14" t="s">
        <v>5558</v>
      </c>
      <c r="H565" s="14" t="s">
        <v>5559</v>
      </c>
      <c r="I565" s="14" t="s">
        <v>19</v>
      </c>
      <c r="J565" s="14" t="s">
        <v>20</v>
      </c>
      <c r="K565" s="14"/>
    </row>
    <row r="566" spans="1:11" ht="73.5" x14ac:dyDescent="0.25">
      <c r="A566" s="27" t="s">
        <v>5560</v>
      </c>
      <c r="B566" s="13" t="s">
        <v>5561</v>
      </c>
      <c r="C566" s="14" t="s">
        <v>5562</v>
      </c>
      <c r="D566" s="14" t="s">
        <v>55</v>
      </c>
      <c r="E566" s="14" t="s">
        <v>15</v>
      </c>
      <c r="F566" s="14"/>
      <c r="G566" s="14" t="s">
        <v>5563</v>
      </c>
      <c r="H566" s="14" t="s">
        <v>5564</v>
      </c>
      <c r="I566" s="14" t="s">
        <v>391</v>
      </c>
      <c r="J566" s="14" t="s">
        <v>392</v>
      </c>
      <c r="K566" s="14" t="s">
        <v>76</v>
      </c>
    </row>
    <row r="567" spans="1:11" ht="52.5" x14ac:dyDescent="0.25">
      <c r="A567" s="27" t="s">
        <v>5565</v>
      </c>
      <c r="B567" s="13" t="s">
        <v>5566</v>
      </c>
      <c r="C567" s="14" t="s">
        <v>5567</v>
      </c>
      <c r="D567" s="14" t="s">
        <v>128</v>
      </c>
      <c r="E567" s="14" t="s">
        <v>15</v>
      </c>
      <c r="F567" s="14" t="s">
        <v>3307</v>
      </c>
      <c r="G567" s="14" t="s">
        <v>3308</v>
      </c>
      <c r="H567" s="14" t="s">
        <v>3309</v>
      </c>
      <c r="I567" s="14" t="s">
        <v>105</v>
      </c>
      <c r="J567" s="14" t="s">
        <v>106</v>
      </c>
      <c r="K567" s="14" t="s">
        <v>281</v>
      </c>
    </row>
    <row r="568" spans="1:11" ht="126" x14ac:dyDescent="0.25">
      <c r="A568" s="27" t="s">
        <v>5568</v>
      </c>
      <c r="B568" s="13" t="s">
        <v>5569</v>
      </c>
      <c r="C568" s="14" t="s">
        <v>5570</v>
      </c>
      <c r="D568" s="14" t="s">
        <v>63</v>
      </c>
      <c r="E568" s="14" t="s">
        <v>15</v>
      </c>
      <c r="F568" s="14" t="s">
        <v>2123</v>
      </c>
      <c r="G568" s="14" t="s">
        <v>2124</v>
      </c>
      <c r="H568" s="14" t="s">
        <v>2125</v>
      </c>
      <c r="I568" s="14" t="s">
        <v>28</v>
      </c>
      <c r="J568" s="14" t="s">
        <v>29</v>
      </c>
      <c r="K568" s="14" t="s">
        <v>148</v>
      </c>
    </row>
    <row r="569" spans="1:11" ht="63" x14ac:dyDescent="0.25">
      <c r="A569" s="27" t="s">
        <v>5571</v>
      </c>
      <c r="B569" s="13" t="s">
        <v>5572</v>
      </c>
      <c r="C569" s="14" t="s">
        <v>4221</v>
      </c>
      <c r="D569" s="14" t="s">
        <v>55</v>
      </c>
      <c r="E569" s="14" t="s">
        <v>15</v>
      </c>
      <c r="F569" s="14"/>
      <c r="G569" s="14" t="s">
        <v>5573</v>
      </c>
      <c r="H569" s="14" t="s">
        <v>5574</v>
      </c>
      <c r="I569" s="14" t="s">
        <v>391</v>
      </c>
      <c r="J569" s="14" t="s">
        <v>392</v>
      </c>
      <c r="K569" s="14" t="s">
        <v>76</v>
      </c>
    </row>
    <row r="570" spans="1:11" ht="73.5" x14ac:dyDescent="0.25">
      <c r="A570" s="27" t="s">
        <v>5575</v>
      </c>
      <c r="B570" s="13" t="s">
        <v>5576</v>
      </c>
      <c r="C570" s="14" t="s">
        <v>5577</v>
      </c>
      <c r="D570" s="14" t="s">
        <v>14</v>
      </c>
      <c r="E570" s="14" t="s">
        <v>15</v>
      </c>
      <c r="F570" s="14" t="s">
        <v>1029</v>
      </c>
      <c r="G570" s="14" t="s">
        <v>1030</v>
      </c>
      <c r="H570" s="14" t="s">
        <v>1031</v>
      </c>
      <c r="I570" s="14" t="s">
        <v>28</v>
      </c>
      <c r="J570" s="14" t="s">
        <v>29</v>
      </c>
      <c r="K570" s="14" t="s">
        <v>37</v>
      </c>
    </row>
    <row r="571" spans="1:11" ht="63" x14ac:dyDescent="0.25">
      <c r="A571" s="27" t="s">
        <v>5578</v>
      </c>
      <c r="B571" s="13" t="s">
        <v>5579</v>
      </c>
      <c r="C571" s="14" t="s">
        <v>5580</v>
      </c>
      <c r="D571" s="14" t="s">
        <v>14</v>
      </c>
      <c r="E571" s="14" t="s">
        <v>15</v>
      </c>
      <c r="F571" s="14" t="s">
        <v>922</v>
      </c>
      <c r="G571" s="14" t="s">
        <v>5209</v>
      </c>
      <c r="H571" s="14" t="s">
        <v>924</v>
      </c>
      <c r="I571" s="14" t="s">
        <v>28</v>
      </c>
      <c r="J571" s="14" t="s">
        <v>29</v>
      </c>
      <c r="K571" s="14" t="s">
        <v>37</v>
      </c>
    </row>
    <row r="572" spans="1:11" ht="63" x14ac:dyDescent="0.25">
      <c r="A572" s="27" t="s">
        <v>5581</v>
      </c>
      <c r="B572" s="13" t="s">
        <v>5582</v>
      </c>
      <c r="C572" s="14" t="s">
        <v>5583</v>
      </c>
      <c r="D572" s="14" t="s">
        <v>14</v>
      </c>
      <c r="E572" s="14" t="s">
        <v>15</v>
      </c>
      <c r="F572" s="14" t="s">
        <v>5584</v>
      </c>
      <c r="G572" s="14" t="s">
        <v>5585</v>
      </c>
      <c r="H572" s="14" t="s">
        <v>5586</v>
      </c>
      <c r="I572" s="14" t="s">
        <v>28</v>
      </c>
      <c r="J572" s="14" t="s">
        <v>29</v>
      </c>
      <c r="K572" s="14" t="s">
        <v>30</v>
      </c>
    </row>
    <row r="573" spans="1:11" ht="63" x14ac:dyDescent="0.25">
      <c r="A573" s="27" t="s">
        <v>5587</v>
      </c>
      <c r="B573" s="13" t="s">
        <v>5588</v>
      </c>
      <c r="C573" s="14" t="s">
        <v>5589</v>
      </c>
      <c r="D573" s="14" t="s">
        <v>14</v>
      </c>
      <c r="E573" s="14" t="s">
        <v>15</v>
      </c>
      <c r="F573" s="14" t="s">
        <v>988</v>
      </c>
      <c r="G573" s="14" t="s">
        <v>989</v>
      </c>
      <c r="H573" s="14" t="s">
        <v>990</v>
      </c>
      <c r="I573" s="14" t="s">
        <v>28</v>
      </c>
      <c r="J573" s="14" t="s">
        <v>29</v>
      </c>
      <c r="K573" s="14" t="s">
        <v>37</v>
      </c>
    </row>
    <row r="574" spans="1:11" ht="84" x14ac:dyDescent="0.25">
      <c r="A574" s="27" t="s">
        <v>5590</v>
      </c>
      <c r="B574" s="13" t="s">
        <v>5591</v>
      </c>
      <c r="C574" s="14" t="s">
        <v>5592</v>
      </c>
      <c r="D574" s="14" t="s">
        <v>63</v>
      </c>
      <c r="E574" s="14" t="s">
        <v>15</v>
      </c>
      <c r="F574" s="14" t="s">
        <v>5593</v>
      </c>
      <c r="G574" s="14" t="s">
        <v>5594</v>
      </c>
      <c r="H574" s="14" t="s">
        <v>5595</v>
      </c>
      <c r="I574" s="14" t="s">
        <v>28</v>
      </c>
      <c r="J574" s="14" t="s">
        <v>29</v>
      </c>
      <c r="K574" s="14" t="s">
        <v>517</v>
      </c>
    </row>
    <row r="575" spans="1:11" ht="84" x14ac:dyDescent="0.25">
      <c r="A575" s="27" t="s">
        <v>5596</v>
      </c>
      <c r="B575" s="13" t="s">
        <v>5597</v>
      </c>
      <c r="C575" s="14" t="s">
        <v>5598</v>
      </c>
      <c r="D575" s="14" t="s">
        <v>63</v>
      </c>
      <c r="E575" s="14" t="s">
        <v>15</v>
      </c>
      <c r="F575" s="14" t="s">
        <v>5599</v>
      </c>
      <c r="G575" s="14" t="s">
        <v>5600</v>
      </c>
      <c r="H575" s="14" t="s">
        <v>5601</v>
      </c>
      <c r="I575" s="14" t="s">
        <v>28</v>
      </c>
      <c r="J575" s="14" t="s">
        <v>29</v>
      </c>
      <c r="K575" s="14" t="s">
        <v>148</v>
      </c>
    </row>
    <row r="576" spans="1:11" ht="73.5" x14ac:dyDescent="0.25">
      <c r="A576" s="27" t="s">
        <v>5602</v>
      </c>
      <c r="B576" s="13" t="s">
        <v>5603</v>
      </c>
      <c r="C576" s="14" t="s">
        <v>5604</v>
      </c>
      <c r="D576" s="14" t="s">
        <v>14</v>
      </c>
      <c r="E576" s="14" t="s">
        <v>15</v>
      </c>
      <c r="F576" s="14" t="s">
        <v>2335</v>
      </c>
      <c r="G576" s="14" t="s">
        <v>2336</v>
      </c>
      <c r="H576" s="14" t="s">
        <v>2337</v>
      </c>
      <c r="I576" s="14" t="s">
        <v>28</v>
      </c>
      <c r="J576" s="14" t="s">
        <v>29</v>
      </c>
      <c r="K576" s="14" t="s">
        <v>37</v>
      </c>
    </row>
    <row r="577" spans="1:11" ht="63" x14ac:dyDescent="0.25">
      <c r="A577" s="27" t="s">
        <v>5605</v>
      </c>
      <c r="B577" s="13" t="s">
        <v>5606</v>
      </c>
      <c r="C577" s="14" t="s">
        <v>5607</v>
      </c>
      <c r="D577" s="14" t="s">
        <v>63</v>
      </c>
      <c r="E577" s="14" t="s">
        <v>15</v>
      </c>
      <c r="F577" s="14" t="s">
        <v>5608</v>
      </c>
      <c r="G577" s="14" t="s">
        <v>5609</v>
      </c>
      <c r="H577" s="14" t="s">
        <v>5610</v>
      </c>
      <c r="I577" s="14" t="s">
        <v>28</v>
      </c>
      <c r="J577" s="14" t="s">
        <v>29</v>
      </c>
      <c r="K577" s="14" t="s">
        <v>517</v>
      </c>
    </row>
    <row r="578" spans="1:11" ht="126" x14ac:dyDescent="0.25">
      <c r="A578" s="27" t="s">
        <v>5611</v>
      </c>
      <c r="B578" s="13" t="s">
        <v>5612</v>
      </c>
      <c r="C578" s="14" t="s">
        <v>5613</v>
      </c>
      <c r="D578" s="14" t="s">
        <v>63</v>
      </c>
      <c r="E578" s="14" t="s">
        <v>15</v>
      </c>
      <c r="F578" s="14" t="s">
        <v>5614</v>
      </c>
      <c r="G578" s="14" t="s">
        <v>5615</v>
      </c>
      <c r="H578" s="14" t="s">
        <v>5616</v>
      </c>
      <c r="I578" s="14" t="s">
        <v>28</v>
      </c>
      <c r="J578" s="14" t="s">
        <v>29</v>
      </c>
      <c r="K578" s="14" t="s">
        <v>66</v>
      </c>
    </row>
    <row r="579" spans="1:11" ht="52.5" x14ac:dyDescent="0.25">
      <c r="A579" s="27" t="s">
        <v>5617</v>
      </c>
      <c r="B579" s="13" t="s">
        <v>5618</v>
      </c>
      <c r="C579" s="14" t="s">
        <v>5619</v>
      </c>
      <c r="D579" s="14" t="s">
        <v>63</v>
      </c>
      <c r="E579" s="14" t="s">
        <v>15</v>
      </c>
      <c r="F579" s="14" t="s">
        <v>380</v>
      </c>
      <c r="G579" s="14" t="s">
        <v>381</v>
      </c>
      <c r="H579" s="14" t="s">
        <v>382</v>
      </c>
      <c r="I579" s="14" t="s">
        <v>28</v>
      </c>
      <c r="J579" s="14" t="s">
        <v>29</v>
      </c>
      <c r="K579" s="14" t="s">
        <v>517</v>
      </c>
    </row>
    <row r="580" spans="1:11" ht="52.5" x14ac:dyDescent="0.25">
      <c r="A580" s="27" t="s">
        <v>5620</v>
      </c>
      <c r="B580" s="13" t="s">
        <v>5621</v>
      </c>
      <c r="C580" s="14" t="s">
        <v>5622</v>
      </c>
      <c r="D580" s="14" t="s">
        <v>14</v>
      </c>
      <c r="E580" s="14" t="s">
        <v>15</v>
      </c>
      <c r="F580" s="14"/>
      <c r="G580" s="14" t="s">
        <v>5623</v>
      </c>
      <c r="H580" s="14" t="s">
        <v>5624</v>
      </c>
      <c r="I580" s="14" t="s">
        <v>28</v>
      </c>
      <c r="J580" s="14" t="s">
        <v>29</v>
      </c>
      <c r="K580" s="14" t="s">
        <v>344</v>
      </c>
    </row>
    <row r="581" spans="1:11" ht="52.5" x14ac:dyDescent="0.25">
      <c r="A581" s="27" t="s">
        <v>5625</v>
      </c>
      <c r="B581" s="13" t="s">
        <v>5626</v>
      </c>
      <c r="C581" s="14" t="s">
        <v>5627</v>
      </c>
      <c r="D581" s="14" t="s">
        <v>55</v>
      </c>
      <c r="E581" s="14" t="s">
        <v>15</v>
      </c>
      <c r="F581" s="14"/>
      <c r="G581" s="14" t="s">
        <v>5628</v>
      </c>
      <c r="H581" s="14" t="s">
        <v>5629</v>
      </c>
      <c r="I581" s="14" t="s">
        <v>28</v>
      </c>
      <c r="J581" s="14" t="s">
        <v>29</v>
      </c>
      <c r="K581" s="14" t="s">
        <v>162</v>
      </c>
    </row>
    <row r="582" spans="1:11" ht="147" x14ac:dyDescent="0.25">
      <c r="A582" s="27" t="s">
        <v>5630</v>
      </c>
      <c r="B582" s="13" t="s">
        <v>5631</v>
      </c>
      <c r="C582" s="14" t="s">
        <v>5632</v>
      </c>
      <c r="D582" s="14" t="s">
        <v>14</v>
      </c>
      <c r="E582" s="14" t="s">
        <v>15</v>
      </c>
      <c r="F582" s="14" t="s">
        <v>5213</v>
      </c>
      <c r="G582" s="14" t="s">
        <v>5633</v>
      </c>
      <c r="H582" s="14" t="s">
        <v>5214</v>
      </c>
      <c r="I582" s="14" t="s">
        <v>28</v>
      </c>
      <c r="J582" s="14" t="s">
        <v>29</v>
      </c>
      <c r="K582" s="14" t="s">
        <v>344</v>
      </c>
    </row>
    <row r="583" spans="1:11" ht="147" x14ac:dyDescent="0.25">
      <c r="A583" s="27" t="s">
        <v>5634</v>
      </c>
      <c r="B583" s="13" t="s">
        <v>5635</v>
      </c>
      <c r="C583" s="14" t="s">
        <v>5636</v>
      </c>
      <c r="D583" s="14" t="s">
        <v>14</v>
      </c>
      <c r="E583" s="14" t="s">
        <v>15</v>
      </c>
      <c r="F583" s="14" t="s">
        <v>5213</v>
      </c>
      <c r="G583" s="14" t="s">
        <v>5637</v>
      </c>
      <c r="H583" s="14" t="s">
        <v>5214</v>
      </c>
      <c r="I583" s="14" t="s">
        <v>28</v>
      </c>
      <c r="J583" s="14" t="s">
        <v>29</v>
      </c>
      <c r="K583" s="14" t="s">
        <v>344</v>
      </c>
    </row>
    <row r="584" spans="1:11" ht="147" x14ac:dyDescent="0.25">
      <c r="A584" s="27" t="s">
        <v>5638</v>
      </c>
      <c r="B584" s="13" t="s">
        <v>5639</v>
      </c>
      <c r="C584" s="14" t="s">
        <v>5640</v>
      </c>
      <c r="D584" s="14" t="s">
        <v>14</v>
      </c>
      <c r="E584" s="14" t="s">
        <v>15</v>
      </c>
      <c r="F584" s="14" t="s">
        <v>5213</v>
      </c>
      <c r="G584" s="14" t="s">
        <v>5637</v>
      </c>
      <c r="H584" s="14" t="s">
        <v>5214</v>
      </c>
      <c r="I584" s="14" t="s">
        <v>28</v>
      </c>
      <c r="J584" s="14" t="s">
        <v>29</v>
      </c>
      <c r="K584" s="14" t="s">
        <v>344</v>
      </c>
    </row>
    <row r="585" spans="1:11" ht="147" x14ac:dyDescent="0.25">
      <c r="A585" s="27" t="s">
        <v>5641</v>
      </c>
      <c r="B585" s="13" t="s">
        <v>5642</v>
      </c>
      <c r="C585" s="14" t="s">
        <v>5643</v>
      </c>
      <c r="D585" s="14" t="s">
        <v>14</v>
      </c>
      <c r="E585" s="14" t="s">
        <v>15</v>
      </c>
      <c r="F585" s="14" t="s">
        <v>5213</v>
      </c>
      <c r="G585" s="14" t="s">
        <v>5633</v>
      </c>
      <c r="H585" s="14" t="s">
        <v>5214</v>
      </c>
      <c r="I585" s="14" t="s">
        <v>28</v>
      </c>
      <c r="J585" s="14" t="s">
        <v>29</v>
      </c>
      <c r="K585" s="14" t="s">
        <v>344</v>
      </c>
    </row>
    <row r="586" spans="1:11" ht="147" x14ac:dyDescent="0.25">
      <c r="A586" s="27" t="s">
        <v>5644</v>
      </c>
      <c r="B586" s="13" t="s">
        <v>5645</v>
      </c>
      <c r="C586" s="14" t="s">
        <v>5632</v>
      </c>
      <c r="D586" s="14" t="s">
        <v>14</v>
      </c>
      <c r="E586" s="14" t="s">
        <v>15</v>
      </c>
      <c r="F586" s="14" t="s">
        <v>5213</v>
      </c>
      <c r="G586" s="14" t="s">
        <v>5633</v>
      </c>
      <c r="H586" s="14" t="s">
        <v>5214</v>
      </c>
      <c r="I586" s="14" t="s">
        <v>28</v>
      </c>
      <c r="J586" s="14" t="s">
        <v>29</v>
      </c>
      <c r="K586" s="14" t="s">
        <v>344</v>
      </c>
    </row>
    <row r="587" spans="1:11" ht="147" x14ac:dyDescent="0.25">
      <c r="A587" s="27" t="s">
        <v>5646</v>
      </c>
      <c r="B587" s="13" t="s">
        <v>5647</v>
      </c>
      <c r="C587" s="14" t="s">
        <v>5648</v>
      </c>
      <c r="D587" s="14" t="s">
        <v>14</v>
      </c>
      <c r="E587" s="14" t="s">
        <v>15</v>
      </c>
      <c r="F587" s="14" t="s">
        <v>5213</v>
      </c>
      <c r="G587" s="14" t="s">
        <v>5633</v>
      </c>
      <c r="H587" s="14" t="s">
        <v>5214</v>
      </c>
      <c r="I587" s="14" t="s">
        <v>28</v>
      </c>
      <c r="J587" s="14" t="s">
        <v>29</v>
      </c>
      <c r="K587" s="14" t="s">
        <v>344</v>
      </c>
    </row>
    <row r="588" spans="1:11" ht="126" x14ac:dyDescent="0.25">
      <c r="A588" s="27" t="s">
        <v>5649</v>
      </c>
      <c r="B588" s="13" t="s">
        <v>5650</v>
      </c>
      <c r="C588" s="14" t="s">
        <v>5651</v>
      </c>
      <c r="D588" s="14" t="s">
        <v>14</v>
      </c>
      <c r="E588" s="14" t="s">
        <v>15</v>
      </c>
      <c r="F588" s="14" t="s">
        <v>5614</v>
      </c>
      <c r="G588" s="14" t="s">
        <v>5615</v>
      </c>
      <c r="H588" s="14" t="s">
        <v>5616</v>
      </c>
      <c r="I588" s="14" t="s">
        <v>28</v>
      </c>
      <c r="J588" s="14" t="s">
        <v>29</v>
      </c>
      <c r="K588" s="14" t="s">
        <v>344</v>
      </c>
    </row>
    <row r="589" spans="1:11" ht="52.5" x14ac:dyDescent="0.25">
      <c r="A589" s="27" t="s">
        <v>5652</v>
      </c>
      <c r="B589" s="13" t="s">
        <v>5653</v>
      </c>
      <c r="C589" s="14" t="s">
        <v>5654</v>
      </c>
      <c r="D589" s="14" t="s">
        <v>63</v>
      </c>
      <c r="E589" s="14" t="s">
        <v>15</v>
      </c>
      <c r="F589" s="14"/>
      <c r="G589" s="14" t="s">
        <v>5623</v>
      </c>
      <c r="H589" s="14" t="s">
        <v>5624</v>
      </c>
      <c r="I589" s="14" t="s">
        <v>28</v>
      </c>
      <c r="J589" s="14" t="s">
        <v>29</v>
      </c>
      <c r="K589" s="14" t="s">
        <v>148</v>
      </c>
    </row>
    <row r="590" spans="1:11" ht="94.5" x14ac:dyDescent="0.25">
      <c r="A590" s="27" t="s">
        <v>5655</v>
      </c>
      <c r="B590" s="13" t="s">
        <v>5656</v>
      </c>
      <c r="C590" s="14" t="s">
        <v>5657</v>
      </c>
      <c r="D590" s="14" t="s">
        <v>14</v>
      </c>
      <c r="E590" s="14" t="s">
        <v>15</v>
      </c>
      <c r="F590" s="14" t="s">
        <v>181</v>
      </c>
      <c r="G590" s="14" t="s">
        <v>1991</v>
      </c>
      <c r="H590" s="14" t="s">
        <v>1992</v>
      </c>
      <c r="I590" s="14" t="s">
        <v>28</v>
      </c>
      <c r="J590" s="14" t="s">
        <v>29</v>
      </c>
      <c r="K590" s="14" t="s">
        <v>37</v>
      </c>
    </row>
    <row r="591" spans="1:11" ht="52.5" x14ac:dyDescent="0.25">
      <c r="A591" s="27" t="s">
        <v>5658</v>
      </c>
      <c r="B591" s="13" t="s">
        <v>5659</v>
      </c>
      <c r="C591" s="14" t="s">
        <v>5660</v>
      </c>
      <c r="D591" s="14" t="s">
        <v>14</v>
      </c>
      <c r="E591" s="14" t="s">
        <v>15</v>
      </c>
      <c r="F591" s="14"/>
      <c r="G591" s="14" t="s">
        <v>5661</v>
      </c>
      <c r="H591" s="14" t="s">
        <v>5662</v>
      </c>
      <c r="I591" s="14" t="s">
        <v>28</v>
      </c>
      <c r="J591" s="14" t="s">
        <v>29</v>
      </c>
      <c r="K591" s="14" t="s">
        <v>344</v>
      </c>
    </row>
    <row r="592" spans="1:11" ht="52.5" x14ac:dyDescent="0.25">
      <c r="A592" s="27" t="s">
        <v>5663</v>
      </c>
      <c r="B592" s="13" t="s">
        <v>5664</v>
      </c>
      <c r="C592" s="14" t="s">
        <v>5535</v>
      </c>
      <c r="D592" s="14" t="s">
        <v>14</v>
      </c>
      <c r="E592" s="14" t="s">
        <v>15</v>
      </c>
      <c r="F592" s="14" t="s">
        <v>5665</v>
      </c>
      <c r="G592" s="14" t="s">
        <v>5666</v>
      </c>
      <c r="H592" s="14" t="s">
        <v>5667</v>
      </c>
      <c r="I592" s="14" t="s">
        <v>1962</v>
      </c>
      <c r="J592" s="14" t="s">
        <v>106</v>
      </c>
      <c r="K592" s="14" t="s">
        <v>281</v>
      </c>
    </row>
    <row r="593" spans="1:11" ht="42" x14ac:dyDescent="0.25">
      <c r="A593" s="27" t="s">
        <v>5668</v>
      </c>
      <c r="B593" s="13" t="s">
        <v>5669</v>
      </c>
      <c r="C593" s="14" t="s">
        <v>5670</v>
      </c>
      <c r="D593" s="14" t="s">
        <v>14</v>
      </c>
      <c r="E593" s="14" t="s">
        <v>15</v>
      </c>
      <c r="F593" s="14" t="s">
        <v>5671</v>
      </c>
      <c r="G593" s="14" t="s">
        <v>5672</v>
      </c>
      <c r="H593" s="14" t="s">
        <v>5673</v>
      </c>
      <c r="I593" s="14" t="s">
        <v>19</v>
      </c>
      <c r="J593" s="14" t="s">
        <v>20</v>
      </c>
      <c r="K593" s="14" t="s">
        <v>76</v>
      </c>
    </row>
    <row r="594" spans="1:11" ht="63" x14ac:dyDescent="0.25">
      <c r="A594" s="27" t="s">
        <v>5674</v>
      </c>
      <c r="B594" s="13" t="s">
        <v>5675</v>
      </c>
      <c r="C594" s="14" t="s">
        <v>5676</v>
      </c>
      <c r="D594" s="14" t="s">
        <v>14</v>
      </c>
      <c r="E594" s="14" t="s">
        <v>15</v>
      </c>
      <c r="F594" s="14" t="s">
        <v>187</v>
      </c>
      <c r="G594" s="14" t="s">
        <v>188</v>
      </c>
      <c r="H594" s="14" t="s">
        <v>189</v>
      </c>
      <c r="I594" s="14" t="s">
        <v>28</v>
      </c>
      <c r="J594" s="14" t="s">
        <v>29</v>
      </c>
      <c r="K594" s="14" t="s">
        <v>155</v>
      </c>
    </row>
    <row r="595" spans="1:11" ht="42" x14ac:dyDescent="0.25">
      <c r="A595" s="27" t="s">
        <v>5677</v>
      </c>
      <c r="B595" s="13" t="s">
        <v>5678</v>
      </c>
      <c r="C595" s="14" t="s">
        <v>5679</v>
      </c>
      <c r="D595" s="14" t="s">
        <v>14</v>
      </c>
      <c r="E595" s="14" t="s">
        <v>15</v>
      </c>
      <c r="F595" s="14"/>
      <c r="G595" s="14" t="s">
        <v>4178</v>
      </c>
      <c r="H595" s="14" t="s">
        <v>4808</v>
      </c>
      <c r="I595" s="14" t="s">
        <v>28</v>
      </c>
      <c r="J595" s="14" t="s">
        <v>29</v>
      </c>
      <c r="K595" s="14" t="s">
        <v>37</v>
      </c>
    </row>
    <row r="596" spans="1:11" ht="52.5" x14ac:dyDescent="0.25">
      <c r="A596" s="27" t="s">
        <v>5680</v>
      </c>
      <c r="B596" s="13" t="s">
        <v>5681</v>
      </c>
      <c r="C596" s="14" t="s">
        <v>5682</v>
      </c>
      <c r="D596" s="14" t="s">
        <v>14</v>
      </c>
      <c r="E596" s="14" t="s">
        <v>15</v>
      </c>
      <c r="F596" s="14" t="s">
        <v>4177</v>
      </c>
      <c r="G596" s="14" t="s">
        <v>4178</v>
      </c>
      <c r="H596" s="14" t="s">
        <v>4179</v>
      </c>
      <c r="I596" s="14" t="s">
        <v>28</v>
      </c>
      <c r="J596" s="14" t="s">
        <v>29</v>
      </c>
      <c r="K596" s="14" t="s">
        <v>37</v>
      </c>
    </row>
    <row r="597" spans="1:11" ht="63" x14ac:dyDescent="0.25">
      <c r="A597" s="27" t="s">
        <v>5683</v>
      </c>
      <c r="B597" s="13" t="s">
        <v>5684</v>
      </c>
      <c r="C597" s="14" t="s">
        <v>5685</v>
      </c>
      <c r="D597" s="14" t="s">
        <v>14</v>
      </c>
      <c r="E597" s="14" t="s">
        <v>15</v>
      </c>
      <c r="F597" s="14" t="s">
        <v>187</v>
      </c>
      <c r="G597" s="14" t="s">
        <v>188</v>
      </c>
      <c r="H597" s="14" t="s">
        <v>189</v>
      </c>
      <c r="I597" s="14" t="s">
        <v>28</v>
      </c>
      <c r="J597" s="14" t="s">
        <v>29</v>
      </c>
      <c r="K597" s="14" t="s">
        <v>155</v>
      </c>
    </row>
    <row r="598" spans="1:11" ht="63" x14ac:dyDescent="0.25">
      <c r="A598" s="27" t="s">
        <v>5686</v>
      </c>
      <c r="B598" s="13" t="s">
        <v>5687</v>
      </c>
      <c r="C598" s="14" t="s">
        <v>5688</v>
      </c>
      <c r="D598" s="14" t="s">
        <v>14</v>
      </c>
      <c r="E598" s="14" t="s">
        <v>15</v>
      </c>
      <c r="F598" s="14" t="s">
        <v>4925</v>
      </c>
      <c r="G598" s="14" t="s">
        <v>4926</v>
      </c>
      <c r="H598" s="14" t="s">
        <v>4927</v>
      </c>
      <c r="I598" s="14" t="s">
        <v>28</v>
      </c>
      <c r="J598" s="14" t="s">
        <v>29</v>
      </c>
      <c r="K598" s="14" t="s">
        <v>37</v>
      </c>
    </row>
    <row r="599" spans="1:11" ht="63" x14ac:dyDescent="0.25">
      <c r="A599" s="27" t="s">
        <v>5689</v>
      </c>
      <c r="B599" s="13" t="s">
        <v>5690</v>
      </c>
      <c r="C599" s="14" t="s">
        <v>5691</v>
      </c>
      <c r="D599" s="14" t="s">
        <v>14</v>
      </c>
      <c r="E599" s="14" t="s">
        <v>15</v>
      </c>
      <c r="F599" s="14" t="s">
        <v>4925</v>
      </c>
      <c r="G599" s="14" t="s">
        <v>4926</v>
      </c>
      <c r="H599" s="14" t="s">
        <v>4927</v>
      </c>
      <c r="I599" s="14" t="s">
        <v>28</v>
      </c>
      <c r="J599" s="14" t="s">
        <v>29</v>
      </c>
      <c r="K599" s="14" t="s">
        <v>37</v>
      </c>
    </row>
    <row r="600" spans="1:11" ht="84" x14ac:dyDescent="0.25">
      <c r="A600" s="27" t="s">
        <v>5692</v>
      </c>
      <c r="B600" s="13" t="s">
        <v>5693</v>
      </c>
      <c r="C600" s="14" t="s">
        <v>5694</v>
      </c>
      <c r="D600" s="14" t="s">
        <v>14</v>
      </c>
      <c r="E600" s="14" t="s">
        <v>15</v>
      </c>
      <c r="F600" s="14" t="s">
        <v>5695</v>
      </c>
      <c r="G600" s="14" t="s">
        <v>5696</v>
      </c>
      <c r="H600" s="14" t="s">
        <v>5697</v>
      </c>
      <c r="I600" s="14" t="s">
        <v>28</v>
      </c>
      <c r="J600" s="14" t="s">
        <v>29</v>
      </c>
      <c r="K600" s="14" t="s">
        <v>344</v>
      </c>
    </row>
    <row r="601" spans="1:11" ht="42" x14ac:dyDescent="0.25">
      <c r="A601" s="27" t="s">
        <v>5698</v>
      </c>
      <c r="B601" s="13" t="s">
        <v>5699</v>
      </c>
      <c r="C601" s="14" t="s">
        <v>5700</v>
      </c>
      <c r="D601" s="14" t="s">
        <v>55</v>
      </c>
      <c r="E601" s="14" t="s">
        <v>15</v>
      </c>
      <c r="F601" s="14" t="s">
        <v>5701</v>
      </c>
      <c r="G601" s="14" t="s">
        <v>5702</v>
      </c>
      <c r="H601" s="14" t="s">
        <v>5703</v>
      </c>
      <c r="I601" s="14" t="s">
        <v>28</v>
      </c>
      <c r="J601" s="14" t="s">
        <v>29</v>
      </c>
      <c r="K601" s="14" t="s">
        <v>148</v>
      </c>
    </row>
    <row r="602" spans="1:11" ht="63" x14ac:dyDescent="0.25">
      <c r="A602" s="27" t="s">
        <v>5704</v>
      </c>
      <c r="B602" s="13" t="s">
        <v>5705</v>
      </c>
      <c r="C602" s="14" t="s">
        <v>5706</v>
      </c>
      <c r="D602" s="14" t="s">
        <v>14</v>
      </c>
      <c r="E602" s="14" t="s">
        <v>15</v>
      </c>
      <c r="F602" s="14" t="s">
        <v>1411</v>
      </c>
      <c r="G602" s="14" t="s">
        <v>1589</v>
      </c>
      <c r="H602" s="14" t="s">
        <v>1590</v>
      </c>
      <c r="I602" s="14" t="s">
        <v>28</v>
      </c>
      <c r="J602" s="14" t="s">
        <v>29</v>
      </c>
      <c r="K602" s="14" t="s">
        <v>155</v>
      </c>
    </row>
    <row r="603" spans="1:11" ht="94.5" x14ac:dyDescent="0.25">
      <c r="A603" s="27" t="s">
        <v>5707</v>
      </c>
      <c r="B603" s="13" t="s">
        <v>5708</v>
      </c>
      <c r="C603" s="14" t="s">
        <v>5709</v>
      </c>
      <c r="D603" s="14" t="s">
        <v>80</v>
      </c>
      <c r="E603" s="14" t="s">
        <v>15</v>
      </c>
      <c r="F603" s="14" t="s">
        <v>739</v>
      </c>
      <c r="G603" s="14" t="s">
        <v>740</v>
      </c>
      <c r="H603" s="14" t="s">
        <v>741</v>
      </c>
      <c r="I603" s="14" t="s">
        <v>19</v>
      </c>
      <c r="J603" s="14" t="s">
        <v>20</v>
      </c>
      <c r="K603" s="14"/>
    </row>
    <row r="604" spans="1:11" ht="42" x14ac:dyDescent="0.25">
      <c r="A604" s="27" t="s">
        <v>5710</v>
      </c>
      <c r="B604" s="13" t="s">
        <v>5711</v>
      </c>
      <c r="C604" s="14" t="s">
        <v>5712</v>
      </c>
      <c r="D604" s="14" t="s">
        <v>80</v>
      </c>
      <c r="E604" s="14" t="s">
        <v>15</v>
      </c>
      <c r="F604" s="14" t="s">
        <v>429</v>
      </c>
      <c r="G604" s="14" t="s">
        <v>430</v>
      </c>
      <c r="H604" s="14" t="s">
        <v>431</v>
      </c>
      <c r="I604" s="14" t="s">
        <v>19</v>
      </c>
      <c r="J604" s="14" t="s">
        <v>20</v>
      </c>
      <c r="K604" s="14"/>
    </row>
    <row r="605" spans="1:11" ht="52.5" x14ac:dyDescent="0.25">
      <c r="A605" s="27" t="s">
        <v>5713</v>
      </c>
      <c r="B605" s="13" t="s">
        <v>5714</v>
      </c>
      <c r="C605" s="14" t="s">
        <v>1646</v>
      </c>
      <c r="D605" s="14" t="s">
        <v>80</v>
      </c>
      <c r="E605" s="14" t="s">
        <v>15</v>
      </c>
      <c r="F605" s="14" t="s">
        <v>5715</v>
      </c>
      <c r="G605" s="14" t="s">
        <v>5716</v>
      </c>
      <c r="H605" s="14" t="s">
        <v>5717</v>
      </c>
      <c r="I605" s="14" t="s">
        <v>19</v>
      </c>
      <c r="J605" s="14" t="s">
        <v>20</v>
      </c>
      <c r="K605" s="14"/>
    </row>
    <row r="606" spans="1:11" ht="42" x14ac:dyDescent="0.25">
      <c r="A606" s="27" t="s">
        <v>5718</v>
      </c>
      <c r="B606" s="13" t="s">
        <v>5719</v>
      </c>
      <c r="C606" s="14" t="s">
        <v>5720</v>
      </c>
      <c r="D606" s="14" t="s">
        <v>80</v>
      </c>
      <c r="E606" s="14" t="s">
        <v>15</v>
      </c>
      <c r="F606" s="14"/>
      <c r="G606" s="14" t="s">
        <v>419</v>
      </c>
      <c r="H606" s="14" t="s">
        <v>420</v>
      </c>
      <c r="I606" s="14" t="s">
        <v>19</v>
      </c>
      <c r="J606" s="14" t="s">
        <v>20</v>
      </c>
      <c r="K606" s="14"/>
    </row>
    <row r="607" spans="1:11" ht="42" x14ac:dyDescent="0.25">
      <c r="A607" s="27" t="s">
        <v>5721</v>
      </c>
      <c r="B607" s="13" t="s">
        <v>5722</v>
      </c>
      <c r="C607" s="14" t="s">
        <v>5723</v>
      </c>
      <c r="D607" s="14" t="s">
        <v>80</v>
      </c>
      <c r="E607" s="14" t="s">
        <v>15</v>
      </c>
      <c r="F607" s="14" t="s">
        <v>429</v>
      </c>
      <c r="G607" s="14" t="s">
        <v>430</v>
      </c>
      <c r="H607" s="14" t="s">
        <v>431</v>
      </c>
      <c r="I607" s="14" t="s">
        <v>19</v>
      </c>
      <c r="J607" s="14" t="s">
        <v>20</v>
      </c>
      <c r="K607" s="14"/>
    </row>
    <row r="608" spans="1:11" ht="73.5" x14ac:dyDescent="0.25">
      <c r="A608" s="27" t="s">
        <v>5724</v>
      </c>
      <c r="B608" s="13" t="s">
        <v>5725</v>
      </c>
      <c r="C608" s="14" t="s">
        <v>5726</v>
      </c>
      <c r="D608" s="14" t="s">
        <v>63</v>
      </c>
      <c r="E608" s="14" t="s">
        <v>15</v>
      </c>
      <c r="F608" s="14" t="s">
        <v>5727</v>
      </c>
      <c r="G608" s="14" t="s">
        <v>5728</v>
      </c>
      <c r="H608" s="14" t="s">
        <v>5729</v>
      </c>
      <c r="I608" s="14" t="s">
        <v>343</v>
      </c>
      <c r="J608" s="14" t="s">
        <v>317</v>
      </c>
      <c r="K608" s="14" t="s">
        <v>344</v>
      </c>
    </row>
    <row r="609" spans="1:11" ht="63" x14ac:dyDescent="0.25">
      <c r="A609" s="27" t="s">
        <v>5730</v>
      </c>
      <c r="B609" s="13" t="s">
        <v>5731</v>
      </c>
      <c r="C609" s="14" t="s">
        <v>5732</v>
      </c>
      <c r="D609" s="14" t="s">
        <v>14</v>
      </c>
      <c r="E609" s="14" t="s">
        <v>15</v>
      </c>
      <c r="F609" s="14" t="s">
        <v>5733</v>
      </c>
      <c r="G609" s="14" t="s">
        <v>5734</v>
      </c>
      <c r="H609" s="14" t="s">
        <v>5735</v>
      </c>
      <c r="I609" s="14" t="s">
        <v>391</v>
      </c>
      <c r="J609" s="14" t="s">
        <v>392</v>
      </c>
      <c r="K609" s="14" t="s">
        <v>76</v>
      </c>
    </row>
    <row r="610" spans="1:11" ht="52.5" x14ac:dyDescent="0.25">
      <c r="A610" s="27" t="s">
        <v>5736</v>
      </c>
      <c r="B610" s="13" t="s">
        <v>5737</v>
      </c>
      <c r="C610" s="14" t="s">
        <v>5738</v>
      </c>
      <c r="D610" s="14" t="s">
        <v>14</v>
      </c>
      <c r="E610" s="14" t="s">
        <v>15</v>
      </c>
      <c r="F610" s="14" t="s">
        <v>775</v>
      </c>
      <c r="G610" s="14" t="s">
        <v>5437</v>
      </c>
      <c r="H610" s="14" t="s">
        <v>777</v>
      </c>
      <c r="I610" s="14" t="s">
        <v>28</v>
      </c>
      <c r="J610" s="14" t="s">
        <v>29</v>
      </c>
      <c r="K610" s="14" t="s">
        <v>37</v>
      </c>
    </row>
    <row r="611" spans="1:11" ht="63" x14ac:dyDescent="0.25">
      <c r="A611" s="27" t="s">
        <v>5739</v>
      </c>
      <c r="B611" s="13" t="s">
        <v>5740</v>
      </c>
      <c r="C611" s="14" t="s">
        <v>5741</v>
      </c>
      <c r="D611" s="14" t="s">
        <v>63</v>
      </c>
      <c r="E611" s="14" t="s">
        <v>15</v>
      </c>
      <c r="F611" s="14" t="s">
        <v>5083</v>
      </c>
      <c r="G611" s="14" t="s">
        <v>5084</v>
      </c>
      <c r="H611" s="14" t="s">
        <v>5085</v>
      </c>
      <c r="I611" s="14" t="s">
        <v>28</v>
      </c>
      <c r="J611" s="14" t="s">
        <v>29</v>
      </c>
      <c r="K611" s="14" t="s">
        <v>148</v>
      </c>
    </row>
    <row r="612" spans="1:11" ht="42" x14ac:dyDescent="0.25">
      <c r="A612" s="27" t="s">
        <v>5742</v>
      </c>
      <c r="B612" s="13" t="s">
        <v>5743</v>
      </c>
      <c r="C612" s="14" t="s">
        <v>5744</v>
      </c>
      <c r="D612" s="14" t="s">
        <v>55</v>
      </c>
      <c r="E612" s="14" t="s">
        <v>15</v>
      </c>
      <c r="F612" s="14" t="s">
        <v>5746</v>
      </c>
      <c r="G612" s="14" t="s">
        <v>5745</v>
      </c>
      <c r="H612" s="14" t="s">
        <v>5747</v>
      </c>
      <c r="I612" s="14" t="s">
        <v>74</v>
      </c>
      <c r="J612" s="14" t="s">
        <v>75</v>
      </c>
      <c r="K612" s="14" t="s">
        <v>76</v>
      </c>
    </row>
    <row r="613" spans="1:11" ht="63" x14ac:dyDescent="0.25">
      <c r="A613" s="27" t="s">
        <v>5748</v>
      </c>
      <c r="B613" s="13" t="s">
        <v>5749</v>
      </c>
      <c r="C613" s="14" t="s">
        <v>5750</v>
      </c>
      <c r="D613" s="14" t="s">
        <v>63</v>
      </c>
      <c r="E613" s="14" t="s">
        <v>15</v>
      </c>
      <c r="F613" s="14" t="s">
        <v>5751</v>
      </c>
      <c r="G613" s="14" t="s">
        <v>5752</v>
      </c>
      <c r="H613" s="14" t="s">
        <v>5753</v>
      </c>
      <c r="I613" s="14" t="s">
        <v>391</v>
      </c>
      <c r="J613" s="14" t="s">
        <v>392</v>
      </c>
      <c r="K613" s="14" t="s">
        <v>76</v>
      </c>
    </row>
    <row r="614" spans="1:11" ht="63" x14ac:dyDescent="0.25">
      <c r="A614" s="27" t="s">
        <v>5754</v>
      </c>
      <c r="B614" s="13" t="s">
        <v>5755</v>
      </c>
      <c r="C614" s="14" t="s">
        <v>5756</v>
      </c>
      <c r="D614" s="14" t="s">
        <v>63</v>
      </c>
      <c r="E614" s="14" t="s">
        <v>15</v>
      </c>
      <c r="F614" s="14" t="s">
        <v>396</v>
      </c>
      <c r="G614" s="14" t="s">
        <v>397</v>
      </c>
      <c r="H614" s="14" t="s">
        <v>398</v>
      </c>
      <c r="I614" s="14" t="s">
        <v>28</v>
      </c>
      <c r="J614" s="14" t="s">
        <v>29</v>
      </c>
      <c r="K614" s="14" t="s">
        <v>162</v>
      </c>
    </row>
    <row r="615" spans="1:11" ht="63" x14ac:dyDescent="0.25">
      <c r="A615" s="27" t="s">
        <v>5757</v>
      </c>
      <c r="B615" s="13" t="s">
        <v>5758</v>
      </c>
      <c r="C615" s="14" t="s">
        <v>5759</v>
      </c>
      <c r="D615" s="14" t="s">
        <v>63</v>
      </c>
      <c r="E615" s="14" t="s">
        <v>15</v>
      </c>
      <c r="F615" s="14" t="s">
        <v>5083</v>
      </c>
      <c r="G615" s="14" t="s">
        <v>5084</v>
      </c>
      <c r="H615" s="14" t="s">
        <v>5085</v>
      </c>
      <c r="I615" s="14" t="s">
        <v>28</v>
      </c>
      <c r="J615" s="14" t="s">
        <v>29</v>
      </c>
      <c r="K615" s="14" t="s">
        <v>148</v>
      </c>
    </row>
    <row r="616" spans="1:11" ht="73.5" x14ac:dyDescent="0.25">
      <c r="A616" s="27" t="s">
        <v>5760</v>
      </c>
      <c r="B616" s="13" t="s">
        <v>5761</v>
      </c>
      <c r="C616" s="14" t="s">
        <v>5762</v>
      </c>
      <c r="D616" s="14" t="s">
        <v>14</v>
      </c>
      <c r="E616" s="14" t="s">
        <v>15</v>
      </c>
      <c r="F616" s="14" t="s">
        <v>5763</v>
      </c>
      <c r="G616" s="14" t="s">
        <v>5764</v>
      </c>
      <c r="H616" s="14" t="s">
        <v>5765</v>
      </c>
      <c r="I616" s="14" t="s">
        <v>343</v>
      </c>
      <c r="J616" s="14" t="s">
        <v>317</v>
      </c>
      <c r="K616" s="14" t="s">
        <v>344</v>
      </c>
    </row>
    <row r="617" spans="1:11" ht="42" x14ac:dyDescent="0.25">
      <c r="A617" s="27" t="s">
        <v>5766</v>
      </c>
      <c r="B617" s="13" t="s">
        <v>5767</v>
      </c>
      <c r="C617" s="14" t="s">
        <v>5768</v>
      </c>
      <c r="D617" s="14" t="s">
        <v>55</v>
      </c>
      <c r="E617" s="14" t="s">
        <v>15</v>
      </c>
      <c r="F617" s="14" t="s">
        <v>5769</v>
      </c>
      <c r="G617" s="14" t="s">
        <v>5770</v>
      </c>
      <c r="H617" s="14" t="s">
        <v>5771</v>
      </c>
      <c r="I617" s="14" t="s">
        <v>560</v>
      </c>
      <c r="J617" s="14" t="s">
        <v>458</v>
      </c>
      <c r="K617" s="14" t="s">
        <v>66</v>
      </c>
    </row>
    <row r="618" spans="1:11" ht="52.5" x14ac:dyDescent="0.25">
      <c r="A618" s="27" t="s">
        <v>5772</v>
      </c>
      <c r="B618" s="13" t="s">
        <v>5773</v>
      </c>
      <c r="C618" s="14" t="s">
        <v>5774</v>
      </c>
      <c r="D618" s="14" t="s">
        <v>63</v>
      </c>
      <c r="E618" s="14" t="s">
        <v>15</v>
      </c>
      <c r="F618" s="14" t="s">
        <v>522</v>
      </c>
      <c r="G618" s="14" t="s">
        <v>523</v>
      </c>
      <c r="H618" s="14" t="s">
        <v>524</v>
      </c>
      <c r="I618" s="14" t="s">
        <v>105</v>
      </c>
      <c r="J618" s="14" t="s">
        <v>106</v>
      </c>
      <c r="K618" s="14" t="s">
        <v>281</v>
      </c>
    </row>
    <row r="619" spans="1:11" ht="63" x14ac:dyDescent="0.25">
      <c r="A619" s="27" t="s">
        <v>5775</v>
      </c>
      <c r="B619" s="13" t="s">
        <v>5776</v>
      </c>
      <c r="C619" s="14" t="s">
        <v>5777</v>
      </c>
      <c r="D619" s="14" t="s">
        <v>14</v>
      </c>
      <c r="E619" s="14" t="s">
        <v>15</v>
      </c>
      <c r="F619" s="14" t="s">
        <v>1272</v>
      </c>
      <c r="G619" s="14" t="s">
        <v>1273</v>
      </c>
      <c r="H619" s="14" t="s">
        <v>1274</v>
      </c>
      <c r="I619" s="14" t="s">
        <v>28</v>
      </c>
      <c r="J619" s="14" t="s">
        <v>29</v>
      </c>
      <c r="K619" s="14" t="s">
        <v>37</v>
      </c>
    </row>
    <row r="620" spans="1:11" ht="63" x14ac:dyDescent="0.25">
      <c r="A620" s="27" t="s">
        <v>5778</v>
      </c>
      <c r="B620" s="13" t="s">
        <v>5779</v>
      </c>
      <c r="C620" s="14" t="s">
        <v>5780</v>
      </c>
      <c r="D620" s="14" t="s">
        <v>63</v>
      </c>
      <c r="E620" s="14" t="s">
        <v>15</v>
      </c>
      <c r="F620" s="14" t="s">
        <v>5781</v>
      </c>
      <c r="G620" s="14" t="s">
        <v>1507</v>
      </c>
      <c r="H620" s="14" t="s">
        <v>5782</v>
      </c>
      <c r="I620" s="14" t="s">
        <v>28</v>
      </c>
      <c r="J620" s="14" t="s">
        <v>29</v>
      </c>
      <c r="K620" s="14" t="s">
        <v>66</v>
      </c>
    </row>
    <row r="621" spans="1:11" ht="52.5" x14ac:dyDescent="0.25">
      <c r="A621" s="27" t="s">
        <v>5783</v>
      </c>
      <c r="B621" s="13" t="s">
        <v>5784</v>
      </c>
      <c r="C621" s="14" t="s">
        <v>5785</v>
      </c>
      <c r="D621" s="14" t="s">
        <v>14</v>
      </c>
      <c r="E621" s="14" t="s">
        <v>15</v>
      </c>
      <c r="F621" s="14" t="s">
        <v>1929</v>
      </c>
      <c r="G621" s="14" t="s">
        <v>1930</v>
      </c>
      <c r="H621" s="14" t="s">
        <v>1931</v>
      </c>
      <c r="I621" s="14" t="s">
        <v>28</v>
      </c>
      <c r="J621" s="14" t="s">
        <v>29</v>
      </c>
      <c r="K621" s="14" t="s">
        <v>37</v>
      </c>
    </row>
    <row r="622" spans="1:11" ht="73.5" x14ac:dyDescent="0.25">
      <c r="A622" s="27" t="s">
        <v>5786</v>
      </c>
      <c r="B622" s="13" t="s">
        <v>5787</v>
      </c>
      <c r="C622" s="14" t="s">
        <v>5788</v>
      </c>
      <c r="D622" s="14" t="s">
        <v>14</v>
      </c>
      <c r="E622" s="14" t="s">
        <v>15</v>
      </c>
      <c r="F622" s="14" t="s">
        <v>5789</v>
      </c>
      <c r="G622" s="14" t="s">
        <v>5790</v>
      </c>
      <c r="H622" s="14" t="s">
        <v>5791</v>
      </c>
      <c r="I622" s="14" t="s">
        <v>28</v>
      </c>
      <c r="J622" s="14" t="s">
        <v>29</v>
      </c>
      <c r="K622" s="14" t="s">
        <v>37</v>
      </c>
    </row>
    <row r="623" spans="1:11" ht="73.5" x14ac:dyDescent="0.25">
      <c r="A623" s="27" t="s">
        <v>5792</v>
      </c>
      <c r="B623" s="13" t="s">
        <v>5793</v>
      </c>
      <c r="C623" s="14" t="s">
        <v>5794</v>
      </c>
      <c r="D623" s="14" t="s">
        <v>63</v>
      </c>
      <c r="E623" s="14" t="s">
        <v>15</v>
      </c>
      <c r="F623" s="14" t="s">
        <v>5795</v>
      </c>
      <c r="G623" s="14" t="s">
        <v>4462</v>
      </c>
      <c r="H623" s="14" t="s">
        <v>5796</v>
      </c>
      <c r="I623" s="14" t="s">
        <v>28</v>
      </c>
      <c r="J623" s="14" t="s">
        <v>29</v>
      </c>
      <c r="K623" s="14" t="s">
        <v>66</v>
      </c>
    </row>
    <row r="624" spans="1:11" ht="105" x14ac:dyDescent="0.25">
      <c r="A624" s="27" t="s">
        <v>5797</v>
      </c>
      <c r="B624" s="13" t="s">
        <v>5798</v>
      </c>
      <c r="C624" s="14" t="s">
        <v>5799</v>
      </c>
      <c r="D624" s="14" t="s">
        <v>14</v>
      </c>
      <c r="E624" s="14" t="s">
        <v>15</v>
      </c>
      <c r="F624" s="14" t="s">
        <v>152</v>
      </c>
      <c r="G624" s="14" t="s">
        <v>153</v>
      </c>
      <c r="H624" s="14" t="s">
        <v>154</v>
      </c>
      <c r="I624" s="14" t="s">
        <v>28</v>
      </c>
      <c r="J624" s="14" t="s">
        <v>29</v>
      </c>
      <c r="K624" s="14" t="s">
        <v>37</v>
      </c>
    </row>
    <row r="625" spans="1:11" ht="63" x14ac:dyDescent="0.25">
      <c r="A625" s="27" t="s">
        <v>5800</v>
      </c>
      <c r="B625" s="13" t="s">
        <v>5801</v>
      </c>
      <c r="C625" s="14" t="s">
        <v>5802</v>
      </c>
      <c r="D625" s="14" t="s">
        <v>14</v>
      </c>
      <c r="E625" s="14" t="s">
        <v>15</v>
      </c>
      <c r="F625" s="14" t="s">
        <v>94</v>
      </c>
      <c r="G625" s="14" t="s">
        <v>95</v>
      </c>
      <c r="H625" s="14" t="s">
        <v>96</v>
      </c>
      <c r="I625" s="14" t="s">
        <v>28</v>
      </c>
      <c r="J625" s="14" t="s">
        <v>29</v>
      </c>
      <c r="K625" s="14" t="s">
        <v>162</v>
      </c>
    </row>
    <row r="626" spans="1:11" ht="42" x14ac:dyDescent="0.25">
      <c r="A626" s="27" t="s">
        <v>5803</v>
      </c>
      <c r="B626" s="13" t="s">
        <v>5804</v>
      </c>
      <c r="C626" s="14" t="s">
        <v>5805</v>
      </c>
      <c r="D626" s="14" t="s">
        <v>14</v>
      </c>
      <c r="E626" s="14" t="s">
        <v>15</v>
      </c>
      <c r="F626" s="14" t="s">
        <v>994</v>
      </c>
      <c r="G626" s="14" t="s">
        <v>5806</v>
      </c>
      <c r="H626" s="14" t="s">
        <v>5807</v>
      </c>
      <c r="I626" s="14" t="s">
        <v>28</v>
      </c>
      <c r="J626" s="14" t="s">
        <v>29</v>
      </c>
      <c r="K626" s="14" t="s">
        <v>37</v>
      </c>
    </row>
    <row r="627" spans="1:11" ht="42" x14ac:dyDescent="0.25">
      <c r="A627" s="27" t="s">
        <v>5808</v>
      </c>
      <c r="B627" s="13" t="s">
        <v>5809</v>
      </c>
      <c r="C627" s="14" t="s">
        <v>5810</v>
      </c>
      <c r="D627" s="14" t="s">
        <v>80</v>
      </c>
      <c r="E627" s="14" t="s">
        <v>15</v>
      </c>
      <c r="F627" s="14" t="s">
        <v>429</v>
      </c>
      <c r="G627" s="14" t="s">
        <v>1647</v>
      </c>
      <c r="H627" s="14" t="s">
        <v>1648</v>
      </c>
      <c r="I627" s="14" t="s">
        <v>19</v>
      </c>
      <c r="J627" s="14" t="s">
        <v>20</v>
      </c>
      <c r="K627" s="14"/>
    </row>
    <row r="628" spans="1:11" ht="42" x14ac:dyDescent="0.25">
      <c r="A628" s="27" t="s">
        <v>5811</v>
      </c>
      <c r="B628" s="13" t="s">
        <v>5812</v>
      </c>
      <c r="C628" s="14" t="s">
        <v>5813</v>
      </c>
      <c r="D628" s="14" t="s">
        <v>80</v>
      </c>
      <c r="E628" s="14" t="s">
        <v>15</v>
      </c>
      <c r="F628" s="14" t="s">
        <v>630</v>
      </c>
      <c r="G628" s="14" t="s">
        <v>631</v>
      </c>
      <c r="H628" s="14" t="s">
        <v>632</v>
      </c>
      <c r="I628" s="14" t="s">
        <v>19</v>
      </c>
      <c r="J628" s="14" t="s">
        <v>20</v>
      </c>
      <c r="K628" s="14"/>
    </row>
    <row r="629" spans="1:11" ht="73.5" x14ac:dyDescent="0.25">
      <c r="A629" s="27" t="s">
        <v>5814</v>
      </c>
      <c r="B629" s="13" t="s">
        <v>5815</v>
      </c>
      <c r="C629" s="14" t="s">
        <v>5816</v>
      </c>
      <c r="D629" s="14" t="s">
        <v>14</v>
      </c>
      <c r="E629" s="14" t="s">
        <v>15</v>
      </c>
      <c r="F629" s="14" t="s">
        <v>2335</v>
      </c>
      <c r="G629" s="14" t="s">
        <v>2336</v>
      </c>
      <c r="H629" s="14" t="s">
        <v>2337</v>
      </c>
      <c r="I629" s="14" t="s">
        <v>28</v>
      </c>
      <c r="J629" s="14" t="s">
        <v>29</v>
      </c>
      <c r="K629" s="14" t="s">
        <v>37</v>
      </c>
    </row>
    <row r="630" spans="1:11" ht="73.5" x14ac:dyDescent="0.25">
      <c r="A630" s="27" t="s">
        <v>5817</v>
      </c>
      <c r="B630" s="13" t="s">
        <v>5818</v>
      </c>
      <c r="C630" s="14" t="s">
        <v>5819</v>
      </c>
      <c r="D630" s="14" t="s">
        <v>63</v>
      </c>
      <c r="E630" s="14" t="s">
        <v>15</v>
      </c>
      <c r="F630" s="14" t="s">
        <v>805</v>
      </c>
      <c r="G630" s="14" t="s">
        <v>806</v>
      </c>
      <c r="H630" s="14" t="s">
        <v>5820</v>
      </c>
      <c r="I630" s="14" t="s">
        <v>2377</v>
      </c>
      <c r="J630" s="14" t="s">
        <v>360</v>
      </c>
      <c r="K630" s="14" t="s">
        <v>76</v>
      </c>
    </row>
    <row r="631" spans="1:11" ht="42" x14ac:dyDescent="0.25">
      <c r="A631" s="27" t="s">
        <v>5821</v>
      </c>
      <c r="B631" s="13" t="s">
        <v>5822</v>
      </c>
      <c r="C631" s="14" t="s">
        <v>5823</v>
      </c>
      <c r="D631" s="14" t="s">
        <v>63</v>
      </c>
      <c r="E631" s="14" t="s">
        <v>15</v>
      </c>
      <c r="F631" s="14"/>
      <c r="G631" s="14" t="s">
        <v>5824</v>
      </c>
      <c r="H631" s="14" t="s">
        <v>5825</v>
      </c>
      <c r="I631" s="14" t="s">
        <v>28</v>
      </c>
      <c r="J631" s="14" t="s">
        <v>29</v>
      </c>
      <c r="K631" s="14" t="s">
        <v>281</v>
      </c>
    </row>
    <row r="632" spans="1:11" ht="63" x14ac:dyDescent="0.25">
      <c r="A632" s="27" t="s">
        <v>5826</v>
      </c>
      <c r="B632" s="13" t="s">
        <v>5827</v>
      </c>
      <c r="C632" s="14" t="s">
        <v>5828</v>
      </c>
      <c r="D632" s="14" t="s">
        <v>55</v>
      </c>
      <c r="E632" s="14" t="s">
        <v>15</v>
      </c>
      <c r="F632" s="14"/>
      <c r="G632" s="14" t="s">
        <v>5829</v>
      </c>
      <c r="H632" s="14" t="s">
        <v>5830</v>
      </c>
      <c r="I632" s="14" t="s">
        <v>2915</v>
      </c>
      <c r="J632" s="14" t="s">
        <v>392</v>
      </c>
      <c r="K632" s="14" t="s">
        <v>2916</v>
      </c>
    </row>
    <row r="633" spans="1:11" ht="42" x14ac:dyDescent="0.25">
      <c r="A633" s="27" t="s">
        <v>5831</v>
      </c>
      <c r="B633" s="13" t="s">
        <v>5832</v>
      </c>
      <c r="C633" s="14" t="s">
        <v>5833</v>
      </c>
      <c r="D633" s="14" t="s">
        <v>55</v>
      </c>
      <c r="E633" s="14" t="s">
        <v>15</v>
      </c>
      <c r="F633" s="14"/>
      <c r="G633" s="14" t="s">
        <v>3754</v>
      </c>
      <c r="H633" s="14" t="s">
        <v>5834</v>
      </c>
      <c r="I633" s="14" t="s">
        <v>74</v>
      </c>
      <c r="J633" s="14" t="s">
        <v>75</v>
      </c>
      <c r="K633" s="14" t="s">
        <v>76</v>
      </c>
    </row>
    <row r="634" spans="1:11" ht="84" x14ac:dyDescent="0.25">
      <c r="A634" s="27" t="s">
        <v>5835</v>
      </c>
      <c r="B634" s="13" t="s">
        <v>5836</v>
      </c>
      <c r="C634" s="14" t="s">
        <v>5837</v>
      </c>
      <c r="D634" s="14" t="s">
        <v>14</v>
      </c>
      <c r="E634" s="14" t="s">
        <v>15</v>
      </c>
      <c r="F634" s="14" t="s">
        <v>5838</v>
      </c>
      <c r="G634" s="14" t="s">
        <v>5839</v>
      </c>
      <c r="H634" s="14" t="s">
        <v>5840</v>
      </c>
      <c r="I634" s="14" t="s">
        <v>28</v>
      </c>
      <c r="J634" s="14" t="s">
        <v>29</v>
      </c>
      <c r="K634" s="14" t="s">
        <v>344</v>
      </c>
    </row>
    <row r="635" spans="1:11" ht="42" x14ac:dyDescent="0.25">
      <c r="A635" s="27" t="s">
        <v>5841</v>
      </c>
      <c r="B635" s="13" t="s">
        <v>5842</v>
      </c>
      <c r="C635" s="14" t="s">
        <v>2349</v>
      </c>
      <c r="D635" s="14" t="s">
        <v>80</v>
      </c>
      <c r="E635" s="14" t="s">
        <v>15</v>
      </c>
      <c r="F635" s="14" t="s">
        <v>1691</v>
      </c>
      <c r="G635" s="14"/>
      <c r="H635" s="14" t="s">
        <v>1692</v>
      </c>
      <c r="I635" s="14" t="s">
        <v>19</v>
      </c>
      <c r="J635" s="14" t="s">
        <v>20</v>
      </c>
      <c r="K635" s="14"/>
    </row>
    <row r="636" spans="1:11" ht="84" x14ac:dyDescent="0.25">
      <c r="A636" s="27" t="s">
        <v>5843</v>
      </c>
      <c r="B636" s="13" t="s">
        <v>5844</v>
      </c>
      <c r="C636" s="14" t="s">
        <v>5845</v>
      </c>
      <c r="D636" s="14" t="s">
        <v>14</v>
      </c>
      <c r="E636" s="14" t="s">
        <v>15</v>
      </c>
      <c r="F636" s="14" t="s">
        <v>5239</v>
      </c>
      <c r="G636" s="14" t="s">
        <v>5846</v>
      </c>
      <c r="H636" s="14" t="s">
        <v>5241</v>
      </c>
      <c r="I636" s="14" t="s">
        <v>391</v>
      </c>
      <c r="J636" s="14" t="s">
        <v>392</v>
      </c>
      <c r="K636" s="14" t="s">
        <v>76</v>
      </c>
    </row>
    <row r="637" spans="1:11" ht="63" x14ac:dyDescent="0.25">
      <c r="A637" s="27" t="s">
        <v>5847</v>
      </c>
      <c r="B637" s="13" t="s">
        <v>5848</v>
      </c>
      <c r="C637" s="14" t="s">
        <v>5849</v>
      </c>
      <c r="D637" s="14" t="s">
        <v>14</v>
      </c>
      <c r="E637" s="14" t="s">
        <v>15</v>
      </c>
      <c r="F637" s="14" t="s">
        <v>5046</v>
      </c>
      <c r="G637" s="14" t="s">
        <v>5850</v>
      </c>
      <c r="H637" s="14" t="s">
        <v>5048</v>
      </c>
      <c r="I637" s="14" t="s">
        <v>28</v>
      </c>
      <c r="J637" s="14" t="s">
        <v>29</v>
      </c>
      <c r="K637" s="14" t="s">
        <v>37</v>
      </c>
    </row>
    <row r="638" spans="1:11" ht="63" x14ac:dyDescent="0.25">
      <c r="A638" s="27" t="s">
        <v>5851</v>
      </c>
      <c r="B638" s="13" t="s">
        <v>5852</v>
      </c>
      <c r="C638" s="14" t="s">
        <v>5853</v>
      </c>
      <c r="D638" s="14" t="s">
        <v>63</v>
      </c>
      <c r="E638" s="14" t="s">
        <v>15</v>
      </c>
      <c r="F638" s="14" t="s">
        <v>5854</v>
      </c>
      <c r="G638" s="14" t="s">
        <v>5855</v>
      </c>
      <c r="H638" s="14" t="s">
        <v>5856</v>
      </c>
      <c r="I638" s="14" t="s">
        <v>28</v>
      </c>
      <c r="J638" s="14" t="s">
        <v>29</v>
      </c>
      <c r="K638" s="14" t="s">
        <v>5857</v>
      </c>
    </row>
    <row r="639" spans="1:11" ht="52.5" x14ac:dyDescent="0.25">
      <c r="A639" s="27" t="s">
        <v>5858</v>
      </c>
      <c r="B639" s="13" t="s">
        <v>5859</v>
      </c>
      <c r="C639" s="14" t="s">
        <v>5860</v>
      </c>
      <c r="D639" s="14" t="s">
        <v>585</v>
      </c>
      <c r="E639" s="14" t="s">
        <v>15</v>
      </c>
      <c r="F639" s="14"/>
      <c r="G639" s="14" t="s">
        <v>5861</v>
      </c>
      <c r="H639" s="14" t="s">
        <v>5862</v>
      </c>
      <c r="I639" s="14" t="s">
        <v>28</v>
      </c>
      <c r="J639" s="14" t="s">
        <v>29</v>
      </c>
      <c r="K639" s="14" t="s">
        <v>170</v>
      </c>
    </row>
    <row r="640" spans="1:11" ht="73.5" x14ac:dyDescent="0.25">
      <c r="A640" s="27" t="s">
        <v>5863</v>
      </c>
      <c r="B640" s="13" t="s">
        <v>5864</v>
      </c>
      <c r="C640" s="14" t="s">
        <v>5865</v>
      </c>
      <c r="D640" s="14" t="s">
        <v>63</v>
      </c>
      <c r="E640" s="14" t="s">
        <v>15</v>
      </c>
      <c r="F640" s="14" t="s">
        <v>5866</v>
      </c>
      <c r="G640" s="14" t="s">
        <v>5867</v>
      </c>
      <c r="H640" s="14" t="s">
        <v>5868</v>
      </c>
      <c r="I640" s="14" t="s">
        <v>28</v>
      </c>
      <c r="J640" s="14" t="s">
        <v>29</v>
      </c>
      <c r="K640" s="14" t="s">
        <v>281</v>
      </c>
    </row>
    <row r="641" spans="1:11" ht="52.5" x14ac:dyDescent="0.25">
      <c r="A641" s="27" t="s">
        <v>5869</v>
      </c>
      <c r="B641" s="13" t="s">
        <v>5870</v>
      </c>
      <c r="C641" s="14" t="s">
        <v>5871</v>
      </c>
      <c r="D641" s="14" t="s">
        <v>63</v>
      </c>
      <c r="E641" s="14" t="s">
        <v>15</v>
      </c>
      <c r="F641" s="14" t="s">
        <v>5872</v>
      </c>
      <c r="G641" s="14" t="s">
        <v>5873</v>
      </c>
      <c r="H641" s="14" t="s">
        <v>5874</v>
      </c>
      <c r="I641" s="14" t="s">
        <v>28</v>
      </c>
      <c r="J641" s="14" t="s">
        <v>29</v>
      </c>
      <c r="K641" s="14" t="s">
        <v>517</v>
      </c>
    </row>
    <row r="642" spans="1:11" ht="42" x14ac:dyDescent="0.25">
      <c r="A642" s="27" t="s">
        <v>5875</v>
      </c>
      <c r="B642" s="13" t="s">
        <v>5876</v>
      </c>
      <c r="C642" s="14" t="s">
        <v>110</v>
      </c>
      <c r="D642" s="14" t="s">
        <v>80</v>
      </c>
      <c r="E642" s="14" t="s">
        <v>15</v>
      </c>
      <c r="F642" s="14" t="s">
        <v>739</v>
      </c>
      <c r="G642" s="14" t="s">
        <v>1950</v>
      </c>
      <c r="H642" s="14" t="s">
        <v>1951</v>
      </c>
      <c r="I642" s="14" t="s">
        <v>19</v>
      </c>
      <c r="J642" s="14" t="s">
        <v>20</v>
      </c>
      <c r="K642" s="14"/>
    </row>
    <row r="643" spans="1:11" ht="63" x14ac:dyDescent="0.25">
      <c r="A643" s="27" t="s">
        <v>5877</v>
      </c>
      <c r="B643" s="13" t="s">
        <v>5878</v>
      </c>
      <c r="C643" s="14" t="s">
        <v>5879</v>
      </c>
      <c r="D643" s="14" t="s">
        <v>14</v>
      </c>
      <c r="E643" s="14" t="s">
        <v>15</v>
      </c>
      <c r="F643" s="14" t="s">
        <v>1272</v>
      </c>
      <c r="G643" s="14" t="s">
        <v>1273</v>
      </c>
      <c r="H643" s="14" t="s">
        <v>1274</v>
      </c>
      <c r="I643" s="14" t="s">
        <v>343</v>
      </c>
      <c r="J643" s="14" t="s">
        <v>317</v>
      </c>
      <c r="K643" s="14" t="s">
        <v>344</v>
      </c>
    </row>
    <row r="644" spans="1:11" ht="42" x14ac:dyDescent="0.25">
      <c r="A644" s="27" t="s">
        <v>5880</v>
      </c>
      <c r="B644" s="13" t="s">
        <v>5881</v>
      </c>
      <c r="C644" s="14" t="s">
        <v>5882</v>
      </c>
      <c r="D644" s="14" t="s">
        <v>80</v>
      </c>
      <c r="E644" s="14" t="s">
        <v>15</v>
      </c>
      <c r="F644" s="14" t="s">
        <v>1641</v>
      </c>
      <c r="G644" s="14" t="s">
        <v>2680</v>
      </c>
      <c r="H644" s="14" t="s">
        <v>2681</v>
      </c>
      <c r="I644" s="14" t="s">
        <v>19</v>
      </c>
      <c r="J644" s="14" t="s">
        <v>20</v>
      </c>
      <c r="K644" s="14"/>
    </row>
    <row r="645" spans="1:11" ht="42" x14ac:dyDescent="0.25">
      <c r="A645" s="27" t="s">
        <v>5883</v>
      </c>
      <c r="B645" s="13" t="s">
        <v>5884</v>
      </c>
      <c r="C645" s="14" t="s">
        <v>5885</v>
      </c>
      <c r="D645" s="14" t="s">
        <v>80</v>
      </c>
      <c r="E645" s="14" t="s">
        <v>15</v>
      </c>
      <c r="F645" s="14" t="s">
        <v>16</v>
      </c>
      <c r="G645" s="14" t="s">
        <v>17</v>
      </c>
      <c r="H645" s="14" t="s">
        <v>18</v>
      </c>
      <c r="I645" s="14" t="s">
        <v>19</v>
      </c>
      <c r="J645" s="14" t="s">
        <v>20</v>
      </c>
      <c r="K645" s="14"/>
    </row>
    <row r="646" spans="1:11" ht="52.5" x14ac:dyDescent="0.25">
      <c r="A646" s="27" t="s">
        <v>5886</v>
      </c>
      <c r="B646" s="13" t="s">
        <v>5887</v>
      </c>
      <c r="C646" s="14" t="s">
        <v>5810</v>
      </c>
      <c r="D646" s="14" t="s">
        <v>80</v>
      </c>
      <c r="E646" s="14" t="s">
        <v>15</v>
      </c>
      <c r="F646" s="14" t="s">
        <v>928</v>
      </c>
      <c r="G646" s="14" t="s">
        <v>929</v>
      </c>
      <c r="H646" s="14" t="s">
        <v>930</v>
      </c>
      <c r="I646" s="14" t="s">
        <v>19</v>
      </c>
      <c r="J646" s="14" t="s">
        <v>20</v>
      </c>
      <c r="K646" s="14"/>
    </row>
    <row r="647" spans="1:11" ht="52.5" x14ac:dyDescent="0.25">
      <c r="A647" s="27" t="s">
        <v>5888</v>
      </c>
      <c r="B647" s="13" t="s">
        <v>5889</v>
      </c>
      <c r="C647" s="14" t="s">
        <v>5890</v>
      </c>
      <c r="D647" s="14" t="s">
        <v>80</v>
      </c>
      <c r="E647" s="14" t="s">
        <v>15</v>
      </c>
      <c r="F647" s="14" t="s">
        <v>424</v>
      </c>
      <c r="G647" s="14" t="s">
        <v>425</v>
      </c>
      <c r="H647" s="14" t="s">
        <v>426</v>
      </c>
      <c r="I647" s="14" t="s">
        <v>19</v>
      </c>
      <c r="J647" s="14" t="s">
        <v>20</v>
      </c>
      <c r="K647" s="14"/>
    </row>
    <row r="648" spans="1:11" ht="94.5" x14ac:dyDescent="0.25">
      <c r="A648" s="27" t="s">
        <v>5891</v>
      </c>
      <c r="B648" s="13" t="s">
        <v>5892</v>
      </c>
      <c r="C648" s="14" t="s">
        <v>5893</v>
      </c>
      <c r="D648" s="14" t="s">
        <v>80</v>
      </c>
      <c r="E648" s="14" t="s">
        <v>15</v>
      </c>
      <c r="F648" s="14" t="s">
        <v>739</v>
      </c>
      <c r="G648" s="14" t="s">
        <v>740</v>
      </c>
      <c r="H648" s="14" t="s">
        <v>741</v>
      </c>
      <c r="I648" s="14" t="s">
        <v>19</v>
      </c>
      <c r="J648" s="14" t="s">
        <v>20</v>
      </c>
      <c r="K648" s="14"/>
    </row>
    <row r="649" spans="1:11" ht="42" x14ac:dyDescent="0.25">
      <c r="A649" s="27" t="s">
        <v>5894</v>
      </c>
      <c r="B649" s="13" t="s">
        <v>5895</v>
      </c>
      <c r="C649" s="14" t="s">
        <v>5896</v>
      </c>
      <c r="D649" s="14" t="s">
        <v>80</v>
      </c>
      <c r="E649" s="14" t="s">
        <v>15</v>
      </c>
      <c r="F649" s="14"/>
      <c r="G649" s="14" t="s">
        <v>1869</v>
      </c>
      <c r="H649" s="14" t="s">
        <v>1870</v>
      </c>
      <c r="I649" s="14" t="s">
        <v>19</v>
      </c>
      <c r="J649" s="14" t="s">
        <v>20</v>
      </c>
      <c r="K649" s="14"/>
    </row>
    <row r="650" spans="1:11" ht="42" x14ac:dyDescent="0.25">
      <c r="A650" s="27" t="s">
        <v>5897</v>
      </c>
      <c r="B650" s="13" t="s">
        <v>5898</v>
      </c>
      <c r="C650" s="14" t="s">
        <v>5899</v>
      </c>
      <c r="D650" s="14" t="s">
        <v>80</v>
      </c>
      <c r="E650" s="14" t="s">
        <v>15</v>
      </c>
      <c r="F650" s="14" t="s">
        <v>612</v>
      </c>
      <c r="G650" s="14" t="s">
        <v>611</v>
      </c>
      <c r="H650" s="14" t="s">
        <v>613</v>
      </c>
      <c r="I650" s="14" t="s">
        <v>19</v>
      </c>
      <c r="J650" s="14" t="s">
        <v>20</v>
      </c>
      <c r="K650" s="14"/>
    </row>
    <row r="651" spans="1:11" ht="42" x14ac:dyDescent="0.25">
      <c r="A651" s="27" t="s">
        <v>5900</v>
      </c>
      <c r="B651" s="13" t="s">
        <v>5901</v>
      </c>
      <c r="C651" s="14" t="s">
        <v>5902</v>
      </c>
      <c r="D651" s="14" t="s">
        <v>80</v>
      </c>
      <c r="E651" s="14" t="s">
        <v>15</v>
      </c>
      <c r="F651" s="14"/>
      <c r="G651" s="14" t="s">
        <v>616</v>
      </c>
      <c r="H651" s="14" t="s">
        <v>617</v>
      </c>
      <c r="I651" s="14" t="s">
        <v>19</v>
      </c>
      <c r="J651" s="14" t="s">
        <v>20</v>
      </c>
      <c r="K651" s="14"/>
    </row>
    <row r="652" spans="1:11" ht="63" x14ac:dyDescent="0.25">
      <c r="A652" s="27" t="s">
        <v>5903</v>
      </c>
      <c r="B652" s="13" t="s">
        <v>5904</v>
      </c>
      <c r="C652" s="14" t="s">
        <v>5905</v>
      </c>
      <c r="D652" s="14" t="s">
        <v>55</v>
      </c>
      <c r="E652" s="14" t="s">
        <v>15</v>
      </c>
      <c r="F652" s="14"/>
      <c r="G652" s="14" t="s">
        <v>5906</v>
      </c>
      <c r="H652" s="14" t="s">
        <v>5907</v>
      </c>
      <c r="I652" s="14" t="s">
        <v>391</v>
      </c>
      <c r="J652" s="14" t="s">
        <v>392</v>
      </c>
      <c r="K652" s="14" t="s">
        <v>76</v>
      </c>
    </row>
    <row r="653" spans="1:11" ht="42" x14ac:dyDescent="0.25">
      <c r="A653" s="27" t="s">
        <v>5908</v>
      </c>
      <c r="B653" s="13" t="s">
        <v>5909</v>
      </c>
      <c r="C653" s="14" t="s">
        <v>110</v>
      </c>
      <c r="D653" s="14" t="s">
        <v>80</v>
      </c>
      <c r="E653" s="14" t="s">
        <v>15</v>
      </c>
      <c r="F653" s="14" t="s">
        <v>745</v>
      </c>
      <c r="G653" s="14" t="s">
        <v>746</v>
      </c>
      <c r="H653" s="14" t="s">
        <v>747</v>
      </c>
      <c r="I653" s="14" t="s">
        <v>19</v>
      </c>
      <c r="J653" s="14" t="s">
        <v>20</v>
      </c>
      <c r="K653" s="14"/>
    </row>
    <row r="654" spans="1:11" ht="63" x14ac:dyDescent="0.25">
      <c r="A654" s="27" t="s">
        <v>5910</v>
      </c>
      <c r="B654" s="13" t="s">
        <v>5911</v>
      </c>
      <c r="C654" s="14" t="s">
        <v>5912</v>
      </c>
      <c r="D654" s="14" t="s">
        <v>80</v>
      </c>
      <c r="E654" s="14" t="s">
        <v>15</v>
      </c>
      <c r="F654" s="14" t="s">
        <v>805</v>
      </c>
      <c r="G654" s="14" t="s">
        <v>806</v>
      </c>
      <c r="H654" s="14" t="s">
        <v>5820</v>
      </c>
      <c r="I654" s="14" t="s">
        <v>2427</v>
      </c>
      <c r="J654" s="14" t="s">
        <v>2428</v>
      </c>
      <c r="K654" s="14" t="s">
        <v>76</v>
      </c>
    </row>
    <row r="655" spans="1:11" ht="52.5" x14ac:dyDescent="0.25">
      <c r="A655" s="27" t="s">
        <v>5913</v>
      </c>
      <c r="B655" s="13" t="s">
        <v>5914</v>
      </c>
      <c r="C655" s="14" t="s">
        <v>5915</v>
      </c>
      <c r="D655" s="14" t="s">
        <v>63</v>
      </c>
      <c r="E655" s="14" t="s">
        <v>15</v>
      </c>
      <c r="F655" s="14" t="s">
        <v>805</v>
      </c>
      <c r="G655" s="14" t="s">
        <v>806</v>
      </c>
      <c r="H655" s="14" t="s">
        <v>5820</v>
      </c>
      <c r="I655" s="14" t="s">
        <v>28</v>
      </c>
      <c r="J655" s="14" t="s">
        <v>29</v>
      </c>
      <c r="K655" s="14" t="s">
        <v>281</v>
      </c>
    </row>
    <row r="656" spans="1:11" ht="42" x14ac:dyDescent="0.25">
      <c r="A656" s="27" t="s">
        <v>5916</v>
      </c>
      <c r="B656" s="13" t="s">
        <v>5917</v>
      </c>
      <c r="C656" s="14" t="s">
        <v>110</v>
      </c>
      <c r="D656" s="14" t="s">
        <v>80</v>
      </c>
      <c r="E656" s="14" t="s">
        <v>15</v>
      </c>
      <c r="F656" s="14" t="s">
        <v>47</v>
      </c>
      <c r="G656" s="14" t="s">
        <v>48</v>
      </c>
      <c r="H656" s="14" t="s">
        <v>49</v>
      </c>
      <c r="I656" s="14" t="s">
        <v>19</v>
      </c>
      <c r="J656" s="14" t="s">
        <v>20</v>
      </c>
      <c r="K656" s="14"/>
    </row>
    <row r="657" spans="1:11" ht="42" x14ac:dyDescent="0.25">
      <c r="A657" s="27" t="s">
        <v>5918</v>
      </c>
      <c r="B657" s="13" t="s">
        <v>5919</v>
      </c>
      <c r="C657" s="14" t="s">
        <v>5920</v>
      </c>
      <c r="D657" s="14" t="s">
        <v>80</v>
      </c>
      <c r="E657" s="14" t="s">
        <v>15</v>
      </c>
      <c r="F657" s="14" t="s">
        <v>1861</v>
      </c>
      <c r="G657" s="14" t="s">
        <v>1862</v>
      </c>
      <c r="H657" s="14" t="s">
        <v>1863</v>
      </c>
      <c r="I657" s="14" t="s">
        <v>19</v>
      </c>
      <c r="J657" s="14" t="s">
        <v>20</v>
      </c>
      <c r="K657" s="14"/>
    </row>
    <row r="658" spans="1:11" ht="42" x14ac:dyDescent="0.25">
      <c r="A658" s="27" t="s">
        <v>5921</v>
      </c>
      <c r="B658" s="13" t="s">
        <v>5922</v>
      </c>
      <c r="C658" s="14" t="s">
        <v>110</v>
      </c>
      <c r="D658" s="14" t="s">
        <v>80</v>
      </c>
      <c r="E658" s="14" t="s">
        <v>15</v>
      </c>
      <c r="F658" s="14" t="s">
        <v>2019</v>
      </c>
      <c r="G658" s="14"/>
      <c r="H658" s="14" t="s">
        <v>2020</v>
      </c>
      <c r="I658" s="14" t="s">
        <v>19</v>
      </c>
      <c r="J658" s="14" t="s">
        <v>20</v>
      </c>
      <c r="K658" s="14"/>
    </row>
    <row r="659" spans="1:11" ht="52.5" x14ac:dyDescent="0.25">
      <c r="A659" s="27" t="s">
        <v>5923</v>
      </c>
      <c r="B659" s="13" t="s">
        <v>5924</v>
      </c>
      <c r="C659" s="14" t="s">
        <v>5925</v>
      </c>
      <c r="D659" s="14" t="s">
        <v>660</v>
      </c>
      <c r="E659" s="14" t="s">
        <v>15</v>
      </c>
      <c r="F659" s="14" t="s">
        <v>5927</v>
      </c>
      <c r="G659" s="14" t="s">
        <v>5926</v>
      </c>
      <c r="H659" s="14" t="s">
        <v>5928</v>
      </c>
      <c r="I659" s="14" t="s">
        <v>28</v>
      </c>
      <c r="J659" s="14" t="s">
        <v>29</v>
      </c>
      <c r="K659" s="14" t="s">
        <v>2916</v>
      </c>
    </row>
    <row r="660" spans="1:11" ht="42" x14ac:dyDescent="0.25">
      <c r="A660" s="27" t="s">
        <v>5929</v>
      </c>
      <c r="B660" s="13" t="s">
        <v>5930</v>
      </c>
      <c r="C660" s="14" t="s">
        <v>5931</v>
      </c>
      <c r="D660" s="14" t="s">
        <v>1040</v>
      </c>
      <c r="E660" s="14" t="s">
        <v>15</v>
      </c>
      <c r="F660" s="14" t="s">
        <v>1832</v>
      </c>
      <c r="G660" s="14"/>
      <c r="H660" s="14" t="s">
        <v>1833</v>
      </c>
      <c r="I660" s="14" t="s">
        <v>19</v>
      </c>
      <c r="J660" s="14" t="s">
        <v>20</v>
      </c>
      <c r="K660" s="14" t="s">
        <v>76</v>
      </c>
    </row>
    <row r="661" spans="1:11" ht="42" x14ac:dyDescent="0.25">
      <c r="A661" s="27" t="s">
        <v>5932</v>
      </c>
      <c r="B661" s="13" t="s">
        <v>5933</v>
      </c>
      <c r="C661" s="14" t="s">
        <v>5709</v>
      </c>
      <c r="D661" s="14" t="s">
        <v>80</v>
      </c>
      <c r="E661" s="14" t="s">
        <v>15</v>
      </c>
      <c r="F661" s="14" t="s">
        <v>1239</v>
      </c>
      <c r="G661" s="14"/>
      <c r="H661" s="14" t="s">
        <v>1241</v>
      </c>
      <c r="I661" s="14" t="s">
        <v>19</v>
      </c>
      <c r="J661" s="14" t="s">
        <v>20</v>
      </c>
      <c r="K661" s="14"/>
    </row>
    <row r="662" spans="1:11" ht="42" x14ac:dyDescent="0.25">
      <c r="A662" s="14" t="s">
        <v>5934</v>
      </c>
      <c r="B662" s="13" t="s">
        <v>5935</v>
      </c>
      <c r="C662" s="14" t="s">
        <v>5936</v>
      </c>
      <c r="D662" s="14" t="s">
        <v>63</v>
      </c>
      <c r="E662" s="14" t="s">
        <v>15</v>
      </c>
      <c r="F662" s="14" t="s">
        <v>429</v>
      </c>
      <c r="G662" s="14" t="s">
        <v>5937</v>
      </c>
      <c r="H662" s="14" t="s">
        <v>5938</v>
      </c>
      <c r="I662" s="14" t="s">
        <v>28</v>
      </c>
      <c r="J662" s="14" t="s">
        <v>29</v>
      </c>
      <c r="K662" s="14" t="s">
        <v>76</v>
      </c>
    </row>
    <row r="663" spans="1:11" ht="42" x14ac:dyDescent="0.25">
      <c r="A663" s="27" t="s">
        <v>5939</v>
      </c>
      <c r="B663" s="13" t="s">
        <v>5940</v>
      </c>
      <c r="C663" s="14" t="s">
        <v>5941</v>
      </c>
      <c r="D663" s="14" t="s">
        <v>80</v>
      </c>
      <c r="E663" s="14" t="s">
        <v>15</v>
      </c>
      <c r="F663" s="14" t="s">
        <v>2056</v>
      </c>
      <c r="G663" s="14" t="s">
        <v>2057</v>
      </c>
      <c r="H663" s="14" t="s">
        <v>2058</v>
      </c>
      <c r="I663" s="14" t="s">
        <v>19</v>
      </c>
      <c r="J663" s="14" t="s">
        <v>20</v>
      </c>
      <c r="K663" s="14"/>
    </row>
    <row r="664" spans="1:11" ht="42" x14ac:dyDescent="0.25">
      <c r="A664" s="27" t="s">
        <v>5942</v>
      </c>
      <c r="B664" s="13" t="s">
        <v>5943</v>
      </c>
      <c r="C664" s="14" t="s">
        <v>5944</v>
      </c>
      <c r="D664" s="14" t="s">
        <v>80</v>
      </c>
      <c r="E664" s="14" t="s">
        <v>15</v>
      </c>
      <c r="F664" s="14" t="s">
        <v>429</v>
      </c>
      <c r="G664" s="14" t="s">
        <v>1647</v>
      </c>
      <c r="H664" s="14" t="s">
        <v>1648</v>
      </c>
      <c r="I664" s="14" t="s">
        <v>19</v>
      </c>
      <c r="J664" s="14" t="s">
        <v>20</v>
      </c>
      <c r="K664" s="14"/>
    </row>
    <row r="665" spans="1:11" ht="42" x14ac:dyDescent="0.25">
      <c r="A665" s="27" t="s">
        <v>5945</v>
      </c>
      <c r="B665" s="13" t="s">
        <v>5946</v>
      </c>
      <c r="C665" s="14" t="s">
        <v>5720</v>
      </c>
      <c r="D665" s="14" t="s">
        <v>80</v>
      </c>
      <c r="E665" s="14" t="s">
        <v>15</v>
      </c>
      <c r="F665" s="14" t="s">
        <v>429</v>
      </c>
      <c r="G665" s="14" t="s">
        <v>1647</v>
      </c>
      <c r="H665" s="14" t="s">
        <v>1648</v>
      </c>
      <c r="I665" s="14" t="s">
        <v>19</v>
      </c>
      <c r="J665" s="14" t="s">
        <v>20</v>
      </c>
      <c r="K665" s="14"/>
    </row>
    <row r="666" spans="1:11" ht="52.5" x14ac:dyDescent="0.25">
      <c r="A666" s="27" t="s">
        <v>5947</v>
      </c>
      <c r="B666" s="13" t="s">
        <v>5948</v>
      </c>
      <c r="C666" s="14" t="s">
        <v>1646</v>
      </c>
      <c r="D666" s="14" t="s">
        <v>80</v>
      </c>
      <c r="E666" s="14" t="s">
        <v>15</v>
      </c>
      <c r="F666" s="14" t="s">
        <v>928</v>
      </c>
      <c r="G666" s="14" t="s">
        <v>929</v>
      </c>
      <c r="H666" s="14" t="s">
        <v>930</v>
      </c>
      <c r="I666" s="14" t="s">
        <v>19</v>
      </c>
      <c r="J666" s="14" t="s">
        <v>20</v>
      </c>
      <c r="K666" s="14"/>
    </row>
    <row r="667" spans="1:11" ht="42" x14ac:dyDescent="0.25">
      <c r="A667" s="27" t="s">
        <v>5949</v>
      </c>
      <c r="B667" s="13" t="s">
        <v>5950</v>
      </c>
      <c r="C667" s="14" t="s">
        <v>5931</v>
      </c>
      <c r="D667" s="14" t="s">
        <v>80</v>
      </c>
      <c r="E667" s="14" t="s">
        <v>15</v>
      </c>
      <c r="F667" s="14" t="s">
        <v>2075</v>
      </c>
      <c r="G667" s="14" t="s">
        <v>2076</v>
      </c>
      <c r="H667" s="14" t="s">
        <v>2077</v>
      </c>
      <c r="I667" s="14" t="s">
        <v>19</v>
      </c>
      <c r="J667" s="14" t="s">
        <v>20</v>
      </c>
      <c r="K667" s="14"/>
    </row>
    <row r="668" spans="1:11" ht="52.5" x14ac:dyDescent="0.25">
      <c r="A668" s="27" t="s">
        <v>5951</v>
      </c>
      <c r="B668" s="13" t="s">
        <v>5952</v>
      </c>
      <c r="C668" s="14" t="s">
        <v>5953</v>
      </c>
      <c r="D668" s="14" t="s">
        <v>80</v>
      </c>
      <c r="E668" s="14" t="s">
        <v>15</v>
      </c>
      <c r="F668" s="14" t="s">
        <v>5715</v>
      </c>
      <c r="G668" s="14" t="s">
        <v>5716</v>
      </c>
      <c r="H668" s="14" t="s">
        <v>5717</v>
      </c>
      <c r="I668" s="14" t="s">
        <v>19</v>
      </c>
      <c r="J668" s="14" t="s">
        <v>20</v>
      </c>
      <c r="K668" s="14"/>
    </row>
    <row r="669" spans="1:11" ht="42" x14ac:dyDescent="0.25">
      <c r="A669" s="27" t="s">
        <v>5954</v>
      </c>
      <c r="B669" s="13" t="s">
        <v>5955</v>
      </c>
      <c r="C669" s="14" t="s">
        <v>110</v>
      </c>
      <c r="D669" s="14" t="s">
        <v>80</v>
      </c>
      <c r="E669" s="14" t="s">
        <v>15</v>
      </c>
      <c r="F669" s="14" t="s">
        <v>1907</v>
      </c>
      <c r="G669" s="14"/>
      <c r="H669" s="14" t="s">
        <v>1908</v>
      </c>
      <c r="I669" s="14" t="s">
        <v>19</v>
      </c>
      <c r="J669" s="14" t="s">
        <v>20</v>
      </c>
      <c r="K669" s="14"/>
    </row>
    <row r="670" spans="1:11" ht="42" x14ac:dyDescent="0.25">
      <c r="A670" s="27" t="s">
        <v>5956</v>
      </c>
      <c r="B670" s="13" t="s">
        <v>5957</v>
      </c>
      <c r="C670" s="14" t="s">
        <v>110</v>
      </c>
      <c r="D670" s="14" t="s">
        <v>80</v>
      </c>
      <c r="E670" s="14" t="s">
        <v>15</v>
      </c>
      <c r="F670" s="14" t="s">
        <v>1897</v>
      </c>
      <c r="G670" s="14" t="s">
        <v>1898</v>
      </c>
      <c r="H670" s="14" t="s">
        <v>1899</v>
      </c>
      <c r="I670" s="14" t="s">
        <v>19</v>
      </c>
      <c r="J670" s="14" t="s">
        <v>20</v>
      </c>
      <c r="K670" s="14"/>
    </row>
    <row r="671" spans="1:11" ht="42" x14ac:dyDescent="0.25">
      <c r="A671" s="14" t="s">
        <v>5958</v>
      </c>
      <c r="B671" s="13" t="s">
        <v>5959</v>
      </c>
      <c r="C671" s="14" t="s">
        <v>5960</v>
      </c>
      <c r="D671" s="14" t="s">
        <v>80</v>
      </c>
      <c r="E671" s="14" t="s">
        <v>15</v>
      </c>
      <c r="F671" s="14" t="s">
        <v>2325</v>
      </c>
      <c r="G671" s="14"/>
      <c r="H671" s="14" t="s">
        <v>2326</v>
      </c>
      <c r="I671" s="14" t="s">
        <v>19</v>
      </c>
      <c r="J671" s="14" t="s">
        <v>20</v>
      </c>
      <c r="K671" s="14"/>
    </row>
    <row r="672" spans="1:11" ht="42" x14ac:dyDescent="0.25">
      <c r="A672" s="14" t="s">
        <v>5961</v>
      </c>
      <c r="B672" s="13" t="s">
        <v>5962</v>
      </c>
      <c r="C672" s="14" t="s">
        <v>5960</v>
      </c>
      <c r="D672" s="14" t="s">
        <v>80</v>
      </c>
      <c r="E672" s="14" t="s">
        <v>15</v>
      </c>
      <c r="F672" s="14" t="s">
        <v>2325</v>
      </c>
      <c r="G672" s="14"/>
      <c r="H672" s="14" t="s">
        <v>2326</v>
      </c>
      <c r="I672" s="14" t="s">
        <v>19</v>
      </c>
      <c r="J672" s="14" t="s">
        <v>20</v>
      </c>
      <c r="K672" s="14"/>
    </row>
    <row r="673" spans="1:11" ht="42" x14ac:dyDescent="0.25">
      <c r="A673" s="14" t="s">
        <v>5963</v>
      </c>
      <c r="B673" s="13" t="s">
        <v>5964</v>
      </c>
      <c r="C673" s="14" t="s">
        <v>5960</v>
      </c>
      <c r="D673" s="14" t="s">
        <v>80</v>
      </c>
      <c r="E673" s="14" t="s">
        <v>15</v>
      </c>
      <c r="F673" s="14" t="s">
        <v>2325</v>
      </c>
      <c r="G673" s="14"/>
      <c r="H673" s="14" t="s">
        <v>2326</v>
      </c>
      <c r="I673" s="14" t="s">
        <v>19</v>
      </c>
      <c r="J673" s="14" t="s">
        <v>20</v>
      </c>
      <c r="K673" s="14"/>
    </row>
    <row r="674" spans="1:11" ht="42" x14ac:dyDescent="0.25">
      <c r="A674" s="14" t="s">
        <v>5965</v>
      </c>
      <c r="B674" s="13" t="s">
        <v>5966</v>
      </c>
      <c r="C674" s="14" t="s">
        <v>5960</v>
      </c>
      <c r="D674" s="14" t="s">
        <v>80</v>
      </c>
      <c r="E674" s="14" t="s">
        <v>15</v>
      </c>
      <c r="F674" s="14" t="s">
        <v>2325</v>
      </c>
      <c r="G674" s="14"/>
      <c r="H674" s="14" t="s">
        <v>2326</v>
      </c>
      <c r="I674" s="14" t="s">
        <v>19</v>
      </c>
      <c r="J674" s="14" t="s">
        <v>20</v>
      </c>
      <c r="K674" s="14"/>
    </row>
    <row r="675" spans="1:11" ht="42" x14ac:dyDescent="0.25">
      <c r="A675" s="27" t="s">
        <v>5967</v>
      </c>
      <c r="B675" s="13" t="s">
        <v>5968</v>
      </c>
      <c r="C675" s="14" t="s">
        <v>5960</v>
      </c>
      <c r="D675" s="14" t="s">
        <v>80</v>
      </c>
      <c r="E675" s="14" t="s">
        <v>15</v>
      </c>
      <c r="F675" s="14" t="s">
        <v>2325</v>
      </c>
      <c r="G675" s="14"/>
      <c r="H675" s="14" t="s">
        <v>2326</v>
      </c>
      <c r="I675" s="14" t="s">
        <v>19</v>
      </c>
      <c r="J675" s="14" t="s">
        <v>20</v>
      </c>
      <c r="K675" s="14"/>
    </row>
    <row r="676" spans="1:11" ht="42" x14ac:dyDescent="0.25">
      <c r="A676" s="27" t="s">
        <v>5969</v>
      </c>
      <c r="B676" s="13" t="s">
        <v>5970</v>
      </c>
      <c r="C676" s="14" t="s">
        <v>5971</v>
      </c>
      <c r="D676" s="14" t="s">
        <v>80</v>
      </c>
      <c r="E676" s="14" t="s">
        <v>15</v>
      </c>
      <c r="F676" s="14" t="s">
        <v>2243</v>
      </c>
      <c r="G676" s="14" t="s">
        <v>2244</v>
      </c>
      <c r="H676" s="14" t="s">
        <v>2245</v>
      </c>
      <c r="I676" s="14" t="s">
        <v>19</v>
      </c>
      <c r="J676" s="14" t="s">
        <v>20</v>
      </c>
      <c r="K676" s="14"/>
    </row>
    <row r="677" spans="1:11" ht="42" x14ac:dyDescent="0.25">
      <c r="A677" s="27" t="s">
        <v>5972</v>
      </c>
      <c r="B677" s="13" t="s">
        <v>5973</v>
      </c>
      <c r="C677" s="14" t="s">
        <v>5974</v>
      </c>
      <c r="D677" s="14" t="s">
        <v>80</v>
      </c>
      <c r="E677" s="14" t="s">
        <v>15</v>
      </c>
      <c r="F677" s="14" t="s">
        <v>1954</v>
      </c>
      <c r="G677" s="14" t="s">
        <v>335</v>
      </c>
      <c r="H677" s="14" t="s">
        <v>1955</v>
      </c>
      <c r="I677" s="14" t="s">
        <v>19</v>
      </c>
      <c r="J677" s="14" t="s">
        <v>20</v>
      </c>
      <c r="K677" s="14"/>
    </row>
    <row r="678" spans="1:11" ht="42" x14ac:dyDescent="0.25">
      <c r="A678" s="27" t="s">
        <v>5975</v>
      </c>
      <c r="B678" s="13" t="s">
        <v>5976</v>
      </c>
      <c r="C678" s="14" t="s">
        <v>2672</v>
      </c>
      <c r="D678" s="14" t="s">
        <v>80</v>
      </c>
      <c r="E678" s="14" t="s">
        <v>15</v>
      </c>
      <c r="F678" s="14" t="s">
        <v>729</v>
      </c>
      <c r="G678" s="14" t="s">
        <v>335</v>
      </c>
      <c r="H678" s="14" t="s">
        <v>2411</v>
      </c>
      <c r="I678" s="14" t="s">
        <v>19</v>
      </c>
      <c r="J678" s="14" t="s">
        <v>20</v>
      </c>
      <c r="K678" s="14"/>
    </row>
    <row r="679" spans="1:11" ht="42" x14ac:dyDescent="0.25">
      <c r="A679" s="27" t="s">
        <v>5977</v>
      </c>
      <c r="B679" s="13" t="s">
        <v>5978</v>
      </c>
      <c r="C679" s="14" t="s">
        <v>110</v>
      </c>
      <c r="D679" s="14" t="s">
        <v>80</v>
      </c>
      <c r="E679" s="14" t="s">
        <v>15</v>
      </c>
      <c r="F679" s="14" t="s">
        <v>1855</v>
      </c>
      <c r="G679" s="14" t="s">
        <v>1856</v>
      </c>
      <c r="H679" s="14" t="s">
        <v>1857</v>
      </c>
      <c r="I679" s="14" t="s">
        <v>19</v>
      </c>
      <c r="J679" s="14" t="s">
        <v>20</v>
      </c>
      <c r="K679" s="14"/>
    </row>
    <row r="680" spans="1:11" ht="52.5" x14ac:dyDescent="0.25">
      <c r="A680" s="27" t="s">
        <v>5979</v>
      </c>
      <c r="B680" s="13" t="s">
        <v>5980</v>
      </c>
      <c r="C680" s="14" t="s">
        <v>5981</v>
      </c>
      <c r="D680" s="14" t="s">
        <v>14</v>
      </c>
      <c r="E680" s="14" t="s">
        <v>15</v>
      </c>
      <c r="F680" s="14" t="s">
        <v>2184</v>
      </c>
      <c r="G680" s="14" t="s">
        <v>2185</v>
      </c>
      <c r="H680" s="14" t="s">
        <v>2186</v>
      </c>
      <c r="I680" s="14" t="s">
        <v>28</v>
      </c>
      <c r="J680" s="14" t="s">
        <v>29</v>
      </c>
      <c r="K680" s="14" t="s">
        <v>2429</v>
      </c>
    </row>
    <row r="681" spans="1:11" ht="52.5" x14ac:dyDescent="0.25">
      <c r="A681" s="27" t="s">
        <v>5982</v>
      </c>
      <c r="B681" s="13" t="s">
        <v>5983</v>
      </c>
      <c r="C681" s="14" t="s">
        <v>5984</v>
      </c>
      <c r="D681" s="14" t="s">
        <v>14</v>
      </c>
      <c r="E681" s="14" t="s">
        <v>15</v>
      </c>
      <c r="F681" s="14" t="s">
        <v>928</v>
      </c>
      <c r="G681" s="14" t="s">
        <v>929</v>
      </c>
      <c r="H681" s="14" t="s">
        <v>930</v>
      </c>
      <c r="I681" s="14" t="s">
        <v>28</v>
      </c>
      <c r="J681" s="14" t="s">
        <v>29</v>
      </c>
      <c r="K681" s="14" t="s">
        <v>2429</v>
      </c>
    </row>
    <row r="682" spans="1:11" ht="31.5" x14ac:dyDescent="0.25">
      <c r="A682" s="27" t="s">
        <v>5985</v>
      </c>
      <c r="B682" s="13" t="s">
        <v>5986</v>
      </c>
      <c r="C682" s="14" t="s">
        <v>5987</v>
      </c>
      <c r="D682" s="14" t="s">
        <v>14</v>
      </c>
      <c r="E682" s="14" t="s">
        <v>15</v>
      </c>
      <c r="F682" s="14" t="s">
        <v>2701</v>
      </c>
      <c r="G682" s="14" t="s">
        <v>335</v>
      </c>
      <c r="H682" s="14" t="s">
        <v>2702</v>
      </c>
      <c r="I682" s="14" t="s">
        <v>28</v>
      </c>
      <c r="J682" s="14" t="s">
        <v>29</v>
      </c>
      <c r="K682" s="14" t="s">
        <v>2429</v>
      </c>
    </row>
    <row r="683" spans="1:11" ht="42" x14ac:dyDescent="0.25">
      <c r="A683" s="27" t="s">
        <v>5988</v>
      </c>
      <c r="B683" s="13" t="s">
        <v>5989</v>
      </c>
      <c r="C683" s="14" t="s">
        <v>5990</v>
      </c>
      <c r="D683" s="14" t="s">
        <v>14</v>
      </c>
      <c r="E683" s="14" t="s">
        <v>15</v>
      </c>
      <c r="F683" s="14" t="s">
        <v>630</v>
      </c>
      <c r="G683" s="14" t="s">
        <v>631</v>
      </c>
      <c r="H683" s="14" t="s">
        <v>632</v>
      </c>
      <c r="I683" s="14" t="s">
        <v>28</v>
      </c>
      <c r="J683" s="14" t="s">
        <v>29</v>
      </c>
      <c r="K683" s="14" t="s">
        <v>2429</v>
      </c>
    </row>
    <row r="684" spans="1:11" ht="63" x14ac:dyDescent="0.25">
      <c r="A684" s="27" t="s">
        <v>5991</v>
      </c>
      <c r="B684" s="13" t="s">
        <v>5992</v>
      </c>
      <c r="C684" s="14" t="s">
        <v>5993</v>
      </c>
      <c r="D684" s="14" t="s">
        <v>63</v>
      </c>
      <c r="E684" s="14" t="s">
        <v>15</v>
      </c>
      <c r="F684" s="14" t="s">
        <v>5994</v>
      </c>
      <c r="G684" s="14"/>
      <c r="H684" s="14" t="s">
        <v>5995</v>
      </c>
      <c r="I684" s="14" t="s">
        <v>391</v>
      </c>
      <c r="J684" s="14" t="s">
        <v>392</v>
      </c>
      <c r="K684" s="14" t="s">
        <v>76</v>
      </c>
    </row>
    <row r="685" spans="1:11" ht="63" x14ac:dyDescent="0.25">
      <c r="A685" s="27" t="s">
        <v>5996</v>
      </c>
      <c r="B685" s="13" t="s">
        <v>5997</v>
      </c>
      <c r="C685" s="14" t="s">
        <v>5998</v>
      </c>
      <c r="D685" s="14" t="s">
        <v>14</v>
      </c>
      <c r="E685" s="14" t="s">
        <v>15</v>
      </c>
      <c r="F685" s="14" t="s">
        <v>1254</v>
      </c>
      <c r="G685" s="14" t="s">
        <v>1255</v>
      </c>
      <c r="H685" s="14" t="s">
        <v>1256</v>
      </c>
      <c r="I685" s="14" t="s">
        <v>28</v>
      </c>
      <c r="J685" s="14" t="s">
        <v>29</v>
      </c>
      <c r="K685" s="14" t="s">
        <v>155</v>
      </c>
    </row>
    <row r="686" spans="1:11" ht="52.5" x14ac:dyDescent="0.25">
      <c r="A686" s="27" t="s">
        <v>5999</v>
      </c>
      <c r="B686" s="13" t="s">
        <v>6000</v>
      </c>
      <c r="C686" s="14" t="s">
        <v>6001</v>
      </c>
      <c r="D686" s="14" t="s">
        <v>14</v>
      </c>
      <c r="E686" s="14" t="s">
        <v>15</v>
      </c>
      <c r="F686" s="14" t="s">
        <v>1141</v>
      </c>
      <c r="G686" s="14" t="s">
        <v>1142</v>
      </c>
      <c r="H686" s="14" t="s">
        <v>1143</v>
      </c>
      <c r="I686" s="14" t="s">
        <v>28</v>
      </c>
      <c r="J686" s="14" t="s">
        <v>29</v>
      </c>
      <c r="K686" s="14" t="s">
        <v>155</v>
      </c>
    </row>
    <row r="687" spans="1:11" ht="42" x14ac:dyDescent="0.25">
      <c r="A687" s="27" t="s">
        <v>6002</v>
      </c>
      <c r="B687" s="13" t="s">
        <v>6003</v>
      </c>
      <c r="C687" s="14" t="s">
        <v>5931</v>
      </c>
      <c r="D687" s="14" t="s">
        <v>80</v>
      </c>
      <c r="E687" s="14" t="s">
        <v>15</v>
      </c>
      <c r="F687" s="14" t="s">
        <v>2201</v>
      </c>
      <c r="G687" s="14" t="s">
        <v>2202</v>
      </c>
      <c r="H687" s="14" t="s">
        <v>2203</v>
      </c>
      <c r="I687" s="14" t="s">
        <v>19</v>
      </c>
      <c r="J687" s="14" t="s">
        <v>20</v>
      </c>
      <c r="K687" s="14"/>
    </row>
    <row r="688" spans="1:11" ht="42" x14ac:dyDescent="0.25">
      <c r="A688" s="27" t="s">
        <v>6004</v>
      </c>
      <c r="B688" s="13" t="s">
        <v>6005</v>
      </c>
      <c r="C688" s="14" t="s">
        <v>5931</v>
      </c>
      <c r="D688" s="14" t="s">
        <v>80</v>
      </c>
      <c r="E688" s="14" t="s">
        <v>15</v>
      </c>
      <c r="F688" s="14" t="s">
        <v>1892</v>
      </c>
      <c r="G688" s="14" t="s">
        <v>1893</v>
      </c>
      <c r="H688" s="14" t="s">
        <v>1894</v>
      </c>
      <c r="I688" s="14" t="s">
        <v>19</v>
      </c>
      <c r="J688" s="14" t="s">
        <v>20</v>
      </c>
      <c r="K688" s="14"/>
    </row>
    <row r="689" spans="1:11" ht="42" x14ac:dyDescent="0.25">
      <c r="A689" s="27" t="s">
        <v>6006</v>
      </c>
      <c r="B689" s="13" t="s">
        <v>6007</v>
      </c>
      <c r="C689" s="14" t="s">
        <v>2349</v>
      </c>
      <c r="D689" s="14" t="s">
        <v>80</v>
      </c>
      <c r="E689" s="14" t="s">
        <v>15</v>
      </c>
      <c r="F689" s="14" t="s">
        <v>1239</v>
      </c>
      <c r="G689" s="14"/>
      <c r="H689" s="14" t="s">
        <v>1241</v>
      </c>
      <c r="I689" s="14" t="s">
        <v>19</v>
      </c>
      <c r="J689" s="14" t="s">
        <v>20</v>
      </c>
      <c r="K689" s="14"/>
    </row>
    <row r="690" spans="1:11" ht="63" x14ac:dyDescent="0.25">
      <c r="A690" s="27" t="s">
        <v>6008</v>
      </c>
      <c r="B690" s="13" t="s">
        <v>6009</v>
      </c>
      <c r="C690" s="14" t="s">
        <v>6010</v>
      </c>
      <c r="D690" s="14" t="s">
        <v>14</v>
      </c>
      <c r="E690" s="14" t="s">
        <v>15</v>
      </c>
      <c r="F690" s="14" t="s">
        <v>4848</v>
      </c>
      <c r="G690" s="14" t="s">
        <v>4849</v>
      </c>
      <c r="H690" s="14" t="s">
        <v>4850</v>
      </c>
      <c r="I690" s="14" t="s">
        <v>3806</v>
      </c>
      <c r="J690" s="14" t="s">
        <v>317</v>
      </c>
      <c r="K690" s="14" t="s">
        <v>344</v>
      </c>
    </row>
    <row r="691" spans="1:11" ht="42" x14ac:dyDescent="0.25">
      <c r="A691" s="27" t="s">
        <v>6011</v>
      </c>
      <c r="B691" s="13" t="s">
        <v>6012</v>
      </c>
      <c r="C691" s="14" t="s">
        <v>110</v>
      </c>
      <c r="D691" s="14" t="s">
        <v>80</v>
      </c>
      <c r="E691" s="14" t="s">
        <v>15</v>
      </c>
      <c r="F691" s="14" t="s">
        <v>205</v>
      </c>
      <c r="G691" s="14" t="s">
        <v>1511</v>
      </c>
      <c r="H691" s="14" t="s">
        <v>143</v>
      </c>
      <c r="I691" s="14" t="s">
        <v>19</v>
      </c>
      <c r="J691" s="14" t="s">
        <v>20</v>
      </c>
      <c r="K691" s="14"/>
    </row>
    <row r="692" spans="1:11" ht="42" x14ac:dyDescent="0.25">
      <c r="A692" s="27" t="s">
        <v>6013</v>
      </c>
      <c r="B692" s="13" t="s">
        <v>6014</v>
      </c>
      <c r="C692" s="14" t="s">
        <v>6015</v>
      </c>
      <c r="D692" s="14" t="s">
        <v>14</v>
      </c>
      <c r="E692" s="14" t="s">
        <v>15</v>
      </c>
      <c r="F692" s="14" t="s">
        <v>1239</v>
      </c>
      <c r="G692" s="14"/>
      <c r="H692" s="14" t="s">
        <v>1241</v>
      </c>
      <c r="I692" s="14" t="s">
        <v>28</v>
      </c>
      <c r="J692" s="14" t="s">
        <v>29</v>
      </c>
      <c r="K692" s="14" t="s">
        <v>2429</v>
      </c>
    </row>
    <row r="693" spans="1:11" ht="52.5" x14ac:dyDescent="0.25">
      <c r="A693" s="27" t="s">
        <v>6016</v>
      </c>
      <c r="B693" s="13" t="s">
        <v>6017</v>
      </c>
      <c r="C693" s="14" t="s">
        <v>110</v>
      </c>
      <c r="D693" s="14" t="s">
        <v>80</v>
      </c>
      <c r="E693" s="14" t="s">
        <v>15</v>
      </c>
      <c r="F693" s="14" t="s">
        <v>1677</v>
      </c>
      <c r="G693" s="14" t="s">
        <v>1678</v>
      </c>
      <c r="H693" s="14" t="s">
        <v>1679</v>
      </c>
      <c r="I693" s="14" t="s">
        <v>19</v>
      </c>
      <c r="J693" s="14" t="s">
        <v>20</v>
      </c>
      <c r="K693" s="14"/>
    </row>
    <row r="694" spans="1:11" ht="42" x14ac:dyDescent="0.25">
      <c r="A694" s="27" t="s">
        <v>6018</v>
      </c>
      <c r="B694" s="13" t="s">
        <v>6019</v>
      </c>
      <c r="C694" s="14" t="s">
        <v>2349</v>
      </c>
      <c r="D694" s="14" t="s">
        <v>80</v>
      </c>
      <c r="E694" s="14" t="s">
        <v>15</v>
      </c>
      <c r="F694" s="14" t="s">
        <v>2227</v>
      </c>
      <c r="G694" s="14"/>
      <c r="H694" s="14" t="s">
        <v>2228</v>
      </c>
      <c r="I694" s="14" t="s">
        <v>19</v>
      </c>
      <c r="J694" s="14" t="s">
        <v>20</v>
      </c>
      <c r="K694" s="14"/>
    </row>
    <row r="695" spans="1:11" ht="42" x14ac:dyDescent="0.25">
      <c r="A695" s="27" t="s">
        <v>6020</v>
      </c>
      <c r="B695" s="13" t="s">
        <v>6021</v>
      </c>
      <c r="C695" s="14" t="s">
        <v>110</v>
      </c>
      <c r="D695" s="14" t="s">
        <v>80</v>
      </c>
      <c r="E695" s="14" t="s">
        <v>15</v>
      </c>
      <c r="F695" s="14" t="s">
        <v>733</v>
      </c>
      <c r="G695" s="14" t="s">
        <v>734</v>
      </c>
      <c r="H695" s="14" t="s">
        <v>735</v>
      </c>
      <c r="I695" s="14" t="s">
        <v>19</v>
      </c>
      <c r="J695" s="14" t="s">
        <v>20</v>
      </c>
      <c r="K695" s="14"/>
    </row>
    <row r="696" spans="1:11" ht="42" x14ac:dyDescent="0.25">
      <c r="A696" s="27" t="s">
        <v>6022</v>
      </c>
      <c r="B696" s="13" t="s">
        <v>6023</v>
      </c>
      <c r="C696" s="14" t="s">
        <v>6024</v>
      </c>
      <c r="D696" s="14" t="s">
        <v>80</v>
      </c>
      <c r="E696" s="14" t="s">
        <v>15</v>
      </c>
      <c r="F696" s="14" t="s">
        <v>2045</v>
      </c>
      <c r="G696" s="14" t="s">
        <v>2046</v>
      </c>
      <c r="H696" s="14" t="s">
        <v>2047</v>
      </c>
      <c r="I696" s="14" t="s">
        <v>19</v>
      </c>
      <c r="J696" s="14" t="s">
        <v>20</v>
      </c>
      <c r="K696" s="14"/>
    </row>
    <row r="697" spans="1:11" ht="42" x14ac:dyDescent="0.25">
      <c r="A697" s="27" t="s">
        <v>6025</v>
      </c>
      <c r="B697" s="13" t="s">
        <v>6026</v>
      </c>
      <c r="C697" s="14" t="s">
        <v>6024</v>
      </c>
      <c r="D697" s="14" t="s">
        <v>80</v>
      </c>
      <c r="E697" s="14" t="s">
        <v>15</v>
      </c>
      <c r="F697" s="14" t="s">
        <v>2050</v>
      </c>
      <c r="G697" s="14" t="s">
        <v>2051</v>
      </c>
      <c r="H697" s="14" t="s">
        <v>2052</v>
      </c>
      <c r="I697" s="14" t="s">
        <v>19</v>
      </c>
      <c r="J697" s="14" t="s">
        <v>20</v>
      </c>
      <c r="K697" s="14"/>
    </row>
    <row r="698" spans="1:11" ht="42" x14ac:dyDescent="0.25">
      <c r="A698" s="27" t="s">
        <v>6027</v>
      </c>
      <c r="B698" s="13" t="s">
        <v>6028</v>
      </c>
      <c r="C698" s="14" t="s">
        <v>6024</v>
      </c>
      <c r="D698" s="14" t="s">
        <v>80</v>
      </c>
      <c r="E698" s="14" t="s">
        <v>15</v>
      </c>
      <c r="F698" s="14" t="s">
        <v>486</v>
      </c>
      <c r="G698" s="14" t="s">
        <v>485</v>
      </c>
      <c r="H698" s="14" t="s">
        <v>2038</v>
      </c>
      <c r="I698" s="14" t="s">
        <v>19</v>
      </c>
      <c r="J698" s="14" t="s">
        <v>20</v>
      </c>
      <c r="K698" s="14"/>
    </row>
    <row r="699" spans="1:11" ht="42" x14ac:dyDescent="0.25">
      <c r="A699" s="27" t="s">
        <v>6029</v>
      </c>
      <c r="B699" s="13" t="s">
        <v>6030</v>
      </c>
      <c r="C699" s="14" t="s">
        <v>6024</v>
      </c>
      <c r="D699" s="14" t="s">
        <v>80</v>
      </c>
      <c r="E699" s="14" t="s">
        <v>15</v>
      </c>
      <c r="F699" s="14" t="s">
        <v>2041</v>
      </c>
      <c r="G699" s="14" t="s">
        <v>485</v>
      </c>
      <c r="H699" s="14" t="s">
        <v>2042</v>
      </c>
      <c r="I699" s="14" t="s">
        <v>19</v>
      </c>
      <c r="J699" s="14" t="s">
        <v>20</v>
      </c>
      <c r="K699" s="14"/>
    </row>
    <row r="700" spans="1:11" ht="63" x14ac:dyDescent="0.25">
      <c r="A700" s="27" t="s">
        <v>6031</v>
      </c>
      <c r="B700" s="13" t="s">
        <v>6032</v>
      </c>
      <c r="C700" s="14" t="s">
        <v>6033</v>
      </c>
      <c r="D700" s="14" t="s">
        <v>63</v>
      </c>
      <c r="E700" s="14" t="s">
        <v>15</v>
      </c>
      <c r="F700" s="14" t="s">
        <v>6034</v>
      </c>
      <c r="G700" s="14" t="s">
        <v>6035</v>
      </c>
      <c r="H700" s="14" t="s">
        <v>6036</v>
      </c>
      <c r="I700" s="14" t="s">
        <v>105</v>
      </c>
      <c r="J700" s="14" t="s">
        <v>106</v>
      </c>
      <c r="K700" s="14" t="s">
        <v>107</v>
      </c>
    </row>
    <row r="701" spans="1:11" ht="42" x14ac:dyDescent="0.25">
      <c r="A701" s="27" t="s">
        <v>6037</v>
      </c>
      <c r="B701" s="13" t="s">
        <v>6038</v>
      </c>
      <c r="C701" s="14" t="s">
        <v>6024</v>
      </c>
      <c r="D701" s="14" t="s">
        <v>80</v>
      </c>
      <c r="E701" s="14" t="s">
        <v>15</v>
      </c>
      <c r="F701" s="14" t="s">
        <v>1666</v>
      </c>
      <c r="G701" s="14" t="s">
        <v>1667</v>
      </c>
      <c r="H701" s="14" t="s">
        <v>1668</v>
      </c>
      <c r="I701" s="14" t="s">
        <v>19</v>
      </c>
      <c r="J701" s="14" t="s">
        <v>20</v>
      </c>
      <c r="K701" s="14"/>
    </row>
    <row r="702" spans="1:11" ht="42" x14ac:dyDescent="0.25">
      <c r="A702" s="27" t="s">
        <v>6039</v>
      </c>
      <c r="B702" s="13" t="s">
        <v>6040</v>
      </c>
      <c r="C702" s="14" t="s">
        <v>6024</v>
      </c>
      <c r="D702" s="14" t="s">
        <v>80</v>
      </c>
      <c r="E702" s="14" t="s">
        <v>15</v>
      </c>
      <c r="F702" s="14" t="s">
        <v>1802</v>
      </c>
      <c r="G702" s="14" t="s">
        <v>1803</v>
      </c>
      <c r="H702" s="14" t="s">
        <v>1804</v>
      </c>
      <c r="I702" s="14" t="s">
        <v>19</v>
      </c>
      <c r="J702" s="14" t="s">
        <v>20</v>
      </c>
      <c r="K702" s="14"/>
    </row>
    <row r="703" spans="1:11" ht="42" x14ac:dyDescent="0.25">
      <c r="A703" s="27" t="s">
        <v>6041</v>
      </c>
      <c r="B703" s="13" t="s">
        <v>6042</v>
      </c>
      <c r="C703" s="14" t="s">
        <v>722</v>
      </c>
      <c r="D703" s="14" t="s">
        <v>14</v>
      </c>
      <c r="E703" s="14" t="s">
        <v>15</v>
      </c>
      <c r="F703" s="14" t="s">
        <v>429</v>
      </c>
      <c r="G703" s="14" t="s">
        <v>430</v>
      </c>
      <c r="H703" s="14" t="s">
        <v>431</v>
      </c>
      <c r="I703" s="14" t="s">
        <v>28</v>
      </c>
      <c r="J703" s="14" t="s">
        <v>29</v>
      </c>
      <c r="K703" s="14" t="s">
        <v>2429</v>
      </c>
    </row>
    <row r="704" spans="1:11" ht="31.5" x14ac:dyDescent="0.25">
      <c r="A704" s="27" t="s">
        <v>6043</v>
      </c>
      <c r="B704" s="13" t="s">
        <v>6044</v>
      </c>
      <c r="C704" s="14" t="s">
        <v>6024</v>
      </c>
      <c r="D704" s="14" t="s">
        <v>14</v>
      </c>
      <c r="E704" s="14" t="s">
        <v>15</v>
      </c>
      <c r="F704" s="14" t="s">
        <v>1672</v>
      </c>
      <c r="G704" s="14"/>
      <c r="H704" s="14" t="s">
        <v>1673</v>
      </c>
      <c r="I704" s="14" t="s">
        <v>28</v>
      </c>
      <c r="J704" s="14" t="s">
        <v>29</v>
      </c>
      <c r="K704" s="14" t="s">
        <v>2429</v>
      </c>
    </row>
    <row r="705" spans="1:11" ht="42" x14ac:dyDescent="0.25">
      <c r="A705" s="27" t="s">
        <v>6045</v>
      </c>
      <c r="B705" s="13" t="s">
        <v>6046</v>
      </c>
      <c r="C705" s="14" t="s">
        <v>5974</v>
      </c>
      <c r="D705" s="14" t="s">
        <v>14</v>
      </c>
      <c r="E705" s="14" t="s">
        <v>15</v>
      </c>
      <c r="F705" s="14" t="s">
        <v>2248</v>
      </c>
      <c r="G705" s="14" t="s">
        <v>2249</v>
      </c>
      <c r="H705" s="14" t="s">
        <v>2250</v>
      </c>
      <c r="I705" s="14" t="s">
        <v>28</v>
      </c>
      <c r="J705" s="14" t="s">
        <v>29</v>
      </c>
      <c r="K705" s="14" t="s">
        <v>2429</v>
      </c>
    </row>
    <row r="706" spans="1:11" ht="31.5" x14ac:dyDescent="0.25">
      <c r="A706" s="14" t="s">
        <v>6047</v>
      </c>
      <c r="B706" s="13" t="s">
        <v>6048</v>
      </c>
      <c r="C706" s="14" t="s">
        <v>5974</v>
      </c>
      <c r="D706" s="14" t="s">
        <v>14</v>
      </c>
      <c r="E706" s="14" t="s">
        <v>15</v>
      </c>
      <c r="F706" s="14" t="s">
        <v>2329</v>
      </c>
      <c r="G706" s="14" t="s">
        <v>2330</v>
      </c>
      <c r="H706" s="14" t="s">
        <v>2331</v>
      </c>
      <c r="I706" s="14" t="s">
        <v>28</v>
      </c>
      <c r="J706" s="14" t="s">
        <v>29</v>
      </c>
      <c r="K706" s="14" t="s">
        <v>2429</v>
      </c>
    </row>
    <row r="707" spans="1:11" ht="31.5" x14ac:dyDescent="0.25">
      <c r="A707" s="14" t="s">
        <v>6049</v>
      </c>
      <c r="B707" s="13" t="s">
        <v>6050</v>
      </c>
      <c r="C707" s="14" t="s">
        <v>5974</v>
      </c>
      <c r="D707" s="14" t="s">
        <v>14</v>
      </c>
      <c r="E707" s="14" t="s">
        <v>15</v>
      </c>
      <c r="F707" s="14" t="s">
        <v>2329</v>
      </c>
      <c r="G707" s="14" t="s">
        <v>2330</v>
      </c>
      <c r="H707" s="14" t="s">
        <v>2331</v>
      </c>
      <c r="I707" s="14" t="s">
        <v>28</v>
      </c>
      <c r="J707" s="14" t="s">
        <v>29</v>
      </c>
      <c r="K707" s="14" t="s">
        <v>2429</v>
      </c>
    </row>
    <row r="708" spans="1:11" ht="31.5" x14ac:dyDescent="0.25">
      <c r="A708" s="14" t="s">
        <v>6051</v>
      </c>
      <c r="B708" s="13" t="s">
        <v>6052</v>
      </c>
      <c r="C708" s="14" t="s">
        <v>5974</v>
      </c>
      <c r="D708" s="14" t="s">
        <v>14</v>
      </c>
      <c r="E708" s="14" t="s">
        <v>15</v>
      </c>
      <c r="F708" s="14" t="s">
        <v>2329</v>
      </c>
      <c r="G708" s="14" t="s">
        <v>2330</v>
      </c>
      <c r="H708" s="14" t="s">
        <v>2331</v>
      </c>
      <c r="I708" s="14" t="s">
        <v>28</v>
      </c>
      <c r="J708" s="14" t="s">
        <v>29</v>
      </c>
      <c r="K708" s="14" t="s">
        <v>2429</v>
      </c>
    </row>
    <row r="709" spans="1:11" ht="31.5" x14ac:dyDescent="0.25">
      <c r="A709" s="14" t="s">
        <v>6053</v>
      </c>
      <c r="B709" s="13" t="s">
        <v>6054</v>
      </c>
      <c r="C709" s="14" t="s">
        <v>5974</v>
      </c>
      <c r="D709" s="14" t="s">
        <v>14</v>
      </c>
      <c r="E709" s="14" t="s">
        <v>15</v>
      </c>
      <c r="F709" s="14" t="s">
        <v>2329</v>
      </c>
      <c r="G709" s="14" t="s">
        <v>2330</v>
      </c>
      <c r="H709" s="14" t="s">
        <v>2331</v>
      </c>
      <c r="I709" s="14" t="s">
        <v>28</v>
      </c>
      <c r="J709" s="14" t="s">
        <v>29</v>
      </c>
      <c r="K709" s="14" t="s">
        <v>2429</v>
      </c>
    </row>
    <row r="710" spans="1:11" ht="31.5" x14ac:dyDescent="0.25">
      <c r="A710" s="14" t="s">
        <v>6055</v>
      </c>
      <c r="B710" s="13" t="s">
        <v>6056</v>
      </c>
      <c r="C710" s="14" t="s">
        <v>5974</v>
      </c>
      <c r="D710" s="14" t="s">
        <v>14</v>
      </c>
      <c r="E710" s="14" t="s">
        <v>15</v>
      </c>
      <c r="F710" s="14" t="s">
        <v>2329</v>
      </c>
      <c r="G710" s="14" t="s">
        <v>2330</v>
      </c>
      <c r="H710" s="14" t="s">
        <v>2331</v>
      </c>
      <c r="I710" s="14" t="s">
        <v>28</v>
      </c>
      <c r="J710" s="14" t="s">
        <v>29</v>
      </c>
      <c r="K710" s="14" t="s">
        <v>2429</v>
      </c>
    </row>
    <row r="711" spans="1:11" ht="31.5" x14ac:dyDescent="0.25">
      <c r="A711" s="27" t="s">
        <v>6057</v>
      </c>
      <c r="B711" s="13" t="s">
        <v>6058</v>
      </c>
      <c r="C711" s="14" t="s">
        <v>5974</v>
      </c>
      <c r="D711" s="14" t="s">
        <v>14</v>
      </c>
      <c r="E711" s="14" t="s">
        <v>15</v>
      </c>
      <c r="F711" s="14" t="s">
        <v>2329</v>
      </c>
      <c r="G711" s="14" t="s">
        <v>2330</v>
      </c>
      <c r="H711" s="14" t="s">
        <v>2331</v>
      </c>
      <c r="I711" s="14" t="s">
        <v>28</v>
      </c>
      <c r="J711" s="14" t="s">
        <v>29</v>
      </c>
      <c r="K711" s="14" t="s">
        <v>2429</v>
      </c>
    </row>
    <row r="712" spans="1:11" ht="31.5" x14ac:dyDescent="0.25">
      <c r="A712" s="27" t="s">
        <v>6059</v>
      </c>
      <c r="B712" s="13" t="s">
        <v>6060</v>
      </c>
      <c r="C712" s="14" t="s">
        <v>199</v>
      </c>
      <c r="D712" s="14" t="s">
        <v>14</v>
      </c>
      <c r="E712" s="14" t="s">
        <v>15</v>
      </c>
      <c r="F712" s="14" t="s">
        <v>6061</v>
      </c>
      <c r="G712" s="14" t="s">
        <v>6062</v>
      </c>
      <c r="H712" s="14" t="s">
        <v>6063</v>
      </c>
      <c r="I712" s="14" t="s">
        <v>28</v>
      </c>
      <c r="J712" s="14" t="s">
        <v>29</v>
      </c>
      <c r="K712" s="14" t="s">
        <v>2429</v>
      </c>
    </row>
    <row r="713" spans="1:11" ht="115.5" x14ac:dyDescent="0.25">
      <c r="A713" s="27" t="s">
        <v>6064</v>
      </c>
      <c r="B713" s="13" t="s">
        <v>6065</v>
      </c>
      <c r="C713" s="14" t="s">
        <v>6066</v>
      </c>
      <c r="D713" s="14" t="s">
        <v>63</v>
      </c>
      <c r="E713" s="14" t="s">
        <v>15</v>
      </c>
      <c r="F713" s="14" t="s">
        <v>6067</v>
      </c>
      <c r="G713" s="14" t="s">
        <v>6068</v>
      </c>
      <c r="H713" s="14" t="s">
        <v>6069</v>
      </c>
      <c r="I713" s="14" t="s">
        <v>28</v>
      </c>
      <c r="J713" s="14" t="s">
        <v>29</v>
      </c>
      <c r="K713" s="14" t="s">
        <v>517</v>
      </c>
    </row>
    <row r="714" spans="1:11" ht="63" x14ac:dyDescent="0.25">
      <c r="A714" s="27" t="s">
        <v>6070</v>
      </c>
      <c r="B714" s="13" t="s">
        <v>6071</v>
      </c>
      <c r="C714" s="14" t="s">
        <v>6072</v>
      </c>
      <c r="D714" s="14" t="s">
        <v>14</v>
      </c>
      <c r="E714" s="14" t="s">
        <v>15</v>
      </c>
      <c r="F714" s="14" t="s">
        <v>4408</v>
      </c>
      <c r="G714" s="14" t="s">
        <v>6073</v>
      </c>
      <c r="H714" s="14" t="s">
        <v>4410</v>
      </c>
      <c r="I714" s="14" t="s">
        <v>28</v>
      </c>
      <c r="J714" s="14" t="s">
        <v>29</v>
      </c>
      <c r="K714" s="14" t="s">
        <v>66</v>
      </c>
    </row>
    <row r="715" spans="1:11" ht="105" x14ac:dyDescent="0.25">
      <c r="A715" s="27" t="s">
        <v>6074</v>
      </c>
      <c r="B715" s="13" t="s">
        <v>6075</v>
      </c>
      <c r="C715" s="14" t="s">
        <v>6076</v>
      </c>
      <c r="D715" s="14" t="s">
        <v>63</v>
      </c>
      <c r="E715" s="14" t="s">
        <v>15</v>
      </c>
      <c r="F715" s="14" t="s">
        <v>486</v>
      </c>
      <c r="G715" s="14" t="s">
        <v>1541</v>
      </c>
      <c r="H715" s="14" t="s">
        <v>6077</v>
      </c>
      <c r="I715" s="14" t="s">
        <v>6078</v>
      </c>
      <c r="J715" s="14" t="s">
        <v>136</v>
      </c>
      <c r="K715" s="14" t="s">
        <v>66</v>
      </c>
    </row>
    <row r="716" spans="1:11" ht="31.5" x14ac:dyDescent="0.25">
      <c r="A716" s="27" t="s">
        <v>6079</v>
      </c>
      <c r="B716" s="13" t="s">
        <v>6080</v>
      </c>
      <c r="C716" s="14" t="s">
        <v>110</v>
      </c>
      <c r="D716" s="14" t="s">
        <v>14</v>
      </c>
      <c r="E716" s="14" t="s">
        <v>15</v>
      </c>
      <c r="F716" s="14"/>
      <c r="G716" s="14" t="s">
        <v>1869</v>
      </c>
      <c r="H716" s="14" t="s">
        <v>1870</v>
      </c>
      <c r="I716" s="14" t="s">
        <v>28</v>
      </c>
      <c r="J716" s="14" t="s">
        <v>29</v>
      </c>
      <c r="K716" s="14" t="s">
        <v>2429</v>
      </c>
    </row>
    <row r="717" spans="1:11" ht="42" x14ac:dyDescent="0.25">
      <c r="A717" s="27" t="s">
        <v>6081</v>
      </c>
      <c r="B717" s="13" t="s">
        <v>6082</v>
      </c>
      <c r="C717" s="14" t="s">
        <v>199</v>
      </c>
      <c r="D717" s="14" t="s">
        <v>14</v>
      </c>
      <c r="E717" s="14" t="s">
        <v>15</v>
      </c>
      <c r="F717" s="14" t="s">
        <v>6083</v>
      </c>
      <c r="G717" s="14" t="s">
        <v>335</v>
      </c>
      <c r="H717" s="14" t="s">
        <v>6084</v>
      </c>
      <c r="I717" s="14" t="s">
        <v>28</v>
      </c>
      <c r="J717" s="14" t="s">
        <v>29</v>
      </c>
      <c r="K717" s="14" t="s">
        <v>2429</v>
      </c>
    </row>
    <row r="718" spans="1:11" ht="42" x14ac:dyDescent="0.25">
      <c r="A718" s="27" t="s">
        <v>6085</v>
      </c>
      <c r="B718" s="13" t="s">
        <v>6086</v>
      </c>
      <c r="C718" s="14" t="s">
        <v>199</v>
      </c>
      <c r="D718" s="14" t="s">
        <v>14</v>
      </c>
      <c r="E718" s="14" t="s">
        <v>15</v>
      </c>
      <c r="F718" s="14" t="s">
        <v>6087</v>
      </c>
      <c r="G718" s="14"/>
      <c r="H718" s="14" t="s">
        <v>6088</v>
      </c>
      <c r="I718" s="14" t="s">
        <v>28</v>
      </c>
      <c r="J718" s="14" t="s">
        <v>29</v>
      </c>
      <c r="K718" s="14" t="s">
        <v>2429</v>
      </c>
    </row>
    <row r="719" spans="1:11" ht="42" x14ac:dyDescent="0.25">
      <c r="A719" s="27" t="s">
        <v>6089</v>
      </c>
      <c r="B719" s="13" t="s">
        <v>6090</v>
      </c>
      <c r="C719" s="14" t="s">
        <v>199</v>
      </c>
      <c r="D719" s="14" t="s">
        <v>14</v>
      </c>
      <c r="E719" s="14" t="s">
        <v>15</v>
      </c>
      <c r="F719" s="14" t="s">
        <v>2206</v>
      </c>
      <c r="G719" s="14" t="s">
        <v>335</v>
      </c>
      <c r="H719" s="14" t="s">
        <v>2207</v>
      </c>
      <c r="I719" s="14" t="s">
        <v>28</v>
      </c>
      <c r="J719" s="14" t="s">
        <v>29</v>
      </c>
      <c r="K719" s="14" t="s">
        <v>2429</v>
      </c>
    </row>
    <row r="720" spans="1:11" ht="52.5" x14ac:dyDescent="0.25">
      <c r="A720" s="27" t="s">
        <v>6091</v>
      </c>
      <c r="B720" s="13" t="s">
        <v>6092</v>
      </c>
      <c r="C720" s="14" t="s">
        <v>6093</v>
      </c>
      <c r="D720" s="14" t="s">
        <v>14</v>
      </c>
      <c r="E720" s="14" t="s">
        <v>15</v>
      </c>
      <c r="F720" s="14" t="s">
        <v>25</v>
      </c>
      <c r="G720" s="14" t="s">
        <v>6094</v>
      </c>
      <c r="H720" s="14" t="s">
        <v>27</v>
      </c>
      <c r="I720" s="14" t="s">
        <v>28</v>
      </c>
      <c r="J720" s="14" t="s">
        <v>29</v>
      </c>
      <c r="K720" s="14" t="s">
        <v>344</v>
      </c>
    </row>
    <row r="721" spans="1:11" ht="63" x14ac:dyDescent="0.25">
      <c r="A721" s="27" t="s">
        <v>6095</v>
      </c>
      <c r="B721" s="13" t="s">
        <v>6096</v>
      </c>
      <c r="C721" s="14" t="s">
        <v>6097</v>
      </c>
      <c r="D721" s="14" t="s">
        <v>14</v>
      </c>
      <c r="E721" s="14" t="s">
        <v>15</v>
      </c>
      <c r="F721" s="14" t="s">
        <v>922</v>
      </c>
      <c r="G721" s="14" t="s">
        <v>5209</v>
      </c>
      <c r="H721" s="14" t="s">
        <v>924</v>
      </c>
      <c r="I721" s="14" t="s">
        <v>1404</v>
      </c>
      <c r="J721" s="14" t="s">
        <v>317</v>
      </c>
      <c r="K721" s="14" t="s">
        <v>344</v>
      </c>
    </row>
    <row r="722" spans="1:11" ht="42" x14ac:dyDescent="0.25">
      <c r="A722" s="14" t="s">
        <v>6098</v>
      </c>
      <c r="B722" s="13" t="s">
        <v>6099</v>
      </c>
      <c r="C722" s="14" t="s">
        <v>2349</v>
      </c>
      <c r="D722" s="14" t="s">
        <v>14</v>
      </c>
      <c r="E722" s="14" t="s">
        <v>15</v>
      </c>
      <c r="F722" s="14" t="s">
        <v>6100</v>
      </c>
      <c r="G722" s="14" t="s">
        <v>6101</v>
      </c>
      <c r="H722" s="14" t="s">
        <v>6102</v>
      </c>
      <c r="I722" s="14" t="s">
        <v>28</v>
      </c>
      <c r="J722" s="14" t="s">
        <v>29</v>
      </c>
      <c r="K722" s="14" t="s">
        <v>2429</v>
      </c>
    </row>
    <row r="723" spans="1:11" ht="105" x14ac:dyDescent="0.25">
      <c r="A723" s="27" t="s">
        <v>6103</v>
      </c>
      <c r="B723" s="13" t="s">
        <v>6104</v>
      </c>
      <c r="C723" s="14" t="s">
        <v>6105</v>
      </c>
      <c r="D723" s="14" t="s">
        <v>14</v>
      </c>
      <c r="E723" s="14" t="s">
        <v>15</v>
      </c>
      <c r="F723" s="14" t="s">
        <v>6106</v>
      </c>
      <c r="G723" s="14" t="s">
        <v>6107</v>
      </c>
      <c r="H723" s="14" t="s">
        <v>6108</v>
      </c>
      <c r="I723" s="14" t="s">
        <v>2131</v>
      </c>
      <c r="J723" s="14" t="s">
        <v>136</v>
      </c>
      <c r="K723" s="14" t="s">
        <v>76</v>
      </c>
    </row>
    <row r="724" spans="1:11" ht="63" x14ac:dyDescent="0.25">
      <c r="A724" s="27" t="s">
        <v>6109</v>
      </c>
      <c r="B724" s="13" t="s">
        <v>6110</v>
      </c>
      <c r="C724" s="14" t="s">
        <v>6111</v>
      </c>
      <c r="D724" s="14" t="s">
        <v>14</v>
      </c>
      <c r="E724" s="14" t="s">
        <v>15</v>
      </c>
      <c r="F724" s="14" t="s">
        <v>340</v>
      </c>
      <c r="G724" s="14" t="s">
        <v>712</v>
      </c>
      <c r="H724" s="14" t="s">
        <v>713</v>
      </c>
      <c r="I724" s="14" t="s">
        <v>343</v>
      </c>
      <c r="J724" s="14" t="s">
        <v>317</v>
      </c>
      <c r="K724" s="14" t="s">
        <v>344</v>
      </c>
    </row>
    <row r="725" spans="1:11" ht="42" x14ac:dyDescent="0.25">
      <c r="A725" s="27" t="s">
        <v>6112</v>
      </c>
      <c r="B725" s="13" t="s">
        <v>6113</v>
      </c>
      <c r="C725" s="14" t="s">
        <v>6114</v>
      </c>
      <c r="D725" s="14" t="s">
        <v>128</v>
      </c>
      <c r="E725" s="14" t="s">
        <v>15</v>
      </c>
      <c r="F725" s="14" t="s">
        <v>6115</v>
      </c>
      <c r="G725" s="14" t="s">
        <v>6116</v>
      </c>
      <c r="H725" s="14" t="s">
        <v>6117</v>
      </c>
      <c r="I725" s="14" t="s">
        <v>74</v>
      </c>
      <c r="J725" s="14" t="s">
        <v>75</v>
      </c>
      <c r="K725" s="14" t="s">
        <v>66</v>
      </c>
    </row>
    <row r="726" spans="1:11" ht="42" x14ac:dyDescent="0.25">
      <c r="A726" s="27" t="s">
        <v>6118</v>
      </c>
      <c r="B726" s="13" t="s">
        <v>6119</v>
      </c>
      <c r="C726" s="14" t="s">
        <v>6120</v>
      </c>
      <c r="D726" s="14" t="s">
        <v>14</v>
      </c>
      <c r="E726" s="14" t="s">
        <v>15</v>
      </c>
      <c r="F726" s="14" t="s">
        <v>486</v>
      </c>
      <c r="G726" s="14" t="s">
        <v>485</v>
      </c>
      <c r="H726" s="14" t="s">
        <v>2023</v>
      </c>
      <c r="I726" s="14" t="s">
        <v>28</v>
      </c>
      <c r="J726" s="14" t="s">
        <v>29</v>
      </c>
      <c r="K726" s="14" t="s">
        <v>2429</v>
      </c>
    </row>
    <row r="727" spans="1:11" ht="42" x14ac:dyDescent="0.25">
      <c r="A727" s="27" t="s">
        <v>6121</v>
      </c>
      <c r="B727" s="13" t="s">
        <v>6122</v>
      </c>
      <c r="C727" s="14" t="s">
        <v>110</v>
      </c>
      <c r="D727" s="14" t="s">
        <v>14</v>
      </c>
      <c r="E727" s="14" t="s">
        <v>15</v>
      </c>
      <c r="F727" s="14" t="s">
        <v>936</v>
      </c>
      <c r="G727" s="14" t="s">
        <v>937</v>
      </c>
      <c r="H727" s="14" t="s">
        <v>938</v>
      </c>
      <c r="I727" s="14" t="s">
        <v>28</v>
      </c>
      <c r="J727" s="14" t="s">
        <v>29</v>
      </c>
      <c r="K727" s="14" t="s">
        <v>2429</v>
      </c>
    </row>
    <row r="728" spans="1:11" ht="42" x14ac:dyDescent="0.25">
      <c r="A728" s="27" t="s">
        <v>6123</v>
      </c>
      <c r="B728" s="13" t="s">
        <v>6124</v>
      </c>
      <c r="C728" s="14" t="s">
        <v>2016</v>
      </c>
      <c r="D728" s="14" t="s">
        <v>14</v>
      </c>
      <c r="E728" s="14" t="s">
        <v>15</v>
      </c>
      <c r="F728" s="14"/>
      <c r="G728" s="14" t="s">
        <v>2066</v>
      </c>
      <c r="H728" s="14" t="s">
        <v>2067</v>
      </c>
      <c r="I728" s="14" t="s">
        <v>28</v>
      </c>
      <c r="J728" s="14" t="s">
        <v>29</v>
      </c>
      <c r="K728" s="14" t="s">
        <v>2429</v>
      </c>
    </row>
    <row r="729" spans="1:11" ht="42" x14ac:dyDescent="0.25">
      <c r="A729" s="27" t="s">
        <v>6125</v>
      </c>
      <c r="B729" s="13" t="s">
        <v>6126</v>
      </c>
      <c r="C729" s="14" t="s">
        <v>6127</v>
      </c>
      <c r="D729" s="14" t="s">
        <v>14</v>
      </c>
      <c r="E729" s="14" t="s">
        <v>15</v>
      </c>
      <c r="F729" s="14" t="s">
        <v>2070</v>
      </c>
      <c r="G729" s="14" t="s">
        <v>2071</v>
      </c>
      <c r="H729" s="14" t="s">
        <v>2072</v>
      </c>
      <c r="I729" s="14" t="s">
        <v>28</v>
      </c>
      <c r="J729" s="14" t="s">
        <v>29</v>
      </c>
      <c r="K729" s="14" t="s">
        <v>2429</v>
      </c>
    </row>
    <row r="730" spans="1:11" ht="94.5" x14ac:dyDescent="0.25">
      <c r="A730" s="27" t="s">
        <v>6128</v>
      </c>
      <c r="B730" s="13" t="s">
        <v>6129</v>
      </c>
      <c r="C730" s="14" t="s">
        <v>6130</v>
      </c>
      <c r="D730" s="14" t="s">
        <v>63</v>
      </c>
      <c r="E730" s="14" t="s">
        <v>15</v>
      </c>
      <c r="F730" s="14" t="s">
        <v>6131</v>
      </c>
      <c r="G730" s="14" t="s">
        <v>6132</v>
      </c>
      <c r="H730" s="14" t="s">
        <v>6133</v>
      </c>
      <c r="I730" s="14" t="s">
        <v>105</v>
      </c>
      <c r="J730" s="14" t="s">
        <v>106</v>
      </c>
      <c r="K730" s="14" t="s">
        <v>281</v>
      </c>
    </row>
    <row r="731" spans="1:11" ht="105" x14ac:dyDescent="0.25">
      <c r="A731" s="27" t="s">
        <v>6134</v>
      </c>
      <c r="B731" s="13" t="s">
        <v>6135</v>
      </c>
      <c r="C731" s="14" t="s">
        <v>6136</v>
      </c>
      <c r="D731" s="14" t="s">
        <v>128</v>
      </c>
      <c r="E731" s="14" t="s">
        <v>15</v>
      </c>
      <c r="F731" s="14"/>
      <c r="G731" s="14" t="s">
        <v>6137</v>
      </c>
      <c r="H731" s="14" t="s">
        <v>6138</v>
      </c>
      <c r="I731" s="14" t="s">
        <v>6139</v>
      </c>
      <c r="J731" s="14" t="s">
        <v>136</v>
      </c>
      <c r="K731" s="14" t="s">
        <v>66</v>
      </c>
    </row>
    <row r="732" spans="1:11" ht="63" x14ac:dyDescent="0.25">
      <c r="A732" s="27" t="s">
        <v>6140</v>
      </c>
      <c r="B732" s="13" t="s">
        <v>6141</v>
      </c>
      <c r="C732" s="14" t="s">
        <v>6142</v>
      </c>
      <c r="D732" s="14" t="s">
        <v>14</v>
      </c>
      <c r="E732" s="14" t="s">
        <v>15</v>
      </c>
      <c r="F732" s="14" t="s">
        <v>988</v>
      </c>
      <c r="G732" s="14" t="s">
        <v>989</v>
      </c>
      <c r="H732" s="14" t="s">
        <v>990</v>
      </c>
      <c r="I732" s="14" t="s">
        <v>28</v>
      </c>
      <c r="J732" s="14" t="s">
        <v>29</v>
      </c>
      <c r="K732" s="14" t="s">
        <v>37</v>
      </c>
    </row>
    <row r="733" spans="1:11" ht="63" x14ac:dyDescent="0.25">
      <c r="A733" s="27" t="s">
        <v>6143</v>
      </c>
      <c r="B733" s="13" t="s">
        <v>6144</v>
      </c>
      <c r="C733" s="14" t="s">
        <v>6145</v>
      </c>
      <c r="D733" s="14" t="s">
        <v>128</v>
      </c>
      <c r="E733" s="14" t="s">
        <v>15</v>
      </c>
      <c r="F733" s="14" t="s">
        <v>3159</v>
      </c>
      <c r="G733" s="14"/>
      <c r="H733" s="14" t="s">
        <v>6146</v>
      </c>
      <c r="I733" s="14" t="s">
        <v>74</v>
      </c>
      <c r="J733" s="14" t="s">
        <v>75</v>
      </c>
      <c r="K733" s="14" t="s">
        <v>76</v>
      </c>
    </row>
    <row r="734" spans="1:11" ht="84" x14ac:dyDescent="0.25">
      <c r="A734" s="27" t="s">
        <v>6147</v>
      </c>
      <c r="B734" s="13" t="s">
        <v>6148</v>
      </c>
      <c r="C734" s="14" t="s">
        <v>6149</v>
      </c>
      <c r="D734" s="14" t="s">
        <v>63</v>
      </c>
      <c r="E734" s="14" t="s">
        <v>15</v>
      </c>
      <c r="F734" s="14" t="s">
        <v>6150</v>
      </c>
      <c r="G734" s="14" t="s">
        <v>6151</v>
      </c>
      <c r="H734" s="14" t="s">
        <v>6152</v>
      </c>
      <c r="I734" s="14" t="s">
        <v>28</v>
      </c>
      <c r="J734" s="14" t="s">
        <v>29</v>
      </c>
      <c r="K734" s="14" t="s">
        <v>517</v>
      </c>
    </row>
    <row r="735" spans="1:11" ht="63" x14ac:dyDescent="0.25">
      <c r="A735" s="27" t="s">
        <v>6153</v>
      </c>
      <c r="B735" s="13" t="s">
        <v>6154</v>
      </c>
      <c r="C735" s="14" t="s">
        <v>6155</v>
      </c>
      <c r="D735" s="14" t="s">
        <v>63</v>
      </c>
      <c r="E735" s="14" t="s">
        <v>15</v>
      </c>
      <c r="F735" s="14" t="s">
        <v>2515</v>
      </c>
      <c r="G735" s="14" t="s">
        <v>2516</v>
      </c>
      <c r="H735" s="14" t="s">
        <v>2517</v>
      </c>
      <c r="I735" s="14" t="s">
        <v>28</v>
      </c>
      <c r="J735" s="14" t="s">
        <v>29</v>
      </c>
      <c r="K735" s="14" t="s">
        <v>281</v>
      </c>
    </row>
    <row r="736" spans="1:11" ht="42" x14ac:dyDescent="0.25">
      <c r="A736" s="27" t="s">
        <v>6156</v>
      </c>
      <c r="B736" s="13" t="s">
        <v>6157</v>
      </c>
      <c r="C736" s="14" t="s">
        <v>110</v>
      </c>
      <c r="D736" s="14" t="s">
        <v>14</v>
      </c>
      <c r="E736" s="14" t="s">
        <v>15</v>
      </c>
      <c r="F736" s="14"/>
      <c r="G736" s="14" t="s">
        <v>2274</v>
      </c>
      <c r="H736" s="14" t="s">
        <v>2275</v>
      </c>
      <c r="I736" s="14" t="s">
        <v>28</v>
      </c>
      <c r="J736" s="14" t="s">
        <v>29</v>
      </c>
      <c r="K736" s="14" t="s">
        <v>2429</v>
      </c>
    </row>
    <row r="737" spans="1:11" ht="63" x14ac:dyDescent="0.25">
      <c r="A737" s="27" t="s">
        <v>6158</v>
      </c>
      <c r="B737" s="13" t="s">
        <v>6159</v>
      </c>
      <c r="C737" s="14" t="s">
        <v>6160</v>
      </c>
      <c r="D737" s="14" t="s">
        <v>14</v>
      </c>
      <c r="E737" s="14" t="s">
        <v>15</v>
      </c>
      <c r="F737" s="14" t="s">
        <v>5509</v>
      </c>
      <c r="G737" s="14" t="s">
        <v>5510</v>
      </c>
      <c r="H737" s="14" t="s">
        <v>5511</v>
      </c>
      <c r="I737" s="14" t="s">
        <v>1404</v>
      </c>
      <c r="J737" s="14" t="s">
        <v>317</v>
      </c>
      <c r="K737" s="14" t="s">
        <v>344</v>
      </c>
    </row>
    <row r="738" spans="1:11" ht="63" x14ac:dyDescent="0.25">
      <c r="A738" s="27" t="s">
        <v>6161</v>
      </c>
      <c r="B738" s="13" t="s">
        <v>6162</v>
      </c>
      <c r="C738" s="14" t="s">
        <v>6163</v>
      </c>
      <c r="D738" s="14" t="s">
        <v>14</v>
      </c>
      <c r="E738" s="14" t="s">
        <v>15</v>
      </c>
      <c r="F738" s="14" t="s">
        <v>5509</v>
      </c>
      <c r="G738" s="14" t="s">
        <v>5510</v>
      </c>
      <c r="H738" s="14" t="s">
        <v>5511</v>
      </c>
      <c r="I738" s="14" t="s">
        <v>1404</v>
      </c>
      <c r="J738" s="14" t="s">
        <v>317</v>
      </c>
      <c r="K738" s="14" t="s">
        <v>344</v>
      </c>
    </row>
    <row r="739" spans="1:11" ht="42" x14ac:dyDescent="0.25">
      <c r="A739" s="27" t="s">
        <v>6164</v>
      </c>
      <c r="B739" s="13" t="s">
        <v>6165</v>
      </c>
      <c r="C739" s="14" t="s">
        <v>199</v>
      </c>
      <c r="D739" s="14" t="s">
        <v>80</v>
      </c>
      <c r="E739" s="14" t="s">
        <v>15</v>
      </c>
      <c r="F739" s="14" t="s">
        <v>2645</v>
      </c>
      <c r="G739" s="14" t="s">
        <v>2646</v>
      </c>
      <c r="H739" s="14" t="s">
        <v>2647</v>
      </c>
      <c r="I739" s="14" t="s">
        <v>19</v>
      </c>
      <c r="J739" s="14" t="s">
        <v>20</v>
      </c>
      <c r="K739" s="14"/>
    </row>
    <row r="740" spans="1:11" ht="42" x14ac:dyDescent="0.25">
      <c r="A740" s="14" t="s">
        <v>6166</v>
      </c>
      <c r="B740" s="13" t="s">
        <v>6167</v>
      </c>
      <c r="C740" s="14" t="s">
        <v>6168</v>
      </c>
      <c r="D740" s="14" t="s">
        <v>63</v>
      </c>
      <c r="E740" s="14" t="s">
        <v>15</v>
      </c>
      <c r="F740" s="14" t="s">
        <v>429</v>
      </c>
      <c r="G740" s="14" t="s">
        <v>5937</v>
      </c>
      <c r="H740" s="14" t="s">
        <v>5938</v>
      </c>
      <c r="I740" s="14" t="s">
        <v>28</v>
      </c>
      <c r="J740" s="14" t="s">
        <v>29</v>
      </c>
      <c r="K740" s="14" t="s">
        <v>76</v>
      </c>
    </row>
    <row r="741" spans="1:11" ht="42" x14ac:dyDescent="0.25">
      <c r="A741" s="14" t="s">
        <v>6169</v>
      </c>
      <c r="B741" s="13" t="s">
        <v>6170</v>
      </c>
      <c r="C741" s="14" t="s">
        <v>2349</v>
      </c>
      <c r="D741" s="14" t="s">
        <v>80</v>
      </c>
      <c r="E741" s="14" t="s">
        <v>15</v>
      </c>
      <c r="F741" s="14" t="s">
        <v>486</v>
      </c>
      <c r="G741" s="14" t="s">
        <v>485</v>
      </c>
      <c r="H741" s="14" t="s">
        <v>2210</v>
      </c>
      <c r="I741" s="14" t="s">
        <v>19</v>
      </c>
      <c r="J741" s="14" t="s">
        <v>20</v>
      </c>
      <c r="K741" s="14"/>
    </row>
    <row r="742" spans="1:11" ht="42" x14ac:dyDescent="0.25">
      <c r="A742" s="27" t="s">
        <v>6171</v>
      </c>
      <c r="B742" s="13" t="s">
        <v>6172</v>
      </c>
      <c r="C742" s="14" t="s">
        <v>110</v>
      </c>
      <c r="D742" s="14" t="s">
        <v>80</v>
      </c>
      <c r="E742" s="14" t="s">
        <v>15</v>
      </c>
      <c r="F742" s="14"/>
      <c r="G742" s="14" t="s">
        <v>1878</v>
      </c>
      <c r="H742" s="14" t="s">
        <v>1879</v>
      </c>
      <c r="I742" s="14" t="s">
        <v>19</v>
      </c>
      <c r="J742" s="14" t="s">
        <v>20</v>
      </c>
      <c r="K742" s="14"/>
    </row>
    <row r="743" spans="1:11" ht="42" x14ac:dyDescent="0.25">
      <c r="A743" s="27" t="s">
        <v>6173</v>
      </c>
      <c r="B743" s="13" t="s">
        <v>6174</v>
      </c>
      <c r="C743" s="14" t="s">
        <v>6120</v>
      </c>
      <c r="D743" s="14" t="s">
        <v>80</v>
      </c>
      <c r="E743" s="14" t="s">
        <v>15</v>
      </c>
      <c r="F743" s="14" t="s">
        <v>1782</v>
      </c>
      <c r="G743" s="14" t="s">
        <v>1783</v>
      </c>
      <c r="H743" s="14" t="s">
        <v>1784</v>
      </c>
      <c r="I743" s="14" t="s">
        <v>19</v>
      </c>
      <c r="J743" s="14" t="s">
        <v>20</v>
      </c>
      <c r="K743" s="14"/>
    </row>
    <row r="744" spans="1:11" ht="42" x14ac:dyDescent="0.25">
      <c r="A744" s="27" t="s">
        <v>6175</v>
      </c>
      <c r="B744" s="13" t="s">
        <v>6176</v>
      </c>
      <c r="C744" s="14" t="s">
        <v>5941</v>
      </c>
      <c r="D744" s="14" t="s">
        <v>80</v>
      </c>
      <c r="E744" s="14" t="s">
        <v>15</v>
      </c>
      <c r="F744" s="14" t="s">
        <v>2253</v>
      </c>
      <c r="G744" s="14" t="s">
        <v>2254</v>
      </c>
      <c r="H744" s="14" t="s">
        <v>2255</v>
      </c>
      <c r="I744" s="14" t="s">
        <v>19</v>
      </c>
      <c r="J744" s="14" t="s">
        <v>20</v>
      </c>
      <c r="K744" s="14"/>
    </row>
    <row r="745" spans="1:11" ht="42" x14ac:dyDescent="0.25">
      <c r="A745" s="27" t="s">
        <v>6177</v>
      </c>
      <c r="B745" s="13" t="s">
        <v>6178</v>
      </c>
      <c r="C745" s="14" t="s">
        <v>5931</v>
      </c>
      <c r="D745" s="14" t="s">
        <v>80</v>
      </c>
      <c r="E745" s="14" t="s">
        <v>15</v>
      </c>
      <c r="F745" s="14" t="s">
        <v>2261</v>
      </c>
      <c r="G745" s="14" t="s">
        <v>2262</v>
      </c>
      <c r="H745" s="14" t="s">
        <v>2263</v>
      </c>
      <c r="I745" s="14" t="s">
        <v>19</v>
      </c>
      <c r="J745" s="14" t="s">
        <v>20</v>
      </c>
      <c r="K745" s="14"/>
    </row>
    <row r="746" spans="1:11" ht="52.5" x14ac:dyDescent="0.25">
      <c r="A746" s="27" t="s">
        <v>6179</v>
      </c>
      <c r="B746" s="13" t="s">
        <v>6180</v>
      </c>
      <c r="C746" s="14" t="s">
        <v>110</v>
      </c>
      <c r="D746" s="14" t="s">
        <v>80</v>
      </c>
      <c r="E746" s="14" t="s">
        <v>15</v>
      </c>
      <c r="F746" s="14" t="s">
        <v>2368</v>
      </c>
      <c r="G746" s="14" t="s">
        <v>2369</v>
      </c>
      <c r="H746" s="14" t="s">
        <v>2370</v>
      </c>
      <c r="I746" s="14" t="s">
        <v>19</v>
      </c>
      <c r="J746" s="14" t="s">
        <v>20</v>
      </c>
      <c r="K746" s="14"/>
    </row>
    <row r="747" spans="1:11" ht="42" x14ac:dyDescent="0.25">
      <c r="A747" s="27" t="s">
        <v>6181</v>
      </c>
      <c r="B747" s="13" t="s">
        <v>6182</v>
      </c>
      <c r="C747" s="14" t="s">
        <v>5931</v>
      </c>
      <c r="D747" s="14" t="s">
        <v>80</v>
      </c>
      <c r="E747" s="14" t="s">
        <v>15</v>
      </c>
      <c r="F747" s="14" t="s">
        <v>2189</v>
      </c>
      <c r="G747" s="14" t="s">
        <v>2190</v>
      </c>
      <c r="H747" s="14" t="s">
        <v>2191</v>
      </c>
      <c r="I747" s="14" t="s">
        <v>19</v>
      </c>
      <c r="J747" s="14" t="s">
        <v>20</v>
      </c>
      <c r="K747" s="14"/>
    </row>
    <row r="748" spans="1:11" ht="42" x14ac:dyDescent="0.25">
      <c r="A748" s="27" t="s">
        <v>6183</v>
      </c>
      <c r="B748" s="13" t="s">
        <v>6184</v>
      </c>
      <c r="C748" s="14" t="s">
        <v>199</v>
      </c>
      <c r="D748" s="14" t="s">
        <v>80</v>
      </c>
      <c r="E748" s="14" t="s">
        <v>15</v>
      </c>
      <c r="F748" s="14" t="s">
        <v>2237</v>
      </c>
      <c r="G748" s="14" t="s">
        <v>2238</v>
      </c>
      <c r="H748" s="14" t="s">
        <v>2239</v>
      </c>
      <c r="I748" s="14" t="s">
        <v>19</v>
      </c>
      <c r="J748" s="14" t="s">
        <v>20</v>
      </c>
      <c r="K748" s="14"/>
    </row>
    <row r="749" spans="1:11" ht="42" x14ac:dyDescent="0.25">
      <c r="A749" s="27" t="s">
        <v>6185</v>
      </c>
      <c r="B749" s="13" t="s">
        <v>6186</v>
      </c>
      <c r="C749" s="14" t="s">
        <v>6187</v>
      </c>
      <c r="D749" s="14" t="s">
        <v>80</v>
      </c>
      <c r="E749" s="14" t="s">
        <v>15</v>
      </c>
      <c r="F749" s="14" t="s">
        <v>1902</v>
      </c>
      <c r="G749" s="14"/>
      <c r="H749" s="14" t="s">
        <v>1904</v>
      </c>
      <c r="I749" s="14" t="s">
        <v>19</v>
      </c>
      <c r="J749" s="14" t="s">
        <v>20</v>
      </c>
      <c r="K749" s="14"/>
    </row>
    <row r="750" spans="1:11" ht="42" x14ac:dyDescent="0.25">
      <c r="A750" s="27" t="s">
        <v>6188</v>
      </c>
      <c r="B750" s="13" t="s">
        <v>6189</v>
      </c>
      <c r="C750" s="14" t="s">
        <v>5941</v>
      </c>
      <c r="D750" s="14" t="s">
        <v>80</v>
      </c>
      <c r="E750" s="14" t="s">
        <v>15</v>
      </c>
      <c r="F750" s="14" t="s">
        <v>1882</v>
      </c>
      <c r="G750" s="14" t="s">
        <v>1883</v>
      </c>
      <c r="H750" s="14" t="s">
        <v>1884</v>
      </c>
      <c r="I750" s="14" t="s">
        <v>19</v>
      </c>
      <c r="J750" s="14" t="s">
        <v>20</v>
      </c>
      <c r="K750" s="14"/>
    </row>
    <row r="751" spans="1:11" ht="42" x14ac:dyDescent="0.25">
      <c r="A751" s="27" t="s">
        <v>6190</v>
      </c>
      <c r="B751" s="13" t="s">
        <v>6191</v>
      </c>
      <c r="C751" s="14" t="s">
        <v>6192</v>
      </c>
      <c r="D751" s="14" t="s">
        <v>63</v>
      </c>
      <c r="E751" s="14" t="s">
        <v>15</v>
      </c>
      <c r="F751" s="14" t="s">
        <v>205</v>
      </c>
      <c r="G751" s="14"/>
      <c r="H751" s="14" t="s">
        <v>206</v>
      </c>
      <c r="I751" s="14" t="s">
        <v>28</v>
      </c>
      <c r="J751" s="14" t="s">
        <v>29</v>
      </c>
      <c r="K751" s="14" t="s">
        <v>1125</v>
      </c>
    </row>
    <row r="752" spans="1:11" ht="31.5" x14ac:dyDescent="0.25">
      <c r="A752" s="27" t="s">
        <v>6193</v>
      </c>
      <c r="B752" s="13" t="s">
        <v>6194</v>
      </c>
      <c r="C752" s="14" t="s">
        <v>6195</v>
      </c>
      <c r="D752" s="14" t="s">
        <v>63</v>
      </c>
      <c r="E752" s="14" t="s">
        <v>15</v>
      </c>
      <c r="F752" s="14" t="s">
        <v>1506</v>
      </c>
      <c r="G752" s="14" t="s">
        <v>1507</v>
      </c>
      <c r="H752" s="14" t="s">
        <v>1508</v>
      </c>
      <c r="I752" s="14" t="s">
        <v>28</v>
      </c>
      <c r="J752" s="14" t="s">
        <v>29</v>
      </c>
      <c r="K752" s="14" t="s">
        <v>1125</v>
      </c>
    </row>
    <row r="753" spans="1:11" ht="42" x14ac:dyDescent="0.25">
      <c r="A753" s="27" t="s">
        <v>6196</v>
      </c>
      <c r="B753" s="13" t="s">
        <v>6197</v>
      </c>
      <c r="C753" s="14" t="s">
        <v>6198</v>
      </c>
      <c r="D753" s="14" t="s">
        <v>63</v>
      </c>
      <c r="E753" s="14" t="s">
        <v>15</v>
      </c>
      <c r="F753" s="14" t="s">
        <v>47</v>
      </c>
      <c r="G753" s="14" t="s">
        <v>48</v>
      </c>
      <c r="H753" s="14" t="s">
        <v>49</v>
      </c>
      <c r="I753" s="14" t="s">
        <v>28</v>
      </c>
      <c r="J753" s="14" t="s">
        <v>29</v>
      </c>
      <c r="K753" s="14" t="s">
        <v>1125</v>
      </c>
    </row>
    <row r="754" spans="1:11" ht="42" x14ac:dyDescent="0.25">
      <c r="A754" s="27" t="s">
        <v>6199</v>
      </c>
      <c r="B754" s="13" t="s">
        <v>6200</v>
      </c>
      <c r="C754" s="14" t="s">
        <v>6201</v>
      </c>
      <c r="D754" s="14" t="s">
        <v>80</v>
      </c>
      <c r="E754" s="14" t="s">
        <v>15</v>
      </c>
      <c r="F754" s="14" t="s">
        <v>970</v>
      </c>
      <c r="G754" s="14" t="s">
        <v>971</v>
      </c>
      <c r="H754" s="14" t="s">
        <v>972</v>
      </c>
      <c r="I754" s="14" t="s">
        <v>19</v>
      </c>
      <c r="J754" s="14" t="s">
        <v>20</v>
      </c>
      <c r="K754" s="14"/>
    </row>
    <row r="755" spans="1:11" ht="42" x14ac:dyDescent="0.25">
      <c r="A755" s="27" t="s">
        <v>6202</v>
      </c>
      <c r="B755" s="13" t="s">
        <v>6203</v>
      </c>
      <c r="C755" s="14" t="s">
        <v>6204</v>
      </c>
      <c r="D755" s="14" t="s">
        <v>80</v>
      </c>
      <c r="E755" s="14" t="s">
        <v>15</v>
      </c>
      <c r="F755" s="14" t="s">
        <v>6205</v>
      </c>
      <c r="G755" s="14" t="s">
        <v>6206</v>
      </c>
      <c r="H755" s="14" t="s">
        <v>6207</v>
      </c>
      <c r="I755" s="14" t="s">
        <v>19</v>
      </c>
      <c r="J755" s="14" t="s">
        <v>20</v>
      </c>
      <c r="K755" s="14"/>
    </row>
    <row r="756" spans="1:11" ht="52.5" x14ac:dyDescent="0.25">
      <c r="A756" s="27" t="s">
        <v>6208</v>
      </c>
      <c r="B756" s="13" t="s">
        <v>6209</v>
      </c>
      <c r="C756" s="14" t="s">
        <v>6210</v>
      </c>
      <c r="D756" s="14" t="s">
        <v>14</v>
      </c>
      <c r="E756" s="14" t="s">
        <v>15</v>
      </c>
      <c r="F756" s="14" t="s">
        <v>1141</v>
      </c>
      <c r="G756" s="14" t="s">
        <v>1142</v>
      </c>
      <c r="H756" s="14" t="s">
        <v>1143</v>
      </c>
      <c r="I756" s="14" t="s">
        <v>28</v>
      </c>
      <c r="J756" s="14" t="s">
        <v>29</v>
      </c>
      <c r="K756" s="14" t="s">
        <v>155</v>
      </c>
    </row>
    <row r="757" spans="1:11" ht="63" x14ac:dyDescent="0.25">
      <c r="A757" s="27" t="s">
        <v>6211</v>
      </c>
      <c r="B757" s="13" t="s">
        <v>6212</v>
      </c>
      <c r="C757" s="14" t="s">
        <v>6213</v>
      </c>
      <c r="D757" s="14" t="s">
        <v>14</v>
      </c>
      <c r="E757" s="14" t="s">
        <v>15</v>
      </c>
      <c r="F757" s="14" t="s">
        <v>922</v>
      </c>
      <c r="G757" s="14" t="s">
        <v>5209</v>
      </c>
      <c r="H757" s="14" t="s">
        <v>924</v>
      </c>
      <c r="I757" s="14" t="s">
        <v>1404</v>
      </c>
      <c r="J757" s="14" t="s">
        <v>317</v>
      </c>
      <c r="K757" s="14" t="s">
        <v>344</v>
      </c>
    </row>
    <row r="758" spans="1:11" ht="52.5" x14ac:dyDescent="0.25">
      <c r="A758" s="27" t="s">
        <v>6214</v>
      </c>
      <c r="B758" s="13" t="s">
        <v>6215</v>
      </c>
      <c r="C758" s="14" t="s">
        <v>6216</v>
      </c>
      <c r="D758" s="14" t="s">
        <v>63</v>
      </c>
      <c r="E758" s="14" t="s">
        <v>15</v>
      </c>
      <c r="F758" s="14" t="s">
        <v>4177</v>
      </c>
      <c r="G758" s="14" t="s">
        <v>4178</v>
      </c>
      <c r="H758" s="14" t="s">
        <v>4179</v>
      </c>
      <c r="I758" s="14" t="s">
        <v>28</v>
      </c>
      <c r="J758" s="14" t="s">
        <v>29</v>
      </c>
      <c r="K758" s="14" t="s">
        <v>162</v>
      </c>
    </row>
    <row r="759" spans="1:11" ht="63" x14ac:dyDescent="0.25">
      <c r="A759" s="27" t="s">
        <v>6217</v>
      </c>
      <c r="B759" s="13" t="s">
        <v>6218</v>
      </c>
      <c r="C759" s="14" t="s">
        <v>6219</v>
      </c>
      <c r="D759" s="14" t="s">
        <v>63</v>
      </c>
      <c r="E759" s="14" t="s">
        <v>15</v>
      </c>
      <c r="F759" s="14"/>
      <c r="G759" s="14" t="s">
        <v>3231</v>
      </c>
      <c r="H759" s="14" t="s">
        <v>6220</v>
      </c>
      <c r="I759" s="14" t="s">
        <v>28</v>
      </c>
      <c r="J759" s="14" t="s">
        <v>29</v>
      </c>
      <c r="K759" s="14" t="s">
        <v>66</v>
      </c>
    </row>
    <row r="760" spans="1:11" ht="42" x14ac:dyDescent="0.25">
      <c r="A760" s="27" t="s">
        <v>6221</v>
      </c>
      <c r="B760" s="13" t="s">
        <v>6222</v>
      </c>
      <c r="C760" s="14" t="s">
        <v>110</v>
      </c>
      <c r="D760" s="14" t="s">
        <v>80</v>
      </c>
      <c r="E760" s="14" t="s">
        <v>15</v>
      </c>
      <c r="F760" s="14" t="s">
        <v>1641</v>
      </c>
      <c r="G760" s="14" t="s">
        <v>2680</v>
      </c>
      <c r="H760" s="14" t="s">
        <v>2681</v>
      </c>
      <c r="I760" s="14" t="s">
        <v>19</v>
      </c>
      <c r="J760" s="14" t="s">
        <v>20</v>
      </c>
      <c r="K760" s="14"/>
    </row>
    <row r="761" spans="1:11" ht="105" x14ac:dyDescent="0.25">
      <c r="A761" s="27" t="s">
        <v>6223</v>
      </c>
      <c r="B761" s="13" t="s">
        <v>6224</v>
      </c>
      <c r="C761" s="14" t="s">
        <v>6225</v>
      </c>
      <c r="D761" s="14" t="s">
        <v>14</v>
      </c>
      <c r="E761" s="14" t="s">
        <v>15</v>
      </c>
      <c r="F761" s="14" t="s">
        <v>835</v>
      </c>
      <c r="G761" s="14" t="s">
        <v>836</v>
      </c>
      <c r="H761" s="14" t="s">
        <v>837</v>
      </c>
      <c r="I761" s="14" t="s">
        <v>2131</v>
      </c>
      <c r="J761" s="14" t="s">
        <v>136</v>
      </c>
      <c r="K761" s="14" t="s">
        <v>76</v>
      </c>
    </row>
    <row r="762" spans="1:11" ht="126" x14ac:dyDescent="0.25">
      <c r="A762" s="27" t="s">
        <v>6226</v>
      </c>
      <c r="B762" s="13" t="s">
        <v>6227</v>
      </c>
      <c r="C762" s="14" t="s">
        <v>6228</v>
      </c>
      <c r="D762" s="14" t="s">
        <v>63</v>
      </c>
      <c r="E762" s="14" t="s">
        <v>15</v>
      </c>
      <c r="F762" s="14" t="s">
        <v>5251</v>
      </c>
      <c r="G762" s="14" t="s">
        <v>5252</v>
      </c>
      <c r="H762" s="14" t="s">
        <v>5253</v>
      </c>
      <c r="I762" s="14" t="s">
        <v>28</v>
      </c>
      <c r="J762" s="14" t="s">
        <v>29</v>
      </c>
      <c r="K762" s="14" t="s">
        <v>517</v>
      </c>
    </row>
    <row r="763" spans="1:11" ht="126" x14ac:dyDescent="0.25">
      <c r="A763" s="27" t="s">
        <v>6229</v>
      </c>
      <c r="B763" s="13" t="s">
        <v>6230</v>
      </c>
      <c r="C763" s="14" t="s">
        <v>6231</v>
      </c>
      <c r="D763" s="14" t="s">
        <v>63</v>
      </c>
      <c r="E763" s="14" t="s">
        <v>15</v>
      </c>
      <c r="F763" s="14" t="s">
        <v>5251</v>
      </c>
      <c r="G763" s="14" t="s">
        <v>5252</v>
      </c>
      <c r="H763" s="14" t="s">
        <v>5253</v>
      </c>
      <c r="I763" s="14" t="s">
        <v>28</v>
      </c>
      <c r="J763" s="14" t="s">
        <v>29</v>
      </c>
      <c r="K763" s="14" t="s">
        <v>517</v>
      </c>
    </row>
    <row r="764" spans="1:11" ht="94.5" x14ac:dyDescent="0.25">
      <c r="A764" s="27" t="s">
        <v>6232</v>
      </c>
      <c r="B764" s="13" t="s">
        <v>6233</v>
      </c>
      <c r="C764" s="14" t="s">
        <v>6234</v>
      </c>
      <c r="D764" s="14" t="s">
        <v>14</v>
      </c>
      <c r="E764" s="14" t="s">
        <v>15</v>
      </c>
      <c r="F764" s="14" t="s">
        <v>181</v>
      </c>
      <c r="G764" s="14" t="s">
        <v>6235</v>
      </c>
      <c r="H764" s="14" t="s">
        <v>1992</v>
      </c>
      <c r="I764" s="14" t="s">
        <v>343</v>
      </c>
      <c r="J764" s="14" t="s">
        <v>317</v>
      </c>
      <c r="K764" s="14" t="s">
        <v>344</v>
      </c>
    </row>
    <row r="765" spans="1:11" ht="42" x14ac:dyDescent="0.25">
      <c r="A765" s="14" t="s">
        <v>6236</v>
      </c>
      <c r="B765" s="13" t="s">
        <v>6237</v>
      </c>
      <c r="C765" s="14" t="s">
        <v>5931</v>
      </c>
      <c r="D765" s="14" t="s">
        <v>80</v>
      </c>
      <c r="E765" s="14" t="s">
        <v>15</v>
      </c>
      <c r="F765" s="14" t="s">
        <v>6238</v>
      </c>
      <c r="G765" s="14" t="s">
        <v>6239</v>
      </c>
      <c r="H765" s="14" t="s">
        <v>6240</v>
      </c>
      <c r="I765" s="14" t="s">
        <v>19</v>
      </c>
      <c r="J765" s="14" t="s">
        <v>20</v>
      </c>
      <c r="K765" s="14"/>
    </row>
    <row r="766" spans="1:11" ht="42" x14ac:dyDescent="0.25">
      <c r="A766" s="27" t="s">
        <v>6241</v>
      </c>
      <c r="B766" s="13" t="s">
        <v>6242</v>
      </c>
      <c r="C766" s="14" t="s">
        <v>5931</v>
      </c>
      <c r="D766" s="14" t="s">
        <v>80</v>
      </c>
      <c r="E766" s="14" t="s">
        <v>15</v>
      </c>
      <c r="F766" s="14" t="s">
        <v>6238</v>
      </c>
      <c r="G766" s="14" t="s">
        <v>6239</v>
      </c>
      <c r="H766" s="14" t="s">
        <v>6240</v>
      </c>
      <c r="I766" s="14" t="s">
        <v>19</v>
      </c>
      <c r="J766" s="14" t="s">
        <v>20</v>
      </c>
      <c r="K766" s="14"/>
    </row>
    <row r="767" spans="1:11" ht="42" x14ac:dyDescent="0.25">
      <c r="A767" s="27" t="s">
        <v>6243</v>
      </c>
      <c r="B767" s="13" t="s">
        <v>6244</v>
      </c>
      <c r="C767" s="14" t="s">
        <v>199</v>
      </c>
      <c r="D767" s="14" t="s">
        <v>80</v>
      </c>
      <c r="E767" s="14" t="s">
        <v>15</v>
      </c>
      <c r="F767" s="14" t="s">
        <v>1641</v>
      </c>
      <c r="G767" s="14"/>
      <c r="H767" s="14" t="s">
        <v>6245</v>
      </c>
      <c r="I767" s="14" t="s">
        <v>19</v>
      </c>
      <c r="J767" s="14" t="s">
        <v>20</v>
      </c>
      <c r="K767" s="14"/>
    </row>
    <row r="768" spans="1:11" ht="42" x14ac:dyDescent="0.25">
      <c r="A768" s="27" t="s">
        <v>6246</v>
      </c>
      <c r="B768" s="13" t="s">
        <v>6247</v>
      </c>
      <c r="C768" s="14" t="s">
        <v>199</v>
      </c>
      <c r="D768" s="14" t="s">
        <v>80</v>
      </c>
      <c r="E768" s="14" t="s">
        <v>15</v>
      </c>
      <c r="F768" s="14" t="s">
        <v>624</v>
      </c>
      <c r="G768" s="14" t="s">
        <v>625</v>
      </c>
      <c r="H768" s="14" t="s">
        <v>626</v>
      </c>
      <c r="I768" s="14" t="s">
        <v>19</v>
      </c>
      <c r="J768" s="14" t="s">
        <v>20</v>
      </c>
      <c r="K768" s="14"/>
    </row>
    <row r="769" spans="1:11" ht="42" x14ac:dyDescent="0.25">
      <c r="A769" s="27" t="s">
        <v>6248</v>
      </c>
      <c r="B769" s="13" t="s">
        <v>6249</v>
      </c>
      <c r="C769" s="14" t="s">
        <v>110</v>
      </c>
      <c r="D769" s="14" t="s">
        <v>80</v>
      </c>
      <c r="E769" s="14" t="s">
        <v>15</v>
      </c>
      <c r="F769" s="14" t="s">
        <v>6250</v>
      </c>
      <c r="G769" s="14" t="s">
        <v>6251</v>
      </c>
      <c r="H769" s="14" t="s">
        <v>6252</v>
      </c>
      <c r="I769" s="14" t="s">
        <v>19</v>
      </c>
      <c r="J769" s="14" t="s">
        <v>20</v>
      </c>
      <c r="K769" s="14"/>
    </row>
    <row r="770" spans="1:11" ht="42" x14ac:dyDescent="0.25">
      <c r="A770" s="27" t="s">
        <v>6253</v>
      </c>
      <c r="B770" s="13" t="s">
        <v>6254</v>
      </c>
      <c r="C770" s="14" t="s">
        <v>6255</v>
      </c>
      <c r="D770" s="14" t="s">
        <v>80</v>
      </c>
      <c r="E770" s="14" t="s">
        <v>15</v>
      </c>
      <c r="F770" s="14"/>
      <c r="G770" s="14" t="s">
        <v>419</v>
      </c>
      <c r="H770" s="14" t="s">
        <v>420</v>
      </c>
      <c r="I770" s="14" t="s">
        <v>19</v>
      </c>
      <c r="J770" s="14" t="s">
        <v>20</v>
      </c>
      <c r="K770" s="14"/>
    </row>
    <row r="771" spans="1:11" ht="105" x14ac:dyDescent="0.25">
      <c r="A771" s="27" t="s">
        <v>6256</v>
      </c>
      <c r="B771" s="13" t="s">
        <v>6257</v>
      </c>
      <c r="C771" s="14" t="s">
        <v>6258</v>
      </c>
      <c r="D771" s="14" t="s">
        <v>55</v>
      </c>
      <c r="E771" s="14" t="s">
        <v>15</v>
      </c>
      <c r="F771" s="14" t="s">
        <v>1105</v>
      </c>
      <c r="G771" s="14" t="s">
        <v>6259</v>
      </c>
      <c r="H771" s="14" t="s">
        <v>6260</v>
      </c>
      <c r="I771" s="14" t="s">
        <v>6139</v>
      </c>
      <c r="J771" s="14" t="s">
        <v>136</v>
      </c>
      <c r="K771" s="14" t="s">
        <v>66</v>
      </c>
    </row>
    <row r="772" spans="1:11" ht="42" x14ac:dyDescent="0.25">
      <c r="A772" s="27" t="s">
        <v>6261</v>
      </c>
      <c r="B772" s="13" t="s">
        <v>6262</v>
      </c>
      <c r="C772" s="14" t="s">
        <v>6263</v>
      </c>
      <c r="D772" s="14" t="s">
        <v>80</v>
      </c>
      <c r="E772" s="14" t="s">
        <v>15</v>
      </c>
      <c r="F772" s="14"/>
      <c r="G772" s="14" t="s">
        <v>419</v>
      </c>
      <c r="H772" s="14" t="s">
        <v>420</v>
      </c>
      <c r="I772" s="14" t="s">
        <v>19</v>
      </c>
      <c r="J772" s="14" t="s">
        <v>20</v>
      </c>
      <c r="K772" s="14"/>
    </row>
    <row r="773" spans="1:11" ht="42" x14ac:dyDescent="0.25">
      <c r="A773" s="27" t="s">
        <v>6264</v>
      </c>
      <c r="B773" s="13" t="s">
        <v>6265</v>
      </c>
      <c r="C773" s="14" t="s">
        <v>6266</v>
      </c>
      <c r="D773" s="14" t="s">
        <v>80</v>
      </c>
      <c r="E773" s="14" t="s">
        <v>15</v>
      </c>
      <c r="F773" s="14" t="s">
        <v>429</v>
      </c>
      <c r="G773" s="14" t="s">
        <v>430</v>
      </c>
      <c r="H773" s="14" t="s">
        <v>431</v>
      </c>
      <c r="I773" s="14" t="s">
        <v>19</v>
      </c>
      <c r="J773" s="14" t="s">
        <v>20</v>
      </c>
      <c r="K773" s="14"/>
    </row>
    <row r="774" spans="1:11" ht="73.5" x14ac:dyDescent="0.25">
      <c r="A774" s="27" t="s">
        <v>6267</v>
      </c>
      <c r="B774" s="13" t="s">
        <v>6268</v>
      </c>
      <c r="C774" s="14" t="s">
        <v>6269</v>
      </c>
      <c r="D774" s="14" t="s">
        <v>63</v>
      </c>
      <c r="E774" s="14" t="s">
        <v>15</v>
      </c>
      <c r="F774" s="14" t="s">
        <v>5549</v>
      </c>
      <c r="G774" s="14" t="s">
        <v>5550</v>
      </c>
      <c r="H774" s="14" t="s">
        <v>5551</v>
      </c>
      <c r="I774" s="14" t="s">
        <v>28</v>
      </c>
      <c r="J774" s="14" t="s">
        <v>29</v>
      </c>
      <c r="K774" s="14" t="s">
        <v>66</v>
      </c>
    </row>
    <row r="775" spans="1:11" ht="105" x14ac:dyDescent="0.25">
      <c r="A775" s="27" t="s">
        <v>6270</v>
      </c>
      <c r="B775" s="13" t="s">
        <v>6271</v>
      </c>
      <c r="C775" s="14" t="s">
        <v>6272</v>
      </c>
      <c r="D775" s="14" t="s">
        <v>63</v>
      </c>
      <c r="E775" s="14" t="s">
        <v>15</v>
      </c>
      <c r="F775" s="14" t="s">
        <v>6273</v>
      </c>
      <c r="G775" s="14" t="s">
        <v>6274</v>
      </c>
      <c r="H775" s="14" t="s">
        <v>6275</v>
      </c>
      <c r="I775" s="14" t="s">
        <v>6078</v>
      </c>
      <c r="J775" s="14" t="s">
        <v>136</v>
      </c>
      <c r="K775" s="14" t="s">
        <v>66</v>
      </c>
    </row>
    <row r="776" spans="1:11" ht="42" x14ac:dyDescent="0.25">
      <c r="A776" s="27" t="s">
        <v>6276</v>
      </c>
      <c r="B776" s="13" t="s">
        <v>6277</v>
      </c>
      <c r="C776" s="14" t="s">
        <v>2055</v>
      </c>
      <c r="D776" s="14" t="s">
        <v>80</v>
      </c>
      <c r="E776" s="14" t="s">
        <v>15</v>
      </c>
      <c r="F776" s="14" t="s">
        <v>1923</v>
      </c>
      <c r="G776" s="14" t="s">
        <v>1924</v>
      </c>
      <c r="H776" s="14" t="s">
        <v>1925</v>
      </c>
      <c r="I776" s="14" t="s">
        <v>19</v>
      </c>
      <c r="J776" s="14" t="s">
        <v>20</v>
      </c>
      <c r="K776" s="14"/>
    </row>
    <row r="777" spans="1:11" ht="63" x14ac:dyDescent="0.25">
      <c r="A777" s="27" t="s">
        <v>6278</v>
      </c>
      <c r="B777" s="13" t="s">
        <v>6279</v>
      </c>
      <c r="C777" s="14" t="s">
        <v>6280</v>
      </c>
      <c r="D777" s="14" t="s">
        <v>63</v>
      </c>
      <c r="E777" s="14" t="s">
        <v>15</v>
      </c>
      <c r="F777" s="14" t="s">
        <v>1929</v>
      </c>
      <c r="G777" s="14" t="s">
        <v>6281</v>
      </c>
      <c r="H777" s="14" t="s">
        <v>1931</v>
      </c>
      <c r="I777" s="14" t="s">
        <v>28</v>
      </c>
      <c r="J777" s="14" t="s">
        <v>29</v>
      </c>
      <c r="K777" s="14" t="s">
        <v>344</v>
      </c>
    </row>
    <row r="778" spans="1:11" ht="105" x14ac:dyDescent="0.25">
      <c r="A778" s="27" t="s">
        <v>6282</v>
      </c>
      <c r="B778" s="13" t="s">
        <v>6283</v>
      </c>
      <c r="C778" s="14" t="s">
        <v>6284</v>
      </c>
      <c r="D778" s="14" t="s">
        <v>93</v>
      </c>
      <c r="E778" s="14" t="s">
        <v>15</v>
      </c>
      <c r="F778" s="14" t="s">
        <v>6285</v>
      </c>
      <c r="G778" s="14" t="s">
        <v>2124</v>
      </c>
      <c r="H778" s="14" t="s">
        <v>6286</v>
      </c>
      <c r="I778" s="14" t="s">
        <v>6139</v>
      </c>
      <c r="J778" s="14" t="s">
        <v>136</v>
      </c>
      <c r="K778" s="14" t="s">
        <v>66</v>
      </c>
    </row>
    <row r="779" spans="1:11" ht="63" x14ac:dyDescent="0.25">
      <c r="A779" s="27" t="s">
        <v>6287</v>
      </c>
      <c r="B779" s="13" t="s">
        <v>6288</v>
      </c>
      <c r="C779" s="14" t="s">
        <v>6289</v>
      </c>
      <c r="D779" s="14" t="s">
        <v>14</v>
      </c>
      <c r="E779" s="14" t="s">
        <v>15</v>
      </c>
      <c r="F779" s="14" t="s">
        <v>6291</v>
      </c>
      <c r="G779" s="14" t="s">
        <v>6290</v>
      </c>
      <c r="H779" s="14" t="s">
        <v>6292</v>
      </c>
      <c r="I779" s="14" t="s">
        <v>391</v>
      </c>
      <c r="J779" s="14" t="s">
        <v>392</v>
      </c>
      <c r="K779" s="14" t="s">
        <v>76</v>
      </c>
    </row>
    <row r="780" spans="1:11" ht="105" x14ac:dyDescent="0.25">
      <c r="A780" s="27" t="s">
        <v>6293</v>
      </c>
      <c r="B780" s="13" t="s">
        <v>6294</v>
      </c>
      <c r="C780" s="14" t="s">
        <v>6295</v>
      </c>
      <c r="D780" s="14" t="s">
        <v>128</v>
      </c>
      <c r="E780" s="14" t="s">
        <v>15</v>
      </c>
      <c r="F780" s="14"/>
      <c r="G780" s="14" t="s">
        <v>6296</v>
      </c>
      <c r="H780" s="14" t="s">
        <v>6297</v>
      </c>
      <c r="I780" s="14" t="s">
        <v>6139</v>
      </c>
      <c r="J780" s="14" t="s">
        <v>136</v>
      </c>
      <c r="K780" s="14" t="s">
        <v>66</v>
      </c>
    </row>
    <row r="781" spans="1:11" ht="105" x14ac:dyDescent="0.25">
      <c r="A781" s="27" t="s">
        <v>6298</v>
      </c>
      <c r="B781" s="13" t="s">
        <v>6299</v>
      </c>
      <c r="C781" s="14" t="s">
        <v>6300</v>
      </c>
      <c r="D781" s="14" t="s">
        <v>63</v>
      </c>
      <c r="E781" s="14" t="s">
        <v>15</v>
      </c>
      <c r="F781" s="14" t="s">
        <v>4287</v>
      </c>
      <c r="G781" s="14" t="s">
        <v>6301</v>
      </c>
      <c r="H781" s="14" t="s">
        <v>4289</v>
      </c>
      <c r="I781" s="14" t="s">
        <v>135</v>
      </c>
      <c r="J781" s="14" t="s">
        <v>136</v>
      </c>
      <c r="K781" s="14" t="s">
        <v>66</v>
      </c>
    </row>
    <row r="782" spans="1:11" ht="63" x14ac:dyDescent="0.25">
      <c r="A782" s="27" t="s">
        <v>6302</v>
      </c>
      <c r="B782" s="13" t="s">
        <v>6303</v>
      </c>
      <c r="C782" s="14" t="s">
        <v>6304</v>
      </c>
      <c r="D782" s="14" t="s">
        <v>585</v>
      </c>
      <c r="E782" s="14" t="s">
        <v>15</v>
      </c>
      <c r="F782" s="14" t="s">
        <v>4277</v>
      </c>
      <c r="G782" s="14" t="s">
        <v>4278</v>
      </c>
      <c r="H782" s="14" t="s">
        <v>4279</v>
      </c>
      <c r="I782" s="14" t="s">
        <v>391</v>
      </c>
      <c r="J782" s="14" t="s">
        <v>392</v>
      </c>
      <c r="K782" s="14" t="s">
        <v>76</v>
      </c>
    </row>
    <row r="783" spans="1:11" ht="73.5" x14ac:dyDescent="0.25">
      <c r="A783" s="27" t="s">
        <v>6305</v>
      </c>
      <c r="B783" s="13" t="s">
        <v>6306</v>
      </c>
      <c r="C783" s="14" t="s">
        <v>6307</v>
      </c>
      <c r="D783" s="14" t="s">
        <v>63</v>
      </c>
      <c r="E783" s="14" t="s">
        <v>15</v>
      </c>
      <c r="F783" s="14" t="s">
        <v>6308</v>
      </c>
      <c r="G783" s="14" t="s">
        <v>6309</v>
      </c>
      <c r="H783" s="14" t="s">
        <v>6310</v>
      </c>
      <c r="I783" s="14" t="s">
        <v>28</v>
      </c>
      <c r="J783" s="14" t="s">
        <v>29</v>
      </c>
      <c r="K783" s="14" t="s">
        <v>344</v>
      </c>
    </row>
    <row r="784" spans="1:11" ht="105" x14ac:dyDescent="0.25">
      <c r="A784" s="27" t="s">
        <v>6311</v>
      </c>
      <c r="B784" s="13" t="s">
        <v>6312</v>
      </c>
      <c r="C784" s="14" t="s">
        <v>6313</v>
      </c>
      <c r="D784" s="14" t="s">
        <v>63</v>
      </c>
      <c r="E784" s="14" t="s">
        <v>15</v>
      </c>
      <c r="F784" s="14" t="s">
        <v>6314</v>
      </c>
      <c r="G784" s="14" t="s">
        <v>6315</v>
      </c>
      <c r="H784" s="14" t="s">
        <v>6316</v>
      </c>
      <c r="I784" s="14" t="s">
        <v>6078</v>
      </c>
      <c r="J784" s="14" t="s">
        <v>136</v>
      </c>
      <c r="K784" s="14" t="s">
        <v>66</v>
      </c>
    </row>
    <row r="785" spans="1:11" ht="105" x14ac:dyDescent="0.25">
      <c r="A785" s="27" t="s">
        <v>6317</v>
      </c>
      <c r="B785" s="13" t="s">
        <v>6318</v>
      </c>
      <c r="C785" s="14" t="s">
        <v>5413</v>
      </c>
      <c r="D785" s="14" t="s">
        <v>93</v>
      </c>
      <c r="E785" s="14" t="s">
        <v>15</v>
      </c>
      <c r="F785" s="14"/>
      <c r="G785" s="14" t="s">
        <v>4308</v>
      </c>
      <c r="H785" s="14" t="s">
        <v>6319</v>
      </c>
      <c r="I785" s="14" t="s">
        <v>6139</v>
      </c>
      <c r="J785" s="14" t="s">
        <v>136</v>
      </c>
      <c r="K785" s="14" t="s">
        <v>66</v>
      </c>
    </row>
    <row r="786" spans="1:11" ht="42" x14ac:dyDescent="0.25">
      <c r="A786" s="27" t="s">
        <v>6320</v>
      </c>
      <c r="B786" s="13" t="s">
        <v>6321</v>
      </c>
      <c r="C786" s="14" t="s">
        <v>110</v>
      </c>
      <c r="D786" s="14" t="s">
        <v>80</v>
      </c>
      <c r="E786" s="14" t="s">
        <v>15</v>
      </c>
      <c r="F786" s="14" t="s">
        <v>1506</v>
      </c>
      <c r="G786" s="14" t="s">
        <v>1507</v>
      </c>
      <c r="H786" s="14" t="s">
        <v>1508</v>
      </c>
      <c r="I786" s="14" t="s">
        <v>19</v>
      </c>
      <c r="J786" s="14" t="s">
        <v>20</v>
      </c>
      <c r="K786" s="14"/>
    </row>
    <row r="787" spans="1:11" ht="63" x14ac:dyDescent="0.25">
      <c r="A787" s="27" t="s">
        <v>6322</v>
      </c>
      <c r="B787" s="13" t="s">
        <v>6323</v>
      </c>
      <c r="C787" s="14" t="s">
        <v>6324</v>
      </c>
      <c r="D787" s="14" t="s">
        <v>63</v>
      </c>
      <c r="E787" s="14" t="s">
        <v>15</v>
      </c>
      <c r="F787" s="14" t="s">
        <v>6325</v>
      </c>
      <c r="G787" s="14" t="s">
        <v>6326</v>
      </c>
      <c r="H787" s="14" t="s">
        <v>6327</v>
      </c>
      <c r="I787" s="14" t="s">
        <v>28</v>
      </c>
      <c r="J787" s="14" t="s">
        <v>29</v>
      </c>
      <c r="K787" s="14" t="s">
        <v>517</v>
      </c>
    </row>
    <row r="788" spans="1:11" ht="52.5" x14ac:dyDescent="0.25">
      <c r="A788" s="27" t="s">
        <v>6328</v>
      </c>
      <c r="B788" s="13" t="s">
        <v>6329</v>
      </c>
      <c r="C788" s="14" t="s">
        <v>2672</v>
      </c>
      <c r="D788" s="14" t="s">
        <v>80</v>
      </c>
      <c r="E788" s="14" t="s">
        <v>15</v>
      </c>
      <c r="F788" s="14" t="s">
        <v>2232</v>
      </c>
      <c r="G788" s="14" t="s">
        <v>2233</v>
      </c>
      <c r="H788" s="14" t="s">
        <v>2234</v>
      </c>
      <c r="I788" s="14" t="s">
        <v>19</v>
      </c>
      <c r="J788" s="14" t="s">
        <v>20</v>
      </c>
      <c r="K788" s="14"/>
    </row>
    <row r="789" spans="1:11" ht="42" x14ac:dyDescent="0.25">
      <c r="A789" s="27" t="s">
        <v>6330</v>
      </c>
      <c r="B789" s="13" t="s">
        <v>6331</v>
      </c>
      <c r="C789" s="14" t="s">
        <v>2349</v>
      </c>
      <c r="D789" s="14" t="s">
        <v>80</v>
      </c>
      <c r="E789" s="14" t="s">
        <v>15</v>
      </c>
      <c r="F789" s="14" t="s">
        <v>1234</v>
      </c>
      <c r="G789" s="14"/>
      <c r="H789" s="14" t="s">
        <v>1235</v>
      </c>
      <c r="I789" s="14" t="s">
        <v>19</v>
      </c>
      <c r="J789" s="14" t="s">
        <v>20</v>
      </c>
      <c r="K789" s="14"/>
    </row>
    <row r="790" spans="1:11" ht="42" x14ac:dyDescent="0.25">
      <c r="A790" s="27" t="s">
        <v>6332</v>
      </c>
      <c r="B790" s="13" t="s">
        <v>6333</v>
      </c>
      <c r="C790" s="14" t="s">
        <v>1671</v>
      </c>
      <c r="D790" s="14" t="s">
        <v>80</v>
      </c>
      <c r="E790" s="14" t="s">
        <v>15</v>
      </c>
      <c r="F790" s="14" t="s">
        <v>6334</v>
      </c>
      <c r="G790" s="14"/>
      <c r="H790" s="14" t="s">
        <v>6335</v>
      </c>
      <c r="I790" s="14" t="s">
        <v>19</v>
      </c>
      <c r="J790" s="14" t="s">
        <v>20</v>
      </c>
      <c r="K790" s="14"/>
    </row>
    <row r="791" spans="1:11" ht="42" x14ac:dyDescent="0.25">
      <c r="A791" s="27" t="s">
        <v>6336</v>
      </c>
      <c r="B791" s="13" t="s">
        <v>6337</v>
      </c>
      <c r="C791" s="14" t="s">
        <v>2526</v>
      </c>
      <c r="D791" s="14" t="s">
        <v>80</v>
      </c>
      <c r="E791" s="14" t="s">
        <v>15</v>
      </c>
      <c r="F791" s="14" t="s">
        <v>1999</v>
      </c>
      <c r="G791" s="14" t="s">
        <v>2000</v>
      </c>
      <c r="H791" s="14" t="s">
        <v>2001</v>
      </c>
      <c r="I791" s="14" t="s">
        <v>19</v>
      </c>
      <c r="J791" s="14" t="s">
        <v>20</v>
      </c>
      <c r="K791" s="14"/>
    </row>
    <row r="792" spans="1:11" ht="84" x14ac:dyDescent="0.25">
      <c r="A792" s="27" t="s">
        <v>6338</v>
      </c>
      <c r="B792" s="13" t="s">
        <v>6339</v>
      </c>
      <c r="C792" s="14" t="s">
        <v>5592</v>
      </c>
      <c r="D792" s="14" t="s">
        <v>63</v>
      </c>
      <c r="E792" s="14" t="s">
        <v>15</v>
      </c>
      <c r="F792" s="14" t="s">
        <v>6340</v>
      </c>
      <c r="G792" s="14" t="s">
        <v>6341</v>
      </c>
      <c r="H792" s="14" t="s">
        <v>6342</v>
      </c>
      <c r="I792" s="14" t="s">
        <v>28</v>
      </c>
      <c r="J792" s="14" t="s">
        <v>29</v>
      </c>
      <c r="K792" s="14" t="s">
        <v>517</v>
      </c>
    </row>
    <row r="793" spans="1:11" ht="105" x14ac:dyDescent="0.25">
      <c r="A793" s="27" t="s">
        <v>6343</v>
      </c>
      <c r="B793" s="13" t="s">
        <v>6344</v>
      </c>
      <c r="C793" s="14" t="s">
        <v>6345</v>
      </c>
      <c r="D793" s="14" t="s">
        <v>14</v>
      </c>
      <c r="E793" s="14" t="s">
        <v>15</v>
      </c>
      <c r="F793" s="14"/>
      <c r="G793" s="14" t="s">
        <v>6346</v>
      </c>
      <c r="H793" s="14" t="s">
        <v>6347</v>
      </c>
      <c r="I793" s="14" t="s">
        <v>135</v>
      </c>
      <c r="J793" s="14" t="s">
        <v>136</v>
      </c>
      <c r="K793" s="14" t="s">
        <v>66</v>
      </c>
    </row>
    <row r="794" spans="1:11" ht="52.5" x14ac:dyDescent="0.25">
      <c r="A794" s="27" t="s">
        <v>6348</v>
      </c>
      <c r="B794" s="13" t="s">
        <v>6349</v>
      </c>
      <c r="C794" s="14" t="s">
        <v>6350</v>
      </c>
      <c r="D794" s="14" t="s">
        <v>63</v>
      </c>
      <c r="E794" s="14" t="s">
        <v>15</v>
      </c>
      <c r="F794" s="14" t="s">
        <v>6351</v>
      </c>
      <c r="G794" s="14" t="s">
        <v>6352</v>
      </c>
      <c r="H794" s="14" t="s">
        <v>6353</v>
      </c>
      <c r="I794" s="14" t="s">
        <v>28</v>
      </c>
      <c r="J794" s="14" t="s">
        <v>29</v>
      </c>
      <c r="K794" s="14" t="s">
        <v>517</v>
      </c>
    </row>
    <row r="795" spans="1:11" ht="63" x14ac:dyDescent="0.25">
      <c r="A795" s="27" t="s">
        <v>6354</v>
      </c>
      <c r="B795" s="13" t="s">
        <v>6355</v>
      </c>
      <c r="C795" s="14" t="s">
        <v>6356</v>
      </c>
      <c r="D795" s="14" t="s">
        <v>585</v>
      </c>
      <c r="E795" s="14" t="s">
        <v>15</v>
      </c>
      <c r="F795" s="14" t="s">
        <v>3717</v>
      </c>
      <c r="G795" s="14" t="s">
        <v>3718</v>
      </c>
      <c r="H795" s="14" t="s">
        <v>3719</v>
      </c>
      <c r="I795" s="14" t="s">
        <v>74</v>
      </c>
      <c r="J795" s="14" t="s">
        <v>75</v>
      </c>
      <c r="K795" s="14" t="s">
        <v>76</v>
      </c>
    </row>
    <row r="796" spans="1:11" ht="31.5" x14ac:dyDescent="0.25">
      <c r="A796" s="27" t="s">
        <v>6357</v>
      </c>
      <c r="B796" s="13" t="s">
        <v>6358</v>
      </c>
      <c r="C796" s="14" t="s">
        <v>6359</v>
      </c>
      <c r="D796" s="14" t="s">
        <v>63</v>
      </c>
      <c r="E796" s="14" t="s">
        <v>15</v>
      </c>
      <c r="F796" s="14" t="s">
        <v>4427</v>
      </c>
      <c r="G796" s="14" t="s">
        <v>4426</v>
      </c>
      <c r="H796" s="14" t="s">
        <v>4428</v>
      </c>
      <c r="I796" s="14" t="s">
        <v>1336</v>
      </c>
      <c r="J796" s="14" t="s">
        <v>1337</v>
      </c>
      <c r="K796" s="14" t="s">
        <v>76</v>
      </c>
    </row>
    <row r="797" spans="1:11" ht="63" x14ac:dyDescent="0.25">
      <c r="A797" s="27" t="s">
        <v>6360</v>
      </c>
      <c r="B797" s="13" t="s">
        <v>6361</v>
      </c>
      <c r="C797" s="14" t="s">
        <v>6362</v>
      </c>
      <c r="D797" s="14" t="s">
        <v>63</v>
      </c>
      <c r="E797" s="14" t="s">
        <v>15</v>
      </c>
      <c r="F797" s="14" t="s">
        <v>6363</v>
      </c>
      <c r="G797" s="14" t="s">
        <v>6364</v>
      </c>
      <c r="H797" s="14" t="s">
        <v>6365</v>
      </c>
      <c r="I797" s="14" t="s">
        <v>28</v>
      </c>
      <c r="J797" s="14" t="s">
        <v>29</v>
      </c>
      <c r="K797" s="14" t="s">
        <v>517</v>
      </c>
    </row>
    <row r="798" spans="1:11" ht="42" x14ac:dyDescent="0.25">
      <c r="A798" s="27" t="s">
        <v>6366</v>
      </c>
      <c r="B798" s="13" t="s">
        <v>6367</v>
      </c>
      <c r="C798" s="14" t="s">
        <v>6368</v>
      </c>
      <c r="D798" s="14" t="s">
        <v>80</v>
      </c>
      <c r="E798" s="14" t="s">
        <v>15</v>
      </c>
      <c r="F798" s="14" t="s">
        <v>1621</v>
      </c>
      <c r="G798" s="14" t="s">
        <v>485</v>
      </c>
      <c r="H798" s="14" t="s">
        <v>1622</v>
      </c>
      <c r="I798" s="14" t="s">
        <v>19</v>
      </c>
      <c r="J798" s="14" t="s">
        <v>20</v>
      </c>
      <c r="K798" s="14"/>
    </row>
    <row r="799" spans="1:11" ht="42" x14ac:dyDescent="0.25">
      <c r="A799" s="27" t="s">
        <v>6369</v>
      </c>
      <c r="B799" s="13" t="s">
        <v>6370</v>
      </c>
      <c r="C799" s="14" t="s">
        <v>6371</v>
      </c>
      <c r="D799" s="14" t="s">
        <v>80</v>
      </c>
      <c r="E799" s="14" t="s">
        <v>15</v>
      </c>
      <c r="F799" s="14" t="s">
        <v>1621</v>
      </c>
      <c r="G799" s="14" t="s">
        <v>485</v>
      </c>
      <c r="H799" s="14" t="s">
        <v>1622</v>
      </c>
      <c r="I799" s="14" t="s">
        <v>19</v>
      </c>
      <c r="J799" s="14" t="s">
        <v>20</v>
      </c>
      <c r="K799" s="14"/>
    </row>
    <row r="800" spans="1:11" ht="42" x14ac:dyDescent="0.25">
      <c r="A800" s="27" t="s">
        <v>6372</v>
      </c>
      <c r="B800" s="13" t="s">
        <v>6373</v>
      </c>
      <c r="C800" s="14" t="s">
        <v>6374</v>
      </c>
      <c r="D800" s="14" t="s">
        <v>80</v>
      </c>
      <c r="E800" s="14" t="s">
        <v>15</v>
      </c>
      <c r="F800" s="14" t="s">
        <v>1621</v>
      </c>
      <c r="G800" s="14" t="s">
        <v>485</v>
      </c>
      <c r="H800" s="14" t="s">
        <v>1622</v>
      </c>
      <c r="I800" s="14" t="s">
        <v>19</v>
      </c>
      <c r="J800" s="14" t="s">
        <v>20</v>
      </c>
      <c r="K800" s="14"/>
    </row>
    <row r="801" spans="1:11" ht="42" x14ac:dyDescent="0.25">
      <c r="A801" s="27" t="s">
        <v>6375</v>
      </c>
      <c r="B801" s="13" t="s">
        <v>6376</v>
      </c>
      <c r="C801" s="14" t="s">
        <v>6377</v>
      </c>
      <c r="D801" s="14" t="s">
        <v>80</v>
      </c>
      <c r="E801" s="14" t="s">
        <v>15</v>
      </c>
      <c r="F801" s="14" t="s">
        <v>2340</v>
      </c>
      <c r="G801" s="14" t="s">
        <v>2341</v>
      </c>
      <c r="H801" s="14" t="s">
        <v>420</v>
      </c>
      <c r="I801" s="14" t="s">
        <v>19</v>
      </c>
      <c r="J801" s="14" t="s">
        <v>20</v>
      </c>
      <c r="K801" s="14"/>
    </row>
    <row r="802" spans="1:11" ht="42" x14ac:dyDescent="0.25">
      <c r="A802" s="27" t="s">
        <v>6378</v>
      </c>
      <c r="B802" s="13" t="s">
        <v>6379</v>
      </c>
      <c r="C802" s="14" t="s">
        <v>6380</v>
      </c>
      <c r="D802" s="14" t="s">
        <v>80</v>
      </c>
      <c r="E802" s="14" t="s">
        <v>15</v>
      </c>
      <c r="F802" s="14" t="s">
        <v>745</v>
      </c>
      <c r="G802" s="14" t="s">
        <v>746</v>
      </c>
      <c r="H802" s="14" t="s">
        <v>747</v>
      </c>
      <c r="I802" s="14" t="s">
        <v>19</v>
      </c>
      <c r="J802" s="14" t="s">
        <v>20</v>
      </c>
      <c r="K802" s="14"/>
    </row>
    <row r="803" spans="1:11" ht="105" x14ac:dyDescent="0.25">
      <c r="A803" s="27" t="s">
        <v>6381</v>
      </c>
      <c r="B803" s="13" t="s">
        <v>6382</v>
      </c>
      <c r="C803" s="14" t="s">
        <v>6383</v>
      </c>
      <c r="D803" s="14" t="s">
        <v>63</v>
      </c>
      <c r="E803" s="14" t="s">
        <v>15</v>
      </c>
      <c r="F803" s="14" t="s">
        <v>6384</v>
      </c>
      <c r="G803" s="14" t="s">
        <v>6385</v>
      </c>
      <c r="H803" s="14" t="s">
        <v>6386</v>
      </c>
      <c r="I803" s="14" t="s">
        <v>6078</v>
      </c>
      <c r="J803" s="14" t="s">
        <v>136</v>
      </c>
      <c r="K803" s="14" t="s">
        <v>76</v>
      </c>
    </row>
    <row r="804" spans="1:11" ht="52.5" x14ac:dyDescent="0.25">
      <c r="A804" s="27" t="s">
        <v>6387</v>
      </c>
      <c r="B804" s="13" t="s">
        <v>6388</v>
      </c>
      <c r="C804" s="14" t="s">
        <v>1671</v>
      </c>
      <c r="D804" s="14" t="s">
        <v>80</v>
      </c>
      <c r="E804" s="14" t="s">
        <v>15</v>
      </c>
      <c r="F804" s="14"/>
      <c r="G804" s="14" t="s">
        <v>2793</v>
      </c>
      <c r="H804" s="14" t="s">
        <v>2794</v>
      </c>
      <c r="I804" s="14" t="s">
        <v>19</v>
      </c>
      <c r="J804" s="14" t="s">
        <v>20</v>
      </c>
      <c r="K804" s="14"/>
    </row>
    <row r="805" spans="1:11" ht="84" x14ac:dyDescent="0.25">
      <c r="A805" s="27" t="s">
        <v>6389</v>
      </c>
      <c r="B805" s="13" t="s">
        <v>6390</v>
      </c>
      <c r="C805" s="14" t="s">
        <v>6391</v>
      </c>
      <c r="D805" s="14" t="s">
        <v>585</v>
      </c>
      <c r="E805" s="14" t="s">
        <v>15</v>
      </c>
      <c r="F805" s="14" t="s">
        <v>1094</v>
      </c>
      <c r="G805" s="14" t="s">
        <v>6392</v>
      </c>
      <c r="H805" s="14" t="s">
        <v>1096</v>
      </c>
      <c r="I805" s="14" t="s">
        <v>74</v>
      </c>
      <c r="J805" s="14" t="s">
        <v>75</v>
      </c>
      <c r="K805" s="14" t="s">
        <v>76</v>
      </c>
    </row>
    <row r="806" spans="1:11" ht="84" x14ac:dyDescent="0.25">
      <c r="A806" s="27" t="s">
        <v>6393</v>
      </c>
      <c r="B806" s="13" t="s">
        <v>6394</v>
      </c>
      <c r="C806" s="14" t="s">
        <v>6395</v>
      </c>
      <c r="D806" s="14" t="s">
        <v>14</v>
      </c>
      <c r="E806" s="14" t="s">
        <v>15</v>
      </c>
      <c r="F806" s="14" t="s">
        <v>34</v>
      </c>
      <c r="G806" s="14" t="s">
        <v>35</v>
      </c>
      <c r="H806" s="14" t="s">
        <v>36</v>
      </c>
      <c r="I806" s="14" t="s">
        <v>28</v>
      </c>
      <c r="J806" s="14" t="s">
        <v>29</v>
      </c>
      <c r="K806" s="14" t="s">
        <v>37</v>
      </c>
    </row>
    <row r="807" spans="1:11" ht="63" x14ac:dyDescent="0.25">
      <c r="A807" s="27" t="s">
        <v>6396</v>
      </c>
      <c r="B807" s="13" t="s">
        <v>6397</v>
      </c>
      <c r="C807" s="14" t="s">
        <v>6398</v>
      </c>
      <c r="D807" s="14" t="s">
        <v>14</v>
      </c>
      <c r="E807" s="14" t="s">
        <v>15</v>
      </c>
      <c r="F807" s="14" t="s">
        <v>1411</v>
      </c>
      <c r="G807" s="14" t="s">
        <v>1589</v>
      </c>
      <c r="H807" s="14" t="s">
        <v>1590</v>
      </c>
      <c r="I807" s="14" t="s">
        <v>28</v>
      </c>
      <c r="J807" s="14" t="s">
        <v>29</v>
      </c>
      <c r="K807" s="14" t="s">
        <v>155</v>
      </c>
    </row>
    <row r="808" spans="1:11" ht="42" x14ac:dyDescent="0.25">
      <c r="A808" s="27" t="s">
        <v>6399</v>
      </c>
      <c r="B808" s="13" t="s">
        <v>6400</v>
      </c>
      <c r="C808" s="14" t="s">
        <v>2576</v>
      </c>
      <c r="D808" s="14" t="s">
        <v>80</v>
      </c>
      <c r="E808" s="14" t="s">
        <v>15</v>
      </c>
      <c r="F808" s="14" t="s">
        <v>6401</v>
      </c>
      <c r="G808" s="14"/>
      <c r="H808" s="14" t="s">
        <v>6402</v>
      </c>
      <c r="I808" s="14" t="s">
        <v>19</v>
      </c>
      <c r="J808" s="14" t="s">
        <v>20</v>
      </c>
      <c r="K808" s="14"/>
    </row>
    <row r="809" spans="1:11" ht="73.5" x14ac:dyDescent="0.25">
      <c r="A809" s="27" t="s">
        <v>6403</v>
      </c>
      <c r="B809" s="13" t="s">
        <v>6404</v>
      </c>
      <c r="C809" s="14" t="s">
        <v>6405</v>
      </c>
      <c r="D809" s="14" t="s">
        <v>14</v>
      </c>
      <c r="E809" s="14" t="s">
        <v>15</v>
      </c>
      <c r="F809" s="14" t="s">
        <v>1029</v>
      </c>
      <c r="G809" s="14" t="s">
        <v>1030</v>
      </c>
      <c r="H809" s="14" t="s">
        <v>1031</v>
      </c>
      <c r="I809" s="14" t="s">
        <v>1404</v>
      </c>
      <c r="J809" s="14" t="s">
        <v>317</v>
      </c>
      <c r="K809" s="14" t="s">
        <v>344</v>
      </c>
    </row>
    <row r="810" spans="1:11" ht="105" x14ac:dyDescent="0.25">
      <c r="A810" s="27" t="s">
        <v>6406</v>
      </c>
      <c r="B810" s="13" t="s">
        <v>6407</v>
      </c>
      <c r="C810" s="14" t="s">
        <v>6408</v>
      </c>
      <c r="D810" s="14" t="s">
        <v>63</v>
      </c>
      <c r="E810" s="14" t="s">
        <v>15</v>
      </c>
      <c r="F810" s="14" t="s">
        <v>6409</v>
      </c>
      <c r="G810" s="14" t="s">
        <v>6410</v>
      </c>
      <c r="H810" s="14" t="s">
        <v>6411</v>
      </c>
      <c r="I810" s="14" t="s">
        <v>6078</v>
      </c>
      <c r="J810" s="14" t="s">
        <v>136</v>
      </c>
      <c r="K810" s="14" t="s">
        <v>66</v>
      </c>
    </row>
    <row r="811" spans="1:11" ht="63" x14ac:dyDescent="0.25">
      <c r="A811" s="27" t="s">
        <v>6412</v>
      </c>
      <c r="B811" s="13" t="s">
        <v>6413</v>
      </c>
      <c r="C811" s="14" t="s">
        <v>6414</v>
      </c>
      <c r="D811" s="14" t="s">
        <v>55</v>
      </c>
      <c r="E811" s="14" t="s">
        <v>15</v>
      </c>
      <c r="F811" s="14"/>
      <c r="G811" s="14" t="s">
        <v>6415</v>
      </c>
      <c r="H811" s="14" t="s">
        <v>6416</v>
      </c>
      <c r="I811" s="14" t="s">
        <v>3806</v>
      </c>
      <c r="J811" s="14" t="s">
        <v>317</v>
      </c>
      <c r="K811" s="14" t="s">
        <v>344</v>
      </c>
    </row>
    <row r="812" spans="1:11" ht="63" x14ac:dyDescent="0.25">
      <c r="A812" s="27" t="s">
        <v>6417</v>
      </c>
      <c r="B812" s="13" t="s">
        <v>6418</v>
      </c>
      <c r="C812" s="14" t="s">
        <v>6419</v>
      </c>
      <c r="D812" s="14" t="s">
        <v>14</v>
      </c>
      <c r="E812" s="14" t="s">
        <v>15</v>
      </c>
      <c r="F812" s="14" t="s">
        <v>6421</v>
      </c>
      <c r="G812" s="14" t="s">
        <v>6420</v>
      </c>
      <c r="H812" s="14" t="s">
        <v>6422</v>
      </c>
      <c r="I812" s="14" t="s">
        <v>343</v>
      </c>
      <c r="J812" s="14" t="s">
        <v>317</v>
      </c>
      <c r="K812" s="14" t="s">
        <v>344</v>
      </c>
    </row>
    <row r="813" spans="1:11" ht="63" x14ac:dyDescent="0.25">
      <c r="A813" s="27" t="s">
        <v>6423</v>
      </c>
      <c r="B813" s="13" t="s">
        <v>6424</v>
      </c>
      <c r="C813" s="14" t="s">
        <v>6425</v>
      </c>
      <c r="D813" s="14" t="s">
        <v>14</v>
      </c>
      <c r="E813" s="14" t="s">
        <v>15</v>
      </c>
      <c r="F813" s="14" t="s">
        <v>2281</v>
      </c>
      <c r="G813" s="14" t="s">
        <v>2282</v>
      </c>
      <c r="H813" s="14" t="s">
        <v>2283</v>
      </c>
      <c r="I813" s="14" t="s">
        <v>1404</v>
      </c>
      <c r="J813" s="14" t="s">
        <v>317</v>
      </c>
      <c r="K813" s="14" t="s">
        <v>155</v>
      </c>
    </row>
    <row r="814" spans="1:11" ht="63" x14ac:dyDescent="0.25">
      <c r="A814" s="27" t="s">
        <v>6426</v>
      </c>
      <c r="B814" s="13" t="s">
        <v>6427</v>
      </c>
      <c r="C814" s="14" t="s">
        <v>4647</v>
      </c>
      <c r="D814" s="14" t="s">
        <v>14</v>
      </c>
      <c r="E814" s="14" t="s">
        <v>15</v>
      </c>
      <c r="F814" s="14" t="s">
        <v>3071</v>
      </c>
      <c r="G814" s="14" t="s">
        <v>5330</v>
      </c>
      <c r="H814" s="14" t="s">
        <v>3073</v>
      </c>
      <c r="I814" s="14" t="s">
        <v>1404</v>
      </c>
      <c r="J814" s="14" t="s">
        <v>317</v>
      </c>
      <c r="K814" s="14" t="s">
        <v>344</v>
      </c>
    </row>
    <row r="815" spans="1:11" ht="63" x14ac:dyDescent="0.25">
      <c r="A815" s="27" t="s">
        <v>6428</v>
      </c>
      <c r="B815" s="13" t="s">
        <v>6429</v>
      </c>
      <c r="C815" s="14" t="s">
        <v>6430</v>
      </c>
      <c r="D815" s="14" t="s">
        <v>63</v>
      </c>
      <c r="E815" s="14" t="s">
        <v>15</v>
      </c>
      <c r="F815" s="14" t="s">
        <v>3479</v>
      </c>
      <c r="G815" s="14" t="s">
        <v>3480</v>
      </c>
      <c r="H815" s="14" t="s">
        <v>3481</v>
      </c>
      <c r="I815" s="14" t="s">
        <v>28</v>
      </c>
      <c r="J815" s="14" t="s">
        <v>29</v>
      </c>
      <c r="K815" s="14" t="s">
        <v>30</v>
      </c>
    </row>
    <row r="816" spans="1:11" ht="84" x14ac:dyDescent="0.25">
      <c r="A816" s="27" t="s">
        <v>6431</v>
      </c>
      <c r="B816" s="13" t="s">
        <v>6432</v>
      </c>
      <c r="C816" s="14" t="s">
        <v>6433</v>
      </c>
      <c r="D816" s="14" t="s">
        <v>14</v>
      </c>
      <c r="E816" s="14" t="s">
        <v>15</v>
      </c>
      <c r="F816" s="14" t="s">
        <v>654</v>
      </c>
      <c r="G816" s="14" t="s">
        <v>4872</v>
      </c>
      <c r="H816" s="14" t="s">
        <v>656</v>
      </c>
      <c r="I816" s="14" t="s">
        <v>28</v>
      </c>
      <c r="J816" s="14" t="s">
        <v>29</v>
      </c>
      <c r="K816" s="14" t="s">
        <v>344</v>
      </c>
    </row>
    <row r="817" spans="1:11" ht="105" x14ac:dyDescent="0.25">
      <c r="A817" s="27" t="s">
        <v>6434</v>
      </c>
      <c r="B817" s="13" t="s">
        <v>6435</v>
      </c>
      <c r="C817" s="14" t="s">
        <v>6436</v>
      </c>
      <c r="D817" s="14" t="s">
        <v>14</v>
      </c>
      <c r="E817" s="14" t="s">
        <v>15</v>
      </c>
      <c r="F817" s="14" t="s">
        <v>152</v>
      </c>
      <c r="G817" s="14" t="s">
        <v>153</v>
      </c>
      <c r="H817" s="14" t="s">
        <v>154</v>
      </c>
      <c r="I817" s="14" t="s">
        <v>1404</v>
      </c>
      <c r="J817" s="14" t="s">
        <v>317</v>
      </c>
      <c r="K817" s="14" t="s">
        <v>344</v>
      </c>
    </row>
    <row r="818" spans="1:11" ht="63" x14ac:dyDescent="0.25">
      <c r="A818" s="27" t="s">
        <v>6437</v>
      </c>
      <c r="B818" s="13" t="s">
        <v>6438</v>
      </c>
      <c r="C818" s="14" t="s">
        <v>6439</v>
      </c>
      <c r="D818" s="14" t="s">
        <v>14</v>
      </c>
      <c r="E818" s="14" t="s">
        <v>15</v>
      </c>
      <c r="F818" s="14" t="s">
        <v>6440</v>
      </c>
      <c r="G818" s="14" t="s">
        <v>6441</v>
      </c>
      <c r="H818" s="14" t="s">
        <v>6442</v>
      </c>
      <c r="I818" s="14" t="s">
        <v>1404</v>
      </c>
      <c r="J818" s="14" t="s">
        <v>317</v>
      </c>
      <c r="K818" s="14" t="s">
        <v>344</v>
      </c>
    </row>
    <row r="819" spans="1:11" ht="63" x14ac:dyDescent="0.25">
      <c r="A819" s="27" t="s">
        <v>6443</v>
      </c>
      <c r="B819" s="13" t="s">
        <v>6444</v>
      </c>
      <c r="C819" s="14" t="s">
        <v>6445</v>
      </c>
      <c r="D819" s="14" t="s">
        <v>14</v>
      </c>
      <c r="E819" s="14" t="s">
        <v>15</v>
      </c>
      <c r="F819" s="14" t="s">
        <v>6440</v>
      </c>
      <c r="G819" s="14" t="s">
        <v>6441</v>
      </c>
      <c r="H819" s="14" t="s">
        <v>6442</v>
      </c>
      <c r="I819" s="14" t="s">
        <v>1404</v>
      </c>
      <c r="J819" s="14" t="s">
        <v>317</v>
      </c>
      <c r="K819" s="14" t="s">
        <v>344</v>
      </c>
    </row>
    <row r="820" spans="1:11" ht="73.5" x14ac:dyDescent="0.25">
      <c r="A820" s="27" t="s">
        <v>6446</v>
      </c>
      <c r="B820" s="13" t="s">
        <v>6447</v>
      </c>
      <c r="C820" s="14" t="s">
        <v>6448</v>
      </c>
      <c r="D820" s="14" t="s">
        <v>14</v>
      </c>
      <c r="E820" s="14" t="s">
        <v>15</v>
      </c>
      <c r="F820" s="14" t="s">
        <v>6449</v>
      </c>
      <c r="G820" s="14" t="s">
        <v>6450</v>
      </c>
      <c r="H820" s="14" t="s">
        <v>6451</v>
      </c>
      <c r="I820" s="14" t="s">
        <v>2377</v>
      </c>
      <c r="J820" s="14" t="s">
        <v>360</v>
      </c>
      <c r="K820" s="14" t="s">
        <v>76</v>
      </c>
    </row>
    <row r="821" spans="1:11" ht="94.5" x14ac:dyDescent="0.25">
      <c r="A821" s="27" t="s">
        <v>6452</v>
      </c>
      <c r="B821" s="13" t="s">
        <v>6453</v>
      </c>
      <c r="C821" s="14" t="s">
        <v>6454</v>
      </c>
      <c r="D821" s="14" t="s">
        <v>63</v>
      </c>
      <c r="E821" s="14" t="s">
        <v>15</v>
      </c>
      <c r="F821" s="14" t="s">
        <v>181</v>
      </c>
      <c r="G821" s="14" t="s">
        <v>1991</v>
      </c>
      <c r="H821" s="14" t="s">
        <v>1992</v>
      </c>
      <c r="I821" s="14" t="s">
        <v>28</v>
      </c>
      <c r="J821" s="14" t="s">
        <v>29</v>
      </c>
      <c r="K821" s="14" t="s">
        <v>66</v>
      </c>
    </row>
    <row r="822" spans="1:11" ht="42" x14ac:dyDescent="0.25">
      <c r="A822" s="27" t="s">
        <v>6455</v>
      </c>
      <c r="B822" s="13" t="s">
        <v>6456</v>
      </c>
      <c r="C822" s="14" t="s">
        <v>110</v>
      </c>
      <c r="D822" s="14" t="s">
        <v>80</v>
      </c>
      <c r="E822" s="14" t="s">
        <v>15</v>
      </c>
      <c r="F822" s="14"/>
      <c r="G822" s="14" t="s">
        <v>2006</v>
      </c>
      <c r="H822" s="14" t="s">
        <v>2007</v>
      </c>
      <c r="I822" s="14" t="s">
        <v>19</v>
      </c>
      <c r="J822" s="14" t="s">
        <v>20</v>
      </c>
      <c r="K822" s="14"/>
    </row>
    <row r="823" spans="1:11" ht="42" x14ac:dyDescent="0.25">
      <c r="A823" s="14" t="s">
        <v>6457</v>
      </c>
      <c r="B823" s="13" t="s">
        <v>6458</v>
      </c>
      <c r="C823" s="14" t="s">
        <v>199</v>
      </c>
      <c r="D823" s="14" t="s">
        <v>80</v>
      </c>
      <c r="E823" s="14" t="s">
        <v>15</v>
      </c>
      <c r="F823" s="14" t="s">
        <v>6100</v>
      </c>
      <c r="G823" s="14" t="s">
        <v>6101</v>
      </c>
      <c r="H823" s="14" t="s">
        <v>6102</v>
      </c>
      <c r="I823" s="14" t="s">
        <v>19</v>
      </c>
      <c r="J823" s="14" t="s">
        <v>20</v>
      </c>
      <c r="K823" s="14"/>
    </row>
    <row r="824" spans="1:11" ht="42" x14ac:dyDescent="0.25">
      <c r="A824" s="27" t="s">
        <v>6459</v>
      </c>
      <c r="B824" s="13" t="s">
        <v>6460</v>
      </c>
      <c r="C824" s="14" t="s">
        <v>199</v>
      </c>
      <c r="D824" s="14" t="s">
        <v>80</v>
      </c>
      <c r="E824" s="14" t="s">
        <v>15</v>
      </c>
      <c r="F824" s="14" t="s">
        <v>6100</v>
      </c>
      <c r="G824" s="14" t="s">
        <v>6101</v>
      </c>
      <c r="H824" s="14" t="s">
        <v>6102</v>
      </c>
      <c r="I824" s="14" t="s">
        <v>19</v>
      </c>
      <c r="J824" s="14" t="s">
        <v>20</v>
      </c>
      <c r="K824" s="14"/>
    </row>
    <row r="825" spans="1:11" ht="42" x14ac:dyDescent="0.25">
      <c r="A825" s="27" t="s">
        <v>6461</v>
      </c>
      <c r="B825" s="13" t="s">
        <v>6462</v>
      </c>
      <c r="C825" s="14" t="s">
        <v>110</v>
      </c>
      <c r="D825" s="14" t="s">
        <v>80</v>
      </c>
      <c r="E825" s="14" t="s">
        <v>15</v>
      </c>
      <c r="F825" s="14"/>
      <c r="G825" s="14" t="s">
        <v>1489</v>
      </c>
      <c r="H825" s="14" t="s">
        <v>6463</v>
      </c>
      <c r="I825" s="14" t="s">
        <v>19</v>
      </c>
      <c r="J825" s="14" t="s">
        <v>20</v>
      </c>
      <c r="K825" s="14"/>
    </row>
    <row r="826" spans="1:11" ht="42" x14ac:dyDescent="0.25">
      <c r="A826" s="27" t="s">
        <v>6464</v>
      </c>
      <c r="B826" s="13" t="s">
        <v>6465</v>
      </c>
      <c r="C826" s="14" t="s">
        <v>199</v>
      </c>
      <c r="D826" s="14" t="s">
        <v>80</v>
      </c>
      <c r="E826" s="14" t="s">
        <v>15</v>
      </c>
      <c r="F826" s="14" t="s">
        <v>729</v>
      </c>
      <c r="G826" s="14" t="s">
        <v>335</v>
      </c>
      <c r="H826" s="14" t="s">
        <v>6466</v>
      </c>
      <c r="I826" s="14" t="s">
        <v>19</v>
      </c>
      <c r="J826" s="14" t="s">
        <v>20</v>
      </c>
      <c r="K826" s="14"/>
    </row>
    <row r="827" spans="1:11" ht="42" x14ac:dyDescent="0.25">
      <c r="A827" s="27" t="s">
        <v>6467</v>
      </c>
      <c r="B827" s="13" t="s">
        <v>6468</v>
      </c>
      <c r="C827" s="14" t="s">
        <v>5931</v>
      </c>
      <c r="D827" s="14" t="s">
        <v>80</v>
      </c>
      <c r="E827" s="14" t="s">
        <v>15</v>
      </c>
      <c r="F827" s="14" t="s">
        <v>612</v>
      </c>
      <c r="G827" s="14" t="s">
        <v>611</v>
      </c>
      <c r="H827" s="14" t="s">
        <v>613</v>
      </c>
      <c r="I827" s="14" t="s">
        <v>19</v>
      </c>
      <c r="J827" s="14" t="s">
        <v>20</v>
      </c>
      <c r="K827" s="14"/>
    </row>
    <row r="828" spans="1:11" ht="42" x14ac:dyDescent="0.25">
      <c r="A828" s="27" t="s">
        <v>6469</v>
      </c>
      <c r="B828" s="13" t="s">
        <v>6470</v>
      </c>
      <c r="C828" s="14" t="s">
        <v>5941</v>
      </c>
      <c r="D828" s="14" t="s">
        <v>80</v>
      </c>
      <c r="E828" s="14" t="s">
        <v>15</v>
      </c>
      <c r="F828" s="14"/>
      <c r="G828" s="14" t="s">
        <v>616</v>
      </c>
      <c r="H828" s="14" t="s">
        <v>617</v>
      </c>
      <c r="I828" s="14" t="s">
        <v>19</v>
      </c>
      <c r="J828" s="14" t="s">
        <v>20</v>
      </c>
      <c r="K828" s="14"/>
    </row>
    <row r="829" spans="1:11" ht="73.5" x14ac:dyDescent="0.25">
      <c r="A829" s="14" t="s">
        <v>6471</v>
      </c>
      <c r="B829" s="13" t="s">
        <v>6472</v>
      </c>
      <c r="C829" s="14" t="s">
        <v>6473</v>
      </c>
      <c r="D829" s="14" t="s">
        <v>80</v>
      </c>
      <c r="E829" s="14" t="s">
        <v>15</v>
      </c>
      <c r="F829" s="14" t="s">
        <v>4287</v>
      </c>
      <c r="G829" s="14" t="s">
        <v>6474</v>
      </c>
      <c r="H829" s="14" t="s">
        <v>4289</v>
      </c>
      <c r="I829" s="14" t="s">
        <v>2427</v>
      </c>
      <c r="J829" s="14" t="s">
        <v>2428</v>
      </c>
      <c r="K829" s="14" t="s">
        <v>76</v>
      </c>
    </row>
    <row r="830" spans="1:11" ht="105" x14ac:dyDescent="0.25">
      <c r="A830" s="27" t="s">
        <v>6475</v>
      </c>
      <c r="B830" s="13" t="s">
        <v>6476</v>
      </c>
      <c r="C830" s="14" t="s">
        <v>6473</v>
      </c>
      <c r="D830" s="14" t="s">
        <v>63</v>
      </c>
      <c r="E830" s="14" t="s">
        <v>15</v>
      </c>
      <c r="F830" s="14" t="s">
        <v>4287</v>
      </c>
      <c r="G830" s="14" t="s">
        <v>6474</v>
      </c>
      <c r="H830" s="14" t="s">
        <v>4289</v>
      </c>
      <c r="I830" s="14" t="s">
        <v>135</v>
      </c>
      <c r="J830" s="14" t="s">
        <v>136</v>
      </c>
      <c r="K830" s="14" t="s">
        <v>66</v>
      </c>
    </row>
    <row r="831" spans="1:11" ht="105" x14ac:dyDescent="0.25">
      <c r="A831" s="27" t="s">
        <v>6477</v>
      </c>
      <c r="B831" s="13" t="s">
        <v>6478</v>
      </c>
      <c r="C831" s="14" t="s">
        <v>6479</v>
      </c>
      <c r="D831" s="14" t="s">
        <v>63</v>
      </c>
      <c r="E831" s="14" t="s">
        <v>15</v>
      </c>
      <c r="F831" s="14" t="s">
        <v>6480</v>
      </c>
      <c r="G831" s="14" t="s">
        <v>6481</v>
      </c>
      <c r="H831" s="14" t="s">
        <v>6482</v>
      </c>
      <c r="I831" s="14" t="s">
        <v>6078</v>
      </c>
      <c r="J831" s="14" t="s">
        <v>136</v>
      </c>
      <c r="K831" s="14" t="s">
        <v>76</v>
      </c>
    </row>
    <row r="832" spans="1:11" ht="52.5" x14ac:dyDescent="0.25">
      <c r="A832" s="27" t="s">
        <v>6483</v>
      </c>
      <c r="B832" s="13" t="s">
        <v>6484</v>
      </c>
      <c r="C832" s="14" t="s">
        <v>6485</v>
      </c>
      <c r="D832" s="14" t="s">
        <v>63</v>
      </c>
      <c r="E832" s="14" t="s">
        <v>15</v>
      </c>
      <c r="F832" s="14"/>
      <c r="G832" s="14" t="s">
        <v>6486</v>
      </c>
      <c r="H832" s="14" t="s">
        <v>6487</v>
      </c>
      <c r="I832" s="14" t="s">
        <v>105</v>
      </c>
      <c r="J832" s="14" t="s">
        <v>106</v>
      </c>
      <c r="K832" s="14" t="s">
        <v>281</v>
      </c>
    </row>
    <row r="833" spans="1:11" ht="73.5" x14ac:dyDescent="0.25">
      <c r="A833" s="27" t="s">
        <v>6488</v>
      </c>
      <c r="B833" s="13" t="s">
        <v>6489</v>
      </c>
      <c r="C833" s="14" t="s">
        <v>6490</v>
      </c>
      <c r="D833" s="14" t="s">
        <v>63</v>
      </c>
      <c r="E833" s="14" t="s">
        <v>15</v>
      </c>
      <c r="F833" s="14"/>
      <c r="G833" s="14" t="s">
        <v>6491</v>
      </c>
      <c r="H833" s="14" t="s">
        <v>6492</v>
      </c>
      <c r="I833" s="14" t="s">
        <v>105</v>
      </c>
      <c r="J833" s="14" t="s">
        <v>106</v>
      </c>
      <c r="K833" s="14" t="s">
        <v>281</v>
      </c>
    </row>
    <row r="834" spans="1:11" ht="63" x14ac:dyDescent="0.25">
      <c r="A834" s="14" t="s">
        <v>6493</v>
      </c>
      <c r="B834" s="13" t="s">
        <v>6494</v>
      </c>
      <c r="C834" s="14" t="s">
        <v>6495</v>
      </c>
      <c r="D834" s="14" t="s">
        <v>80</v>
      </c>
      <c r="E834" s="14" t="s">
        <v>15</v>
      </c>
      <c r="F834" s="14"/>
      <c r="G834" s="14" t="s">
        <v>3231</v>
      </c>
      <c r="H834" s="14" t="s">
        <v>6220</v>
      </c>
      <c r="I834" s="14" t="s">
        <v>2427</v>
      </c>
      <c r="J834" s="14" t="s">
        <v>2428</v>
      </c>
      <c r="K834" s="14" t="s">
        <v>76</v>
      </c>
    </row>
    <row r="835" spans="1:11" ht="105" x14ac:dyDescent="0.25">
      <c r="A835" s="27" t="s">
        <v>6496</v>
      </c>
      <c r="B835" s="13" t="s">
        <v>6497</v>
      </c>
      <c r="C835" s="14" t="s">
        <v>6495</v>
      </c>
      <c r="D835" s="14" t="s">
        <v>63</v>
      </c>
      <c r="E835" s="14" t="s">
        <v>15</v>
      </c>
      <c r="F835" s="14"/>
      <c r="G835" s="14" t="s">
        <v>3231</v>
      </c>
      <c r="H835" s="14" t="s">
        <v>6220</v>
      </c>
      <c r="I835" s="14" t="s">
        <v>6078</v>
      </c>
      <c r="J835" s="14" t="s">
        <v>136</v>
      </c>
      <c r="K835" s="14" t="s">
        <v>76</v>
      </c>
    </row>
    <row r="836" spans="1:11" ht="63" x14ac:dyDescent="0.25">
      <c r="A836" s="27" t="s">
        <v>6498</v>
      </c>
      <c r="B836" s="13" t="s">
        <v>6499</v>
      </c>
      <c r="C836" s="14" t="s">
        <v>6500</v>
      </c>
      <c r="D836" s="14" t="s">
        <v>14</v>
      </c>
      <c r="E836" s="14" t="s">
        <v>15</v>
      </c>
      <c r="F836" s="14" t="s">
        <v>6501</v>
      </c>
      <c r="G836" s="14" t="s">
        <v>6502</v>
      </c>
      <c r="H836" s="14" t="s">
        <v>6503</v>
      </c>
      <c r="I836" s="14" t="s">
        <v>2915</v>
      </c>
      <c r="J836" s="14" t="s">
        <v>392</v>
      </c>
      <c r="K836" s="14" t="s">
        <v>76</v>
      </c>
    </row>
    <row r="837" spans="1:11" ht="52.5" x14ac:dyDescent="0.25">
      <c r="A837" s="27" t="s">
        <v>6504</v>
      </c>
      <c r="B837" s="13" t="s">
        <v>6505</v>
      </c>
      <c r="C837" s="14" t="s">
        <v>6506</v>
      </c>
      <c r="D837" s="14" t="s">
        <v>1083</v>
      </c>
      <c r="E837" s="14" t="s">
        <v>15</v>
      </c>
      <c r="F837" s="14" t="s">
        <v>6507</v>
      </c>
      <c r="G837" s="14" t="s">
        <v>6508</v>
      </c>
      <c r="H837" s="14" t="s">
        <v>6509</v>
      </c>
      <c r="I837" s="14" t="s">
        <v>28</v>
      </c>
      <c r="J837" s="14" t="s">
        <v>29</v>
      </c>
      <c r="K837" s="14" t="s">
        <v>3172</v>
      </c>
    </row>
    <row r="838" spans="1:11" ht="63" x14ac:dyDescent="0.25">
      <c r="A838" s="27" t="s">
        <v>6510</v>
      </c>
      <c r="B838" s="13" t="s">
        <v>6511</v>
      </c>
      <c r="C838" s="14" t="s">
        <v>6512</v>
      </c>
      <c r="D838" s="14" t="s">
        <v>80</v>
      </c>
      <c r="E838" s="14" t="s">
        <v>15</v>
      </c>
      <c r="F838" s="14" t="s">
        <v>5509</v>
      </c>
      <c r="G838" s="14" t="s">
        <v>6513</v>
      </c>
      <c r="H838" s="14" t="s">
        <v>5511</v>
      </c>
      <c r="I838" s="14" t="s">
        <v>343</v>
      </c>
      <c r="J838" s="14" t="s">
        <v>317</v>
      </c>
      <c r="K838" s="14" t="s">
        <v>76</v>
      </c>
    </row>
    <row r="839" spans="1:11" ht="52.5" x14ac:dyDescent="0.25">
      <c r="A839" s="27" t="s">
        <v>6514</v>
      </c>
      <c r="B839" s="13" t="s">
        <v>6515</v>
      </c>
      <c r="C839" s="14" t="s">
        <v>2349</v>
      </c>
      <c r="D839" s="14" t="s">
        <v>80</v>
      </c>
      <c r="E839" s="14" t="s">
        <v>15</v>
      </c>
      <c r="F839" s="14" t="s">
        <v>2184</v>
      </c>
      <c r="G839" s="14" t="s">
        <v>2185</v>
      </c>
      <c r="H839" s="14" t="s">
        <v>2186</v>
      </c>
      <c r="I839" s="14" t="s">
        <v>19</v>
      </c>
      <c r="J839" s="14" t="s">
        <v>20</v>
      </c>
      <c r="K839" s="14"/>
    </row>
    <row r="840" spans="1:11" ht="42" x14ac:dyDescent="0.25">
      <c r="A840" s="27" t="s">
        <v>6516</v>
      </c>
      <c r="B840" s="13" t="s">
        <v>6517</v>
      </c>
      <c r="C840" s="14" t="s">
        <v>2349</v>
      </c>
      <c r="D840" s="14" t="s">
        <v>80</v>
      </c>
      <c r="E840" s="14" t="s">
        <v>15</v>
      </c>
      <c r="F840" s="14" t="s">
        <v>2858</v>
      </c>
      <c r="G840" s="14" t="s">
        <v>2859</v>
      </c>
      <c r="H840" s="14" t="s">
        <v>2860</v>
      </c>
      <c r="I840" s="14" t="s">
        <v>19</v>
      </c>
      <c r="J840" s="14" t="s">
        <v>20</v>
      </c>
      <c r="K840" s="14"/>
    </row>
    <row r="841" spans="1:11" ht="52.5" x14ac:dyDescent="0.25">
      <c r="A841" s="27" t="s">
        <v>6518</v>
      </c>
      <c r="B841" s="13" t="s">
        <v>6519</v>
      </c>
      <c r="C841" s="14" t="s">
        <v>2349</v>
      </c>
      <c r="D841" s="14" t="s">
        <v>80</v>
      </c>
      <c r="E841" s="14" t="s">
        <v>15</v>
      </c>
      <c r="F841" s="14" t="s">
        <v>823</v>
      </c>
      <c r="G841" s="14" t="s">
        <v>824</v>
      </c>
      <c r="H841" s="14" t="s">
        <v>825</v>
      </c>
      <c r="I841" s="14" t="s">
        <v>19</v>
      </c>
      <c r="J841" s="14" t="s">
        <v>20</v>
      </c>
      <c r="K841" s="14"/>
    </row>
    <row r="842" spans="1:11" ht="42" x14ac:dyDescent="0.25">
      <c r="A842" s="14" t="s">
        <v>6520</v>
      </c>
      <c r="B842" s="13" t="s">
        <v>6521</v>
      </c>
      <c r="C842" s="14" t="s">
        <v>6024</v>
      </c>
      <c r="D842" s="14" t="s">
        <v>80</v>
      </c>
      <c r="E842" s="14" t="s">
        <v>15</v>
      </c>
      <c r="F842" s="14" t="s">
        <v>434</v>
      </c>
      <c r="G842" s="14" t="s">
        <v>435</v>
      </c>
      <c r="H842" s="14" t="s">
        <v>436</v>
      </c>
      <c r="I842" s="14" t="s">
        <v>19</v>
      </c>
      <c r="J842" s="14" t="s">
        <v>20</v>
      </c>
      <c r="K842" s="14"/>
    </row>
    <row r="843" spans="1:11" ht="42" x14ac:dyDescent="0.25">
      <c r="A843" s="27" t="s">
        <v>6522</v>
      </c>
      <c r="B843" s="13" t="s">
        <v>6523</v>
      </c>
      <c r="C843" s="14" t="s">
        <v>6024</v>
      </c>
      <c r="D843" s="14" t="s">
        <v>80</v>
      </c>
      <c r="E843" s="14" t="s">
        <v>15</v>
      </c>
      <c r="F843" s="14" t="s">
        <v>434</v>
      </c>
      <c r="G843" s="14" t="s">
        <v>435</v>
      </c>
      <c r="H843" s="14" t="s">
        <v>436</v>
      </c>
      <c r="I843" s="14" t="s">
        <v>19</v>
      </c>
      <c r="J843" s="14" t="s">
        <v>20</v>
      </c>
      <c r="K843" s="14"/>
    </row>
    <row r="844" spans="1:11" ht="42" x14ac:dyDescent="0.25">
      <c r="A844" s="27" t="s">
        <v>6524</v>
      </c>
      <c r="B844" s="13" t="s">
        <v>6525</v>
      </c>
      <c r="C844" s="14" t="s">
        <v>6526</v>
      </c>
      <c r="D844" s="14" t="s">
        <v>80</v>
      </c>
      <c r="E844" s="14" t="s">
        <v>15</v>
      </c>
      <c r="F844" s="14" t="s">
        <v>2061</v>
      </c>
      <c r="G844" s="14" t="s">
        <v>2062</v>
      </c>
      <c r="H844" s="14" t="s">
        <v>2063</v>
      </c>
      <c r="I844" s="14" t="s">
        <v>19</v>
      </c>
      <c r="J844" s="14" t="s">
        <v>20</v>
      </c>
      <c r="K844" s="14"/>
    </row>
    <row r="845" spans="1:11" ht="42" x14ac:dyDescent="0.25">
      <c r="A845" s="27" t="s">
        <v>6527</v>
      </c>
      <c r="B845" s="13" t="s">
        <v>6528</v>
      </c>
      <c r="C845" s="14" t="s">
        <v>6024</v>
      </c>
      <c r="D845" s="14" t="s">
        <v>80</v>
      </c>
      <c r="E845" s="14" t="s">
        <v>15</v>
      </c>
      <c r="F845" s="14" t="s">
        <v>2011</v>
      </c>
      <c r="G845" s="14" t="s">
        <v>2012</v>
      </c>
      <c r="H845" s="14" t="s">
        <v>2013</v>
      </c>
      <c r="I845" s="14" t="s">
        <v>19</v>
      </c>
      <c r="J845" s="14" t="s">
        <v>20</v>
      </c>
      <c r="K845" s="14"/>
    </row>
    <row r="846" spans="1:11" ht="42" x14ac:dyDescent="0.25">
      <c r="A846" s="27" t="s">
        <v>6529</v>
      </c>
      <c r="B846" s="13" t="s">
        <v>6530</v>
      </c>
      <c r="C846" s="14" t="s">
        <v>6531</v>
      </c>
      <c r="D846" s="14" t="s">
        <v>80</v>
      </c>
      <c r="E846" s="14" t="s">
        <v>15</v>
      </c>
      <c r="F846" s="14" t="s">
        <v>763</v>
      </c>
      <c r="G846" s="14" t="s">
        <v>764</v>
      </c>
      <c r="H846" s="14" t="s">
        <v>4980</v>
      </c>
      <c r="I846" s="14" t="s">
        <v>19</v>
      </c>
      <c r="J846" s="14" t="s">
        <v>20</v>
      </c>
      <c r="K846" s="14"/>
    </row>
    <row r="847" spans="1:11" ht="52.5" x14ac:dyDescent="0.25">
      <c r="A847" s="14" t="s">
        <v>6532</v>
      </c>
      <c r="B847" s="13" t="s">
        <v>6533</v>
      </c>
      <c r="C847" s="14" t="s">
        <v>6534</v>
      </c>
      <c r="D847" s="14" t="s">
        <v>80</v>
      </c>
      <c r="E847" s="14" t="s">
        <v>15</v>
      </c>
      <c r="F847" s="14" t="s">
        <v>424</v>
      </c>
      <c r="G847" s="14" t="s">
        <v>425</v>
      </c>
      <c r="H847" s="14" t="s">
        <v>426</v>
      </c>
      <c r="I847" s="14" t="s">
        <v>19</v>
      </c>
      <c r="J847" s="14" t="s">
        <v>20</v>
      </c>
      <c r="K847" s="14"/>
    </row>
    <row r="848" spans="1:11" ht="52.5" x14ac:dyDescent="0.25">
      <c r="A848" s="27" t="s">
        <v>6535</v>
      </c>
      <c r="B848" s="13" t="s">
        <v>6536</v>
      </c>
      <c r="C848" s="14" t="s">
        <v>2576</v>
      </c>
      <c r="D848" s="14" t="s">
        <v>80</v>
      </c>
      <c r="E848" s="14" t="s">
        <v>15</v>
      </c>
      <c r="F848" s="14" t="s">
        <v>424</v>
      </c>
      <c r="G848" s="14" t="s">
        <v>425</v>
      </c>
      <c r="H848" s="14" t="s">
        <v>426</v>
      </c>
      <c r="I848" s="14" t="s">
        <v>19</v>
      </c>
      <c r="J848" s="14" t="s">
        <v>20</v>
      </c>
      <c r="K848" s="14"/>
    </row>
    <row r="849" spans="1:11" ht="63" x14ac:dyDescent="0.25">
      <c r="A849" s="27" t="s">
        <v>6537</v>
      </c>
      <c r="B849" s="13" t="s">
        <v>6538</v>
      </c>
      <c r="C849" s="14" t="s">
        <v>6539</v>
      </c>
      <c r="D849" s="14" t="s">
        <v>14</v>
      </c>
      <c r="E849" s="14" t="s">
        <v>15</v>
      </c>
      <c r="F849" s="14" t="s">
        <v>1272</v>
      </c>
      <c r="G849" s="14" t="s">
        <v>5481</v>
      </c>
      <c r="H849" s="14" t="s">
        <v>1274</v>
      </c>
      <c r="I849" s="14" t="s">
        <v>28</v>
      </c>
      <c r="J849" s="14" t="s">
        <v>29</v>
      </c>
      <c r="K849" s="14" t="s">
        <v>37</v>
      </c>
    </row>
    <row r="850" spans="1:11" ht="52.5" x14ac:dyDescent="0.25">
      <c r="A850" s="27" t="s">
        <v>6540</v>
      </c>
      <c r="B850" s="13" t="s">
        <v>6541</v>
      </c>
      <c r="C850" s="14" t="s">
        <v>6542</v>
      </c>
      <c r="D850" s="14" t="s">
        <v>63</v>
      </c>
      <c r="E850" s="14" t="s">
        <v>15</v>
      </c>
      <c r="F850" s="14" t="s">
        <v>1417</v>
      </c>
      <c r="G850" s="14" t="s">
        <v>1418</v>
      </c>
      <c r="H850" s="14" t="s">
        <v>1419</v>
      </c>
      <c r="I850" s="14" t="s">
        <v>28</v>
      </c>
      <c r="J850" s="14" t="s">
        <v>29</v>
      </c>
      <c r="K850" s="14" t="s">
        <v>281</v>
      </c>
    </row>
    <row r="851" spans="1:11" ht="105" x14ac:dyDescent="0.25">
      <c r="A851" s="27" t="s">
        <v>6543</v>
      </c>
      <c r="B851" s="13" t="s">
        <v>6544</v>
      </c>
      <c r="C851" s="14" t="s">
        <v>6545</v>
      </c>
      <c r="D851" s="14" t="s">
        <v>63</v>
      </c>
      <c r="E851" s="14" t="s">
        <v>15</v>
      </c>
      <c r="F851" s="14"/>
      <c r="G851" s="14" t="s">
        <v>6546</v>
      </c>
      <c r="H851" s="14" t="s">
        <v>6547</v>
      </c>
      <c r="I851" s="14" t="s">
        <v>6078</v>
      </c>
      <c r="J851" s="14" t="s">
        <v>136</v>
      </c>
      <c r="K851" s="14" t="s">
        <v>76</v>
      </c>
    </row>
    <row r="852" spans="1:11" ht="63" x14ac:dyDescent="0.25">
      <c r="A852" s="27" t="s">
        <v>6548</v>
      </c>
      <c r="B852" s="13" t="s">
        <v>6549</v>
      </c>
      <c r="C852" s="14" t="s">
        <v>6550</v>
      </c>
      <c r="D852" s="14" t="s">
        <v>14</v>
      </c>
      <c r="E852" s="14" t="s">
        <v>15</v>
      </c>
      <c r="F852" s="14" t="s">
        <v>1411</v>
      </c>
      <c r="G852" s="14" t="s">
        <v>5036</v>
      </c>
      <c r="H852" s="14" t="s">
        <v>1590</v>
      </c>
      <c r="I852" s="14" t="s">
        <v>28</v>
      </c>
      <c r="J852" s="14" t="s">
        <v>29</v>
      </c>
      <c r="K852" s="14" t="s">
        <v>155</v>
      </c>
    </row>
    <row r="853" spans="1:11" ht="73.5" x14ac:dyDescent="0.25">
      <c r="A853" s="27" t="s">
        <v>6551</v>
      </c>
      <c r="B853" s="13" t="s">
        <v>6552</v>
      </c>
      <c r="C853" s="14" t="s">
        <v>6553</v>
      </c>
      <c r="D853" s="14" t="s">
        <v>14</v>
      </c>
      <c r="E853" s="14" t="s">
        <v>15</v>
      </c>
      <c r="F853" s="14" t="s">
        <v>2335</v>
      </c>
      <c r="G853" s="14" t="s">
        <v>6554</v>
      </c>
      <c r="H853" s="14" t="s">
        <v>2337</v>
      </c>
      <c r="I853" s="14" t="s">
        <v>28</v>
      </c>
      <c r="J853" s="14" t="s">
        <v>29</v>
      </c>
      <c r="K853" s="14" t="s">
        <v>37</v>
      </c>
    </row>
    <row r="854" spans="1:11" ht="42" x14ac:dyDescent="0.25">
      <c r="A854" s="27" t="s">
        <v>6555</v>
      </c>
      <c r="B854" s="13" t="s">
        <v>6556</v>
      </c>
      <c r="C854" s="14" t="s">
        <v>6531</v>
      </c>
      <c r="D854" s="14" t="s">
        <v>80</v>
      </c>
      <c r="E854" s="14" t="s">
        <v>15</v>
      </c>
      <c r="F854" s="14" t="s">
        <v>2594</v>
      </c>
      <c r="G854" s="14" t="s">
        <v>335</v>
      </c>
      <c r="H854" s="14" t="s">
        <v>2595</v>
      </c>
      <c r="I854" s="14" t="s">
        <v>19</v>
      </c>
      <c r="J854" s="14" t="s">
        <v>20</v>
      </c>
      <c r="K854" s="14"/>
    </row>
    <row r="855" spans="1:11" ht="42" x14ac:dyDescent="0.25">
      <c r="A855" s="27" t="s">
        <v>6557</v>
      </c>
      <c r="B855" s="13" t="s">
        <v>6558</v>
      </c>
      <c r="C855" s="14" t="s">
        <v>6559</v>
      </c>
      <c r="D855" s="14" t="s">
        <v>80</v>
      </c>
      <c r="E855" s="14" t="s">
        <v>15</v>
      </c>
      <c r="F855" s="14" t="s">
        <v>385</v>
      </c>
      <c r="G855" s="14" t="s">
        <v>386</v>
      </c>
      <c r="H855" s="14" t="s">
        <v>387</v>
      </c>
      <c r="I855" s="14" t="s">
        <v>19</v>
      </c>
      <c r="J855" s="14" t="s">
        <v>20</v>
      </c>
      <c r="K855" s="14"/>
    </row>
    <row r="856" spans="1:11" ht="42" x14ac:dyDescent="0.25">
      <c r="A856" s="27" t="s">
        <v>6560</v>
      </c>
      <c r="B856" s="13" t="s">
        <v>6561</v>
      </c>
      <c r="C856" s="14" t="s">
        <v>6024</v>
      </c>
      <c r="D856" s="14" t="s">
        <v>80</v>
      </c>
      <c r="E856" s="14" t="s">
        <v>15</v>
      </c>
      <c r="F856" s="14" t="s">
        <v>579</v>
      </c>
      <c r="G856" s="14"/>
      <c r="H856" s="14" t="s">
        <v>581</v>
      </c>
      <c r="I856" s="14" t="s">
        <v>19</v>
      </c>
      <c r="J856" s="14" t="s">
        <v>20</v>
      </c>
      <c r="K856" s="14"/>
    </row>
    <row r="857" spans="1:11" ht="52.5" x14ac:dyDescent="0.25">
      <c r="A857" s="27" t="s">
        <v>6562</v>
      </c>
      <c r="B857" s="13" t="s">
        <v>6563</v>
      </c>
      <c r="C857" s="14" t="s">
        <v>6024</v>
      </c>
      <c r="D857" s="14" t="s">
        <v>80</v>
      </c>
      <c r="E857" s="14" t="s">
        <v>15</v>
      </c>
      <c r="F857" s="14" t="s">
        <v>5715</v>
      </c>
      <c r="G857" s="14" t="s">
        <v>5716</v>
      </c>
      <c r="H857" s="14" t="s">
        <v>5717</v>
      </c>
      <c r="I857" s="14" t="s">
        <v>19</v>
      </c>
      <c r="J857" s="14" t="s">
        <v>20</v>
      </c>
      <c r="K857" s="14"/>
    </row>
    <row r="858" spans="1:11" ht="42" x14ac:dyDescent="0.25">
      <c r="A858" s="27" t="s">
        <v>6564</v>
      </c>
      <c r="B858" s="13" t="s">
        <v>6565</v>
      </c>
      <c r="C858" s="14" t="s">
        <v>722</v>
      </c>
      <c r="D858" s="14" t="s">
        <v>80</v>
      </c>
      <c r="E858" s="14" t="s">
        <v>15</v>
      </c>
      <c r="F858" s="14" t="s">
        <v>2026</v>
      </c>
      <c r="G858" s="14" t="s">
        <v>2027</v>
      </c>
      <c r="H858" s="14" t="s">
        <v>2028</v>
      </c>
      <c r="I858" s="14" t="s">
        <v>19</v>
      </c>
      <c r="J858" s="14" t="s">
        <v>20</v>
      </c>
      <c r="K858" s="14"/>
    </row>
    <row r="859" spans="1:11" ht="63" x14ac:dyDescent="0.25">
      <c r="A859" s="27" t="s">
        <v>6566</v>
      </c>
      <c r="B859" s="13" t="s">
        <v>6567</v>
      </c>
      <c r="C859" s="14" t="s">
        <v>6568</v>
      </c>
      <c r="D859" s="14" t="s">
        <v>14</v>
      </c>
      <c r="E859" s="14" t="s">
        <v>15</v>
      </c>
      <c r="F859" s="14" t="s">
        <v>1349</v>
      </c>
      <c r="G859" s="14" t="s">
        <v>1350</v>
      </c>
      <c r="H859" s="14" t="s">
        <v>1351</v>
      </c>
      <c r="I859" s="14" t="s">
        <v>343</v>
      </c>
      <c r="J859" s="14" t="s">
        <v>317</v>
      </c>
      <c r="K859" s="14" t="s">
        <v>344</v>
      </c>
    </row>
    <row r="860" spans="1:11" ht="42" x14ac:dyDescent="0.25">
      <c r="A860" s="27" t="s">
        <v>6569</v>
      </c>
      <c r="B860" s="13" t="s">
        <v>6570</v>
      </c>
      <c r="C860" s="14" t="s">
        <v>6531</v>
      </c>
      <c r="D860" s="14" t="s">
        <v>80</v>
      </c>
      <c r="E860" s="14" t="s">
        <v>15</v>
      </c>
      <c r="F860" s="14" t="s">
        <v>6334</v>
      </c>
      <c r="G860" s="14"/>
      <c r="H860" s="14" t="s">
        <v>6571</v>
      </c>
      <c r="I860" s="14" t="s">
        <v>19</v>
      </c>
      <c r="J860" s="14" t="s">
        <v>20</v>
      </c>
      <c r="K860" s="14"/>
    </row>
    <row r="861" spans="1:11" ht="52.5" x14ac:dyDescent="0.25">
      <c r="A861" s="27" t="s">
        <v>6572</v>
      </c>
      <c r="B861" s="13" t="s">
        <v>6573</v>
      </c>
      <c r="C861" s="14" t="s">
        <v>6574</v>
      </c>
      <c r="D861" s="14" t="s">
        <v>63</v>
      </c>
      <c r="E861" s="14" t="s">
        <v>15</v>
      </c>
      <c r="F861" s="14" t="s">
        <v>4267</v>
      </c>
      <c r="G861" s="14" t="s">
        <v>4268</v>
      </c>
      <c r="H861" s="14" t="s">
        <v>4269</v>
      </c>
      <c r="I861" s="14" t="s">
        <v>28</v>
      </c>
      <c r="J861" s="14" t="s">
        <v>29</v>
      </c>
      <c r="K861" s="14" t="s">
        <v>281</v>
      </c>
    </row>
    <row r="862" spans="1:11" ht="63" x14ac:dyDescent="0.25">
      <c r="A862" s="27" t="s">
        <v>6575</v>
      </c>
      <c r="B862" s="13" t="s">
        <v>6576</v>
      </c>
      <c r="C862" s="14" t="s">
        <v>6577</v>
      </c>
      <c r="D862" s="14" t="s">
        <v>14</v>
      </c>
      <c r="E862" s="14" t="s">
        <v>15</v>
      </c>
      <c r="F862" s="14" t="s">
        <v>6578</v>
      </c>
      <c r="G862" s="14" t="s">
        <v>6579</v>
      </c>
      <c r="H862" s="14" t="s">
        <v>6580</v>
      </c>
      <c r="I862" s="14" t="s">
        <v>343</v>
      </c>
      <c r="J862" s="14" t="s">
        <v>317</v>
      </c>
      <c r="K862" s="14" t="s">
        <v>344</v>
      </c>
    </row>
    <row r="863" spans="1:11" ht="63" x14ac:dyDescent="0.25">
      <c r="A863" s="27" t="s">
        <v>6581</v>
      </c>
      <c r="B863" s="13" t="s">
        <v>6582</v>
      </c>
      <c r="C863" s="14" t="s">
        <v>6583</v>
      </c>
      <c r="D863" s="14" t="s">
        <v>14</v>
      </c>
      <c r="E863" s="14" t="s">
        <v>15</v>
      </c>
      <c r="F863" s="14" t="s">
        <v>6578</v>
      </c>
      <c r="G863" s="14" t="s">
        <v>6579</v>
      </c>
      <c r="H863" s="14" t="s">
        <v>6580</v>
      </c>
      <c r="I863" s="14" t="s">
        <v>343</v>
      </c>
      <c r="J863" s="14" t="s">
        <v>317</v>
      </c>
      <c r="K863" s="14" t="s">
        <v>344</v>
      </c>
    </row>
    <row r="864" spans="1:11" ht="63" x14ac:dyDescent="0.25">
      <c r="A864" s="27" t="s">
        <v>6584</v>
      </c>
      <c r="B864" s="13" t="s">
        <v>6585</v>
      </c>
      <c r="C864" s="14" t="s">
        <v>6586</v>
      </c>
      <c r="D864" s="14" t="s">
        <v>14</v>
      </c>
      <c r="E864" s="14" t="s">
        <v>15</v>
      </c>
      <c r="F864" s="14" t="s">
        <v>2640</v>
      </c>
      <c r="G864" s="14" t="s">
        <v>2641</v>
      </c>
      <c r="H864" s="14" t="s">
        <v>2642</v>
      </c>
      <c r="I864" s="14" t="s">
        <v>1404</v>
      </c>
      <c r="J864" s="14" t="s">
        <v>317</v>
      </c>
      <c r="K864" s="14" t="s">
        <v>344</v>
      </c>
    </row>
    <row r="865" spans="1:11" ht="63" x14ac:dyDescent="0.25">
      <c r="A865" s="27" t="s">
        <v>6587</v>
      </c>
      <c r="B865" s="13" t="s">
        <v>6588</v>
      </c>
      <c r="C865" s="14" t="s">
        <v>6589</v>
      </c>
      <c r="D865" s="14" t="s">
        <v>55</v>
      </c>
      <c r="E865" s="14" t="s">
        <v>15</v>
      </c>
      <c r="F865" s="14" t="s">
        <v>6590</v>
      </c>
      <c r="G865" s="14" t="s">
        <v>6591</v>
      </c>
      <c r="H865" s="14" t="s">
        <v>6592</v>
      </c>
      <c r="I865" s="14" t="s">
        <v>316</v>
      </c>
      <c r="J865" s="14" t="s">
        <v>317</v>
      </c>
      <c r="K865" s="14" t="s">
        <v>344</v>
      </c>
    </row>
    <row r="866" spans="1:11" ht="105" x14ac:dyDescent="0.25">
      <c r="A866" s="27" t="s">
        <v>6593</v>
      </c>
      <c r="B866" s="13" t="s">
        <v>6594</v>
      </c>
      <c r="C866" s="14" t="s">
        <v>6595</v>
      </c>
      <c r="D866" s="14" t="s">
        <v>63</v>
      </c>
      <c r="E866" s="14" t="s">
        <v>15</v>
      </c>
      <c r="F866" s="14" t="s">
        <v>6596</v>
      </c>
      <c r="G866" s="14" t="s">
        <v>6597</v>
      </c>
      <c r="H866" s="14" t="s">
        <v>6598</v>
      </c>
      <c r="I866" s="14" t="s">
        <v>6078</v>
      </c>
      <c r="J866" s="14" t="s">
        <v>136</v>
      </c>
      <c r="K866" s="14" t="s">
        <v>76</v>
      </c>
    </row>
    <row r="867" spans="1:11" ht="105" x14ac:dyDescent="0.25">
      <c r="A867" s="27" t="s">
        <v>6599</v>
      </c>
      <c r="B867" s="13" t="s">
        <v>6600</v>
      </c>
      <c r="C867" s="14" t="s">
        <v>6601</v>
      </c>
      <c r="D867" s="14" t="s">
        <v>63</v>
      </c>
      <c r="E867" s="14" t="s">
        <v>15</v>
      </c>
      <c r="F867" s="14" t="s">
        <v>6602</v>
      </c>
      <c r="G867" s="14" t="s">
        <v>6603</v>
      </c>
      <c r="H867" s="14" t="s">
        <v>6604</v>
      </c>
      <c r="I867" s="14" t="s">
        <v>6078</v>
      </c>
      <c r="J867" s="14" t="s">
        <v>136</v>
      </c>
      <c r="K867" s="14" t="s">
        <v>76</v>
      </c>
    </row>
    <row r="868" spans="1:11" ht="63" x14ac:dyDescent="0.25">
      <c r="A868" s="27" t="s">
        <v>6605</v>
      </c>
      <c r="B868" s="13" t="s">
        <v>6606</v>
      </c>
      <c r="C868" s="14" t="s">
        <v>6607</v>
      </c>
      <c r="D868" s="14" t="s">
        <v>14</v>
      </c>
      <c r="E868" s="14" t="s">
        <v>15</v>
      </c>
      <c r="F868" s="14" t="s">
        <v>6608</v>
      </c>
      <c r="G868" s="14" t="s">
        <v>6609</v>
      </c>
      <c r="H868" s="14" t="s">
        <v>6610</v>
      </c>
      <c r="I868" s="14" t="s">
        <v>1404</v>
      </c>
      <c r="J868" s="14" t="s">
        <v>317</v>
      </c>
      <c r="K868" s="14" t="s">
        <v>344</v>
      </c>
    </row>
    <row r="869" spans="1:11" ht="52.5" x14ac:dyDescent="0.25">
      <c r="A869" s="27" t="s">
        <v>6611</v>
      </c>
      <c r="B869" s="13" t="s">
        <v>6612</v>
      </c>
      <c r="C869" s="14" t="s">
        <v>6613</v>
      </c>
      <c r="D869" s="14" t="s">
        <v>63</v>
      </c>
      <c r="E869" s="14" t="s">
        <v>15</v>
      </c>
      <c r="F869" s="14" t="s">
        <v>3371</v>
      </c>
      <c r="G869" s="14" t="s">
        <v>3372</v>
      </c>
      <c r="H869" s="14" t="s">
        <v>3373</v>
      </c>
      <c r="I869" s="14" t="s">
        <v>28</v>
      </c>
      <c r="J869" s="14" t="s">
        <v>29</v>
      </c>
      <c r="K869" s="14" t="s">
        <v>66</v>
      </c>
    </row>
    <row r="870" spans="1:11" ht="52.5" x14ac:dyDescent="0.25">
      <c r="A870" s="27" t="s">
        <v>6614</v>
      </c>
      <c r="B870" s="13" t="s">
        <v>6615</v>
      </c>
      <c r="C870" s="14" t="s">
        <v>6616</v>
      </c>
      <c r="D870" s="14" t="s">
        <v>63</v>
      </c>
      <c r="E870" s="14" t="s">
        <v>15</v>
      </c>
      <c r="F870" s="14" t="s">
        <v>3371</v>
      </c>
      <c r="G870" s="14" t="s">
        <v>3372</v>
      </c>
      <c r="H870" s="14" t="s">
        <v>3373</v>
      </c>
      <c r="I870" s="14" t="s">
        <v>28</v>
      </c>
      <c r="J870" s="14" t="s">
        <v>29</v>
      </c>
      <c r="K870" s="14" t="s">
        <v>66</v>
      </c>
    </row>
    <row r="871" spans="1:11" ht="52.5" x14ac:dyDescent="0.25">
      <c r="A871" s="27" t="s">
        <v>6617</v>
      </c>
      <c r="B871" s="13" t="s">
        <v>6618</v>
      </c>
      <c r="C871" s="14" t="s">
        <v>6619</v>
      </c>
      <c r="D871" s="14" t="s">
        <v>63</v>
      </c>
      <c r="E871" s="14" t="s">
        <v>15</v>
      </c>
      <c r="F871" s="14" t="s">
        <v>3371</v>
      </c>
      <c r="G871" s="14" t="s">
        <v>3372</v>
      </c>
      <c r="H871" s="14" t="s">
        <v>3373</v>
      </c>
      <c r="I871" s="14" t="s">
        <v>28</v>
      </c>
      <c r="J871" s="14" t="s">
        <v>29</v>
      </c>
      <c r="K871" s="14" t="s">
        <v>66</v>
      </c>
    </row>
    <row r="872" spans="1:11" ht="52.5" x14ac:dyDescent="0.25">
      <c r="A872" s="27" t="s">
        <v>6620</v>
      </c>
      <c r="B872" s="13" t="s">
        <v>6621</v>
      </c>
      <c r="C872" s="14" t="s">
        <v>6622</v>
      </c>
      <c r="D872" s="14" t="s">
        <v>63</v>
      </c>
      <c r="E872" s="14" t="s">
        <v>15</v>
      </c>
      <c r="F872" s="14" t="s">
        <v>3371</v>
      </c>
      <c r="G872" s="14" t="s">
        <v>3372</v>
      </c>
      <c r="H872" s="14" t="s">
        <v>3373</v>
      </c>
      <c r="I872" s="14" t="s">
        <v>28</v>
      </c>
      <c r="J872" s="14" t="s">
        <v>29</v>
      </c>
      <c r="K872" s="14" t="s">
        <v>66</v>
      </c>
    </row>
    <row r="873" spans="1:11" ht="105" x14ac:dyDescent="0.25">
      <c r="A873" s="27" t="s">
        <v>6623</v>
      </c>
      <c r="B873" s="13" t="s">
        <v>6624</v>
      </c>
      <c r="C873" s="14" t="s">
        <v>6625</v>
      </c>
      <c r="D873" s="14" t="s">
        <v>63</v>
      </c>
      <c r="E873" s="14" t="s">
        <v>15</v>
      </c>
      <c r="F873" s="14" t="s">
        <v>6626</v>
      </c>
      <c r="G873" s="14" t="s">
        <v>6627</v>
      </c>
      <c r="H873" s="14" t="s">
        <v>6628</v>
      </c>
      <c r="I873" s="14" t="s">
        <v>5407</v>
      </c>
      <c r="J873" s="14" t="s">
        <v>136</v>
      </c>
      <c r="K873" s="14" t="s">
        <v>76</v>
      </c>
    </row>
    <row r="874" spans="1:11" ht="105" x14ac:dyDescent="0.25">
      <c r="A874" s="27" t="s">
        <v>6629</v>
      </c>
      <c r="B874" s="13" t="s">
        <v>6630</v>
      </c>
      <c r="C874" s="14" t="s">
        <v>6631</v>
      </c>
      <c r="D874" s="14" t="s">
        <v>63</v>
      </c>
      <c r="E874" s="14" t="s">
        <v>15</v>
      </c>
      <c r="F874" s="14" t="s">
        <v>6632</v>
      </c>
      <c r="G874" s="14" t="s">
        <v>6633</v>
      </c>
      <c r="H874" s="14" t="s">
        <v>6634</v>
      </c>
      <c r="I874" s="14" t="s">
        <v>6078</v>
      </c>
      <c r="J874" s="14" t="s">
        <v>136</v>
      </c>
      <c r="K874" s="14" t="s">
        <v>76</v>
      </c>
    </row>
    <row r="875" spans="1:11" ht="42" x14ac:dyDescent="0.25">
      <c r="A875" s="27" t="s">
        <v>6635</v>
      </c>
      <c r="B875" s="13" t="s">
        <v>6636</v>
      </c>
      <c r="C875" s="14" t="s">
        <v>6637</v>
      </c>
      <c r="D875" s="14" t="s">
        <v>128</v>
      </c>
      <c r="E875" s="14" t="s">
        <v>15</v>
      </c>
      <c r="F875" s="14" t="s">
        <v>6638</v>
      </c>
      <c r="G875" s="14" t="s">
        <v>6639</v>
      </c>
      <c r="H875" s="14" t="s">
        <v>6640</v>
      </c>
      <c r="I875" s="14" t="s">
        <v>74</v>
      </c>
      <c r="J875" s="14" t="s">
        <v>75</v>
      </c>
      <c r="K875" s="14" t="s">
        <v>76</v>
      </c>
    </row>
    <row r="876" spans="1:11" ht="63" x14ac:dyDescent="0.25">
      <c r="A876" s="27" t="s">
        <v>6641</v>
      </c>
      <c r="B876" s="13" t="s">
        <v>6642</v>
      </c>
      <c r="C876" s="14" t="s">
        <v>6643</v>
      </c>
      <c r="D876" s="14" t="s">
        <v>14</v>
      </c>
      <c r="E876" s="14" t="s">
        <v>15</v>
      </c>
      <c r="F876" s="14" t="s">
        <v>1254</v>
      </c>
      <c r="G876" s="14" t="s">
        <v>6644</v>
      </c>
      <c r="H876" s="14" t="s">
        <v>1256</v>
      </c>
      <c r="I876" s="14" t="s">
        <v>1404</v>
      </c>
      <c r="J876" s="14" t="s">
        <v>317</v>
      </c>
      <c r="K876" s="14" t="s">
        <v>344</v>
      </c>
    </row>
    <row r="877" spans="1:11" ht="63" x14ac:dyDescent="0.25">
      <c r="A877" s="27" t="s">
        <v>6645</v>
      </c>
      <c r="B877" s="13" t="s">
        <v>6646</v>
      </c>
      <c r="C877" s="14" t="s">
        <v>6647</v>
      </c>
      <c r="D877" s="14" t="s">
        <v>14</v>
      </c>
      <c r="E877" s="14" t="s">
        <v>15</v>
      </c>
      <c r="F877" s="14" t="s">
        <v>440</v>
      </c>
      <c r="G877" s="14" t="s">
        <v>5257</v>
      </c>
      <c r="H877" s="14" t="s">
        <v>6648</v>
      </c>
      <c r="I877" s="14" t="s">
        <v>3806</v>
      </c>
      <c r="J877" s="14" t="s">
        <v>317</v>
      </c>
      <c r="K877" s="14" t="s">
        <v>344</v>
      </c>
    </row>
    <row r="878" spans="1:11" ht="42" x14ac:dyDescent="0.25">
      <c r="A878" s="27" t="s">
        <v>6649</v>
      </c>
      <c r="B878" s="13" t="s">
        <v>6650</v>
      </c>
      <c r="C878" s="14" t="s">
        <v>6024</v>
      </c>
      <c r="D878" s="14" t="s">
        <v>80</v>
      </c>
      <c r="E878" s="14" t="s">
        <v>15</v>
      </c>
      <c r="F878" s="14" t="s">
        <v>630</v>
      </c>
      <c r="G878" s="14" t="s">
        <v>631</v>
      </c>
      <c r="H878" s="14" t="s">
        <v>632</v>
      </c>
      <c r="I878" s="14" t="s">
        <v>19</v>
      </c>
      <c r="J878" s="14" t="s">
        <v>20</v>
      </c>
      <c r="K878" s="14"/>
    </row>
    <row r="879" spans="1:11" ht="73.5" x14ac:dyDescent="0.25">
      <c r="A879" s="27" t="s">
        <v>6651</v>
      </c>
      <c r="B879" s="13" t="s">
        <v>6652</v>
      </c>
      <c r="C879" s="14" t="s">
        <v>6653</v>
      </c>
      <c r="D879" s="14" t="s">
        <v>14</v>
      </c>
      <c r="E879" s="14" t="s">
        <v>15</v>
      </c>
      <c r="F879" s="14" t="s">
        <v>6308</v>
      </c>
      <c r="G879" s="14" t="s">
        <v>6309</v>
      </c>
      <c r="H879" s="14" t="s">
        <v>6310</v>
      </c>
      <c r="I879" s="14" t="s">
        <v>481</v>
      </c>
      <c r="J879" s="14" t="s">
        <v>317</v>
      </c>
      <c r="K879" s="14" t="s">
        <v>76</v>
      </c>
    </row>
    <row r="880" spans="1:11" ht="52.5" x14ac:dyDescent="0.25">
      <c r="A880" s="27" t="s">
        <v>6654</v>
      </c>
      <c r="B880" s="13" t="s">
        <v>6655</v>
      </c>
      <c r="C880" s="14" t="s">
        <v>6656</v>
      </c>
      <c r="D880" s="14" t="s">
        <v>55</v>
      </c>
      <c r="E880" s="14" t="s">
        <v>15</v>
      </c>
      <c r="F880" s="14"/>
      <c r="G880" s="14"/>
      <c r="H880" s="14" t="s">
        <v>1521</v>
      </c>
      <c r="I880" s="14" t="s">
        <v>1962</v>
      </c>
      <c r="J880" s="14" t="s">
        <v>106</v>
      </c>
      <c r="K880" s="14" t="s">
        <v>281</v>
      </c>
    </row>
    <row r="881" spans="1:11" ht="73.5" x14ac:dyDescent="0.25">
      <c r="A881" s="27" t="s">
        <v>6657</v>
      </c>
      <c r="B881" s="13" t="s">
        <v>6658</v>
      </c>
      <c r="C881" s="14" t="s">
        <v>6659</v>
      </c>
      <c r="D881" s="14" t="s">
        <v>93</v>
      </c>
      <c r="E881" s="14" t="s">
        <v>15</v>
      </c>
      <c r="F881" s="14" t="s">
        <v>6660</v>
      </c>
      <c r="G881" s="14" t="s">
        <v>6661</v>
      </c>
      <c r="H881" s="14" t="s">
        <v>6662</v>
      </c>
      <c r="I881" s="14" t="s">
        <v>3129</v>
      </c>
      <c r="J881" s="14" t="s">
        <v>360</v>
      </c>
      <c r="K881" s="14" t="s">
        <v>281</v>
      </c>
    </row>
    <row r="882" spans="1:11" ht="63" x14ac:dyDescent="0.25">
      <c r="A882" s="27" t="s">
        <v>6663</v>
      </c>
      <c r="B882" s="13" t="s">
        <v>6664</v>
      </c>
      <c r="C882" s="14" t="s">
        <v>6665</v>
      </c>
      <c r="D882" s="14" t="s">
        <v>128</v>
      </c>
      <c r="E882" s="14" t="s">
        <v>15</v>
      </c>
      <c r="F882" s="14" t="s">
        <v>6666</v>
      </c>
      <c r="G882" s="14" t="s">
        <v>6667</v>
      </c>
      <c r="H882" s="14" t="s">
        <v>6668</v>
      </c>
      <c r="I882" s="14" t="s">
        <v>28</v>
      </c>
      <c r="J882" s="14" t="s">
        <v>29</v>
      </c>
      <c r="K882" s="14" t="s">
        <v>162</v>
      </c>
    </row>
    <row r="883" spans="1:11" ht="63" x14ac:dyDescent="0.25">
      <c r="A883" s="27" t="s">
        <v>6669</v>
      </c>
      <c r="B883" s="13" t="s">
        <v>6670</v>
      </c>
      <c r="C883" s="14" t="s">
        <v>6671</v>
      </c>
      <c r="D883" s="14" t="s">
        <v>63</v>
      </c>
      <c r="E883" s="14" t="s">
        <v>15</v>
      </c>
      <c r="F883" s="14" t="s">
        <v>6672</v>
      </c>
      <c r="G883" s="14" t="s">
        <v>6673</v>
      </c>
      <c r="H883" s="14" t="s">
        <v>6674</v>
      </c>
      <c r="I883" s="14" t="s">
        <v>28</v>
      </c>
      <c r="J883" s="14" t="s">
        <v>29</v>
      </c>
      <c r="K883" s="14" t="s">
        <v>148</v>
      </c>
    </row>
    <row r="884" spans="1:11" ht="63" x14ac:dyDescent="0.25">
      <c r="A884" s="27" t="s">
        <v>6675</v>
      </c>
      <c r="B884" s="13" t="s">
        <v>6676</v>
      </c>
      <c r="C884" s="14" t="s">
        <v>6677</v>
      </c>
      <c r="D884" s="14" t="s">
        <v>14</v>
      </c>
      <c r="E884" s="14" t="s">
        <v>15</v>
      </c>
      <c r="F884" s="14" t="s">
        <v>1272</v>
      </c>
      <c r="G884" s="14" t="s">
        <v>5481</v>
      </c>
      <c r="H884" s="14" t="s">
        <v>1274</v>
      </c>
      <c r="I884" s="14" t="s">
        <v>1404</v>
      </c>
      <c r="J884" s="14" t="s">
        <v>317</v>
      </c>
      <c r="K884" s="14" t="s">
        <v>344</v>
      </c>
    </row>
    <row r="885" spans="1:11" ht="52.5" x14ac:dyDescent="0.25">
      <c r="A885" s="27" t="s">
        <v>6678</v>
      </c>
      <c r="B885" s="13" t="s">
        <v>6679</v>
      </c>
      <c r="C885" s="14" t="s">
        <v>6680</v>
      </c>
      <c r="D885" s="14" t="s">
        <v>93</v>
      </c>
      <c r="E885" s="14" t="s">
        <v>15</v>
      </c>
      <c r="F885" s="14" t="s">
        <v>1105</v>
      </c>
      <c r="G885" s="14" t="s">
        <v>6681</v>
      </c>
      <c r="H885" s="14" t="s">
        <v>6682</v>
      </c>
      <c r="I885" s="14" t="s">
        <v>105</v>
      </c>
      <c r="J885" s="14" t="s">
        <v>106</v>
      </c>
      <c r="K885" s="14" t="s">
        <v>281</v>
      </c>
    </row>
    <row r="886" spans="1:11" ht="63" x14ac:dyDescent="0.25">
      <c r="A886" s="27" t="s">
        <v>6683</v>
      </c>
      <c r="B886" s="13" t="s">
        <v>6684</v>
      </c>
      <c r="C886" s="14" t="s">
        <v>6685</v>
      </c>
      <c r="D886" s="14" t="s">
        <v>14</v>
      </c>
      <c r="E886" s="14" t="s">
        <v>15</v>
      </c>
      <c r="F886" s="14" t="s">
        <v>6686</v>
      </c>
      <c r="G886" s="14" t="s">
        <v>6687</v>
      </c>
      <c r="H886" s="14" t="s">
        <v>6688</v>
      </c>
      <c r="I886" s="14" t="s">
        <v>1404</v>
      </c>
      <c r="J886" s="14" t="s">
        <v>317</v>
      </c>
      <c r="K886" s="14" t="s">
        <v>344</v>
      </c>
    </row>
    <row r="887" spans="1:11" ht="73.5" x14ac:dyDescent="0.25">
      <c r="A887" s="27" t="s">
        <v>6689</v>
      </c>
      <c r="B887" s="13" t="s">
        <v>6690</v>
      </c>
      <c r="C887" s="14" t="s">
        <v>6691</v>
      </c>
      <c r="D887" s="14" t="s">
        <v>128</v>
      </c>
      <c r="E887" s="14" t="s">
        <v>15</v>
      </c>
      <c r="F887" s="14" t="s">
        <v>6692</v>
      </c>
      <c r="G887" s="14" t="s">
        <v>6693</v>
      </c>
      <c r="H887" s="14" t="s">
        <v>6694</v>
      </c>
      <c r="I887" s="14" t="s">
        <v>105</v>
      </c>
      <c r="J887" s="14" t="s">
        <v>106</v>
      </c>
      <c r="K887" s="14" t="s">
        <v>281</v>
      </c>
    </row>
    <row r="888" spans="1:11" ht="42" x14ac:dyDescent="0.25">
      <c r="A888" s="27" t="s">
        <v>6695</v>
      </c>
      <c r="B888" s="13" t="s">
        <v>6696</v>
      </c>
      <c r="C888" s="14" t="s">
        <v>6697</v>
      </c>
      <c r="D888" s="14" t="s">
        <v>80</v>
      </c>
      <c r="E888" s="14" t="s">
        <v>15</v>
      </c>
      <c r="F888" s="14"/>
      <c r="G888" s="14" t="s">
        <v>1839</v>
      </c>
      <c r="H888" s="14" t="s">
        <v>1840</v>
      </c>
      <c r="I888" s="14" t="s">
        <v>19</v>
      </c>
      <c r="J888" s="14" t="s">
        <v>20</v>
      </c>
      <c r="K888" s="14"/>
    </row>
    <row r="889" spans="1:11" ht="42" x14ac:dyDescent="0.25">
      <c r="A889" s="27" t="s">
        <v>6698</v>
      </c>
      <c r="B889" s="13" t="s">
        <v>6699</v>
      </c>
      <c r="C889" s="14" t="s">
        <v>6024</v>
      </c>
      <c r="D889" s="14" t="s">
        <v>80</v>
      </c>
      <c r="E889" s="14" t="s">
        <v>15</v>
      </c>
      <c r="F889" s="14" t="s">
        <v>2340</v>
      </c>
      <c r="G889" s="14" t="s">
        <v>2341</v>
      </c>
      <c r="H889" s="14" t="s">
        <v>420</v>
      </c>
      <c r="I889" s="14" t="s">
        <v>19</v>
      </c>
      <c r="J889" s="14" t="s">
        <v>20</v>
      </c>
      <c r="K889" s="14"/>
    </row>
    <row r="890" spans="1:11" ht="63" x14ac:dyDescent="0.25">
      <c r="A890" s="27" t="s">
        <v>6700</v>
      </c>
      <c r="B890" s="13" t="s">
        <v>6701</v>
      </c>
      <c r="C890" s="14" t="s">
        <v>2349</v>
      </c>
      <c r="D890" s="14" t="s">
        <v>80</v>
      </c>
      <c r="E890" s="14" t="s">
        <v>15</v>
      </c>
      <c r="F890" s="14" t="s">
        <v>1699</v>
      </c>
      <c r="G890" s="14" t="s">
        <v>1700</v>
      </c>
      <c r="H890" s="14" t="s">
        <v>1701</v>
      </c>
      <c r="I890" s="14" t="s">
        <v>19</v>
      </c>
      <c r="J890" s="14" t="s">
        <v>20</v>
      </c>
      <c r="K890" s="14"/>
    </row>
    <row r="891" spans="1:11" ht="63" x14ac:dyDescent="0.25">
      <c r="A891" s="27" t="s">
        <v>6702</v>
      </c>
      <c r="B891" s="13" t="s">
        <v>6703</v>
      </c>
      <c r="C891" s="14" t="s">
        <v>6704</v>
      </c>
      <c r="D891" s="14" t="s">
        <v>14</v>
      </c>
      <c r="E891" s="14" t="s">
        <v>15</v>
      </c>
      <c r="F891" s="14" t="s">
        <v>1105</v>
      </c>
      <c r="G891" s="14" t="s">
        <v>6705</v>
      </c>
      <c r="H891" s="14" t="s">
        <v>6706</v>
      </c>
      <c r="I891" s="14" t="s">
        <v>3806</v>
      </c>
      <c r="J891" s="14" t="s">
        <v>317</v>
      </c>
      <c r="K891" s="14" t="s">
        <v>344</v>
      </c>
    </row>
    <row r="892" spans="1:11" ht="63" x14ac:dyDescent="0.25">
      <c r="A892" s="27" t="s">
        <v>6707</v>
      </c>
      <c r="B892" s="13" t="s">
        <v>6708</v>
      </c>
      <c r="C892" s="14" t="s">
        <v>6709</v>
      </c>
      <c r="D892" s="14" t="s">
        <v>585</v>
      </c>
      <c r="E892" s="14" t="s">
        <v>15</v>
      </c>
      <c r="F892" s="14" t="s">
        <v>1105</v>
      </c>
      <c r="G892" s="14" t="s">
        <v>6710</v>
      </c>
      <c r="H892" s="14" t="s">
        <v>6711</v>
      </c>
      <c r="I892" s="14" t="s">
        <v>316</v>
      </c>
      <c r="J892" s="14" t="s">
        <v>317</v>
      </c>
      <c r="K892" s="14" t="s">
        <v>344</v>
      </c>
    </row>
    <row r="893" spans="1:11" ht="63" x14ac:dyDescent="0.25">
      <c r="A893" s="27" t="s">
        <v>6712</v>
      </c>
      <c r="B893" s="13" t="s">
        <v>6713</v>
      </c>
      <c r="C893" s="14" t="s">
        <v>6714</v>
      </c>
      <c r="D893" s="14" t="s">
        <v>14</v>
      </c>
      <c r="E893" s="14" t="s">
        <v>15</v>
      </c>
      <c r="F893" s="14" t="s">
        <v>1827</v>
      </c>
      <c r="G893" s="14" t="s">
        <v>6715</v>
      </c>
      <c r="H893" s="14" t="s">
        <v>1829</v>
      </c>
      <c r="I893" s="14" t="s">
        <v>1404</v>
      </c>
      <c r="J893" s="14" t="s">
        <v>317</v>
      </c>
      <c r="K893" s="14" t="s">
        <v>344</v>
      </c>
    </row>
    <row r="894" spans="1:11" ht="52.5" x14ac:dyDescent="0.25">
      <c r="A894" s="27" t="s">
        <v>6716</v>
      </c>
      <c r="B894" s="13" t="s">
        <v>6717</v>
      </c>
      <c r="C894" s="14" t="s">
        <v>6531</v>
      </c>
      <c r="D894" s="14" t="s">
        <v>80</v>
      </c>
      <c r="E894" s="14" t="s">
        <v>15</v>
      </c>
      <c r="F894" s="14" t="s">
        <v>2269</v>
      </c>
      <c r="G894" s="14" t="s">
        <v>2270</v>
      </c>
      <c r="H894" s="14" t="s">
        <v>2271</v>
      </c>
      <c r="I894" s="14" t="s">
        <v>19</v>
      </c>
      <c r="J894" s="14" t="s">
        <v>20</v>
      </c>
      <c r="K894" s="14"/>
    </row>
    <row r="895" spans="1:11" ht="42" x14ac:dyDescent="0.25">
      <c r="A895" s="27" t="s">
        <v>6718</v>
      </c>
      <c r="B895" s="13" t="s">
        <v>6719</v>
      </c>
      <c r="C895" s="14" t="s">
        <v>6531</v>
      </c>
      <c r="D895" s="14" t="s">
        <v>80</v>
      </c>
      <c r="E895" s="14" t="s">
        <v>15</v>
      </c>
      <c r="F895" s="14" t="s">
        <v>2026</v>
      </c>
      <c r="G895" s="14" t="s">
        <v>2027</v>
      </c>
      <c r="H895" s="14" t="s">
        <v>2028</v>
      </c>
      <c r="I895" s="14" t="s">
        <v>19</v>
      </c>
      <c r="J895" s="14" t="s">
        <v>20</v>
      </c>
      <c r="K895" s="14"/>
    </row>
    <row r="896" spans="1:11" ht="42" x14ac:dyDescent="0.25">
      <c r="A896" s="27" t="s">
        <v>6720</v>
      </c>
      <c r="B896" s="13" t="s">
        <v>6721</v>
      </c>
      <c r="C896" s="14" t="s">
        <v>6722</v>
      </c>
      <c r="D896" s="14" t="s">
        <v>14</v>
      </c>
      <c r="E896" s="14" t="s">
        <v>15</v>
      </c>
      <c r="F896" s="14" t="s">
        <v>6421</v>
      </c>
      <c r="G896" s="14" t="s">
        <v>6420</v>
      </c>
      <c r="H896" s="14" t="s">
        <v>6422</v>
      </c>
      <c r="I896" s="14" t="s">
        <v>28</v>
      </c>
      <c r="J896" s="14" t="s">
        <v>29</v>
      </c>
      <c r="K896" s="14" t="s">
        <v>148</v>
      </c>
    </row>
    <row r="897" spans="1:11" ht="63" x14ac:dyDescent="0.25">
      <c r="A897" s="27" t="s">
        <v>6723</v>
      </c>
      <c r="B897" s="13" t="s">
        <v>6724</v>
      </c>
      <c r="C897" s="14" t="s">
        <v>6725</v>
      </c>
      <c r="D897" s="14" t="s">
        <v>14</v>
      </c>
      <c r="E897" s="14" t="s">
        <v>15</v>
      </c>
      <c r="F897" s="14" t="s">
        <v>1192</v>
      </c>
      <c r="G897" s="14" t="s">
        <v>1193</v>
      </c>
      <c r="H897" s="14" t="s">
        <v>1194</v>
      </c>
      <c r="I897" s="14" t="s">
        <v>1404</v>
      </c>
      <c r="J897" s="14" t="s">
        <v>317</v>
      </c>
      <c r="K897" s="14" t="s">
        <v>344</v>
      </c>
    </row>
    <row r="898" spans="1:11" ht="42" x14ac:dyDescent="0.25">
      <c r="A898" s="27" t="s">
        <v>6726</v>
      </c>
      <c r="B898" s="13" t="s">
        <v>6727</v>
      </c>
      <c r="C898" s="14" t="s">
        <v>6024</v>
      </c>
      <c r="D898" s="14" t="s">
        <v>80</v>
      </c>
      <c r="E898" s="14" t="s">
        <v>15</v>
      </c>
      <c r="F898" s="14" t="s">
        <v>16</v>
      </c>
      <c r="G898" s="14" t="s">
        <v>17</v>
      </c>
      <c r="H898" s="14" t="s">
        <v>18</v>
      </c>
      <c r="I898" s="14" t="s">
        <v>19</v>
      </c>
      <c r="J898" s="14" t="s">
        <v>20</v>
      </c>
      <c r="K898" s="14"/>
    </row>
    <row r="899" spans="1:11" ht="42" x14ac:dyDescent="0.25">
      <c r="A899" s="27" t="s">
        <v>6728</v>
      </c>
      <c r="B899" s="13" t="s">
        <v>6729</v>
      </c>
      <c r="C899" s="14" t="s">
        <v>6531</v>
      </c>
      <c r="D899" s="14" t="s">
        <v>80</v>
      </c>
      <c r="E899" s="14" t="s">
        <v>15</v>
      </c>
      <c r="F899" s="14"/>
      <c r="G899" s="14" t="s">
        <v>2350</v>
      </c>
      <c r="H899" s="14" t="s">
        <v>2351</v>
      </c>
      <c r="I899" s="14" t="s">
        <v>19</v>
      </c>
      <c r="J899" s="14" t="s">
        <v>20</v>
      </c>
      <c r="K899" s="14"/>
    </row>
    <row r="900" spans="1:11" ht="42" x14ac:dyDescent="0.25">
      <c r="A900" s="27" t="s">
        <v>6730</v>
      </c>
      <c r="B900" s="13" t="s">
        <v>6731</v>
      </c>
      <c r="C900" s="14" t="s">
        <v>6531</v>
      </c>
      <c r="D900" s="14" t="s">
        <v>80</v>
      </c>
      <c r="E900" s="14" t="s">
        <v>15</v>
      </c>
      <c r="F900" s="14" t="s">
        <v>6732</v>
      </c>
      <c r="G900" s="14"/>
      <c r="H900" s="14" t="s">
        <v>6733</v>
      </c>
      <c r="I900" s="14" t="s">
        <v>19</v>
      </c>
      <c r="J900" s="14" t="s">
        <v>20</v>
      </c>
      <c r="K900" s="14"/>
    </row>
    <row r="901" spans="1:11" ht="105" x14ac:dyDescent="0.25">
      <c r="A901" s="27" t="s">
        <v>6734</v>
      </c>
      <c r="B901" s="13" t="s">
        <v>6735</v>
      </c>
      <c r="C901" s="14" t="s">
        <v>6736</v>
      </c>
      <c r="D901" s="14" t="s">
        <v>14</v>
      </c>
      <c r="E901" s="14" t="s">
        <v>15</v>
      </c>
      <c r="F901" s="14" t="s">
        <v>6737</v>
      </c>
      <c r="G901" s="14" t="s">
        <v>6738</v>
      </c>
      <c r="H901" s="14" t="s">
        <v>6739</v>
      </c>
      <c r="I901" s="14" t="s">
        <v>330</v>
      </c>
      <c r="J901" s="14" t="s">
        <v>136</v>
      </c>
      <c r="K901" s="14" t="s">
        <v>66</v>
      </c>
    </row>
    <row r="902" spans="1:11" ht="42" x14ac:dyDescent="0.25">
      <c r="A902" s="27" t="s">
        <v>6740</v>
      </c>
      <c r="B902" s="13" t="s">
        <v>6741</v>
      </c>
      <c r="C902" s="14" t="s">
        <v>6024</v>
      </c>
      <c r="D902" s="14" t="s">
        <v>80</v>
      </c>
      <c r="E902" s="14" t="s">
        <v>15</v>
      </c>
      <c r="F902" s="14" t="s">
        <v>2292</v>
      </c>
      <c r="G902" s="14" t="s">
        <v>2293</v>
      </c>
      <c r="H902" s="14" t="s">
        <v>2294</v>
      </c>
      <c r="I902" s="14" t="s">
        <v>19</v>
      </c>
      <c r="J902" s="14" t="s">
        <v>20</v>
      </c>
      <c r="K902" s="14"/>
    </row>
    <row r="903" spans="1:11" ht="42" x14ac:dyDescent="0.25">
      <c r="A903" s="27" t="s">
        <v>6742</v>
      </c>
      <c r="B903" s="13" t="s">
        <v>6743</v>
      </c>
      <c r="C903" s="14" t="s">
        <v>6024</v>
      </c>
      <c r="D903" s="14" t="s">
        <v>80</v>
      </c>
      <c r="E903" s="14" t="s">
        <v>15</v>
      </c>
      <c r="F903" s="14" t="s">
        <v>81</v>
      </c>
      <c r="G903" s="14" t="s">
        <v>82</v>
      </c>
      <c r="H903" s="14" t="s">
        <v>83</v>
      </c>
      <c r="I903" s="14" t="s">
        <v>19</v>
      </c>
      <c r="J903" s="14" t="s">
        <v>20</v>
      </c>
      <c r="K903" s="14"/>
    </row>
    <row r="904" spans="1:11" ht="52.5" x14ac:dyDescent="0.25">
      <c r="A904" s="27" t="s">
        <v>6744</v>
      </c>
      <c r="B904" s="13" t="s">
        <v>6745</v>
      </c>
      <c r="C904" s="14" t="s">
        <v>6746</v>
      </c>
      <c r="D904" s="14" t="s">
        <v>63</v>
      </c>
      <c r="E904" s="14" t="s">
        <v>15</v>
      </c>
      <c r="F904" s="14" t="s">
        <v>6747</v>
      </c>
      <c r="G904" s="14" t="s">
        <v>6748</v>
      </c>
      <c r="H904" s="14" t="s">
        <v>6749</v>
      </c>
      <c r="I904" s="14" t="s">
        <v>28</v>
      </c>
      <c r="J904" s="14" t="s">
        <v>29</v>
      </c>
      <c r="K904" s="14" t="s">
        <v>76</v>
      </c>
    </row>
    <row r="905" spans="1:11" ht="42" x14ac:dyDescent="0.25">
      <c r="A905" s="27" t="s">
        <v>6750</v>
      </c>
      <c r="B905" s="13" t="s">
        <v>6751</v>
      </c>
      <c r="C905" s="14" t="s">
        <v>6024</v>
      </c>
      <c r="D905" s="14" t="s">
        <v>80</v>
      </c>
      <c r="E905" s="14" t="s">
        <v>15</v>
      </c>
      <c r="F905" s="14" t="s">
        <v>4970</v>
      </c>
      <c r="G905" s="14" t="s">
        <v>4969</v>
      </c>
      <c r="H905" s="14" t="s">
        <v>6752</v>
      </c>
      <c r="I905" s="14" t="s">
        <v>19</v>
      </c>
      <c r="J905" s="14" t="s">
        <v>20</v>
      </c>
      <c r="K905" s="14"/>
    </row>
    <row r="906" spans="1:11" ht="105" x14ac:dyDescent="0.25">
      <c r="A906" s="27" t="s">
        <v>6753</v>
      </c>
      <c r="B906" s="13" t="s">
        <v>6754</v>
      </c>
      <c r="C906" s="14" t="s">
        <v>6755</v>
      </c>
      <c r="D906" s="14" t="s">
        <v>585</v>
      </c>
      <c r="E906" s="14" t="s">
        <v>15</v>
      </c>
      <c r="F906" s="14" t="s">
        <v>6756</v>
      </c>
      <c r="G906" s="14" t="s">
        <v>6757</v>
      </c>
      <c r="H906" s="14" t="s">
        <v>6758</v>
      </c>
      <c r="I906" s="14" t="s">
        <v>6139</v>
      </c>
      <c r="J906" s="14" t="s">
        <v>136</v>
      </c>
      <c r="K906" s="14" t="s">
        <v>66</v>
      </c>
    </row>
    <row r="907" spans="1:11" ht="52.5" x14ac:dyDescent="0.25">
      <c r="A907" s="27" t="s">
        <v>6759</v>
      </c>
      <c r="B907" s="13" t="s">
        <v>6760</v>
      </c>
      <c r="C907" s="14" t="s">
        <v>6761</v>
      </c>
      <c r="D907" s="14" t="s">
        <v>14</v>
      </c>
      <c r="E907" s="14" t="s">
        <v>15</v>
      </c>
      <c r="F907" s="14" t="s">
        <v>6762</v>
      </c>
      <c r="G907" s="14" t="s">
        <v>6763</v>
      </c>
      <c r="H907" s="14" t="s">
        <v>6764</v>
      </c>
      <c r="I907" s="14" t="s">
        <v>28</v>
      </c>
      <c r="J907" s="14" t="s">
        <v>29</v>
      </c>
      <c r="K907" s="14" t="s">
        <v>344</v>
      </c>
    </row>
    <row r="908" spans="1:11" ht="42" x14ac:dyDescent="0.25">
      <c r="A908" s="27" t="s">
        <v>6765</v>
      </c>
      <c r="B908" s="13" t="s">
        <v>6766</v>
      </c>
      <c r="C908" s="14" t="s">
        <v>2349</v>
      </c>
      <c r="D908" s="14" t="s">
        <v>80</v>
      </c>
      <c r="E908" s="14" t="s">
        <v>15</v>
      </c>
      <c r="F908" s="14" t="s">
        <v>2269</v>
      </c>
      <c r="G908" s="14" t="s">
        <v>241</v>
      </c>
      <c r="H908" s="14" t="s">
        <v>6767</v>
      </c>
      <c r="I908" s="14" t="s">
        <v>19</v>
      </c>
      <c r="J908" s="14" t="s">
        <v>20</v>
      </c>
      <c r="K908" s="14"/>
    </row>
    <row r="909" spans="1:11" ht="63" x14ac:dyDescent="0.25">
      <c r="A909" s="27" t="s">
        <v>6768</v>
      </c>
      <c r="B909" s="13" t="s">
        <v>6769</v>
      </c>
      <c r="C909" s="14" t="s">
        <v>6770</v>
      </c>
      <c r="D909" s="14" t="s">
        <v>1083</v>
      </c>
      <c r="E909" s="14" t="s">
        <v>15</v>
      </c>
      <c r="F909" s="14" t="s">
        <v>6771</v>
      </c>
      <c r="G909" s="14" t="s">
        <v>6772</v>
      </c>
      <c r="H909" s="14" t="s">
        <v>6773</v>
      </c>
      <c r="I909" s="14" t="s">
        <v>28</v>
      </c>
      <c r="J909" s="14" t="s">
        <v>29</v>
      </c>
      <c r="K909" s="14" t="s">
        <v>3172</v>
      </c>
    </row>
    <row r="910" spans="1:11" ht="42" x14ac:dyDescent="0.25">
      <c r="A910" s="27" t="s">
        <v>6774</v>
      </c>
      <c r="B910" s="13" t="s">
        <v>6775</v>
      </c>
      <c r="C910" s="14" t="s">
        <v>2672</v>
      </c>
      <c r="D910" s="14" t="s">
        <v>80</v>
      </c>
      <c r="E910" s="14" t="s">
        <v>15</v>
      </c>
      <c r="F910" s="14" t="s">
        <v>111</v>
      </c>
      <c r="G910" s="14" t="s">
        <v>112</v>
      </c>
      <c r="H910" s="14" t="s">
        <v>113</v>
      </c>
      <c r="I910" s="14" t="s">
        <v>19</v>
      </c>
      <c r="J910" s="14" t="s">
        <v>20</v>
      </c>
      <c r="K910" s="14"/>
    </row>
    <row r="911" spans="1:11" ht="42" x14ac:dyDescent="0.25">
      <c r="A911" s="27" t="s">
        <v>6776</v>
      </c>
      <c r="B911" s="13" t="s">
        <v>6777</v>
      </c>
      <c r="C911" s="14" t="s">
        <v>2672</v>
      </c>
      <c r="D911" s="14" t="s">
        <v>80</v>
      </c>
      <c r="E911" s="14" t="s">
        <v>15</v>
      </c>
      <c r="F911" s="14" t="s">
        <v>2572</v>
      </c>
      <c r="G911" s="14"/>
      <c r="H911" s="14" t="s">
        <v>2573</v>
      </c>
      <c r="I911" s="14" t="s">
        <v>19</v>
      </c>
      <c r="J911" s="14" t="s">
        <v>20</v>
      </c>
      <c r="K911" s="14"/>
    </row>
    <row r="912" spans="1:11" ht="42" x14ac:dyDescent="0.25">
      <c r="A912" s="27" t="s">
        <v>6778</v>
      </c>
      <c r="B912" s="13" t="s">
        <v>6779</v>
      </c>
      <c r="C912" s="14" t="s">
        <v>2672</v>
      </c>
      <c r="D912" s="14" t="s">
        <v>80</v>
      </c>
      <c r="E912" s="14" t="s">
        <v>15</v>
      </c>
      <c r="F912" s="14" t="s">
        <v>2577</v>
      </c>
      <c r="G912" s="14" t="s">
        <v>335</v>
      </c>
      <c r="H912" s="14" t="s">
        <v>2578</v>
      </c>
      <c r="I912" s="14" t="s">
        <v>19</v>
      </c>
      <c r="J912" s="14" t="s">
        <v>20</v>
      </c>
      <c r="K912" s="14"/>
    </row>
    <row r="913" spans="1:11" ht="63" x14ac:dyDescent="0.25">
      <c r="A913" s="27" t="s">
        <v>6780</v>
      </c>
      <c r="B913" s="13" t="s">
        <v>6781</v>
      </c>
      <c r="C913" s="14" t="s">
        <v>6782</v>
      </c>
      <c r="D913" s="14" t="s">
        <v>14</v>
      </c>
      <c r="E913" s="14" t="s">
        <v>15</v>
      </c>
      <c r="F913" s="14" t="s">
        <v>6783</v>
      </c>
      <c r="G913" s="14" t="s">
        <v>1223</v>
      </c>
      <c r="H913" s="14" t="s">
        <v>1224</v>
      </c>
      <c r="I913" s="14" t="s">
        <v>1404</v>
      </c>
      <c r="J913" s="14" t="s">
        <v>317</v>
      </c>
      <c r="K913" s="14" t="s">
        <v>344</v>
      </c>
    </row>
    <row r="914" spans="1:11" ht="42" x14ac:dyDescent="0.25">
      <c r="A914" s="27" t="s">
        <v>6784</v>
      </c>
      <c r="B914" s="13" t="s">
        <v>6785</v>
      </c>
      <c r="C914" s="14" t="s">
        <v>6786</v>
      </c>
      <c r="D914" s="14" t="s">
        <v>80</v>
      </c>
      <c r="E914" s="14" t="s">
        <v>15</v>
      </c>
      <c r="F914" s="14" t="s">
        <v>6787</v>
      </c>
      <c r="G914" s="14" t="s">
        <v>6788</v>
      </c>
      <c r="H914" s="14" t="s">
        <v>6789</v>
      </c>
      <c r="I914" s="14" t="s">
        <v>19</v>
      </c>
      <c r="J914" s="14" t="s">
        <v>20</v>
      </c>
      <c r="K914" s="14"/>
    </row>
    <row r="915" spans="1:11" ht="42" x14ac:dyDescent="0.25">
      <c r="A915" s="14" t="s">
        <v>6790</v>
      </c>
      <c r="B915" s="13" t="s">
        <v>6791</v>
      </c>
      <c r="C915" s="14" t="s">
        <v>6792</v>
      </c>
      <c r="D915" s="14" t="s">
        <v>80</v>
      </c>
      <c r="E915" s="14" t="s">
        <v>15</v>
      </c>
      <c r="F915" s="14" t="s">
        <v>729</v>
      </c>
      <c r="G915" s="14" t="s">
        <v>335</v>
      </c>
      <c r="H915" s="14" t="s">
        <v>730</v>
      </c>
      <c r="I915" s="14" t="s">
        <v>19</v>
      </c>
      <c r="J915" s="14" t="s">
        <v>20</v>
      </c>
      <c r="K915" s="14"/>
    </row>
    <row r="916" spans="1:11" ht="52.5" x14ac:dyDescent="0.25">
      <c r="A916" s="27" t="s">
        <v>6793</v>
      </c>
      <c r="B916" s="13" t="s">
        <v>6794</v>
      </c>
      <c r="C916" s="14" t="s">
        <v>6795</v>
      </c>
      <c r="D916" s="14" t="s">
        <v>660</v>
      </c>
      <c r="E916" s="14" t="s">
        <v>15</v>
      </c>
      <c r="F916" s="14" t="s">
        <v>6796</v>
      </c>
      <c r="G916" s="14" t="s">
        <v>6797</v>
      </c>
      <c r="H916" s="14" t="s">
        <v>6798</v>
      </c>
      <c r="I916" s="14" t="s">
        <v>2228</v>
      </c>
      <c r="J916" s="14" t="s">
        <v>3162</v>
      </c>
      <c r="K916" s="14" t="s">
        <v>2653</v>
      </c>
    </row>
    <row r="917" spans="1:11" ht="105" x14ac:dyDescent="0.25">
      <c r="A917" s="27" t="s">
        <v>6799</v>
      </c>
      <c r="B917" s="13" t="s">
        <v>6800</v>
      </c>
      <c r="C917" s="14" t="s">
        <v>6801</v>
      </c>
      <c r="D917" s="14" t="s">
        <v>93</v>
      </c>
      <c r="E917" s="14" t="s">
        <v>15</v>
      </c>
      <c r="F917" s="14" t="s">
        <v>6802</v>
      </c>
      <c r="G917" s="14" t="s">
        <v>6803</v>
      </c>
      <c r="H917" s="14" t="s">
        <v>6804</v>
      </c>
      <c r="I917" s="14" t="s">
        <v>6139</v>
      </c>
      <c r="J917" s="14" t="s">
        <v>136</v>
      </c>
      <c r="K917" s="14" t="s">
        <v>66</v>
      </c>
    </row>
    <row r="918" spans="1:11" ht="52.5" x14ac:dyDescent="0.25">
      <c r="A918" s="27" t="s">
        <v>6805</v>
      </c>
      <c r="B918" s="13" t="s">
        <v>6806</v>
      </c>
      <c r="C918" s="14" t="s">
        <v>6024</v>
      </c>
      <c r="D918" s="14" t="s">
        <v>80</v>
      </c>
      <c r="E918" s="14" t="s">
        <v>15</v>
      </c>
      <c r="F918" s="14" t="s">
        <v>928</v>
      </c>
      <c r="G918" s="14" t="s">
        <v>929</v>
      </c>
      <c r="H918" s="14" t="s">
        <v>930</v>
      </c>
      <c r="I918" s="14" t="s">
        <v>19</v>
      </c>
      <c r="J918" s="14" t="s">
        <v>20</v>
      </c>
      <c r="K918" s="14" t="s">
        <v>76</v>
      </c>
    </row>
    <row r="919" spans="1:11" ht="42" x14ac:dyDescent="0.25">
      <c r="A919" s="27" t="s">
        <v>6807</v>
      </c>
      <c r="B919" s="13" t="s">
        <v>6808</v>
      </c>
      <c r="C919" s="14" t="s">
        <v>6809</v>
      </c>
      <c r="D919" s="14" t="s">
        <v>14</v>
      </c>
      <c r="E919" s="14" t="s">
        <v>15</v>
      </c>
      <c r="F919" s="14" t="s">
        <v>129</v>
      </c>
      <c r="G919" s="14" t="s">
        <v>130</v>
      </c>
      <c r="H919" s="14" t="s">
        <v>131</v>
      </c>
      <c r="I919" s="14" t="s">
        <v>28</v>
      </c>
      <c r="J919" s="14" t="s">
        <v>29</v>
      </c>
      <c r="K919" s="14" t="s">
        <v>268</v>
      </c>
    </row>
    <row r="920" spans="1:11" ht="42" x14ac:dyDescent="0.25">
      <c r="A920" s="27" t="s">
        <v>6810</v>
      </c>
      <c r="B920" s="13" t="s">
        <v>6811</v>
      </c>
      <c r="C920" s="14" t="s">
        <v>6024</v>
      </c>
      <c r="D920" s="14" t="s">
        <v>80</v>
      </c>
      <c r="E920" s="14" t="s">
        <v>15</v>
      </c>
      <c r="F920" s="14" t="s">
        <v>2701</v>
      </c>
      <c r="G920" s="14" t="s">
        <v>335</v>
      </c>
      <c r="H920" s="14" t="s">
        <v>2702</v>
      </c>
      <c r="I920" s="14" t="s">
        <v>19</v>
      </c>
      <c r="J920" s="14" t="s">
        <v>20</v>
      </c>
      <c r="K920" s="14"/>
    </row>
    <row r="921" spans="1:11" ht="42" x14ac:dyDescent="0.25">
      <c r="A921" s="27" t="s">
        <v>6812</v>
      </c>
      <c r="B921" s="13" t="s">
        <v>6813</v>
      </c>
      <c r="C921" s="14" t="s">
        <v>6024</v>
      </c>
      <c r="D921" s="14" t="s">
        <v>80</v>
      </c>
      <c r="E921" s="14" t="s">
        <v>15</v>
      </c>
      <c r="F921" s="14" t="s">
        <v>2581</v>
      </c>
      <c r="G921" s="14"/>
      <c r="H921" s="14" t="s">
        <v>2582</v>
      </c>
      <c r="I921" s="14" t="s">
        <v>19</v>
      </c>
      <c r="J921" s="14" t="s">
        <v>20</v>
      </c>
      <c r="K921" s="14"/>
    </row>
    <row r="922" spans="1:11" ht="42" x14ac:dyDescent="0.25">
      <c r="A922" s="27" t="s">
        <v>6814</v>
      </c>
      <c r="B922" s="13" t="s">
        <v>6815</v>
      </c>
      <c r="C922" s="14" t="s">
        <v>6816</v>
      </c>
      <c r="D922" s="14" t="s">
        <v>63</v>
      </c>
      <c r="E922" s="14" t="s">
        <v>15</v>
      </c>
      <c r="F922" s="14"/>
      <c r="G922" s="14"/>
      <c r="H922" s="14" t="s">
        <v>6817</v>
      </c>
      <c r="I922" s="14" t="s">
        <v>6818</v>
      </c>
      <c r="J922" s="14" t="s">
        <v>458</v>
      </c>
      <c r="K922" s="14" t="s">
        <v>1018</v>
      </c>
    </row>
    <row r="923" spans="1:11" ht="52.5" x14ac:dyDescent="0.25">
      <c r="A923" s="27" t="s">
        <v>6819</v>
      </c>
      <c r="B923" s="13" t="s">
        <v>6820</v>
      </c>
      <c r="C923" s="14" t="s">
        <v>6821</v>
      </c>
      <c r="D923" s="14" t="s">
        <v>63</v>
      </c>
      <c r="E923" s="14" t="s">
        <v>15</v>
      </c>
      <c r="F923" s="14" t="s">
        <v>1959</v>
      </c>
      <c r="G923" s="14" t="s">
        <v>1960</v>
      </c>
      <c r="H923" s="14" t="s">
        <v>1961</v>
      </c>
      <c r="I923" s="14" t="s">
        <v>28</v>
      </c>
      <c r="J923" s="14" t="s">
        <v>29</v>
      </c>
      <c r="K923" s="14" t="s">
        <v>162</v>
      </c>
    </row>
    <row r="924" spans="1:11" ht="42" x14ac:dyDescent="0.25">
      <c r="A924" s="27" t="s">
        <v>6822</v>
      </c>
      <c r="B924" s="13" t="s">
        <v>6823</v>
      </c>
      <c r="C924" s="14" t="s">
        <v>6824</v>
      </c>
      <c r="D924" s="14" t="s">
        <v>80</v>
      </c>
      <c r="E924" s="14" t="s">
        <v>15</v>
      </c>
      <c r="F924" s="14" t="s">
        <v>6825</v>
      </c>
      <c r="G924" s="14" t="s">
        <v>6826</v>
      </c>
      <c r="H924" s="14" t="s">
        <v>6827</v>
      </c>
      <c r="I924" s="14" t="s">
        <v>19</v>
      </c>
      <c r="J924" s="14" t="s">
        <v>20</v>
      </c>
      <c r="K924" s="14"/>
    </row>
    <row r="925" spans="1:11" ht="63" x14ac:dyDescent="0.25">
      <c r="A925" s="27" t="s">
        <v>6828</v>
      </c>
      <c r="B925" s="13" t="s">
        <v>6829</v>
      </c>
      <c r="C925" s="14" t="s">
        <v>6830</v>
      </c>
      <c r="D925" s="14" t="s">
        <v>63</v>
      </c>
      <c r="E925" s="14" t="s">
        <v>15</v>
      </c>
      <c r="F925" s="14" t="s">
        <v>2100</v>
      </c>
      <c r="G925" s="14" t="s">
        <v>2101</v>
      </c>
      <c r="H925" s="14" t="s">
        <v>2102</v>
      </c>
      <c r="I925" s="14" t="s">
        <v>28</v>
      </c>
      <c r="J925" s="14" t="s">
        <v>29</v>
      </c>
      <c r="K925" s="14" t="s">
        <v>4856</v>
      </c>
    </row>
    <row r="926" spans="1:11" ht="105" x14ac:dyDescent="0.25">
      <c r="A926" s="27" t="s">
        <v>6831</v>
      </c>
      <c r="B926" s="13" t="s">
        <v>6832</v>
      </c>
      <c r="C926" s="14" t="s">
        <v>6833</v>
      </c>
      <c r="D926" s="14" t="s">
        <v>55</v>
      </c>
      <c r="E926" s="14" t="s">
        <v>15</v>
      </c>
      <c r="F926" s="14" t="s">
        <v>1105</v>
      </c>
      <c r="G926" s="14" t="s">
        <v>6834</v>
      </c>
      <c r="H926" s="14" t="s">
        <v>6835</v>
      </c>
      <c r="I926" s="14" t="s">
        <v>6139</v>
      </c>
      <c r="J926" s="14" t="s">
        <v>136</v>
      </c>
      <c r="K926" s="14" t="s">
        <v>66</v>
      </c>
    </row>
    <row r="927" spans="1:11" ht="63" x14ac:dyDescent="0.25">
      <c r="A927" s="27" t="s">
        <v>6836</v>
      </c>
      <c r="B927" s="13" t="s">
        <v>6837</v>
      </c>
      <c r="C927" s="14" t="s">
        <v>6838</v>
      </c>
      <c r="D927" s="14" t="s">
        <v>80</v>
      </c>
      <c r="E927" s="14" t="s">
        <v>15</v>
      </c>
      <c r="F927" s="14" t="s">
        <v>6839</v>
      </c>
      <c r="G927" s="14" t="s">
        <v>6840</v>
      </c>
      <c r="H927" s="14" t="s">
        <v>6841</v>
      </c>
      <c r="I927" s="14" t="s">
        <v>1404</v>
      </c>
      <c r="J927" s="14" t="s">
        <v>317</v>
      </c>
      <c r="K927" s="14" t="s">
        <v>344</v>
      </c>
    </row>
    <row r="928" spans="1:11" ht="105" x14ac:dyDescent="0.25">
      <c r="A928" s="27" t="s">
        <v>6842</v>
      </c>
      <c r="B928" s="13" t="s">
        <v>6843</v>
      </c>
      <c r="C928" s="14" t="s">
        <v>6844</v>
      </c>
      <c r="D928" s="14" t="s">
        <v>63</v>
      </c>
      <c r="E928" s="14" t="s">
        <v>15</v>
      </c>
      <c r="F928" s="14" t="s">
        <v>911</v>
      </c>
      <c r="G928" s="14"/>
      <c r="H928" s="14" t="s">
        <v>912</v>
      </c>
      <c r="I928" s="14" t="s">
        <v>6078</v>
      </c>
      <c r="J928" s="14" t="s">
        <v>136</v>
      </c>
      <c r="K928" s="14" t="s">
        <v>76</v>
      </c>
    </row>
    <row r="929" spans="1:11" ht="63" x14ac:dyDescent="0.25">
      <c r="A929" s="27" t="s">
        <v>6845</v>
      </c>
      <c r="B929" s="13" t="s">
        <v>6846</v>
      </c>
      <c r="C929" s="14" t="s">
        <v>6847</v>
      </c>
      <c r="D929" s="14" t="s">
        <v>80</v>
      </c>
      <c r="E929" s="14" t="s">
        <v>15</v>
      </c>
      <c r="F929" s="14" t="s">
        <v>841</v>
      </c>
      <c r="G929" s="14" t="s">
        <v>6848</v>
      </c>
      <c r="H929" s="14" t="s">
        <v>843</v>
      </c>
      <c r="I929" s="14" t="s">
        <v>1404</v>
      </c>
      <c r="J929" s="14" t="s">
        <v>317</v>
      </c>
      <c r="K929" s="14" t="s">
        <v>344</v>
      </c>
    </row>
    <row r="930" spans="1:11" ht="105" x14ac:dyDescent="0.25">
      <c r="A930" s="27" t="s">
        <v>6849</v>
      </c>
      <c r="B930" s="13" t="s">
        <v>6850</v>
      </c>
      <c r="C930" s="14" t="s">
        <v>6851</v>
      </c>
      <c r="D930" s="14" t="s">
        <v>93</v>
      </c>
      <c r="E930" s="14" t="s">
        <v>15</v>
      </c>
      <c r="F930" s="14" t="s">
        <v>6852</v>
      </c>
      <c r="G930" s="14" t="s">
        <v>6853</v>
      </c>
      <c r="H930" s="14" t="s">
        <v>6854</v>
      </c>
      <c r="I930" s="14" t="s">
        <v>6139</v>
      </c>
      <c r="J930" s="14" t="s">
        <v>136</v>
      </c>
      <c r="K930" s="14" t="s">
        <v>66</v>
      </c>
    </row>
    <row r="931" spans="1:11" ht="63" x14ac:dyDescent="0.25">
      <c r="A931" s="27" t="s">
        <v>6855</v>
      </c>
      <c r="B931" s="13" t="s">
        <v>6856</v>
      </c>
      <c r="C931" s="14" t="s">
        <v>6857</v>
      </c>
      <c r="D931" s="14" t="s">
        <v>14</v>
      </c>
      <c r="E931" s="14" t="s">
        <v>15</v>
      </c>
      <c r="F931" s="14" t="s">
        <v>4681</v>
      </c>
      <c r="G931" s="14" t="s">
        <v>4682</v>
      </c>
      <c r="H931" s="14" t="s">
        <v>4683</v>
      </c>
      <c r="I931" s="14" t="s">
        <v>343</v>
      </c>
      <c r="J931" s="14" t="s">
        <v>317</v>
      </c>
      <c r="K931" s="14" t="s">
        <v>344</v>
      </c>
    </row>
    <row r="932" spans="1:11" ht="84" x14ac:dyDescent="0.25">
      <c r="A932" s="27" t="s">
        <v>6858</v>
      </c>
      <c r="B932" s="13" t="s">
        <v>6859</v>
      </c>
      <c r="C932" s="14" t="s">
        <v>6860</v>
      </c>
      <c r="D932" s="14" t="s">
        <v>14</v>
      </c>
      <c r="E932" s="14" t="s">
        <v>15</v>
      </c>
      <c r="F932" s="14" t="s">
        <v>5695</v>
      </c>
      <c r="G932" s="14" t="s">
        <v>5696</v>
      </c>
      <c r="H932" s="14" t="s">
        <v>5697</v>
      </c>
      <c r="I932" s="14" t="s">
        <v>343</v>
      </c>
      <c r="J932" s="14" t="s">
        <v>317</v>
      </c>
      <c r="K932" s="14" t="s">
        <v>344</v>
      </c>
    </row>
    <row r="933" spans="1:11" ht="63" x14ac:dyDescent="0.25">
      <c r="A933" s="27" t="s">
        <v>6861</v>
      </c>
      <c r="B933" s="13" t="s">
        <v>6862</v>
      </c>
      <c r="C933" s="14" t="s">
        <v>6863</v>
      </c>
      <c r="D933" s="14" t="s">
        <v>14</v>
      </c>
      <c r="E933" s="14" t="s">
        <v>15</v>
      </c>
      <c r="F933" s="14" t="s">
        <v>841</v>
      </c>
      <c r="G933" s="14" t="s">
        <v>842</v>
      </c>
      <c r="H933" s="14" t="s">
        <v>843</v>
      </c>
      <c r="I933" s="14" t="s">
        <v>481</v>
      </c>
      <c r="J933" s="14" t="s">
        <v>317</v>
      </c>
      <c r="K933" s="14" t="s">
        <v>76</v>
      </c>
    </row>
    <row r="934" spans="1:11" ht="63" x14ac:dyDescent="0.25">
      <c r="A934" s="27" t="s">
        <v>6864</v>
      </c>
      <c r="B934" s="13" t="s">
        <v>6865</v>
      </c>
      <c r="C934" s="14" t="s">
        <v>6866</v>
      </c>
      <c r="D934" s="14" t="s">
        <v>14</v>
      </c>
      <c r="E934" s="14" t="s">
        <v>15</v>
      </c>
      <c r="F934" s="14" t="s">
        <v>3236</v>
      </c>
      <c r="G934" s="14" t="s">
        <v>6867</v>
      </c>
      <c r="H934" s="14" t="s">
        <v>183</v>
      </c>
      <c r="I934" s="14" t="s">
        <v>343</v>
      </c>
      <c r="J934" s="14" t="s">
        <v>317</v>
      </c>
      <c r="K934" s="14" t="s">
        <v>344</v>
      </c>
    </row>
    <row r="935" spans="1:11" ht="63" x14ac:dyDescent="0.25">
      <c r="A935" s="27" t="s">
        <v>6868</v>
      </c>
      <c r="B935" s="13" t="s">
        <v>6869</v>
      </c>
      <c r="C935" s="14" t="s">
        <v>6870</v>
      </c>
      <c r="D935" s="14" t="s">
        <v>14</v>
      </c>
      <c r="E935" s="14" t="s">
        <v>15</v>
      </c>
      <c r="F935" s="14" t="s">
        <v>167</v>
      </c>
      <c r="G935" s="14" t="s">
        <v>168</v>
      </c>
      <c r="H935" s="14" t="s">
        <v>169</v>
      </c>
      <c r="I935" s="14" t="s">
        <v>343</v>
      </c>
      <c r="J935" s="14" t="s">
        <v>317</v>
      </c>
      <c r="K935" s="14" t="s">
        <v>344</v>
      </c>
    </row>
    <row r="936" spans="1:11" ht="52.5" x14ac:dyDescent="0.25">
      <c r="A936" s="27" t="s">
        <v>6871</v>
      </c>
      <c r="B936" s="13" t="s">
        <v>6872</v>
      </c>
      <c r="C936" s="14" t="s">
        <v>2349</v>
      </c>
      <c r="D936" s="14" t="s">
        <v>80</v>
      </c>
      <c r="E936" s="14" t="s">
        <v>15</v>
      </c>
      <c r="F936" s="14" t="s">
        <v>2033</v>
      </c>
      <c r="G936" s="14" t="s">
        <v>2034</v>
      </c>
      <c r="H936" s="14" t="s">
        <v>2035</v>
      </c>
      <c r="I936" s="14" t="s">
        <v>19</v>
      </c>
      <c r="J936" s="14" t="s">
        <v>20</v>
      </c>
      <c r="K936" s="14"/>
    </row>
    <row r="937" spans="1:11" ht="42" x14ac:dyDescent="0.25">
      <c r="A937" s="27" t="s">
        <v>6873</v>
      </c>
      <c r="B937" s="13" t="s">
        <v>6874</v>
      </c>
      <c r="C937" s="14" t="s">
        <v>6024</v>
      </c>
      <c r="D937" s="14" t="s">
        <v>80</v>
      </c>
      <c r="E937" s="14" t="s">
        <v>15</v>
      </c>
      <c r="F937" s="14" t="s">
        <v>2222</v>
      </c>
      <c r="G937" s="14" t="s">
        <v>2223</v>
      </c>
      <c r="H937" s="14" t="s">
        <v>2224</v>
      </c>
      <c r="I937" s="14" t="s">
        <v>19</v>
      </c>
      <c r="J937" s="14" t="s">
        <v>20</v>
      </c>
      <c r="K937" s="14"/>
    </row>
    <row r="938" spans="1:11" ht="63" x14ac:dyDescent="0.25">
      <c r="A938" s="27" t="s">
        <v>6875</v>
      </c>
      <c r="B938" s="13" t="s">
        <v>6876</v>
      </c>
      <c r="C938" s="14" t="s">
        <v>6877</v>
      </c>
      <c r="D938" s="14" t="s">
        <v>63</v>
      </c>
      <c r="E938" s="14" t="s">
        <v>15</v>
      </c>
      <c r="F938" s="14" t="s">
        <v>6879</v>
      </c>
      <c r="G938" s="14" t="s">
        <v>6878</v>
      </c>
      <c r="H938" s="14" t="s">
        <v>6880</v>
      </c>
      <c r="I938" s="14" t="s">
        <v>1962</v>
      </c>
      <c r="J938" s="14" t="s">
        <v>106</v>
      </c>
      <c r="K938" s="14" t="s">
        <v>281</v>
      </c>
    </row>
    <row r="939" spans="1:11" ht="63" x14ac:dyDescent="0.25">
      <c r="A939" s="27" t="s">
        <v>6881</v>
      </c>
      <c r="B939" s="13" t="s">
        <v>6882</v>
      </c>
      <c r="C939" s="14" t="s">
        <v>6883</v>
      </c>
      <c r="D939" s="14" t="s">
        <v>63</v>
      </c>
      <c r="E939" s="14" t="s">
        <v>15</v>
      </c>
      <c r="F939" s="14" t="s">
        <v>6879</v>
      </c>
      <c r="G939" s="14" t="s">
        <v>6878</v>
      </c>
      <c r="H939" s="14" t="s">
        <v>6880</v>
      </c>
      <c r="I939" s="14" t="s">
        <v>1962</v>
      </c>
      <c r="J939" s="14" t="s">
        <v>106</v>
      </c>
      <c r="K939" s="14" t="s">
        <v>281</v>
      </c>
    </row>
    <row r="940" spans="1:11" ht="63" x14ac:dyDescent="0.25">
      <c r="A940" s="27" t="s">
        <v>6884</v>
      </c>
      <c r="B940" s="13" t="s">
        <v>6885</v>
      </c>
      <c r="C940" s="14" t="s">
        <v>6886</v>
      </c>
      <c r="D940" s="14" t="s">
        <v>63</v>
      </c>
      <c r="E940" s="14" t="s">
        <v>15</v>
      </c>
      <c r="F940" s="14" t="s">
        <v>6887</v>
      </c>
      <c r="G940" s="14" t="s">
        <v>6888</v>
      </c>
      <c r="H940" s="14" t="s">
        <v>6889</v>
      </c>
      <c r="I940" s="14" t="s">
        <v>2915</v>
      </c>
      <c r="J940" s="14" t="s">
        <v>392</v>
      </c>
      <c r="K940" s="14" t="s">
        <v>2916</v>
      </c>
    </row>
    <row r="941" spans="1:11" ht="105" x14ac:dyDescent="0.25">
      <c r="A941" s="27" t="s">
        <v>6890</v>
      </c>
      <c r="B941" s="13" t="s">
        <v>6891</v>
      </c>
      <c r="C941" s="14" t="s">
        <v>6595</v>
      </c>
      <c r="D941" s="14" t="s">
        <v>63</v>
      </c>
      <c r="E941" s="14" t="s">
        <v>15</v>
      </c>
      <c r="F941" s="14" t="s">
        <v>6892</v>
      </c>
      <c r="G941" s="14" t="s">
        <v>6893</v>
      </c>
      <c r="H941" s="14" t="s">
        <v>6894</v>
      </c>
      <c r="I941" s="14" t="s">
        <v>6078</v>
      </c>
      <c r="J941" s="14" t="s">
        <v>136</v>
      </c>
      <c r="K941" s="14" t="s">
        <v>76</v>
      </c>
    </row>
    <row r="942" spans="1:11" ht="73.5" x14ac:dyDescent="0.25">
      <c r="A942" s="27" t="s">
        <v>6895</v>
      </c>
      <c r="B942" s="13" t="s">
        <v>6896</v>
      </c>
      <c r="C942" s="14" t="s">
        <v>6897</v>
      </c>
      <c r="D942" s="14" t="s">
        <v>14</v>
      </c>
      <c r="E942" s="14" t="s">
        <v>15</v>
      </c>
      <c r="F942" s="14" t="s">
        <v>6898</v>
      </c>
      <c r="G942" s="14" t="s">
        <v>6899</v>
      </c>
      <c r="H942" s="14" t="s">
        <v>6900</v>
      </c>
      <c r="I942" s="14" t="s">
        <v>391</v>
      </c>
      <c r="J942" s="14" t="s">
        <v>392</v>
      </c>
      <c r="K942" s="14" t="s">
        <v>76</v>
      </c>
    </row>
    <row r="943" spans="1:11" ht="94.5" x14ac:dyDescent="0.25">
      <c r="A943" s="27" t="s">
        <v>6901</v>
      </c>
      <c r="B943" s="13" t="s">
        <v>6902</v>
      </c>
      <c r="C943" s="14" t="s">
        <v>722</v>
      </c>
      <c r="D943" s="14" t="s">
        <v>80</v>
      </c>
      <c r="E943" s="14" t="s">
        <v>15</v>
      </c>
      <c r="F943" s="14" t="s">
        <v>739</v>
      </c>
      <c r="G943" s="14" t="s">
        <v>740</v>
      </c>
      <c r="H943" s="14" t="s">
        <v>741</v>
      </c>
      <c r="I943" s="14" t="s">
        <v>19</v>
      </c>
      <c r="J943" s="14" t="s">
        <v>20</v>
      </c>
      <c r="K943" s="14"/>
    </row>
    <row r="944" spans="1:11" ht="63" x14ac:dyDescent="0.25">
      <c r="A944" s="27" t="s">
        <v>6903</v>
      </c>
      <c r="B944" s="13" t="s">
        <v>6904</v>
      </c>
      <c r="C944" s="14" t="s">
        <v>6905</v>
      </c>
      <c r="D944" s="14" t="s">
        <v>14</v>
      </c>
      <c r="E944" s="14" t="s">
        <v>15</v>
      </c>
      <c r="F944" s="14" t="s">
        <v>6906</v>
      </c>
      <c r="G944" s="14" t="s">
        <v>5790</v>
      </c>
      <c r="H944" s="14" t="s">
        <v>6907</v>
      </c>
      <c r="I944" s="14" t="s">
        <v>1404</v>
      </c>
      <c r="J944" s="14" t="s">
        <v>317</v>
      </c>
      <c r="K944" s="14" t="s">
        <v>344</v>
      </c>
    </row>
    <row r="945" spans="1:11" ht="63" x14ac:dyDescent="0.25">
      <c r="A945" s="27" t="s">
        <v>6908</v>
      </c>
      <c r="B945" s="13" t="s">
        <v>6909</v>
      </c>
      <c r="C945" s="14" t="s">
        <v>6910</v>
      </c>
      <c r="D945" s="14" t="s">
        <v>14</v>
      </c>
      <c r="E945" s="14" t="s">
        <v>15</v>
      </c>
      <c r="F945" s="14" t="s">
        <v>1009</v>
      </c>
      <c r="G945" s="14" t="s">
        <v>1010</v>
      </c>
      <c r="H945" s="14" t="s">
        <v>1011</v>
      </c>
      <c r="I945" s="14" t="s">
        <v>3806</v>
      </c>
      <c r="J945" s="14" t="s">
        <v>317</v>
      </c>
      <c r="K945" s="14" t="s">
        <v>344</v>
      </c>
    </row>
    <row r="946" spans="1:11" ht="42" x14ac:dyDescent="0.25">
      <c r="A946" s="27" t="s">
        <v>6911</v>
      </c>
      <c r="B946" s="13" t="s">
        <v>6912</v>
      </c>
      <c r="C946" s="14" t="s">
        <v>6913</v>
      </c>
      <c r="D946" s="14" t="s">
        <v>63</v>
      </c>
      <c r="E946" s="14" t="s">
        <v>15</v>
      </c>
      <c r="F946" s="14"/>
      <c r="G946" s="14" t="s">
        <v>6914</v>
      </c>
      <c r="H946" s="14" t="s">
        <v>6915</v>
      </c>
      <c r="I946" s="14" t="s">
        <v>28</v>
      </c>
      <c r="J946" s="14" t="s">
        <v>29</v>
      </c>
      <c r="K946" s="14" t="s">
        <v>3799</v>
      </c>
    </row>
    <row r="947" spans="1:11" ht="52.5" x14ac:dyDescent="0.25">
      <c r="A947" s="27" t="s">
        <v>6916</v>
      </c>
      <c r="B947" s="13" t="s">
        <v>6917</v>
      </c>
      <c r="C947" s="14" t="s">
        <v>6918</v>
      </c>
      <c r="D947" s="14" t="s">
        <v>585</v>
      </c>
      <c r="E947" s="14" t="s">
        <v>15</v>
      </c>
      <c r="F947" s="14" t="s">
        <v>6351</v>
      </c>
      <c r="G947" s="14" t="s">
        <v>6919</v>
      </c>
      <c r="H947" s="14" t="s">
        <v>6353</v>
      </c>
      <c r="I947" s="14" t="s">
        <v>74</v>
      </c>
      <c r="J947" s="14" t="s">
        <v>75</v>
      </c>
      <c r="K947" s="14" t="s">
        <v>76</v>
      </c>
    </row>
    <row r="948" spans="1:11" ht="42" x14ac:dyDescent="0.25">
      <c r="A948" s="27" t="s">
        <v>6920</v>
      </c>
      <c r="B948" s="13" t="s">
        <v>6921</v>
      </c>
      <c r="C948" s="14" t="s">
        <v>6922</v>
      </c>
      <c r="D948" s="14" t="s">
        <v>80</v>
      </c>
      <c r="E948" s="14" t="s">
        <v>15</v>
      </c>
      <c r="F948" s="14" t="s">
        <v>2708</v>
      </c>
      <c r="G948" s="14" t="s">
        <v>2709</v>
      </c>
      <c r="H948" s="14" t="s">
        <v>2710</v>
      </c>
      <c r="I948" s="14" t="s">
        <v>19</v>
      </c>
      <c r="J948" s="14" t="s">
        <v>20</v>
      </c>
      <c r="K948" s="14"/>
    </row>
    <row r="949" spans="1:11" ht="105" x14ac:dyDescent="0.25">
      <c r="A949" s="27" t="s">
        <v>6923</v>
      </c>
      <c r="B949" s="13" t="s">
        <v>6924</v>
      </c>
      <c r="C949" s="14" t="s">
        <v>6925</v>
      </c>
      <c r="D949" s="14" t="s">
        <v>63</v>
      </c>
      <c r="E949" s="14" t="s">
        <v>15</v>
      </c>
      <c r="F949" s="14" t="s">
        <v>6926</v>
      </c>
      <c r="G949" s="14" t="s">
        <v>6927</v>
      </c>
      <c r="H949" s="14" t="s">
        <v>6928</v>
      </c>
      <c r="I949" s="14" t="s">
        <v>6078</v>
      </c>
      <c r="J949" s="14" t="s">
        <v>136</v>
      </c>
      <c r="K949" s="14" t="s">
        <v>76</v>
      </c>
    </row>
    <row r="950" spans="1:11" ht="73.5" x14ac:dyDescent="0.25">
      <c r="A950" s="27" t="s">
        <v>6929</v>
      </c>
      <c r="B950" s="13" t="s">
        <v>6930</v>
      </c>
      <c r="C950" s="14" t="s">
        <v>6931</v>
      </c>
      <c r="D950" s="14" t="s">
        <v>63</v>
      </c>
      <c r="E950" s="14" t="s">
        <v>15</v>
      </c>
      <c r="F950" s="14" t="s">
        <v>6932</v>
      </c>
      <c r="G950" s="14" t="s">
        <v>6933</v>
      </c>
      <c r="H950" s="14" t="s">
        <v>6934</v>
      </c>
      <c r="I950" s="14" t="s">
        <v>391</v>
      </c>
      <c r="J950" s="14" t="s">
        <v>392</v>
      </c>
      <c r="K950" s="14" t="s">
        <v>76</v>
      </c>
    </row>
    <row r="951" spans="1:11" ht="63" x14ac:dyDescent="0.25">
      <c r="A951" s="27" t="s">
        <v>6935</v>
      </c>
      <c r="B951" s="13" t="s">
        <v>6936</v>
      </c>
      <c r="C951" s="14" t="s">
        <v>6937</v>
      </c>
      <c r="D951" s="14" t="s">
        <v>14</v>
      </c>
      <c r="E951" s="14" t="s">
        <v>15</v>
      </c>
      <c r="F951" s="14" t="s">
        <v>6938</v>
      </c>
      <c r="G951" s="14" t="s">
        <v>6939</v>
      </c>
      <c r="H951" s="14" t="s">
        <v>3073</v>
      </c>
      <c r="I951" s="14" t="s">
        <v>3806</v>
      </c>
      <c r="J951" s="14" t="s">
        <v>317</v>
      </c>
      <c r="K951" s="14" t="s">
        <v>344</v>
      </c>
    </row>
    <row r="952" spans="1:11" ht="52.5" x14ac:dyDescent="0.25">
      <c r="A952" s="27" t="s">
        <v>6940</v>
      </c>
      <c r="B952" s="13" t="s">
        <v>6941</v>
      </c>
      <c r="C952" s="14" t="s">
        <v>6942</v>
      </c>
      <c r="D952" s="14" t="s">
        <v>128</v>
      </c>
      <c r="E952" s="14" t="s">
        <v>15</v>
      </c>
      <c r="F952" s="14" t="s">
        <v>1192</v>
      </c>
      <c r="G952" s="14" t="s">
        <v>1193</v>
      </c>
      <c r="H952" s="14" t="s">
        <v>1194</v>
      </c>
      <c r="I952" s="14" t="s">
        <v>560</v>
      </c>
      <c r="J952" s="14" t="s">
        <v>458</v>
      </c>
      <c r="K952" s="14" t="s">
        <v>66</v>
      </c>
    </row>
    <row r="953" spans="1:11" ht="63" x14ac:dyDescent="0.25">
      <c r="A953" s="27" t="s">
        <v>6943</v>
      </c>
      <c r="B953" s="13" t="s">
        <v>6944</v>
      </c>
      <c r="C953" s="14" t="s">
        <v>6945</v>
      </c>
      <c r="D953" s="14" t="s">
        <v>14</v>
      </c>
      <c r="E953" s="14" t="s">
        <v>15</v>
      </c>
      <c r="F953" s="14" t="s">
        <v>706</v>
      </c>
      <c r="G953" s="14" t="s">
        <v>707</v>
      </c>
      <c r="H953" s="14" t="s">
        <v>708</v>
      </c>
      <c r="I953" s="14" t="s">
        <v>28</v>
      </c>
      <c r="J953" s="14" t="s">
        <v>29</v>
      </c>
      <c r="K953" s="14" t="s">
        <v>37</v>
      </c>
    </row>
    <row r="954" spans="1:11" ht="52.5" x14ac:dyDescent="0.25">
      <c r="A954" s="27" t="s">
        <v>6946</v>
      </c>
      <c r="B954" s="13" t="s">
        <v>6947</v>
      </c>
      <c r="C954" s="14" t="s">
        <v>69</v>
      </c>
      <c r="D954" s="14" t="s">
        <v>55</v>
      </c>
      <c r="E954" s="14" t="s">
        <v>15</v>
      </c>
      <c r="F954" s="14" t="s">
        <v>1105</v>
      </c>
      <c r="G954" s="14" t="s">
        <v>6948</v>
      </c>
      <c r="H954" s="14" t="s">
        <v>6949</v>
      </c>
      <c r="I954" s="14" t="s">
        <v>105</v>
      </c>
      <c r="J954" s="14" t="s">
        <v>106</v>
      </c>
      <c r="K954" s="14" t="s">
        <v>281</v>
      </c>
    </row>
    <row r="955" spans="1:11" ht="73.5" x14ac:dyDescent="0.25">
      <c r="A955" s="27" t="s">
        <v>6950</v>
      </c>
      <c r="B955" s="13" t="s">
        <v>6951</v>
      </c>
      <c r="C955" s="14" t="s">
        <v>6952</v>
      </c>
      <c r="D955" s="14" t="s">
        <v>14</v>
      </c>
      <c r="E955" s="14" t="s">
        <v>15</v>
      </c>
      <c r="F955" s="14" t="s">
        <v>159</v>
      </c>
      <c r="G955" s="14" t="s">
        <v>160</v>
      </c>
      <c r="H955" s="14" t="s">
        <v>161</v>
      </c>
      <c r="I955" s="14" t="s">
        <v>1404</v>
      </c>
      <c r="J955" s="14" t="s">
        <v>317</v>
      </c>
      <c r="K955" s="14" t="s">
        <v>344</v>
      </c>
    </row>
    <row r="956" spans="1:11" ht="63" x14ac:dyDescent="0.25">
      <c r="A956" s="27" t="s">
        <v>6953</v>
      </c>
      <c r="B956" s="13" t="s">
        <v>6954</v>
      </c>
      <c r="C956" s="14" t="s">
        <v>6955</v>
      </c>
      <c r="D956" s="14" t="s">
        <v>14</v>
      </c>
      <c r="E956" s="14" t="s">
        <v>15</v>
      </c>
      <c r="F956" s="14"/>
      <c r="G956" s="14" t="s">
        <v>6956</v>
      </c>
      <c r="H956" s="14" t="s">
        <v>6957</v>
      </c>
      <c r="I956" s="14" t="s">
        <v>1404</v>
      </c>
      <c r="J956" s="14" t="s">
        <v>317</v>
      </c>
      <c r="K956" s="14" t="s">
        <v>344</v>
      </c>
    </row>
    <row r="957" spans="1:11" ht="73.5" x14ac:dyDescent="0.25">
      <c r="A957" s="27" t="s">
        <v>6958</v>
      </c>
      <c r="B957" s="13" t="s">
        <v>6959</v>
      </c>
      <c r="C957" s="14" t="s">
        <v>6960</v>
      </c>
      <c r="D957" s="14" t="s">
        <v>63</v>
      </c>
      <c r="E957" s="14" t="s">
        <v>15</v>
      </c>
      <c r="F957" s="14" t="s">
        <v>2752</v>
      </c>
      <c r="G957" s="14" t="s">
        <v>2753</v>
      </c>
      <c r="H957" s="14" t="s">
        <v>2754</v>
      </c>
      <c r="I957" s="14" t="s">
        <v>28</v>
      </c>
      <c r="J957" s="14" t="s">
        <v>29</v>
      </c>
      <c r="K957" s="14" t="s">
        <v>4856</v>
      </c>
    </row>
    <row r="958" spans="1:11" ht="63" x14ac:dyDescent="0.25">
      <c r="A958" s="27" t="s">
        <v>6961</v>
      </c>
      <c r="B958" s="13" t="s">
        <v>6962</v>
      </c>
      <c r="C958" s="14" t="s">
        <v>6963</v>
      </c>
      <c r="D958" s="14" t="s">
        <v>63</v>
      </c>
      <c r="E958" s="14" t="s">
        <v>15</v>
      </c>
      <c r="F958" s="14"/>
      <c r="G958" s="14" t="s">
        <v>2387</v>
      </c>
      <c r="H958" s="14" t="s">
        <v>2388</v>
      </c>
      <c r="I958" s="14" t="s">
        <v>28</v>
      </c>
      <c r="J958" s="14" t="s">
        <v>29</v>
      </c>
      <c r="K958" s="14" t="s">
        <v>4856</v>
      </c>
    </row>
    <row r="959" spans="1:11" ht="42" x14ac:dyDescent="0.25">
      <c r="A959" s="27" t="s">
        <v>6964</v>
      </c>
      <c r="B959" s="13" t="s">
        <v>6965</v>
      </c>
      <c r="C959" s="14" t="s">
        <v>722</v>
      </c>
      <c r="D959" s="14" t="s">
        <v>80</v>
      </c>
      <c r="E959" s="14" t="s">
        <v>15</v>
      </c>
      <c r="F959" s="14" t="s">
        <v>2026</v>
      </c>
      <c r="G959" s="14" t="s">
        <v>2027</v>
      </c>
      <c r="H959" s="14" t="s">
        <v>2028</v>
      </c>
      <c r="I959" s="14" t="s">
        <v>19</v>
      </c>
      <c r="J959" s="14" t="s">
        <v>20</v>
      </c>
      <c r="K959" s="14"/>
    </row>
    <row r="960" spans="1:11" ht="42" x14ac:dyDescent="0.25">
      <c r="A960" s="27" t="s">
        <v>6966</v>
      </c>
      <c r="B960" s="13" t="s">
        <v>6967</v>
      </c>
      <c r="C960" s="14" t="s">
        <v>722</v>
      </c>
      <c r="D960" s="14" t="s">
        <v>80</v>
      </c>
      <c r="E960" s="14" t="s">
        <v>15</v>
      </c>
      <c r="F960" s="14" t="s">
        <v>723</v>
      </c>
      <c r="G960" s="14" t="s">
        <v>724</v>
      </c>
      <c r="H960" s="14" t="s">
        <v>725</v>
      </c>
      <c r="I960" s="14" t="s">
        <v>19</v>
      </c>
      <c r="J960" s="14" t="s">
        <v>20</v>
      </c>
      <c r="K960" s="14"/>
    </row>
    <row r="961" spans="1:11" ht="73.5" x14ac:dyDescent="0.25">
      <c r="A961" s="27" t="s">
        <v>6968</v>
      </c>
      <c r="B961" s="13" t="s">
        <v>6969</v>
      </c>
      <c r="C961" s="14" t="s">
        <v>6970</v>
      </c>
      <c r="D961" s="14" t="s">
        <v>63</v>
      </c>
      <c r="E961" s="14" t="s">
        <v>15</v>
      </c>
      <c r="F961" s="14" t="s">
        <v>3738</v>
      </c>
      <c r="G961" s="14" t="s">
        <v>3739</v>
      </c>
      <c r="H961" s="14" t="s">
        <v>3740</v>
      </c>
      <c r="I961" s="14" t="s">
        <v>28</v>
      </c>
      <c r="J961" s="14" t="s">
        <v>29</v>
      </c>
      <c r="K961" s="14" t="s">
        <v>4856</v>
      </c>
    </row>
    <row r="962" spans="1:11" ht="63" x14ac:dyDescent="0.25">
      <c r="A962" s="27" t="s">
        <v>6971</v>
      </c>
      <c r="B962" s="13" t="s">
        <v>6972</v>
      </c>
      <c r="C962" s="14" t="s">
        <v>6973</v>
      </c>
      <c r="D962" s="14" t="s">
        <v>63</v>
      </c>
      <c r="E962" s="14" t="s">
        <v>15</v>
      </c>
      <c r="F962" s="14" t="s">
        <v>3479</v>
      </c>
      <c r="G962" s="14" t="s">
        <v>3480</v>
      </c>
      <c r="H962" s="14" t="s">
        <v>3481</v>
      </c>
      <c r="I962" s="14" t="s">
        <v>1057</v>
      </c>
      <c r="J962" s="14" t="s">
        <v>75</v>
      </c>
      <c r="K962" s="14" t="s">
        <v>76</v>
      </c>
    </row>
    <row r="963" spans="1:11" ht="42" x14ac:dyDescent="0.25">
      <c r="A963" s="27" t="s">
        <v>6974</v>
      </c>
      <c r="B963" s="13" t="s">
        <v>6975</v>
      </c>
      <c r="C963" s="14" t="s">
        <v>6531</v>
      </c>
      <c r="D963" s="14" t="s">
        <v>80</v>
      </c>
      <c r="E963" s="14" t="s">
        <v>15</v>
      </c>
      <c r="F963" s="14" t="s">
        <v>116</v>
      </c>
      <c r="G963" s="14" t="s">
        <v>117</v>
      </c>
      <c r="H963" s="14" t="s">
        <v>118</v>
      </c>
      <c r="I963" s="14" t="s">
        <v>19</v>
      </c>
      <c r="J963" s="14" t="s">
        <v>20</v>
      </c>
      <c r="K963" s="14"/>
    </row>
    <row r="964" spans="1:11" ht="63" x14ac:dyDescent="0.25">
      <c r="A964" s="27" t="s">
        <v>6976</v>
      </c>
      <c r="B964" s="13" t="s">
        <v>6977</v>
      </c>
      <c r="C964" s="14" t="s">
        <v>6978</v>
      </c>
      <c r="D964" s="14" t="s">
        <v>585</v>
      </c>
      <c r="E964" s="14" t="s">
        <v>15</v>
      </c>
      <c r="F964" s="14" t="s">
        <v>6979</v>
      </c>
      <c r="G964" s="14" t="s">
        <v>6980</v>
      </c>
      <c r="H964" s="14" t="s">
        <v>6981</v>
      </c>
      <c r="I964" s="14" t="s">
        <v>316</v>
      </c>
      <c r="J964" s="14" t="s">
        <v>317</v>
      </c>
      <c r="K964" s="14" t="s">
        <v>66</v>
      </c>
    </row>
    <row r="965" spans="1:11" ht="31.5" x14ac:dyDescent="0.25">
      <c r="A965" s="28">
        <v>20221140146172</v>
      </c>
      <c r="B965" s="17" t="s">
        <v>6982</v>
      </c>
      <c r="C965" s="17" t="s">
        <v>6983</v>
      </c>
      <c r="D965" s="17" t="s">
        <v>6984</v>
      </c>
      <c r="E965" s="17" t="s">
        <v>6985</v>
      </c>
      <c r="F965" s="17" t="s">
        <v>6986</v>
      </c>
      <c r="G965" s="17" t="s">
        <v>6987</v>
      </c>
      <c r="H965" s="17">
        <v>10</v>
      </c>
      <c r="I965" s="18"/>
      <c r="J965" s="18"/>
      <c r="K965" s="17">
        <v>-15</v>
      </c>
    </row>
    <row r="966" spans="1:11" ht="31.5" x14ac:dyDescent="0.25">
      <c r="A966" s="29">
        <v>20221140146182</v>
      </c>
      <c r="B966" s="19" t="s">
        <v>6988</v>
      </c>
      <c r="C966" s="19" t="s">
        <v>6989</v>
      </c>
      <c r="D966" s="19" t="s">
        <v>6990</v>
      </c>
      <c r="E966" s="19" t="s">
        <v>6985</v>
      </c>
      <c r="F966" s="19" t="s">
        <v>6986</v>
      </c>
      <c r="G966" s="19" t="s">
        <v>6987</v>
      </c>
      <c r="H966" s="19">
        <v>10</v>
      </c>
      <c r="I966" s="20"/>
      <c r="J966" s="20"/>
      <c r="K966" s="19">
        <v>-15</v>
      </c>
    </row>
    <row r="967" spans="1:11" ht="42" x14ac:dyDescent="0.25">
      <c r="A967" s="28">
        <v>20221140146192</v>
      </c>
      <c r="B967" s="17" t="s">
        <v>6991</v>
      </c>
      <c r="C967" s="17" t="s">
        <v>6992</v>
      </c>
      <c r="D967" s="17" t="s">
        <v>6993</v>
      </c>
      <c r="E967" s="17" t="s">
        <v>6985</v>
      </c>
      <c r="F967" s="17" t="s">
        <v>6986</v>
      </c>
      <c r="G967" s="17" t="s">
        <v>6987</v>
      </c>
      <c r="H967" s="17">
        <v>10</v>
      </c>
      <c r="I967" s="18"/>
      <c r="J967" s="18"/>
      <c r="K967" s="17">
        <v>-15</v>
      </c>
    </row>
    <row r="968" spans="1:11" ht="31.5" x14ac:dyDescent="0.25">
      <c r="A968" s="29">
        <v>20221140146202</v>
      </c>
      <c r="B968" s="19" t="s">
        <v>6994</v>
      </c>
      <c r="C968" s="19" t="s">
        <v>6995</v>
      </c>
      <c r="D968" s="19" t="s">
        <v>6996</v>
      </c>
      <c r="E968" s="19" t="s">
        <v>6985</v>
      </c>
      <c r="F968" s="19" t="s">
        <v>6986</v>
      </c>
      <c r="G968" s="19" t="s">
        <v>6987</v>
      </c>
      <c r="H968" s="19">
        <v>10</v>
      </c>
      <c r="I968" s="20"/>
      <c r="J968" s="20"/>
      <c r="K968" s="19">
        <v>-15</v>
      </c>
    </row>
    <row r="969" spans="1:11" ht="42" x14ac:dyDescent="0.25">
      <c r="A969" s="28">
        <v>20221140146212</v>
      </c>
      <c r="B969" s="17" t="s">
        <v>6997</v>
      </c>
      <c r="C969" s="17" t="s">
        <v>6998</v>
      </c>
      <c r="D969" s="17" t="s">
        <v>6993</v>
      </c>
      <c r="E969" s="17" t="s">
        <v>6985</v>
      </c>
      <c r="F969" s="17" t="s">
        <v>6986</v>
      </c>
      <c r="G969" s="17" t="s">
        <v>6987</v>
      </c>
      <c r="H969" s="17">
        <v>10</v>
      </c>
      <c r="I969" s="18"/>
      <c r="J969" s="18"/>
      <c r="K969" s="17">
        <v>-15</v>
      </c>
    </row>
    <row r="970" spans="1:11" ht="42" x14ac:dyDescent="0.25">
      <c r="A970" s="29">
        <v>20221140146222</v>
      </c>
      <c r="B970" s="19" t="s">
        <v>6999</v>
      </c>
      <c r="C970" s="19" t="s">
        <v>7000</v>
      </c>
      <c r="D970" s="19" t="s">
        <v>6993</v>
      </c>
      <c r="E970" s="19" t="s">
        <v>6985</v>
      </c>
      <c r="F970" s="19" t="s">
        <v>6986</v>
      </c>
      <c r="G970" s="19" t="s">
        <v>6987</v>
      </c>
      <c r="H970" s="19">
        <v>10</v>
      </c>
      <c r="I970" s="20"/>
      <c r="J970" s="20"/>
      <c r="K970" s="19">
        <v>-15</v>
      </c>
    </row>
    <row r="971" spans="1:11" ht="42" x14ac:dyDescent="0.25">
      <c r="A971" s="28">
        <v>20221140146232</v>
      </c>
      <c r="B971" s="17" t="s">
        <v>7001</v>
      </c>
      <c r="C971" s="17" t="s">
        <v>7002</v>
      </c>
      <c r="D971" s="17" t="s">
        <v>7003</v>
      </c>
      <c r="E971" s="17" t="s">
        <v>6985</v>
      </c>
      <c r="F971" s="17" t="s">
        <v>6986</v>
      </c>
      <c r="G971" s="17" t="s">
        <v>7004</v>
      </c>
      <c r="H971" s="17">
        <v>35</v>
      </c>
      <c r="I971" s="17">
        <v>20222110054191</v>
      </c>
      <c r="J971" s="17">
        <v>20222110054191</v>
      </c>
      <c r="K971" s="17">
        <v>20</v>
      </c>
    </row>
    <row r="972" spans="1:11" ht="63" x14ac:dyDescent="0.25">
      <c r="A972" s="29">
        <v>20221140146242</v>
      </c>
      <c r="B972" s="19" t="s">
        <v>7005</v>
      </c>
      <c r="C972" s="19" t="s">
        <v>7007</v>
      </c>
      <c r="D972" s="19" t="s">
        <v>7008</v>
      </c>
      <c r="E972" s="19" t="s">
        <v>6985</v>
      </c>
      <c r="F972" s="19" t="s">
        <v>6986</v>
      </c>
      <c r="G972" s="19" t="s">
        <v>7009</v>
      </c>
      <c r="H972" s="19">
        <v>10</v>
      </c>
      <c r="I972" s="19">
        <v>20222110053481</v>
      </c>
      <c r="J972" s="19">
        <v>20222110053481</v>
      </c>
      <c r="K972" s="19">
        <v>-15</v>
      </c>
    </row>
    <row r="973" spans="1:11" ht="31.5" x14ac:dyDescent="0.25">
      <c r="A973" s="28">
        <v>20221140146252</v>
      </c>
      <c r="B973" s="17" t="s">
        <v>7010</v>
      </c>
      <c r="C973" s="17" t="s">
        <v>7011</v>
      </c>
      <c r="D973" s="17" t="s">
        <v>6996</v>
      </c>
      <c r="E973" s="17" t="s">
        <v>6985</v>
      </c>
      <c r="F973" s="17" t="s">
        <v>6986</v>
      </c>
      <c r="G973" s="17" t="s">
        <v>6987</v>
      </c>
      <c r="H973" s="17">
        <v>10</v>
      </c>
      <c r="I973" s="18"/>
      <c r="J973" s="18"/>
      <c r="K973" s="17">
        <v>-15</v>
      </c>
    </row>
    <row r="974" spans="1:11" ht="31.5" x14ac:dyDescent="0.25">
      <c r="A974" s="29">
        <v>20221140146262</v>
      </c>
      <c r="B974" s="19" t="s">
        <v>7012</v>
      </c>
      <c r="C974" s="19" t="s">
        <v>7013</v>
      </c>
      <c r="D974" s="19" t="s">
        <v>6996</v>
      </c>
      <c r="E974" s="19" t="s">
        <v>6985</v>
      </c>
      <c r="F974" s="19" t="s">
        <v>6986</v>
      </c>
      <c r="G974" s="19" t="s">
        <v>6987</v>
      </c>
      <c r="H974" s="19">
        <v>10</v>
      </c>
      <c r="I974" s="20"/>
      <c r="J974" s="20"/>
      <c r="K974" s="19">
        <v>-15</v>
      </c>
    </row>
    <row r="975" spans="1:11" ht="31.5" x14ac:dyDescent="0.25">
      <c r="A975" s="28">
        <v>20221140146272</v>
      </c>
      <c r="B975" s="17" t="s">
        <v>7014</v>
      </c>
      <c r="C975" s="17" t="s">
        <v>7015</v>
      </c>
      <c r="D975" s="17" t="s">
        <v>7016</v>
      </c>
      <c r="E975" s="17" t="s">
        <v>6985</v>
      </c>
      <c r="F975" s="17" t="s">
        <v>6986</v>
      </c>
      <c r="G975" s="17" t="s">
        <v>6987</v>
      </c>
      <c r="H975" s="17">
        <v>10</v>
      </c>
      <c r="I975" s="18"/>
      <c r="J975" s="18"/>
      <c r="K975" s="17">
        <v>-15</v>
      </c>
    </row>
    <row r="976" spans="1:11" ht="31.5" x14ac:dyDescent="0.25">
      <c r="A976" s="29">
        <v>20221140146282</v>
      </c>
      <c r="B976" s="19" t="s">
        <v>7017</v>
      </c>
      <c r="C976" s="19" t="s">
        <v>7018</v>
      </c>
      <c r="D976" s="19" t="s">
        <v>7019</v>
      </c>
      <c r="E976" s="19" t="s">
        <v>6985</v>
      </c>
      <c r="F976" s="19" t="s">
        <v>6986</v>
      </c>
      <c r="G976" s="19" t="s">
        <v>6987</v>
      </c>
      <c r="H976" s="19">
        <v>10</v>
      </c>
      <c r="I976" s="20"/>
      <c r="J976" s="20"/>
      <c r="K976" s="19">
        <v>-15</v>
      </c>
    </row>
    <row r="977" spans="1:11" ht="126" x14ac:dyDescent="0.25">
      <c r="A977" s="28">
        <v>20221140146302</v>
      </c>
      <c r="B977" s="17" t="s">
        <v>7020</v>
      </c>
      <c r="C977" s="17" t="s">
        <v>7022</v>
      </c>
      <c r="D977" s="17" t="s">
        <v>7023</v>
      </c>
      <c r="E977" s="17" t="s">
        <v>7024</v>
      </c>
      <c r="F977" s="17" t="s">
        <v>7025</v>
      </c>
      <c r="G977" s="17" t="s">
        <v>7026</v>
      </c>
      <c r="H977" s="17">
        <v>30</v>
      </c>
      <c r="I977" s="17">
        <v>20222110054341</v>
      </c>
      <c r="J977" s="17">
        <v>20222110054341</v>
      </c>
      <c r="K977" s="17">
        <v>13</v>
      </c>
    </row>
    <row r="978" spans="1:11" ht="52.5" x14ac:dyDescent="0.25">
      <c r="A978" s="29">
        <v>20221140146312</v>
      </c>
      <c r="B978" s="19" t="s">
        <v>7027</v>
      </c>
      <c r="C978" s="19" t="s">
        <v>7028</v>
      </c>
      <c r="D978" s="19" t="s">
        <v>7029</v>
      </c>
      <c r="E978" s="19" t="s">
        <v>7030</v>
      </c>
      <c r="F978" s="19" t="s">
        <v>7031</v>
      </c>
      <c r="G978" s="19" t="s">
        <v>7032</v>
      </c>
      <c r="H978" s="19">
        <v>0</v>
      </c>
      <c r="I978" s="20"/>
      <c r="J978" s="20"/>
      <c r="K978" s="19">
        <v>-29</v>
      </c>
    </row>
    <row r="979" spans="1:11" ht="63" x14ac:dyDescent="0.25">
      <c r="A979" s="28">
        <v>20221140146322</v>
      </c>
      <c r="B979" s="17" t="s">
        <v>7033</v>
      </c>
      <c r="C979" s="17" t="s">
        <v>7035</v>
      </c>
      <c r="D979" s="17" t="s">
        <v>7036</v>
      </c>
      <c r="E979" s="17" t="s">
        <v>6985</v>
      </c>
      <c r="F979" s="17" t="s">
        <v>6986</v>
      </c>
      <c r="G979" s="17" t="s">
        <v>7032</v>
      </c>
      <c r="H979" s="17">
        <v>0</v>
      </c>
      <c r="I979" s="18"/>
      <c r="J979" s="18"/>
      <c r="K979" s="17">
        <v>-29</v>
      </c>
    </row>
    <row r="980" spans="1:11" ht="42" x14ac:dyDescent="0.25">
      <c r="A980" s="29">
        <v>20221140146332</v>
      </c>
      <c r="B980" s="19" t="s">
        <v>7037</v>
      </c>
      <c r="C980" s="19" t="s">
        <v>7038</v>
      </c>
      <c r="D980" s="19" t="s">
        <v>7039</v>
      </c>
      <c r="E980" s="19" t="s">
        <v>6985</v>
      </c>
      <c r="F980" s="19" t="s">
        <v>6986</v>
      </c>
      <c r="G980" s="19" t="s">
        <v>7040</v>
      </c>
      <c r="H980" s="19">
        <v>10</v>
      </c>
      <c r="I980" s="20"/>
      <c r="J980" s="20"/>
      <c r="K980" s="19">
        <v>-14</v>
      </c>
    </row>
    <row r="981" spans="1:11" ht="31.5" x14ac:dyDescent="0.25">
      <c r="A981" s="28">
        <v>20221140146342</v>
      </c>
      <c r="B981" s="17" t="s">
        <v>7041</v>
      </c>
      <c r="C981" s="17" t="s">
        <v>7042</v>
      </c>
      <c r="D981" s="17" t="s">
        <v>6984</v>
      </c>
      <c r="E981" s="17" t="s">
        <v>6985</v>
      </c>
      <c r="F981" s="17" t="s">
        <v>6986</v>
      </c>
      <c r="G981" s="17" t="s">
        <v>6987</v>
      </c>
      <c r="H981" s="17">
        <v>10</v>
      </c>
      <c r="I981" s="18"/>
      <c r="J981" s="18"/>
      <c r="K981" s="17">
        <v>-14</v>
      </c>
    </row>
    <row r="982" spans="1:11" ht="42" x14ac:dyDescent="0.25">
      <c r="A982" s="29">
        <v>20221140146352</v>
      </c>
      <c r="B982" s="19" t="s">
        <v>7043</v>
      </c>
      <c r="C982" s="19" t="s">
        <v>7044</v>
      </c>
      <c r="D982" s="19" t="s">
        <v>6993</v>
      </c>
      <c r="E982" s="19" t="s">
        <v>6985</v>
      </c>
      <c r="F982" s="19" t="s">
        <v>6986</v>
      </c>
      <c r="G982" s="19" t="s">
        <v>6987</v>
      </c>
      <c r="H982" s="19">
        <v>10</v>
      </c>
      <c r="I982" s="20"/>
      <c r="J982" s="20"/>
      <c r="K982" s="19">
        <v>-14</v>
      </c>
    </row>
    <row r="983" spans="1:11" ht="42" x14ac:dyDescent="0.25">
      <c r="A983" s="28">
        <v>20221140146362</v>
      </c>
      <c r="B983" s="17" t="s">
        <v>7045</v>
      </c>
      <c r="C983" s="17" t="s">
        <v>7046</v>
      </c>
      <c r="D983" s="17" t="s">
        <v>6993</v>
      </c>
      <c r="E983" s="17" t="s">
        <v>6985</v>
      </c>
      <c r="F983" s="17" t="s">
        <v>6986</v>
      </c>
      <c r="G983" s="17" t="s">
        <v>6987</v>
      </c>
      <c r="H983" s="17">
        <v>10</v>
      </c>
      <c r="I983" s="18"/>
      <c r="J983" s="18"/>
      <c r="K983" s="17">
        <v>-14</v>
      </c>
    </row>
    <row r="984" spans="1:11" ht="42" x14ac:dyDescent="0.25">
      <c r="A984" s="29">
        <v>20221140146372</v>
      </c>
      <c r="B984" s="19" t="s">
        <v>7047</v>
      </c>
      <c r="C984" s="19" t="s">
        <v>7048</v>
      </c>
      <c r="D984" s="19" t="s">
        <v>6993</v>
      </c>
      <c r="E984" s="19" t="s">
        <v>6985</v>
      </c>
      <c r="F984" s="19" t="s">
        <v>6986</v>
      </c>
      <c r="G984" s="19" t="s">
        <v>6987</v>
      </c>
      <c r="H984" s="19">
        <v>10</v>
      </c>
      <c r="I984" s="20"/>
      <c r="J984" s="20"/>
      <c r="K984" s="19">
        <v>-14</v>
      </c>
    </row>
    <row r="985" spans="1:11" ht="42" x14ac:dyDescent="0.25">
      <c r="A985" s="28">
        <v>20221140146382</v>
      </c>
      <c r="B985" s="17" t="s">
        <v>7049</v>
      </c>
      <c r="C985" s="17" t="s">
        <v>7050</v>
      </c>
      <c r="D985" s="17" t="s">
        <v>6993</v>
      </c>
      <c r="E985" s="17" t="s">
        <v>6985</v>
      </c>
      <c r="F985" s="17" t="s">
        <v>6986</v>
      </c>
      <c r="G985" s="17" t="s">
        <v>6987</v>
      </c>
      <c r="H985" s="17">
        <v>10</v>
      </c>
      <c r="I985" s="18"/>
      <c r="J985" s="18"/>
      <c r="K985" s="17">
        <v>-14</v>
      </c>
    </row>
    <row r="986" spans="1:11" ht="42" x14ac:dyDescent="0.25">
      <c r="A986" s="29">
        <v>20221140146392</v>
      </c>
      <c r="B986" s="19" t="s">
        <v>7051</v>
      </c>
      <c r="C986" s="19" t="s">
        <v>7052</v>
      </c>
      <c r="D986" s="19" t="s">
        <v>6993</v>
      </c>
      <c r="E986" s="19" t="s">
        <v>6985</v>
      </c>
      <c r="F986" s="19" t="s">
        <v>6986</v>
      </c>
      <c r="G986" s="19" t="s">
        <v>6987</v>
      </c>
      <c r="H986" s="19">
        <v>10</v>
      </c>
      <c r="I986" s="20"/>
      <c r="J986" s="20"/>
      <c r="K986" s="19">
        <v>-14</v>
      </c>
    </row>
    <row r="987" spans="1:11" ht="42" x14ac:dyDescent="0.25">
      <c r="A987" s="28">
        <v>20221140146402</v>
      </c>
      <c r="B987" s="17" t="s">
        <v>7053</v>
      </c>
      <c r="C987" s="17" t="s">
        <v>7054</v>
      </c>
      <c r="D987" s="17" t="s">
        <v>6993</v>
      </c>
      <c r="E987" s="17" t="s">
        <v>6985</v>
      </c>
      <c r="F987" s="17" t="s">
        <v>6986</v>
      </c>
      <c r="G987" s="17" t="s">
        <v>6987</v>
      </c>
      <c r="H987" s="17">
        <v>10</v>
      </c>
      <c r="I987" s="18"/>
      <c r="J987" s="18"/>
      <c r="K987" s="17">
        <v>-14</v>
      </c>
    </row>
    <row r="988" spans="1:11" ht="42" x14ac:dyDescent="0.25">
      <c r="A988" s="29">
        <v>20221140146412</v>
      </c>
      <c r="B988" s="19" t="s">
        <v>7055</v>
      </c>
      <c r="C988" s="19" t="s">
        <v>7056</v>
      </c>
      <c r="D988" s="19" t="s">
        <v>6993</v>
      </c>
      <c r="E988" s="19" t="s">
        <v>6985</v>
      </c>
      <c r="F988" s="19" t="s">
        <v>6986</v>
      </c>
      <c r="G988" s="19" t="s">
        <v>6987</v>
      </c>
      <c r="H988" s="19">
        <v>10</v>
      </c>
      <c r="I988" s="20"/>
      <c r="J988" s="20"/>
      <c r="K988" s="19">
        <v>-14</v>
      </c>
    </row>
    <row r="989" spans="1:11" ht="42" x14ac:dyDescent="0.25">
      <c r="A989" s="28">
        <v>20221140146422</v>
      </c>
      <c r="B989" s="17" t="s">
        <v>7057</v>
      </c>
      <c r="C989" s="17" t="s">
        <v>7058</v>
      </c>
      <c r="D989" s="17" t="s">
        <v>6993</v>
      </c>
      <c r="E989" s="17" t="s">
        <v>6985</v>
      </c>
      <c r="F989" s="17" t="s">
        <v>6986</v>
      </c>
      <c r="G989" s="17" t="s">
        <v>6987</v>
      </c>
      <c r="H989" s="17">
        <v>10</v>
      </c>
      <c r="I989" s="18"/>
      <c r="J989" s="18"/>
      <c r="K989" s="17">
        <v>-14</v>
      </c>
    </row>
    <row r="990" spans="1:11" ht="42" x14ac:dyDescent="0.25">
      <c r="A990" s="29">
        <v>20221140146432</v>
      </c>
      <c r="B990" s="19" t="s">
        <v>7059</v>
      </c>
      <c r="C990" s="19" t="s">
        <v>7060</v>
      </c>
      <c r="D990" s="19" t="s">
        <v>6993</v>
      </c>
      <c r="E990" s="19" t="s">
        <v>6985</v>
      </c>
      <c r="F990" s="19" t="s">
        <v>6986</v>
      </c>
      <c r="G990" s="19" t="s">
        <v>6987</v>
      </c>
      <c r="H990" s="19">
        <v>10</v>
      </c>
      <c r="I990" s="20"/>
      <c r="J990" s="20"/>
      <c r="K990" s="19">
        <v>-14</v>
      </c>
    </row>
    <row r="991" spans="1:11" ht="63" x14ac:dyDescent="0.25">
      <c r="A991" s="28">
        <v>20221140146442</v>
      </c>
      <c r="B991" s="17" t="s">
        <v>7061</v>
      </c>
      <c r="C991" s="17" t="s">
        <v>7062</v>
      </c>
      <c r="D991" s="17" t="s">
        <v>7063</v>
      </c>
      <c r="E991" s="17" t="s">
        <v>7064</v>
      </c>
      <c r="F991" s="17" t="s">
        <v>7065</v>
      </c>
      <c r="G991" s="17" t="s">
        <v>6987</v>
      </c>
      <c r="H991" s="17">
        <v>10</v>
      </c>
      <c r="I991" s="18"/>
      <c r="J991" s="18"/>
      <c r="K991" s="17">
        <v>-14</v>
      </c>
    </row>
    <row r="992" spans="1:11" ht="73.5" x14ac:dyDescent="0.25">
      <c r="A992" s="29">
        <v>20221140146452</v>
      </c>
      <c r="B992" s="19" t="s">
        <v>7066</v>
      </c>
      <c r="C992" s="19" t="s">
        <v>7068</v>
      </c>
      <c r="D992" s="19" t="s">
        <v>7069</v>
      </c>
      <c r="E992" s="19" t="s">
        <v>6985</v>
      </c>
      <c r="F992" s="19" t="s">
        <v>6986</v>
      </c>
      <c r="G992" s="19" t="s">
        <v>7032</v>
      </c>
      <c r="H992" s="19">
        <v>0</v>
      </c>
      <c r="I992" s="20"/>
      <c r="J992" s="20"/>
      <c r="K992" s="19">
        <v>-28</v>
      </c>
    </row>
    <row r="993" spans="1:11" ht="63" x14ac:dyDescent="0.25">
      <c r="A993" s="28">
        <v>20221140146462</v>
      </c>
      <c r="B993" s="17" t="s">
        <v>7070</v>
      </c>
      <c r="C993" s="17" t="s">
        <v>7072</v>
      </c>
      <c r="D993" s="17" t="s">
        <v>7073</v>
      </c>
      <c r="E993" s="17" t="s">
        <v>6985</v>
      </c>
      <c r="F993" s="17" t="s">
        <v>6986</v>
      </c>
      <c r="G993" s="17" t="s">
        <v>6987</v>
      </c>
      <c r="H993" s="17">
        <v>10</v>
      </c>
      <c r="I993" s="18"/>
      <c r="J993" s="18"/>
      <c r="K993" s="17">
        <v>-14</v>
      </c>
    </row>
    <row r="994" spans="1:11" ht="126" x14ac:dyDescent="0.25">
      <c r="A994" s="29">
        <v>20221140146472</v>
      </c>
      <c r="B994" s="19" t="s">
        <v>7074</v>
      </c>
      <c r="C994" s="19" t="s">
        <v>7022</v>
      </c>
      <c r="D994" s="19" t="s">
        <v>7075</v>
      </c>
      <c r="E994" s="19" t="s">
        <v>7024</v>
      </c>
      <c r="F994" s="19" t="s">
        <v>7025</v>
      </c>
      <c r="G994" s="19" t="s">
        <v>7026</v>
      </c>
      <c r="H994" s="19">
        <v>30</v>
      </c>
      <c r="I994" s="19">
        <v>20222110054351</v>
      </c>
      <c r="J994" s="19">
        <v>20222110054351</v>
      </c>
      <c r="K994" s="19">
        <v>14</v>
      </c>
    </row>
    <row r="995" spans="1:11" ht="84" x14ac:dyDescent="0.25">
      <c r="A995" s="28">
        <v>20221140146482</v>
      </c>
      <c r="B995" s="17" t="s">
        <v>7076</v>
      </c>
      <c r="C995" s="17" t="s">
        <v>7078</v>
      </c>
      <c r="D995" s="17" t="s">
        <v>7079</v>
      </c>
      <c r="E995" s="17" t="s">
        <v>6985</v>
      </c>
      <c r="F995" s="17" t="s">
        <v>6986</v>
      </c>
      <c r="G995" s="17" t="s">
        <v>7032</v>
      </c>
      <c r="H995" s="17">
        <v>0</v>
      </c>
      <c r="I995" s="18"/>
      <c r="J995" s="18"/>
      <c r="K995" s="17">
        <v>-28</v>
      </c>
    </row>
    <row r="996" spans="1:11" ht="63" x14ac:dyDescent="0.25">
      <c r="A996" s="29">
        <v>20221140146492</v>
      </c>
      <c r="B996" s="19" t="s">
        <v>7080</v>
      </c>
      <c r="C996" s="19" t="s">
        <v>7078</v>
      </c>
      <c r="D996" s="19" t="s">
        <v>7081</v>
      </c>
      <c r="E996" s="19" t="s">
        <v>6985</v>
      </c>
      <c r="F996" s="19" t="s">
        <v>6986</v>
      </c>
      <c r="G996" s="19" t="s">
        <v>7032</v>
      </c>
      <c r="H996" s="19">
        <v>0</v>
      </c>
      <c r="I996" s="20"/>
      <c r="J996" s="20"/>
      <c r="K996" s="19">
        <v>-28</v>
      </c>
    </row>
    <row r="997" spans="1:11" ht="94.5" x14ac:dyDescent="0.25">
      <c r="A997" s="28">
        <v>20221140146502</v>
      </c>
      <c r="B997" s="17" t="s">
        <v>7082</v>
      </c>
      <c r="C997" s="17" t="s">
        <v>7083</v>
      </c>
      <c r="D997" s="17" t="s">
        <v>7084</v>
      </c>
      <c r="E997" s="17" t="s">
        <v>7085</v>
      </c>
      <c r="F997" s="17" t="s">
        <v>7025</v>
      </c>
      <c r="G997" s="17" t="s">
        <v>7086</v>
      </c>
      <c r="H997" s="17">
        <v>30</v>
      </c>
      <c r="I997" s="18"/>
      <c r="J997" s="18"/>
      <c r="K997" s="17">
        <v>14</v>
      </c>
    </row>
    <row r="998" spans="1:11" ht="84" x14ac:dyDescent="0.25">
      <c r="A998" s="29">
        <v>20221140146512</v>
      </c>
      <c r="B998" s="19" t="s">
        <v>7087</v>
      </c>
      <c r="C998" s="19" t="s">
        <v>7089</v>
      </c>
      <c r="D998" s="19" t="s">
        <v>7090</v>
      </c>
      <c r="E998" s="19" t="s">
        <v>6985</v>
      </c>
      <c r="F998" s="19" t="s">
        <v>6986</v>
      </c>
      <c r="G998" s="19" t="s">
        <v>6987</v>
      </c>
      <c r="H998" s="19">
        <v>10</v>
      </c>
      <c r="I998" s="20"/>
      <c r="J998" s="20"/>
      <c r="K998" s="19">
        <v>-14</v>
      </c>
    </row>
    <row r="999" spans="1:11" ht="52.5" x14ac:dyDescent="0.25">
      <c r="A999" s="28">
        <v>20221140146522</v>
      </c>
      <c r="B999" s="17" t="s">
        <v>7091</v>
      </c>
      <c r="C999" s="17" t="s">
        <v>7093</v>
      </c>
      <c r="D999" s="17" t="s">
        <v>7094</v>
      </c>
      <c r="E999" s="17" t="s">
        <v>6985</v>
      </c>
      <c r="F999" s="17" t="s">
        <v>6986</v>
      </c>
      <c r="G999" s="17" t="s">
        <v>7032</v>
      </c>
      <c r="H999" s="17">
        <v>0</v>
      </c>
      <c r="I999" s="18"/>
      <c r="J999" s="18"/>
      <c r="K999" s="17">
        <v>-28</v>
      </c>
    </row>
    <row r="1000" spans="1:11" ht="42" x14ac:dyDescent="0.25">
      <c r="A1000" s="29">
        <v>20221140146532</v>
      </c>
      <c r="B1000" s="19" t="s">
        <v>7095</v>
      </c>
      <c r="C1000" s="19" t="s">
        <v>7096</v>
      </c>
      <c r="D1000" s="19" t="s">
        <v>6993</v>
      </c>
      <c r="E1000" s="19" t="s">
        <v>6985</v>
      </c>
      <c r="F1000" s="19" t="s">
        <v>6986</v>
      </c>
      <c r="G1000" s="19" t="s">
        <v>6987</v>
      </c>
      <c r="H1000" s="19">
        <v>10</v>
      </c>
      <c r="I1000" s="20"/>
      <c r="J1000" s="20"/>
      <c r="K1000" s="19">
        <v>-14</v>
      </c>
    </row>
    <row r="1001" spans="1:11" ht="42" x14ac:dyDescent="0.25">
      <c r="A1001" s="28">
        <v>20221140146542</v>
      </c>
      <c r="B1001" s="17" t="s">
        <v>7097</v>
      </c>
      <c r="C1001" s="17" t="s">
        <v>7098</v>
      </c>
      <c r="D1001" s="17" t="s">
        <v>7099</v>
      </c>
      <c r="E1001" s="17" t="s">
        <v>6985</v>
      </c>
      <c r="F1001" s="17" t="s">
        <v>6986</v>
      </c>
      <c r="G1001" s="17" t="s">
        <v>6987</v>
      </c>
      <c r="H1001" s="17">
        <v>10</v>
      </c>
      <c r="I1001" s="18"/>
      <c r="J1001" s="18"/>
      <c r="K1001" s="17">
        <v>-14</v>
      </c>
    </row>
    <row r="1002" spans="1:11" ht="42" x14ac:dyDescent="0.25">
      <c r="A1002" s="29">
        <v>20221140146552</v>
      </c>
      <c r="B1002" s="19" t="s">
        <v>7100</v>
      </c>
      <c r="C1002" s="19" t="s">
        <v>7101</v>
      </c>
      <c r="D1002" s="19" t="s">
        <v>7099</v>
      </c>
      <c r="E1002" s="19" t="s">
        <v>6985</v>
      </c>
      <c r="F1002" s="19" t="s">
        <v>6986</v>
      </c>
      <c r="G1002" s="19" t="s">
        <v>6987</v>
      </c>
      <c r="H1002" s="19">
        <v>10</v>
      </c>
      <c r="I1002" s="20"/>
      <c r="J1002" s="20"/>
      <c r="K1002" s="19">
        <v>-14</v>
      </c>
    </row>
    <row r="1003" spans="1:11" ht="42" x14ac:dyDescent="0.25">
      <c r="A1003" s="28">
        <v>20221140146572</v>
      </c>
      <c r="B1003" s="17" t="s">
        <v>7102</v>
      </c>
      <c r="C1003" s="17" t="s">
        <v>7050</v>
      </c>
      <c r="D1003" s="17" t="s">
        <v>6993</v>
      </c>
      <c r="E1003" s="17" t="s">
        <v>6985</v>
      </c>
      <c r="F1003" s="17" t="s">
        <v>6986</v>
      </c>
      <c r="G1003" s="17" t="s">
        <v>6987</v>
      </c>
      <c r="H1003" s="17">
        <v>10</v>
      </c>
      <c r="I1003" s="18"/>
      <c r="J1003" s="18"/>
      <c r="K1003" s="17">
        <v>-14</v>
      </c>
    </row>
    <row r="1004" spans="1:11" ht="52.5" x14ac:dyDescent="0.25">
      <c r="A1004" s="29">
        <v>20221140146582</v>
      </c>
      <c r="B1004" s="19" t="s">
        <v>7103</v>
      </c>
      <c r="C1004" s="19" t="s">
        <v>7104</v>
      </c>
      <c r="D1004" s="19" t="s">
        <v>7105</v>
      </c>
      <c r="E1004" s="19" t="s">
        <v>6985</v>
      </c>
      <c r="F1004" s="19" t="s">
        <v>6986</v>
      </c>
      <c r="G1004" s="19" t="s">
        <v>7086</v>
      </c>
      <c r="H1004" s="19">
        <v>30</v>
      </c>
      <c r="I1004" s="20"/>
      <c r="J1004" s="20"/>
      <c r="K1004" s="19">
        <v>14</v>
      </c>
    </row>
    <row r="1005" spans="1:11" ht="52.5" x14ac:dyDescent="0.25">
      <c r="A1005" s="28">
        <v>20221140146592</v>
      </c>
      <c r="B1005" s="17" t="s">
        <v>7106</v>
      </c>
      <c r="C1005" s="17" t="s">
        <v>7107</v>
      </c>
      <c r="D1005" s="17" t="s">
        <v>7108</v>
      </c>
      <c r="E1005" s="17" t="s">
        <v>7109</v>
      </c>
      <c r="F1005" s="17" t="s">
        <v>7110</v>
      </c>
      <c r="G1005" s="17" t="s">
        <v>7086</v>
      </c>
      <c r="H1005" s="17">
        <v>30</v>
      </c>
      <c r="I1005" s="18"/>
      <c r="J1005" s="18"/>
      <c r="K1005" s="17">
        <v>14</v>
      </c>
    </row>
    <row r="1006" spans="1:11" ht="73.5" x14ac:dyDescent="0.25">
      <c r="A1006" s="29">
        <v>20221140146602</v>
      </c>
      <c r="B1006" s="19" t="s">
        <v>7111</v>
      </c>
      <c r="C1006" s="19" t="s">
        <v>7113</v>
      </c>
      <c r="D1006" s="19" t="s">
        <v>7114</v>
      </c>
      <c r="E1006" s="19" t="s">
        <v>7115</v>
      </c>
      <c r="F1006" s="19" t="s">
        <v>7065</v>
      </c>
      <c r="G1006" s="19" t="s">
        <v>7032</v>
      </c>
      <c r="H1006" s="19">
        <v>0</v>
      </c>
      <c r="I1006" s="20"/>
      <c r="J1006" s="20"/>
      <c r="K1006" s="19">
        <v>-28</v>
      </c>
    </row>
    <row r="1007" spans="1:11" ht="42" x14ac:dyDescent="0.25">
      <c r="A1007" s="28">
        <v>20221140146612</v>
      </c>
      <c r="B1007" s="17" t="s">
        <v>7116</v>
      </c>
      <c r="C1007" s="17" t="s">
        <v>7117</v>
      </c>
      <c r="D1007" s="17" t="s">
        <v>7118</v>
      </c>
      <c r="E1007" s="17" t="s">
        <v>7119</v>
      </c>
      <c r="F1007" s="17" t="s">
        <v>7120</v>
      </c>
      <c r="G1007" s="17" t="s">
        <v>6987</v>
      </c>
      <c r="H1007" s="17">
        <v>10</v>
      </c>
      <c r="I1007" s="17">
        <v>20222150055011</v>
      </c>
      <c r="J1007" s="17">
        <v>20222150055011</v>
      </c>
      <c r="K1007" s="17">
        <v>-14</v>
      </c>
    </row>
    <row r="1008" spans="1:11" ht="94.5" x14ac:dyDescent="0.25">
      <c r="A1008" s="29">
        <v>20221140146622</v>
      </c>
      <c r="B1008" s="19" t="s">
        <v>7121</v>
      </c>
      <c r="C1008" s="19" t="s">
        <v>7123</v>
      </c>
      <c r="D1008" s="19" t="s">
        <v>7124</v>
      </c>
      <c r="E1008" s="19" t="s">
        <v>7024</v>
      </c>
      <c r="F1008" s="19" t="s">
        <v>7025</v>
      </c>
      <c r="G1008" s="19" t="s">
        <v>7004</v>
      </c>
      <c r="H1008" s="19">
        <v>35</v>
      </c>
      <c r="I1008" s="19">
        <v>20222110054131</v>
      </c>
      <c r="J1008" s="19">
        <v>20222110054131</v>
      </c>
      <c r="K1008" s="19">
        <v>21</v>
      </c>
    </row>
    <row r="1009" spans="1:11" ht="73.5" x14ac:dyDescent="0.25">
      <c r="A1009" s="28">
        <v>20221140146632</v>
      </c>
      <c r="B1009" s="17" t="s">
        <v>7125</v>
      </c>
      <c r="C1009" s="17" t="s">
        <v>7126</v>
      </c>
      <c r="D1009" s="17" t="s">
        <v>7127</v>
      </c>
      <c r="E1009" s="17" t="s">
        <v>6985</v>
      </c>
      <c r="F1009" s="17" t="s">
        <v>6986</v>
      </c>
      <c r="G1009" s="17" t="s">
        <v>7032</v>
      </c>
      <c r="H1009" s="17">
        <v>0</v>
      </c>
      <c r="I1009" s="18"/>
      <c r="J1009" s="18"/>
      <c r="K1009" s="17">
        <v>-28</v>
      </c>
    </row>
    <row r="1010" spans="1:11" ht="84" x14ac:dyDescent="0.25">
      <c r="A1010" s="29">
        <v>20221140146642</v>
      </c>
      <c r="B1010" s="19" t="s">
        <v>7128</v>
      </c>
      <c r="C1010" s="19" t="s">
        <v>7129</v>
      </c>
      <c r="D1010" s="19" t="s">
        <v>7130</v>
      </c>
      <c r="E1010" s="19" t="s">
        <v>6985</v>
      </c>
      <c r="F1010" s="19" t="s">
        <v>6986</v>
      </c>
      <c r="G1010" s="19" t="s">
        <v>7131</v>
      </c>
      <c r="H1010" s="19">
        <v>0</v>
      </c>
      <c r="I1010" s="20"/>
      <c r="J1010" s="20"/>
      <c r="K1010" s="19">
        <v>-28</v>
      </c>
    </row>
    <row r="1011" spans="1:11" ht="115.5" x14ac:dyDescent="0.25">
      <c r="A1011" s="28">
        <v>20221140146652</v>
      </c>
      <c r="B1011" s="17" t="s">
        <v>7132</v>
      </c>
      <c r="C1011" s="17" t="s">
        <v>7133</v>
      </c>
      <c r="D1011" s="17" t="s">
        <v>7134</v>
      </c>
      <c r="E1011" s="17" t="s">
        <v>7135</v>
      </c>
      <c r="F1011" s="17" t="s">
        <v>7065</v>
      </c>
      <c r="G1011" s="17" t="s">
        <v>7004</v>
      </c>
      <c r="H1011" s="17">
        <v>35</v>
      </c>
      <c r="I1011" s="18"/>
      <c r="J1011" s="18"/>
      <c r="K1011" s="17">
        <v>21</v>
      </c>
    </row>
    <row r="1012" spans="1:11" ht="63" x14ac:dyDescent="0.25">
      <c r="A1012" s="29">
        <v>20221140146662</v>
      </c>
      <c r="B1012" s="19" t="s">
        <v>7136</v>
      </c>
      <c r="C1012" s="19" t="s">
        <v>7137</v>
      </c>
      <c r="D1012" s="19" t="s">
        <v>7138</v>
      </c>
      <c r="E1012" s="19" t="s">
        <v>6985</v>
      </c>
      <c r="F1012" s="19" t="s">
        <v>6986</v>
      </c>
      <c r="G1012" s="19" t="s">
        <v>7026</v>
      </c>
      <c r="H1012" s="19">
        <v>30</v>
      </c>
      <c r="I1012" s="19">
        <v>20221000053831</v>
      </c>
      <c r="J1012" s="19">
        <v>20221000053831</v>
      </c>
      <c r="K1012" s="19">
        <v>14</v>
      </c>
    </row>
    <row r="1013" spans="1:11" ht="73.5" x14ac:dyDescent="0.25">
      <c r="A1013" s="28">
        <v>20221140146672</v>
      </c>
      <c r="B1013" s="17" t="s">
        <v>7139</v>
      </c>
      <c r="C1013" s="17" t="s">
        <v>7140</v>
      </c>
      <c r="D1013" s="17" t="s">
        <v>7141</v>
      </c>
      <c r="E1013" s="17" t="s">
        <v>6985</v>
      </c>
      <c r="F1013" s="17" t="s">
        <v>6986</v>
      </c>
      <c r="G1013" s="17" t="s">
        <v>6987</v>
      </c>
      <c r="H1013" s="17">
        <v>10</v>
      </c>
      <c r="I1013" s="17">
        <v>20222140055161</v>
      </c>
      <c r="J1013" s="17">
        <v>20222140055161</v>
      </c>
      <c r="K1013" s="17">
        <v>-14</v>
      </c>
    </row>
    <row r="1014" spans="1:11" ht="73.5" x14ac:dyDescent="0.25">
      <c r="A1014" s="29">
        <v>20221140146682</v>
      </c>
      <c r="B1014" s="19" t="s">
        <v>7142</v>
      </c>
      <c r="C1014" s="19" t="s">
        <v>7143</v>
      </c>
      <c r="D1014" s="19" t="s">
        <v>7144</v>
      </c>
      <c r="E1014" s="19" t="s">
        <v>7145</v>
      </c>
      <c r="F1014" s="19" t="s">
        <v>7110</v>
      </c>
      <c r="G1014" s="19" t="s">
        <v>6987</v>
      </c>
      <c r="H1014" s="19">
        <v>10</v>
      </c>
      <c r="I1014" s="20"/>
      <c r="J1014" s="20"/>
      <c r="K1014" s="19">
        <v>-14</v>
      </c>
    </row>
    <row r="1015" spans="1:11" ht="304.5" x14ac:dyDescent="0.25">
      <c r="A1015" s="28">
        <v>20221140146692</v>
      </c>
      <c r="B1015" s="17" t="s">
        <v>7146</v>
      </c>
      <c r="C1015" s="17" t="s">
        <v>7147</v>
      </c>
      <c r="D1015" s="17" t="s">
        <v>7148</v>
      </c>
      <c r="E1015" s="17" t="s">
        <v>6985</v>
      </c>
      <c r="F1015" s="17" t="s">
        <v>6986</v>
      </c>
      <c r="G1015" s="17" t="s">
        <v>6987</v>
      </c>
      <c r="H1015" s="17">
        <v>10</v>
      </c>
      <c r="I1015" s="18"/>
      <c r="J1015" s="18"/>
      <c r="K1015" s="17">
        <v>-14</v>
      </c>
    </row>
    <row r="1016" spans="1:11" ht="105" x14ac:dyDescent="0.25">
      <c r="A1016" s="29">
        <v>20221140146702</v>
      </c>
      <c r="B1016" s="19" t="s">
        <v>7149</v>
      </c>
      <c r="C1016" s="19" t="s">
        <v>7151</v>
      </c>
      <c r="D1016" s="19" t="s">
        <v>7152</v>
      </c>
      <c r="E1016" s="19" t="s">
        <v>6985</v>
      </c>
      <c r="F1016" s="19" t="s">
        <v>6986</v>
      </c>
      <c r="G1016" s="19" t="s">
        <v>6987</v>
      </c>
      <c r="H1016" s="19">
        <v>10</v>
      </c>
      <c r="I1016" s="20"/>
      <c r="J1016" s="20"/>
      <c r="K1016" s="19">
        <v>-14</v>
      </c>
    </row>
    <row r="1017" spans="1:11" ht="126" x14ac:dyDescent="0.25">
      <c r="A1017" s="28">
        <v>20221140146712</v>
      </c>
      <c r="B1017" s="17" t="s">
        <v>7153</v>
      </c>
      <c r="C1017" s="17" t="s">
        <v>7154</v>
      </c>
      <c r="D1017" s="17" t="s">
        <v>7155</v>
      </c>
      <c r="E1017" s="17" t="s">
        <v>7156</v>
      </c>
      <c r="F1017" s="17" t="s">
        <v>7157</v>
      </c>
      <c r="G1017" s="17" t="s">
        <v>6987</v>
      </c>
      <c r="H1017" s="17">
        <v>10</v>
      </c>
      <c r="I1017" s="18"/>
      <c r="J1017" s="18"/>
      <c r="K1017" s="17">
        <v>-14</v>
      </c>
    </row>
    <row r="1018" spans="1:11" ht="42" x14ac:dyDescent="0.25">
      <c r="A1018" s="29">
        <v>20221140146722</v>
      </c>
      <c r="B1018" s="19" t="s">
        <v>7158</v>
      </c>
      <c r="C1018" s="19" t="s">
        <v>7159</v>
      </c>
      <c r="D1018" s="19" t="s">
        <v>7160</v>
      </c>
      <c r="E1018" s="19" t="s">
        <v>7161</v>
      </c>
      <c r="F1018" s="19" t="s">
        <v>7162</v>
      </c>
      <c r="G1018" s="19" t="s">
        <v>7086</v>
      </c>
      <c r="H1018" s="19">
        <v>30</v>
      </c>
      <c r="I1018" s="19">
        <v>20221000054201</v>
      </c>
      <c r="J1018" s="19">
        <v>20221000054201</v>
      </c>
      <c r="K1018" s="19">
        <v>14</v>
      </c>
    </row>
    <row r="1019" spans="1:11" ht="52.5" x14ac:dyDescent="0.25">
      <c r="A1019" s="28">
        <v>20221140146732</v>
      </c>
      <c r="B1019" s="17" t="s">
        <v>7163</v>
      </c>
      <c r="C1019" s="17" t="s">
        <v>7165</v>
      </c>
      <c r="D1019" s="17" t="s">
        <v>7166</v>
      </c>
      <c r="E1019" s="17" t="s">
        <v>6985</v>
      </c>
      <c r="F1019" s="17" t="s">
        <v>6986</v>
      </c>
      <c r="G1019" s="17" t="s">
        <v>7032</v>
      </c>
      <c r="H1019" s="17">
        <v>0</v>
      </c>
      <c r="I1019" s="18"/>
      <c r="J1019" s="18"/>
      <c r="K1019" s="17">
        <v>-28</v>
      </c>
    </row>
    <row r="1020" spans="1:11" ht="31.5" x14ac:dyDescent="0.25">
      <c r="A1020" s="29">
        <v>20221140146742</v>
      </c>
      <c r="B1020" s="19" t="s">
        <v>7167</v>
      </c>
      <c r="C1020" s="19" t="s">
        <v>7168</v>
      </c>
      <c r="D1020" s="19" t="s">
        <v>7169</v>
      </c>
      <c r="E1020" s="19" t="s">
        <v>6985</v>
      </c>
      <c r="F1020" s="19" t="s">
        <v>6986</v>
      </c>
      <c r="G1020" s="19" t="s">
        <v>7032</v>
      </c>
      <c r="H1020" s="19">
        <v>0</v>
      </c>
      <c r="I1020" s="20"/>
      <c r="J1020" s="20"/>
      <c r="K1020" s="19">
        <v>-28</v>
      </c>
    </row>
    <row r="1021" spans="1:11" ht="63" x14ac:dyDescent="0.25">
      <c r="A1021" s="28">
        <v>20221140146752</v>
      </c>
      <c r="B1021" s="17" t="s">
        <v>7170</v>
      </c>
      <c r="C1021" s="17" t="s">
        <v>7171</v>
      </c>
      <c r="D1021" s="17" t="s">
        <v>7172</v>
      </c>
      <c r="E1021" s="17" t="s">
        <v>6985</v>
      </c>
      <c r="F1021" s="17" t="s">
        <v>6986</v>
      </c>
      <c r="G1021" s="17" t="s">
        <v>6987</v>
      </c>
      <c r="H1021" s="17">
        <v>10</v>
      </c>
      <c r="I1021" s="18"/>
      <c r="J1021" s="18"/>
      <c r="K1021" s="17">
        <v>-14</v>
      </c>
    </row>
    <row r="1022" spans="1:11" ht="84" x14ac:dyDescent="0.25">
      <c r="A1022" s="29">
        <v>20221140146762</v>
      </c>
      <c r="B1022" s="19" t="s">
        <v>7173</v>
      </c>
      <c r="C1022" s="19" t="s">
        <v>7174</v>
      </c>
      <c r="D1022" s="19" t="s">
        <v>7175</v>
      </c>
      <c r="E1022" s="19" t="s">
        <v>6985</v>
      </c>
      <c r="F1022" s="19" t="s">
        <v>6986</v>
      </c>
      <c r="G1022" s="19" t="s">
        <v>7131</v>
      </c>
      <c r="H1022" s="19">
        <v>0</v>
      </c>
      <c r="I1022" s="20"/>
      <c r="J1022" s="20"/>
      <c r="K1022" s="19">
        <v>-28</v>
      </c>
    </row>
    <row r="1023" spans="1:11" ht="52.5" x14ac:dyDescent="0.25">
      <c r="A1023" s="28">
        <v>20221140146772</v>
      </c>
      <c r="B1023" s="17" t="s">
        <v>7176</v>
      </c>
      <c r="C1023" s="17" t="s">
        <v>7177</v>
      </c>
      <c r="D1023" s="17" t="s">
        <v>7178</v>
      </c>
      <c r="E1023" s="17" t="s">
        <v>6985</v>
      </c>
      <c r="F1023" s="17" t="s">
        <v>6986</v>
      </c>
      <c r="G1023" s="17" t="s">
        <v>6987</v>
      </c>
      <c r="H1023" s="17">
        <v>10</v>
      </c>
      <c r="I1023" s="17">
        <v>20222140054861</v>
      </c>
      <c r="J1023" s="17">
        <v>20222140054861</v>
      </c>
      <c r="K1023" s="17">
        <v>-14</v>
      </c>
    </row>
    <row r="1024" spans="1:11" ht="126" x14ac:dyDescent="0.25">
      <c r="A1024" s="29">
        <v>20221140146782</v>
      </c>
      <c r="B1024" s="19" t="s">
        <v>7179</v>
      </c>
      <c r="C1024" s="19" t="s">
        <v>7180</v>
      </c>
      <c r="D1024" s="19" t="s">
        <v>7181</v>
      </c>
      <c r="E1024" s="19" t="s">
        <v>6985</v>
      </c>
      <c r="F1024" s="19" t="s">
        <v>6986</v>
      </c>
      <c r="G1024" s="19" t="s">
        <v>7032</v>
      </c>
      <c r="H1024" s="19">
        <v>0</v>
      </c>
      <c r="I1024" s="20"/>
      <c r="J1024" s="20"/>
      <c r="K1024" s="19">
        <v>-27</v>
      </c>
    </row>
    <row r="1025" spans="1:11" ht="115.5" x14ac:dyDescent="0.25">
      <c r="A1025" s="28">
        <v>20221140146792</v>
      </c>
      <c r="B1025" s="17" t="s">
        <v>7182</v>
      </c>
      <c r="C1025" s="17" t="s">
        <v>7113</v>
      </c>
      <c r="D1025" s="17" t="s">
        <v>7183</v>
      </c>
      <c r="E1025" s="17" t="s">
        <v>7156</v>
      </c>
      <c r="F1025" s="17" t="s">
        <v>7157</v>
      </c>
      <c r="G1025" s="17" t="s">
        <v>7032</v>
      </c>
      <c r="H1025" s="17">
        <v>0</v>
      </c>
      <c r="I1025" s="18"/>
      <c r="J1025" s="18"/>
      <c r="K1025" s="17">
        <v>-27</v>
      </c>
    </row>
    <row r="1026" spans="1:11" ht="84" x14ac:dyDescent="0.25">
      <c r="A1026" s="29">
        <v>20221140146802</v>
      </c>
      <c r="B1026" s="19" t="s">
        <v>7184</v>
      </c>
      <c r="C1026" s="19" t="s">
        <v>7185</v>
      </c>
      <c r="D1026" s="19" t="s">
        <v>7186</v>
      </c>
      <c r="E1026" s="19" t="s">
        <v>6985</v>
      </c>
      <c r="F1026" s="19" t="s">
        <v>6986</v>
      </c>
      <c r="G1026" s="19" t="s">
        <v>6987</v>
      </c>
      <c r="H1026" s="19">
        <v>10</v>
      </c>
      <c r="I1026" s="19">
        <v>20222140054931</v>
      </c>
      <c r="J1026" s="19">
        <v>20222140054931</v>
      </c>
      <c r="K1026" s="19">
        <v>-13</v>
      </c>
    </row>
    <row r="1027" spans="1:11" ht="115.5" x14ac:dyDescent="0.25">
      <c r="A1027" s="28">
        <v>20221140146812</v>
      </c>
      <c r="B1027" s="17" t="s">
        <v>7187</v>
      </c>
      <c r="C1027" s="17" t="s">
        <v>7188</v>
      </c>
      <c r="D1027" s="17" t="s">
        <v>7189</v>
      </c>
      <c r="E1027" s="17" t="s">
        <v>6985</v>
      </c>
      <c r="F1027" s="17" t="s">
        <v>6986</v>
      </c>
      <c r="G1027" s="17" t="s">
        <v>7032</v>
      </c>
      <c r="H1027" s="17">
        <v>0</v>
      </c>
      <c r="I1027" s="18"/>
      <c r="J1027" s="18"/>
      <c r="K1027" s="17">
        <v>-27</v>
      </c>
    </row>
    <row r="1028" spans="1:11" ht="115.5" x14ac:dyDescent="0.25">
      <c r="A1028" s="29">
        <v>20221140146822</v>
      </c>
      <c r="B1028" s="19" t="s">
        <v>7190</v>
      </c>
      <c r="C1028" s="19" t="s">
        <v>7188</v>
      </c>
      <c r="D1028" s="19" t="s">
        <v>7191</v>
      </c>
      <c r="E1028" s="19" t="s">
        <v>6985</v>
      </c>
      <c r="F1028" s="19" t="s">
        <v>6986</v>
      </c>
      <c r="G1028" s="19" t="s">
        <v>7032</v>
      </c>
      <c r="H1028" s="19">
        <v>0</v>
      </c>
      <c r="I1028" s="20"/>
      <c r="J1028" s="20"/>
      <c r="K1028" s="19">
        <v>-27</v>
      </c>
    </row>
    <row r="1029" spans="1:11" ht="63" x14ac:dyDescent="0.25">
      <c r="A1029" s="28">
        <v>20221140146832</v>
      </c>
      <c r="B1029" s="17" t="s">
        <v>7192</v>
      </c>
      <c r="C1029" s="17" t="s">
        <v>7193</v>
      </c>
      <c r="D1029" s="17" t="s">
        <v>7194</v>
      </c>
      <c r="E1029" s="17" t="s">
        <v>6985</v>
      </c>
      <c r="F1029" s="17" t="s">
        <v>6986</v>
      </c>
      <c r="G1029" s="17" t="s">
        <v>6987</v>
      </c>
      <c r="H1029" s="17">
        <v>10</v>
      </c>
      <c r="I1029" s="18"/>
      <c r="J1029" s="18"/>
      <c r="K1029" s="17">
        <v>-13</v>
      </c>
    </row>
    <row r="1030" spans="1:11" ht="42" x14ac:dyDescent="0.25">
      <c r="A1030" s="29">
        <v>20221140146842</v>
      </c>
      <c r="B1030" s="19" t="s">
        <v>7195</v>
      </c>
      <c r="C1030" s="19" t="s">
        <v>7196</v>
      </c>
      <c r="D1030" s="19" t="s">
        <v>7197</v>
      </c>
      <c r="E1030" s="19" t="s">
        <v>6985</v>
      </c>
      <c r="F1030" s="19" t="s">
        <v>6986</v>
      </c>
      <c r="G1030" s="19" t="s">
        <v>7032</v>
      </c>
      <c r="H1030" s="19">
        <v>0</v>
      </c>
      <c r="I1030" s="20"/>
      <c r="J1030" s="20"/>
      <c r="K1030" s="19">
        <v>-27</v>
      </c>
    </row>
    <row r="1031" spans="1:11" ht="73.5" x14ac:dyDescent="0.25">
      <c r="A1031" s="28">
        <v>20221140146852</v>
      </c>
      <c r="B1031" s="17" t="s">
        <v>7198</v>
      </c>
      <c r="C1031" s="17" t="s">
        <v>7200</v>
      </c>
      <c r="D1031" s="17" t="s">
        <v>7201</v>
      </c>
      <c r="E1031" s="17" t="s">
        <v>7156</v>
      </c>
      <c r="F1031" s="17" t="s">
        <v>7157</v>
      </c>
      <c r="G1031" s="17" t="s">
        <v>7032</v>
      </c>
      <c r="H1031" s="17">
        <v>0</v>
      </c>
      <c r="I1031" s="18"/>
      <c r="J1031" s="18"/>
      <c r="K1031" s="17">
        <v>-27</v>
      </c>
    </row>
    <row r="1032" spans="1:11" ht="42" x14ac:dyDescent="0.25">
      <c r="A1032" s="29">
        <v>20221140146862</v>
      </c>
      <c r="B1032" s="19" t="s">
        <v>7202</v>
      </c>
      <c r="C1032" s="19" t="s">
        <v>7203</v>
      </c>
      <c r="D1032" s="19" t="s">
        <v>7204</v>
      </c>
      <c r="E1032" s="19" t="s">
        <v>6985</v>
      </c>
      <c r="F1032" s="19" t="s">
        <v>6986</v>
      </c>
      <c r="G1032" s="19" t="s">
        <v>6987</v>
      </c>
      <c r="H1032" s="19">
        <v>10</v>
      </c>
      <c r="I1032" s="20"/>
      <c r="J1032" s="20"/>
      <c r="K1032" s="19">
        <v>-13</v>
      </c>
    </row>
    <row r="1033" spans="1:11" ht="115.5" x14ac:dyDescent="0.25">
      <c r="A1033" s="28">
        <v>20221140146872</v>
      </c>
      <c r="B1033" s="17" t="s">
        <v>7205</v>
      </c>
      <c r="C1033" s="17" t="s">
        <v>7206</v>
      </c>
      <c r="D1033" s="17" t="s">
        <v>7207</v>
      </c>
      <c r="E1033" s="17" t="s">
        <v>7161</v>
      </c>
      <c r="F1033" s="17" t="s">
        <v>7162</v>
      </c>
      <c r="G1033" s="17" t="s">
        <v>7032</v>
      </c>
      <c r="H1033" s="17">
        <v>0</v>
      </c>
      <c r="I1033" s="17">
        <v>20221000054841</v>
      </c>
      <c r="J1033" s="17">
        <v>20221000054841</v>
      </c>
      <c r="K1033" s="17">
        <v>-27</v>
      </c>
    </row>
    <row r="1034" spans="1:11" ht="42" x14ac:dyDescent="0.25">
      <c r="A1034" s="29">
        <v>20221140146882</v>
      </c>
      <c r="B1034" s="19" t="s">
        <v>7208</v>
      </c>
      <c r="C1034" s="19" t="s">
        <v>7209</v>
      </c>
      <c r="D1034" s="19" t="s">
        <v>7210</v>
      </c>
      <c r="E1034" s="19" t="s">
        <v>6985</v>
      </c>
      <c r="F1034" s="19" t="s">
        <v>6986</v>
      </c>
      <c r="G1034" s="19" t="s">
        <v>6987</v>
      </c>
      <c r="H1034" s="19">
        <v>10</v>
      </c>
      <c r="I1034" s="20"/>
      <c r="J1034" s="20"/>
      <c r="K1034" s="19">
        <v>-13</v>
      </c>
    </row>
    <row r="1035" spans="1:11" ht="84" x14ac:dyDescent="0.25">
      <c r="A1035" s="28">
        <v>20221140146892</v>
      </c>
      <c r="B1035" s="17" t="s">
        <v>7211</v>
      </c>
      <c r="C1035" s="17" t="s">
        <v>7212</v>
      </c>
      <c r="D1035" s="17" t="s">
        <v>7213</v>
      </c>
      <c r="E1035" s="17" t="s">
        <v>6985</v>
      </c>
      <c r="F1035" s="17" t="s">
        <v>6986</v>
      </c>
      <c r="G1035" s="17" t="s">
        <v>6987</v>
      </c>
      <c r="H1035" s="17">
        <v>10</v>
      </c>
      <c r="I1035" s="18"/>
      <c r="J1035" s="18"/>
      <c r="K1035" s="17">
        <v>-13</v>
      </c>
    </row>
    <row r="1036" spans="1:11" ht="63" x14ac:dyDescent="0.25">
      <c r="A1036" s="29">
        <v>20221140146902</v>
      </c>
      <c r="B1036" s="19" t="s">
        <v>7214</v>
      </c>
      <c r="C1036" s="19" t="s">
        <v>7215</v>
      </c>
      <c r="D1036" s="19" t="s">
        <v>7216</v>
      </c>
      <c r="E1036" s="19" t="s">
        <v>6985</v>
      </c>
      <c r="F1036" s="19" t="s">
        <v>6986</v>
      </c>
      <c r="G1036" s="19" t="s">
        <v>7032</v>
      </c>
      <c r="H1036" s="19">
        <v>0</v>
      </c>
      <c r="I1036" s="20"/>
      <c r="J1036" s="20"/>
      <c r="K1036" s="19">
        <v>-27</v>
      </c>
    </row>
    <row r="1037" spans="1:11" ht="157.5" x14ac:dyDescent="0.25">
      <c r="A1037" s="28">
        <v>20221140146912</v>
      </c>
      <c r="B1037" s="17" t="s">
        <v>7217</v>
      </c>
      <c r="C1037" s="17" t="s">
        <v>7151</v>
      </c>
      <c r="D1037" s="17" t="s">
        <v>7218</v>
      </c>
      <c r="E1037" s="17" t="s">
        <v>6985</v>
      </c>
      <c r="F1037" s="17" t="s">
        <v>6986</v>
      </c>
      <c r="G1037" s="17" t="s">
        <v>6987</v>
      </c>
      <c r="H1037" s="17">
        <v>10</v>
      </c>
      <c r="I1037" s="18"/>
      <c r="J1037" s="18"/>
      <c r="K1037" s="17">
        <v>-13</v>
      </c>
    </row>
    <row r="1038" spans="1:11" ht="42" x14ac:dyDescent="0.25">
      <c r="A1038" s="29">
        <v>20221140146922</v>
      </c>
      <c r="B1038" s="19" t="s">
        <v>7219</v>
      </c>
      <c r="C1038" s="19" t="s">
        <v>7220</v>
      </c>
      <c r="D1038" s="19" t="s">
        <v>7221</v>
      </c>
      <c r="E1038" s="19" t="s">
        <v>7161</v>
      </c>
      <c r="F1038" s="19" t="s">
        <v>7162</v>
      </c>
      <c r="G1038" s="19" t="s">
        <v>7086</v>
      </c>
      <c r="H1038" s="19">
        <v>30</v>
      </c>
      <c r="I1038" s="20"/>
      <c r="J1038" s="20"/>
      <c r="K1038" s="19">
        <v>15</v>
      </c>
    </row>
    <row r="1039" spans="1:11" ht="94.5" x14ac:dyDescent="0.25">
      <c r="A1039" s="28">
        <v>20221140146932</v>
      </c>
      <c r="B1039" s="17" t="s">
        <v>7222</v>
      </c>
      <c r="C1039" s="17" t="s">
        <v>7223</v>
      </c>
      <c r="D1039" s="17" t="s">
        <v>7224</v>
      </c>
      <c r="E1039" s="17" t="s">
        <v>6985</v>
      </c>
      <c r="F1039" s="17" t="s">
        <v>6986</v>
      </c>
      <c r="G1039" s="17" t="s">
        <v>7032</v>
      </c>
      <c r="H1039" s="17">
        <v>0</v>
      </c>
      <c r="I1039" s="18"/>
      <c r="J1039" s="18"/>
      <c r="K1039" s="17">
        <v>-27</v>
      </c>
    </row>
    <row r="1040" spans="1:11" ht="73.5" x14ac:dyDescent="0.25">
      <c r="A1040" s="29">
        <v>20221140146942</v>
      </c>
      <c r="B1040" s="19" t="s">
        <v>7225</v>
      </c>
      <c r="C1040" s="19" t="s">
        <v>7226</v>
      </c>
      <c r="D1040" s="19" t="s">
        <v>7227</v>
      </c>
      <c r="E1040" s="19" t="s">
        <v>7228</v>
      </c>
      <c r="F1040" s="19" t="s">
        <v>7229</v>
      </c>
      <c r="G1040" s="19" t="s">
        <v>6987</v>
      </c>
      <c r="H1040" s="19">
        <v>10</v>
      </c>
      <c r="I1040" s="20"/>
      <c r="J1040" s="20"/>
      <c r="K1040" s="19">
        <v>-13</v>
      </c>
    </row>
    <row r="1041" spans="1:11" ht="52.5" x14ac:dyDescent="0.25">
      <c r="A1041" s="28">
        <v>20221140146952</v>
      </c>
      <c r="B1041" s="17" t="s">
        <v>7230</v>
      </c>
      <c r="C1041" s="17" t="s">
        <v>7143</v>
      </c>
      <c r="D1041" s="17" t="s">
        <v>7231</v>
      </c>
      <c r="E1041" s="17" t="s">
        <v>7161</v>
      </c>
      <c r="F1041" s="17" t="s">
        <v>7162</v>
      </c>
      <c r="G1041" s="17" t="s">
        <v>7232</v>
      </c>
      <c r="H1041" s="17">
        <v>20</v>
      </c>
      <c r="I1041" s="17">
        <v>20221000054281</v>
      </c>
      <c r="J1041" s="17">
        <v>20221000054281</v>
      </c>
      <c r="K1041" s="17">
        <v>1</v>
      </c>
    </row>
    <row r="1042" spans="1:11" ht="52.5" x14ac:dyDescent="0.25">
      <c r="A1042" s="29">
        <v>20221140146952</v>
      </c>
      <c r="B1042" s="19" t="s">
        <v>7230</v>
      </c>
      <c r="C1042" s="19" t="s">
        <v>7143</v>
      </c>
      <c r="D1042" s="19" t="s">
        <v>7231</v>
      </c>
      <c r="E1042" s="19" t="s">
        <v>7161</v>
      </c>
      <c r="F1042" s="19" t="s">
        <v>7162</v>
      </c>
      <c r="G1042" s="19" t="s">
        <v>7232</v>
      </c>
      <c r="H1042" s="19">
        <v>20</v>
      </c>
      <c r="I1042" s="19">
        <v>20221000054281</v>
      </c>
      <c r="J1042" s="19">
        <v>20221000054281</v>
      </c>
      <c r="K1042" s="19">
        <v>1</v>
      </c>
    </row>
    <row r="1043" spans="1:11" ht="52.5" x14ac:dyDescent="0.25">
      <c r="A1043" s="28">
        <v>20221140146952</v>
      </c>
      <c r="B1043" s="17" t="s">
        <v>7230</v>
      </c>
      <c r="C1043" s="17" t="s">
        <v>7143</v>
      </c>
      <c r="D1043" s="17" t="s">
        <v>7231</v>
      </c>
      <c r="E1043" s="17" t="s">
        <v>7161</v>
      </c>
      <c r="F1043" s="17" t="s">
        <v>7162</v>
      </c>
      <c r="G1043" s="17" t="s">
        <v>7232</v>
      </c>
      <c r="H1043" s="17">
        <v>20</v>
      </c>
      <c r="I1043" s="17">
        <v>20221000054321</v>
      </c>
      <c r="J1043" s="17">
        <v>20221000054321</v>
      </c>
      <c r="K1043" s="17">
        <v>1</v>
      </c>
    </row>
    <row r="1044" spans="1:11" ht="52.5" x14ac:dyDescent="0.25">
      <c r="A1044" s="29">
        <v>20221140146952</v>
      </c>
      <c r="B1044" s="19" t="s">
        <v>7230</v>
      </c>
      <c r="C1044" s="19" t="s">
        <v>7143</v>
      </c>
      <c r="D1044" s="19" t="s">
        <v>7231</v>
      </c>
      <c r="E1044" s="19" t="s">
        <v>7161</v>
      </c>
      <c r="F1044" s="19" t="s">
        <v>7162</v>
      </c>
      <c r="G1044" s="19" t="s">
        <v>7232</v>
      </c>
      <c r="H1044" s="19">
        <v>20</v>
      </c>
      <c r="I1044" s="19">
        <v>20221000054321</v>
      </c>
      <c r="J1044" s="19">
        <v>20221000054321</v>
      </c>
      <c r="K1044" s="19">
        <v>1</v>
      </c>
    </row>
    <row r="1045" spans="1:11" ht="31.5" x14ac:dyDescent="0.25">
      <c r="A1045" s="28">
        <v>20221140146962</v>
      </c>
      <c r="B1045" s="17" t="s">
        <v>7233</v>
      </c>
      <c r="C1045" s="17" t="s">
        <v>7234</v>
      </c>
      <c r="D1045" s="17" t="s">
        <v>7235</v>
      </c>
      <c r="E1045" s="17" t="s">
        <v>6985</v>
      </c>
      <c r="F1045" s="17" t="s">
        <v>6986</v>
      </c>
      <c r="G1045" s="17" t="s">
        <v>6987</v>
      </c>
      <c r="H1045" s="17">
        <v>10</v>
      </c>
      <c r="I1045" s="18"/>
      <c r="J1045" s="18"/>
      <c r="K1045" s="17">
        <v>-13</v>
      </c>
    </row>
    <row r="1046" spans="1:11" ht="31.5" x14ac:dyDescent="0.25">
      <c r="A1046" s="29">
        <v>20221140146972</v>
      </c>
      <c r="B1046" s="19" t="s">
        <v>7236</v>
      </c>
      <c r="C1046" s="19" t="s">
        <v>7237</v>
      </c>
      <c r="D1046" s="19" t="s">
        <v>7235</v>
      </c>
      <c r="E1046" s="19" t="s">
        <v>6985</v>
      </c>
      <c r="F1046" s="19" t="s">
        <v>6986</v>
      </c>
      <c r="G1046" s="19" t="s">
        <v>6987</v>
      </c>
      <c r="H1046" s="19">
        <v>10</v>
      </c>
      <c r="I1046" s="20"/>
      <c r="J1046" s="20"/>
      <c r="K1046" s="19">
        <v>-13</v>
      </c>
    </row>
    <row r="1047" spans="1:11" ht="52.5" x14ac:dyDescent="0.25">
      <c r="A1047" s="28">
        <v>20221140146982</v>
      </c>
      <c r="B1047" s="17" t="s">
        <v>7238</v>
      </c>
      <c r="C1047" s="17" t="s">
        <v>7239</v>
      </c>
      <c r="D1047" s="17" t="s">
        <v>7240</v>
      </c>
      <c r="E1047" s="17" t="s">
        <v>6985</v>
      </c>
      <c r="F1047" s="17" t="s">
        <v>6986</v>
      </c>
      <c r="G1047" s="17" t="s">
        <v>6987</v>
      </c>
      <c r="H1047" s="17">
        <v>10</v>
      </c>
      <c r="I1047" s="18"/>
      <c r="J1047" s="18"/>
      <c r="K1047" s="17">
        <v>-13</v>
      </c>
    </row>
    <row r="1048" spans="1:11" ht="94.5" x14ac:dyDescent="0.25">
      <c r="A1048" s="29">
        <v>20221140146992</v>
      </c>
      <c r="B1048" s="19" t="s">
        <v>7241</v>
      </c>
      <c r="C1048" s="19" t="s">
        <v>7242</v>
      </c>
      <c r="D1048" s="19" t="s">
        <v>7243</v>
      </c>
      <c r="E1048" s="19" t="s">
        <v>7244</v>
      </c>
      <c r="F1048" s="19" t="s">
        <v>7245</v>
      </c>
      <c r="G1048" s="19" t="s">
        <v>6987</v>
      </c>
      <c r="H1048" s="19">
        <v>10</v>
      </c>
      <c r="I1048" s="19">
        <v>20222000054251</v>
      </c>
      <c r="J1048" s="19">
        <v>20222000054251</v>
      </c>
      <c r="K1048" s="19">
        <v>-13</v>
      </c>
    </row>
    <row r="1049" spans="1:11" ht="73.5" x14ac:dyDescent="0.25">
      <c r="A1049" s="28">
        <v>20221140147002</v>
      </c>
      <c r="B1049" s="17" t="s">
        <v>7246</v>
      </c>
      <c r="C1049" s="17" t="s">
        <v>7143</v>
      </c>
      <c r="D1049" s="17" t="s">
        <v>7247</v>
      </c>
      <c r="E1049" s="17" t="s">
        <v>6985</v>
      </c>
      <c r="F1049" s="17" t="s">
        <v>6986</v>
      </c>
      <c r="G1049" s="17" t="s">
        <v>6987</v>
      </c>
      <c r="H1049" s="17">
        <v>10</v>
      </c>
      <c r="I1049" s="18"/>
      <c r="J1049" s="18"/>
      <c r="K1049" s="17">
        <v>-13</v>
      </c>
    </row>
    <row r="1050" spans="1:11" ht="73.5" x14ac:dyDescent="0.25">
      <c r="A1050" s="29">
        <v>20221140147012</v>
      </c>
      <c r="B1050" s="19" t="s">
        <v>7248</v>
      </c>
      <c r="C1050" s="19" t="s">
        <v>7249</v>
      </c>
      <c r="D1050" s="19" t="s">
        <v>7250</v>
      </c>
      <c r="E1050" s="19" t="s">
        <v>6985</v>
      </c>
      <c r="F1050" s="19" t="s">
        <v>6986</v>
      </c>
      <c r="G1050" s="19" t="s">
        <v>7086</v>
      </c>
      <c r="H1050" s="19">
        <v>30</v>
      </c>
      <c r="I1050" s="20"/>
      <c r="J1050" s="20"/>
      <c r="K1050" s="19">
        <v>15</v>
      </c>
    </row>
    <row r="1051" spans="1:11" ht="73.5" x14ac:dyDescent="0.25">
      <c r="A1051" s="28">
        <v>20221140147022</v>
      </c>
      <c r="B1051" s="17" t="s">
        <v>7251</v>
      </c>
      <c r="C1051" s="17" t="s">
        <v>7252</v>
      </c>
      <c r="D1051" s="17" t="s">
        <v>7253</v>
      </c>
      <c r="E1051" s="17" t="s">
        <v>6985</v>
      </c>
      <c r="F1051" s="17" t="s">
        <v>6986</v>
      </c>
      <c r="G1051" s="17" t="s">
        <v>6987</v>
      </c>
      <c r="H1051" s="17">
        <v>10</v>
      </c>
      <c r="I1051" s="18"/>
      <c r="J1051" s="18"/>
      <c r="K1051" s="17">
        <v>-13</v>
      </c>
    </row>
    <row r="1052" spans="1:11" ht="147" x14ac:dyDescent="0.25">
      <c r="A1052" s="29">
        <v>20221140147032</v>
      </c>
      <c r="B1052" s="19" t="s">
        <v>7254</v>
      </c>
      <c r="C1052" s="19" t="s">
        <v>7255</v>
      </c>
      <c r="D1052" s="19" t="s">
        <v>7256</v>
      </c>
      <c r="E1052" s="19" t="s">
        <v>6985</v>
      </c>
      <c r="F1052" s="19" t="s">
        <v>6986</v>
      </c>
      <c r="G1052" s="19" t="s">
        <v>7032</v>
      </c>
      <c r="H1052" s="19">
        <v>0</v>
      </c>
      <c r="I1052" s="20"/>
      <c r="J1052" s="20"/>
      <c r="K1052" s="19">
        <v>-27</v>
      </c>
    </row>
    <row r="1053" spans="1:11" ht="105" x14ac:dyDescent="0.25">
      <c r="A1053" s="28">
        <v>20221140147042</v>
      </c>
      <c r="B1053" s="17" t="s">
        <v>7257</v>
      </c>
      <c r="C1053" s="17" t="s">
        <v>7258</v>
      </c>
      <c r="D1053" s="17" t="s">
        <v>7259</v>
      </c>
      <c r="E1053" s="17" t="s">
        <v>6985</v>
      </c>
      <c r="F1053" s="17" t="s">
        <v>6986</v>
      </c>
      <c r="G1053" s="17" t="s">
        <v>7032</v>
      </c>
      <c r="H1053" s="17">
        <v>0</v>
      </c>
      <c r="I1053" s="18"/>
      <c r="J1053" s="18"/>
      <c r="K1053" s="17">
        <v>-27</v>
      </c>
    </row>
    <row r="1054" spans="1:11" ht="136.5" x14ac:dyDescent="0.25">
      <c r="A1054" s="29">
        <v>20221140147052</v>
      </c>
      <c r="B1054" s="19" t="s">
        <v>7260</v>
      </c>
      <c r="C1054" s="19" t="s">
        <v>7261</v>
      </c>
      <c r="D1054" s="19" t="s">
        <v>7262</v>
      </c>
      <c r="E1054" s="19" t="s">
        <v>6985</v>
      </c>
      <c r="F1054" s="19" t="s">
        <v>6986</v>
      </c>
      <c r="G1054" s="19" t="s">
        <v>7032</v>
      </c>
      <c r="H1054" s="19">
        <v>0</v>
      </c>
      <c r="I1054" s="20"/>
      <c r="J1054" s="20"/>
      <c r="K1054" s="19">
        <v>-27</v>
      </c>
    </row>
    <row r="1055" spans="1:11" ht="73.5" x14ac:dyDescent="0.25">
      <c r="A1055" s="28">
        <v>20221140147062</v>
      </c>
      <c r="B1055" s="17" t="s">
        <v>7263</v>
      </c>
      <c r="C1055" s="17" t="s">
        <v>7264</v>
      </c>
      <c r="D1055" s="17" t="s">
        <v>7265</v>
      </c>
      <c r="E1055" s="17" t="s">
        <v>6985</v>
      </c>
      <c r="F1055" s="17" t="s">
        <v>6986</v>
      </c>
      <c r="G1055" s="17" t="s">
        <v>7009</v>
      </c>
      <c r="H1055" s="17">
        <v>10</v>
      </c>
      <c r="I1055" s="17">
        <v>20222110053971</v>
      </c>
      <c r="J1055" s="17">
        <v>20222110053971</v>
      </c>
      <c r="K1055" s="17">
        <v>-13</v>
      </c>
    </row>
    <row r="1056" spans="1:11" ht="94.5" x14ac:dyDescent="0.25">
      <c r="A1056" s="29">
        <v>20221140147072</v>
      </c>
      <c r="B1056" s="19" t="s">
        <v>7266</v>
      </c>
      <c r="C1056" s="19" t="s">
        <v>7267</v>
      </c>
      <c r="D1056" s="19" t="s">
        <v>7268</v>
      </c>
      <c r="E1056" s="19" t="s">
        <v>7024</v>
      </c>
      <c r="F1056" s="19" t="s">
        <v>7025</v>
      </c>
      <c r="G1056" s="19" t="s">
        <v>7004</v>
      </c>
      <c r="H1056" s="19">
        <v>35</v>
      </c>
      <c r="I1056" s="19">
        <v>20222110054791</v>
      </c>
      <c r="J1056" s="19">
        <v>20222110054791</v>
      </c>
      <c r="K1056" s="19">
        <v>22</v>
      </c>
    </row>
    <row r="1057" spans="1:11" ht="73.5" x14ac:dyDescent="0.25">
      <c r="A1057" s="28">
        <v>20221140147082</v>
      </c>
      <c r="B1057" s="17" t="s">
        <v>7269</v>
      </c>
      <c r="C1057" s="17" t="s">
        <v>7270</v>
      </c>
      <c r="D1057" s="17" t="s">
        <v>7271</v>
      </c>
      <c r="E1057" s="17" t="s">
        <v>6985</v>
      </c>
      <c r="F1057" s="17" t="s">
        <v>6986</v>
      </c>
      <c r="G1057" s="17" t="s">
        <v>7009</v>
      </c>
      <c r="H1057" s="17">
        <v>10</v>
      </c>
      <c r="I1057" s="18"/>
      <c r="J1057" s="18"/>
      <c r="K1057" s="17">
        <v>-13</v>
      </c>
    </row>
    <row r="1058" spans="1:11" ht="52.5" x14ac:dyDescent="0.25">
      <c r="A1058" s="29">
        <v>20221140147092</v>
      </c>
      <c r="B1058" s="19" t="s">
        <v>7272</v>
      </c>
      <c r="C1058" s="19" t="s">
        <v>7273</v>
      </c>
      <c r="D1058" s="19" t="s">
        <v>7274</v>
      </c>
      <c r="E1058" s="19" t="s">
        <v>7275</v>
      </c>
      <c r="F1058" s="19" t="s">
        <v>7276</v>
      </c>
      <c r="G1058" s="19" t="s">
        <v>7009</v>
      </c>
      <c r="H1058" s="19">
        <v>10</v>
      </c>
      <c r="I1058" s="20"/>
      <c r="J1058" s="20"/>
      <c r="K1058" s="19">
        <v>-13</v>
      </c>
    </row>
    <row r="1059" spans="1:11" ht="94.5" x14ac:dyDescent="0.25">
      <c r="A1059" s="28">
        <v>20221140147102</v>
      </c>
      <c r="B1059" s="17" t="s">
        <v>7277</v>
      </c>
      <c r="C1059" s="17" t="s">
        <v>7278</v>
      </c>
      <c r="D1059" s="17" t="s">
        <v>7279</v>
      </c>
      <c r="E1059" s="17" t="s">
        <v>7024</v>
      </c>
      <c r="F1059" s="17" t="s">
        <v>7025</v>
      </c>
      <c r="G1059" s="17" t="s">
        <v>7004</v>
      </c>
      <c r="H1059" s="17">
        <v>35</v>
      </c>
      <c r="I1059" s="17">
        <v>20222110054291</v>
      </c>
      <c r="J1059" s="17">
        <v>20222110054291</v>
      </c>
      <c r="K1059" s="17">
        <v>22</v>
      </c>
    </row>
    <row r="1060" spans="1:11" ht="42" x14ac:dyDescent="0.25">
      <c r="A1060" s="29">
        <v>20221140147112</v>
      </c>
      <c r="B1060" s="19" t="s">
        <v>7280</v>
      </c>
      <c r="C1060" s="19" t="s">
        <v>7281</v>
      </c>
      <c r="D1060" s="19" t="s">
        <v>7282</v>
      </c>
      <c r="E1060" s="19" t="s">
        <v>6985</v>
      </c>
      <c r="F1060" s="19" t="s">
        <v>6986</v>
      </c>
      <c r="G1060" s="19" t="s">
        <v>6987</v>
      </c>
      <c r="H1060" s="19">
        <v>10</v>
      </c>
      <c r="I1060" s="19">
        <v>20222140055181</v>
      </c>
      <c r="J1060" s="19">
        <v>20222140055181</v>
      </c>
      <c r="K1060" s="19">
        <v>-13</v>
      </c>
    </row>
    <row r="1061" spans="1:11" ht="105" x14ac:dyDescent="0.25">
      <c r="A1061" s="28">
        <v>20221140147122</v>
      </c>
      <c r="B1061" s="17" t="s">
        <v>7283</v>
      </c>
      <c r="C1061" s="17" t="s">
        <v>7284</v>
      </c>
      <c r="D1061" s="17" t="s">
        <v>7285</v>
      </c>
      <c r="E1061" s="17" t="s">
        <v>6985</v>
      </c>
      <c r="F1061" s="17" t="s">
        <v>6986</v>
      </c>
      <c r="G1061" s="17" t="s">
        <v>6987</v>
      </c>
      <c r="H1061" s="17">
        <v>10</v>
      </c>
      <c r="I1061" s="18"/>
      <c r="J1061" s="18"/>
      <c r="K1061" s="17">
        <v>-13</v>
      </c>
    </row>
    <row r="1062" spans="1:11" ht="94.5" x14ac:dyDescent="0.25">
      <c r="A1062" s="29">
        <v>20221140147132</v>
      </c>
      <c r="B1062" s="19" t="s">
        <v>7286</v>
      </c>
      <c r="C1062" s="19" t="s">
        <v>7287</v>
      </c>
      <c r="D1062" s="19" t="s">
        <v>7288</v>
      </c>
      <c r="E1062" s="19" t="s">
        <v>6985</v>
      </c>
      <c r="F1062" s="19" t="s">
        <v>6986</v>
      </c>
      <c r="G1062" s="19" t="s">
        <v>6987</v>
      </c>
      <c r="H1062" s="19">
        <v>10</v>
      </c>
      <c r="I1062" s="19">
        <v>20222140054221</v>
      </c>
      <c r="J1062" s="19">
        <v>20222140054221</v>
      </c>
      <c r="K1062" s="19">
        <v>-13</v>
      </c>
    </row>
    <row r="1063" spans="1:11" ht="73.5" x14ac:dyDescent="0.25">
      <c r="A1063" s="28">
        <v>20221140147142</v>
      </c>
      <c r="B1063" s="17" t="s">
        <v>7289</v>
      </c>
      <c r="C1063" s="17" t="s">
        <v>7291</v>
      </c>
      <c r="D1063" s="17" t="s">
        <v>7292</v>
      </c>
      <c r="E1063" s="17" t="s">
        <v>6985</v>
      </c>
      <c r="F1063" s="17" t="s">
        <v>6986</v>
      </c>
      <c r="G1063" s="17" t="s">
        <v>6987</v>
      </c>
      <c r="H1063" s="17">
        <v>10</v>
      </c>
      <c r="I1063" s="18"/>
      <c r="J1063" s="18"/>
      <c r="K1063" s="17">
        <v>-13</v>
      </c>
    </row>
    <row r="1064" spans="1:11" ht="73.5" x14ac:dyDescent="0.25">
      <c r="A1064" s="29">
        <v>20221140147152</v>
      </c>
      <c r="B1064" s="19" t="s">
        <v>7293</v>
      </c>
      <c r="C1064" s="19" t="s">
        <v>7295</v>
      </c>
      <c r="D1064" s="19" t="s">
        <v>7296</v>
      </c>
      <c r="E1064" s="19" t="s">
        <v>7145</v>
      </c>
      <c r="F1064" s="19" t="s">
        <v>7110</v>
      </c>
      <c r="G1064" s="19" t="s">
        <v>6987</v>
      </c>
      <c r="H1064" s="19">
        <v>10</v>
      </c>
      <c r="I1064" s="20"/>
      <c r="J1064" s="20"/>
      <c r="K1064" s="19">
        <v>-13</v>
      </c>
    </row>
    <row r="1065" spans="1:11" ht="52.5" x14ac:dyDescent="0.25">
      <c r="A1065" s="28">
        <v>20221140147162</v>
      </c>
      <c r="B1065" s="17" t="s">
        <v>7297</v>
      </c>
      <c r="C1065" s="17" t="s">
        <v>7096</v>
      </c>
      <c r="D1065" s="17" t="s">
        <v>7298</v>
      </c>
      <c r="E1065" s="17" t="s">
        <v>6985</v>
      </c>
      <c r="F1065" s="17" t="s">
        <v>6986</v>
      </c>
      <c r="G1065" s="17" t="s">
        <v>7299</v>
      </c>
      <c r="H1065" s="17">
        <v>10</v>
      </c>
      <c r="I1065" s="18"/>
      <c r="J1065" s="18"/>
      <c r="K1065" s="17">
        <v>-13</v>
      </c>
    </row>
    <row r="1066" spans="1:11" ht="52.5" x14ac:dyDescent="0.25">
      <c r="A1066" s="29">
        <v>20221140147172</v>
      </c>
      <c r="B1066" s="19" t="s">
        <v>7300</v>
      </c>
      <c r="C1066" s="19" t="s">
        <v>7301</v>
      </c>
      <c r="D1066" s="19" t="s">
        <v>7302</v>
      </c>
      <c r="E1066" s="19" t="s">
        <v>6985</v>
      </c>
      <c r="F1066" s="19" t="s">
        <v>6986</v>
      </c>
      <c r="G1066" s="19" t="s">
        <v>7299</v>
      </c>
      <c r="H1066" s="19">
        <v>10</v>
      </c>
      <c r="I1066" s="20"/>
      <c r="J1066" s="20"/>
      <c r="K1066" s="19">
        <v>-13</v>
      </c>
    </row>
    <row r="1067" spans="1:11" ht="52.5" x14ac:dyDescent="0.25">
      <c r="A1067" s="28">
        <v>20221140147182</v>
      </c>
      <c r="B1067" s="17" t="s">
        <v>7303</v>
      </c>
      <c r="C1067" s="17" t="s">
        <v>6998</v>
      </c>
      <c r="D1067" s="17" t="s">
        <v>7304</v>
      </c>
      <c r="E1067" s="17" t="s">
        <v>6985</v>
      </c>
      <c r="F1067" s="17" t="s">
        <v>6986</v>
      </c>
      <c r="G1067" s="17" t="s">
        <v>6987</v>
      </c>
      <c r="H1067" s="17">
        <v>10</v>
      </c>
      <c r="I1067" s="18"/>
      <c r="J1067" s="18"/>
      <c r="K1067" s="17">
        <v>-13</v>
      </c>
    </row>
    <row r="1068" spans="1:11" ht="52.5" x14ac:dyDescent="0.25">
      <c r="A1068" s="29">
        <v>20221140147192</v>
      </c>
      <c r="B1068" s="19" t="s">
        <v>7305</v>
      </c>
      <c r="C1068" s="19" t="s">
        <v>7306</v>
      </c>
      <c r="D1068" s="19" t="s">
        <v>7307</v>
      </c>
      <c r="E1068" s="19" t="s">
        <v>6985</v>
      </c>
      <c r="F1068" s="19" t="s">
        <v>6986</v>
      </c>
      <c r="G1068" s="19" t="s">
        <v>7032</v>
      </c>
      <c r="H1068" s="19">
        <v>0</v>
      </c>
      <c r="I1068" s="20"/>
      <c r="J1068" s="20"/>
      <c r="K1068" s="19">
        <v>-27</v>
      </c>
    </row>
    <row r="1069" spans="1:11" ht="52.5" x14ac:dyDescent="0.25">
      <c r="A1069" s="28">
        <v>20221140147202</v>
      </c>
      <c r="B1069" s="17" t="s">
        <v>7308</v>
      </c>
      <c r="C1069" s="17" t="s">
        <v>7309</v>
      </c>
      <c r="D1069" s="17" t="s">
        <v>7310</v>
      </c>
      <c r="E1069" s="17" t="s">
        <v>6985</v>
      </c>
      <c r="F1069" s="17" t="s">
        <v>6986</v>
      </c>
      <c r="G1069" s="17" t="s">
        <v>6987</v>
      </c>
      <c r="H1069" s="17">
        <v>10</v>
      </c>
      <c r="I1069" s="18"/>
      <c r="J1069" s="18"/>
      <c r="K1069" s="17">
        <v>-13</v>
      </c>
    </row>
    <row r="1070" spans="1:11" ht="31.5" x14ac:dyDescent="0.25">
      <c r="A1070" s="29">
        <v>20221140147212</v>
      </c>
      <c r="B1070" s="19" t="s">
        <v>7311</v>
      </c>
      <c r="C1070" s="19" t="s">
        <v>7312</v>
      </c>
      <c r="D1070" s="19" t="s">
        <v>7313</v>
      </c>
      <c r="E1070" s="19" t="s">
        <v>6985</v>
      </c>
      <c r="F1070" s="19" t="s">
        <v>6986</v>
      </c>
      <c r="G1070" s="19" t="s">
        <v>6987</v>
      </c>
      <c r="H1070" s="19">
        <v>10</v>
      </c>
      <c r="I1070" s="20"/>
      <c r="J1070" s="20"/>
      <c r="K1070" s="19">
        <v>-13</v>
      </c>
    </row>
    <row r="1071" spans="1:11" ht="94.5" x14ac:dyDescent="0.25">
      <c r="A1071" s="28">
        <v>20221140147222</v>
      </c>
      <c r="B1071" s="17" t="s">
        <v>7314</v>
      </c>
      <c r="C1071" s="17" t="s">
        <v>7315</v>
      </c>
      <c r="D1071" s="17" t="s">
        <v>7316</v>
      </c>
      <c r="E1071" s="17" t="s">
        <v>6985</v>
      </c>
      <c r="F1071" s="17" t="s">
        <v>6986</v>
      </c>
      <c r="G1071" s="17" t="s">
        <v>7032</v>
      </c>
      <c r="H1071" s="17">
        <v>0</v>
      </c>
      <c r="I1071" s="18"/>
      <c r="J1071" s="18"/>
      <c r="K1071" s="17">
        <v>-27</v>
      </c>
    </row>
    <row r="1072" spans="1:11" ht="94.5" x14ac:dyDescent="0.25">
      <c r="A1072" s="29">
        <v>20221140147232</v>
      </c>
      <c r="B1072" s="19" t="s">
        <v>7317</v>
      </c>
      <c r="C1072" s="19" t="s">
        <v>7284</v>
      </c>
      <c r="D1072" s="19" t="s">
        <v>7318</v>
      </c>
      <c r="E1072" s="19" t="s">
        <v>6985</v>
      </c>
      <c r="F1072" s="19" t="s">
        <v>6986</v>
      </c>
      <c r="G1072" s="19" t="s">
        <v>6987</v>
      </c>
      <c r="H1072" s="19">
        <v>10</v>
      </c>
      <c r="I1072" s="20"/>
      <c r="J1072" s="20"/>
      <c r="K1072" s="19">
        <v>-13</v>
      </c>
    </row>
    <row r="1073" spans="1:11" ht="210" x14ac:dyDescent="0.25">
      <c r="A1073" s="28">
        <v>20221140147242</v>
      </c>
      <c r="B1073" s="17" t="s">
        <v>7319</v>
      </c>
      <c r="C1073" s="17" t="s">
        <v>7320</v>
      </c>
      <c r="D1073" s="17" t="s">
        <v>7321</v>
      </c>
      <c r="E1073" s="17" t="s">
        <v>7119</v>
      </c>
      <c r="F1073" s="17" t="s">
        <v>7120</v>
      </c>
      <c r="G1073" s="17" t="s">
        <v>7086</v>
      </c>
      <c r="H1073" s="17">
        <v>30</v>
      </c>
      <c r="I1073" s="18"/>
      <c r="J1073" s="18"/>
      <c r="K1073" s="17">
        <v>15</v>
      </c>
    </row>
    <row r="1074" spans="1:11" ht="31.5" x14ac:dyDescent="0.25">
      <c r="A1074" s="29">
        <v>20221140147252</v>
      </c>
      <c r="B1074" s="19" t="s">
        <v>7322</v>
      </c>
      <c r="C1074" s="19" t="s">
        <v>7323</v>
      </c>
      <c r="D1074" s="19" t="s">
        <v>7324</v>
      </c>
      <c r="E1074" s="19" t="s">
        <v>6985</v>
      </c>
      <c r="F1074" s="19" t="s">
        <v>6986</v>
      </c>
      <c r="G1074" s="19" t="s">
        <v>7032</v>
      </c>
      <c r="H1074" s="19">
        <v>0</v>
      </c>
      <c r="I1074" s="20"/>
      <c r="J1074" s="20"/>
      <c r="K1074" s="19">
        <v>-27</v>
      </c>
    </row>
    <row r="1075" spans="1:11" ht="52.5" x14ac:dyDescent="0.25">
      <c r="A1075" s="28">
        <v>20221140147262</v>
      </c>
      <c r="B1075" s="17" t="s">
        <v>7325</v>
      </c>
      <c r="C1075" s="17" t="s">
        <v>7326</v>
      </c>
      <c r="D1075" s="17" t="s">
        <v>7327</v>
      </c>
      <c r="E1075" s="17" t="s">
        <v>7161</v>
      </c>
      <c r="F1075" s="17" t="s">
        <v>7162</v>
      </c>
      <c r="G1075" s="17" t="s">
        <v>7004</v>
      </c>
      <c r="H1075" s="17">
        <v>35</v>
      </c>
      <c r="I1075" s="17">
        <v>20221000054331</v>
      </c>
      <c r="J1075" s="17">
        <v>20221000054331</v>
      </c>
      <c r="K1075" s="17">
        <v>22</v>
      </c>
    </row>
    <row r="1076" spans="1:11" ht="168" x14ac:dyDescent="0.25">
      <c r="A1076" s="29">
        <v>20221140147272</v>
      </c>
      <c r="B1076" s="19" t="s">
        <v>7328</v>
      </c>
      <c r="C1076" s="19" t="s">
        <v>7255</v>
      </c>
      <c r="D1076" s="19" t="s">
        <v>7329</v>
      </c>
      <c r="E1076" s="19" t="s">
        <v>6985</v>
      </c>
      <c r="F1076" s="19" t="s">
        <v>6986</v>
      </c>
      <c r="G1076" s="19" t="s">
        <v>7032</v>
      </c>
      <c r="H1076" s="19">
        <v>0</v>
      </c>
      <c r="I1076" s="20"/>
      <c r="J1076" s="20"/>
      <c r="K1076" s="19">
        <v>-27</v>
      </c>
    </row>
    <row r="1077" spans="1:11" ht="42" x14ac:dyDescent="0.25">
      <c r="A1077" s="28">
        <v>20221140147282</v>
      </c>
      <c r="B1077" s="17" t="s">
        <v>7330</v>
      </c>
      <c r="C1077" s="17" t="s">
        <v>7331</v>
      </c>
      <c r="D1077" s="17" t="s">
        <v>7332</v>
      </c>
      <c r="E1077" s="17" t="s">
        <v>6985</v>
      </c>
      <c r="F1077" s="17" t="s">
        <v>6986</v>
      </c>
      <c r="G1077" s="17" t="s">
        <v>7032</v>
      </c>
      <c r="H1077" s="17">
        <v>0</v>
      </c>
      <c r="I1077" s="18"/>
      <c r="J1077" s="18"/>
      <c r="K1077" s="17">
        <v>-27</v>
      </c>
    </row>
    <row r="1078" spans="1:11" ht="73.5" x14ac:dyDescent="0.25">
      <c r="A1078" s="29">
        <v>20221140147302</v>
      </c>
      <c r="B1078" s="19" t="s">
        <v>7333</v>
      </c>
      <c r="C1078" s="19" t="s">
        <v>7334</v>
      </c>
      <c r="D1078" s="19" t="s">
        <v>7335</v>
      </c>
      <c r="E1078" s="19" t="s">
        <v>6985</v>
      </c>
      <c r="F1078" s="19" t="s">
        <v>6986</v>
      </c>
      <c r="G1078" s="19" t="s">
        <v>6987</v>
      </c>
      <c r="H1078" s="19">
        <v>10</v>
      </c>
      <c r="I1078" s="19">
        <v>20222140054161</v>
      </c>
      <c r="J1078" s="19">
        <v>20222140054161</v>
      </c>
      <c r="K1078" s="19">
        <v>-12</v>
      </c>
    </row>
    <row r="1079" spans="1:11" ht="63" x14ac:dyDescent="0.25">
      <c r="A1079" s="28">
        <v>20221140147312</v>
      </c>
      <c r="B1079" s="17" t="s">
        <v>7336</v>
      </c>
      <c r="C1079" s="17" t="s">
        <v>7337</v>
      </c>
      <c r="D1079" s="17" t="s">
        <v>7338</v>
      </c>
      <c r="E1079" s="17" t="s">
        <v>6985</v>
      </c>
      <c r="F1079" s="17" t="s">
        <v>6986</v>
      </c>
      <c r="G1079" s="17" t="s">
        <v>6987</v>
      </c>
      <c r="H1079" s="17">
        <v>10</v>
      </c>
      <c r="I1079" s="18"/>
      <c r="J1079" s="18"/>
      <c r="K1079" s="17">
        <v>-12</v>
      </c>
    </row>
    <row r="1080" spans="1:11" ht="52.5" x14ac:dyDescent="0.25">
      <c r="A1080" s="29">
        <v>20221140147322</v>
      </c>
      <c r="B1080" s="19" t="s">
        <v>7339</v>
      </c>
      <c r="C1080" s="19" t="s">
        <v>7340</v>
      </c>
      <c r="D1080" s="19" t="s">
        <v>7341</v>
      </c>
      <c r="E1080" s="19" t="s">
        <v>6985</v>
      </c>
      <c r="F1080" s="19" t="s">
        <v>6986</v>
      </c>
      <c r="G1080" s="19" t="s">
        <v>7032</v>
      </c>
      <c r="H1080" s="19">
        <v>0</v>
      </c>
      <c r="I1080" s="20"/>
      <c r="J1080" s="20"/>
      <c r="K1080" s="19">
        <v>-26</v>
      </c>
    </row>
    <row r="1081" spans="1:11" ht="42" x14ac:dyDescent="0.25">
      <c r="A1081" s="28">
        <v>20221140147332</v>
      </c>
      <c r="B1081" s="17" t="s">
        <v>7342</v>
      </c>
      <c r="C1081" s="17" t="s">
        <v>7343</v>
      </c>
      <c r="D1081" s="17" t="s">
        <v>7344</v>
      </c>
      <c r="E1081" s="17" t="s">
        <v>6985</v>
      </c>
      <c r="F1081" s="17" t="s">
        <v>6986</v>
      </c>
      <c r="G1081" s="17" t="s">
        <v>6987</v>
      </c>
      <c r="H1081" s="17">
        <v>10</v>
      </c>
      <c r="I1081" s="18"/>
      <c r="J1081" s="18"/>
      <c r="K1081" s="17">
        <v>-12</v>
      </c>
    </row>
    <row r="1082" spans="1:11" ht="84" x14ac:dyDescent="0.25">
      <c r="A1082" s="29">
        <v>20221140147342</v>
      </c>
      <c r="B1082" s="19" t="s">
        <v>7345</v>
      </c>
      <c r="C1082" s="19" t="s">
        <v>7346</v>
      </c>
      <c r="D1082" s="19" t="s">
        <v>7347</v>
      </c>
      <c r="E1082" s="19" t="s">
        <v>7348</v>
      </c>
      <c r="F1082" s="19" t="s">
        <v>7162</v>
      </c>
      <c r="G1082" s="19" t="s">
        <v>6987</v>
      </c>
      <c r="H1082" s="19">
        <v>10</v>
      </c>
      <c r="I1082" s="20"/>
      <c r="J1082" s="20"/>
      <c r="K1082" s="19">
        <v>-12</v>
      </c>
    </row>
    <row r="1083" spans="1:11" ht="84" x14ac:dyDescent="0.25">
      <c r="A1083" s="28">
        <v>20221140147352</v>
      </c>
      <c r="B1083" s="17" t="s">
        <v>7349</v>
      </c>
      <c r="C1083" s="17" t="s">
        <v>7038</v>
      </c>
      <c r="D1083" s="17" t="s">
        <v>7350</v>
      </c>
      <c r="E1083" s="17" t="s">
        <v>6985</v>
      </c>
      <c r="F1083" s="17" t="s">
        <v>6986</v>
      </c>
      <c r="G1083" s="17" t="s">
        <v>7032</v>
      </c>
      <c r="H1083" s="17">
        <v>0</v>
      </c>
      <c r="I1083" s="18"/>
      <c r="J1083" s="18"/>
      <c r="K1083" s="17">
        <v>-26</v>
      </c>
    </row>
    <row r="1084" spans="1:11" ht="73.5" x14ac:dyDescent="0.25">
      <c r="A1084" s="29">
        <v>20221140147362</v>
      </c>
      <c r="B1084" s="19" t="s">
        <v>7351</v>
      </c>
      <c r="C1084" s="19" t="s">
        <v>7352</v>
      </c>
      <c r="D1084" s="19" t="s">
        <v>7353</v>
      </c>
      <c r="E1084" s="19" t="s">
        <v>6985</v>
      </c>
      <c r="F1084" s="19" t="s">
        <v>6986</v>
      </c>
      <c r="G1084" s="19" t="s">
        <v>7032</v>
      </c>
      <c r="H1084" s="19">
        <v>0</v>
      </c>
      <c r="I1084" s="20"/>
      <c r="J1084" s="20"/>
      <c r="K1084" s="19">
        <v>-26</v>
      </c>
    </row>
    <row r="1085" spans="1:11" ht="73.5" x14ac:dyDescent="0.25">
      <c r="A1085" s="28">
        <v>20221140147372</v>
      </c>
      <c r="B1085" s="17" t="s">
        <v>7354</v>
      </c>
      <c r="C1085" s="17" t="s">
        <v>7356</v>
      </c>
      <c r="D1085" s="17" t="s">
        <v>7357</v>
      </c>
      <c r="E1085" s="17" t="s">
        <v>6985</v>
      </c>
      <c r="F1085" s="17" t="s">
        <v>6986</v>
      </c>
      <c r="G1085" s="17" t="s">
        <v>6987</v>
      </c>
      <c r="H1085" s="17">
        <v>10</v>
      </c>
      <c r="I1085" s="18"/>
      <c r="J1085" s="18"/>
      <c r="K1085" s="17">
        <v>-12</v>
      </c>
    </row>
    <row r="1086" spans="1:11" ht="42" x14ac:dyDescent="0.25">
      <c r="A1086" s="29">
        <v>20221140147382</v>
      </c>
      <c r="B1086" s="19" t="s">
        <v>7358</v>
      </c>
      <c r="C1086" s="19" t="s">
        <v>7360</v>
      </c>
      <c r="D1086" s="19" t="s">
        <v>7361</v>
      </c>
      <c r="E1086" s="19" t="s">
        <v>6985</v>
      </c>
      <c r="F1086" s="19" t="s">
        <v>6986</v>
      </c>
      <c r="G1086" s="19" t="s">
        <v>7032</v>
      </c>
      <c r="H1086" s="19">
        <v>0</v>
      </c>
      <c r="I1086" s="20"/>
      <c r="J1086" s="20"/>
      <c r="K1086" s="19">
        <v>-26</v>
      </c>
    </row>
    <row r="1087" spans="1:11" ht="157.5" x14ac:dyDescent="0.25">
      <c r="A1087" s="28">
        <v>20221140147392</v>
      </c>
      <c r="B1087" s="17" t="s">
        <v>7362</v>
      </c>
      <c r="C1087" s="17" t="s">
        <v>7193</v>
      </c>
      <c r="D1087" s="17" t="s">
        <v>7363</v>
      </c>
      <c r="E1087" s="17" t="s">
        <v>6985</v>
      </c>
      <c r="F1087" s="17" t="s">
        <v>6986</v>
      </c>
      <c r="G1087" s="17" t="s">
        <v>6987</v>
      </c>
      <c r="H1087" s="17">
        <v>10</v>
      </c>
      <c r="I1087" s="18"/>
      <c r="J1087" s="18"/>
      <c r="K1087" s="17">
        <v>-12</v>
      </c>
    </row>
    <row r="1088" spans="1:11" ht="42" x14ac:dyDescent="0.25">
      <c r="A1088" s="29">
        <v>20221140147402</v>
      </c>
      <c r="B1088" s="19" t="s">
        <v>7364</v>
      </c>
      <c r="C1088" s="19" t="s">
        <v>7365</v>
      </c>
      <c r="D1088" s="19" t="s">
        <v>7366</v>
      </c>
      <c r="E1088" s="19" t="s">
        <v>6985</v>
      </c>
      <c r="F1088" s="19" t="s">
        <v>6986</v>
      </c>
      <c r="G1088" s="19" t="s">
        <v>6987</v>
      </c>
      <c r="H1088" s="19">
        <v>10</v>
      </c>
      <c r="I1088" s="20"/>
      <c r="J1088" s="20"/>
      <c r="K1088" s="19">
        <v>-12</v>
      </c>
    </row>
    <row r="1089" spans="1:11" ht="94.5" x14ac:dyDescent="0.25">
      <c r="A1089" s="28">
        <v>20221140147412</v>
      </c>
      <c r="B1089" s="17" t="s">
        <v>7367</v>
      </c>
      <c r="C1089" s="17" t="s">
        <v>7368</v>
      </c>
      <c r="D1089" s="17" t="s">
        <v>7369</v>
      </c>
      <c r="E1089" s="17" t="s">
        <v>6985</v>
      </c>
      <c r="F1089" s="17" t="s">
        <v>6986</v>
      </c>
      <c r="G1089" s="17" t="s">
        <v>7032</v>
      </c>
      <c r="H1089" s="17">
        <v>0</v>
      </c>
      <c r="I1089" s="18"/>
      <c r="J1089" s="18"/>
      <c r="K1089" s="17">
        <v>-26</v>
      </c>
    </row>
    <row r="1090" spans="1:11" ht="63" x14ac:dyDescent="0.25">
      <c r="A1090" s="29">
        <v>20221140147422</v>
      </c>
      <c r="B1090" s="19" t="s">
        <v>7370</v>
      </c>
      <c r="C1090" s="19" t="s">
        <v>7035</v>
      </c>
      <c r="D1090" s="19" t="s">
        <v>7371</v>
      </c>
      <c r="E1090" s="19" t="s">
        <v>6985</v>
      </c>
      <c r="F1090" s="19" t="s">
        <v>6986</v>
      </c>
      <c r="G1090" s="19" t="s">
        <v>7032</v>
      </c>
      <c r="H1090" s="19">
        <v>0</v>
      </c>
      <c r="I1090" s="20"/>
      <c r="J1090" s="20"/>
      <c r="K1090" s="19">
        <v>-26</v>
      </c>
    </row>
    <row r="1091" spans="1:11" ht="136.5" x14ac:dyDescent="0.25">
      <c r="A1091" s="28">
        <v>20221140147432</v>
      </c>
      <c r="B1091" s="17" t="s">
        <v>7372</v>
      </c>
      <c r="C1091" s="17" t="s">
        <v>7373</v>
      </c>
      <c r="D1091" s="17" t="s">
        <v>7374</v>
      </c>
      <c r="E1091" s="17" t="s">
        <v>6985</v>
      </c>
      <c r="F1091" s="17" t="s">
        <v>6986</v>
      </c>
      <c r="G1091" s="17" t="s">
        <v>6987</v>
      </c>
      <c r="H1091" s="17">
        <v>10</v>
      </c>
      <c r="I1091" s="18"/>
      <c r="J1091" s="18"/>
      <c r="K1091" s="17">
        <v>-12</v>
      </c>
    </row>
    <row r="1092" spans="1:11" ht="73.5" x14ac:dyDescent="0.25">
      <c r="A1092" s="29">
        <v>20221140147442</v>
      </c>
      <c r="B1092" s="19" t="s">
        <v>7375</v>
      </c>
      <c r="C1092" s="19" t="s">
        <v>7376</v>
      </c>
      <c r="D1092" s="19" t="s">
        <v>7377</v>
      </c>
      <c r="E1092" s="19" t="s">
        <v>6985</v>
      </c>
      <c r="F1092" s="19" t="s">
        <v>6986</v>
      </c>
      <c r="G1092" s="19" t="s">
        <v>7032</v>
      </c>
      <c r="H1092" s="19">
        <v>0</v>
      </c>
      <c r="I1092" s="20"/>
      <c r="J1092" s="20"/>
      <c r="K1092" s="19">
        <v>-26</v>
      </c>
    </row>
    <row r="1093" spans="1:11" ht="157.5" x14ac:dyDescent="0.25">
      <c r="A1093" s="28">
        <v>20221140147452</v>
      </c>
      <c r="B1093" s="17" t="s">
        <v>7378</v>
      </c>
      <c r="C1093" s="17" t="s">
        <v>7379</v>
      </c>
      <c r="D1093" s="17" t="s">
        <v>7380</v>
      </c>
      <c r="E1093" s="17" t="s">
        <v>6985</v>
      </c>
      <c r="F1093" s="17" t="s">
        <v>6986</v>
      </c>
      <c r="G1093" s="17" t="s">
        <v>7032</v>
      </c>
      <c r="H1093" s="17">
        <v>0</v>
      </c>
      <c r="I1093" s="18"/>
      <c r="J1093" s="18"/>
      <c r="K1093" s="17">
        <v>-26</v>
      </c>
    </row>
    <row r="1094" spans="1:11" ht="84" x14ac:dyDescent="0.25">
      <c r="A1094" s="29">
        <v>20221140147462</v>
      </c>
      <c r="B1094" s="19" t="s">
        <v>7381</v>
      </c>
      <c r="C1094" s="19" t="s">
        <v>7382</v>
      </c>
      <c r="D1094" s="19" t="s">
        <v>7383</v>
      </c>
      <c r="E1094" s="19" t="s">
        <v>6985</v>
      </c>
      <c r="F1094" s="19" t="s">
        <v>6986</v>
      </c>
      <c r="G1094" s="19" t="s">
        <v>7032</v>
      </c>
      <c r="H1094" s="19">
        <v>0</v>
      </c>
      <c r="I1094" s="20"/>
      <c r="J1094" s="20"/>
      <c r="K1094" s="19">
        <v>-26</v>
      </c>
    </row>
    <row r="1095" spans="1:11" ht="73.5" x14ac:dyDescent="0.25">
      <c r="A1095" s="28">
        <v>20221140147472</v>
      </c>
      <c r="B1095" s="17" t="s">
        <v>7384</v>
      </c>
      <c r="C1095" s="17" t="s">
        <v>7385</v>
      </c>
      <c r="D1095" s="17" t="s">
        <v>7386</v>
      </c>
      <c r="E1095" s="17" t="s">
        <v>6985</v>
      </c>
      <c r="F1095" s="17" t="s">
        <v>6986</v>
      </c>
      <c r="G1095" s="17" t="s">
        <v>6987</v>
      </c>
      <c r="H1095" s="17">
        <v>10</v>
      </c>
      <c r="I1095" s="18"/>
      <c r="J1095" s="18"/>
      <c r="K1095" s="17">
        <v>-12</v>
      </c>
    </row>
    <row r="1096" spans="1:11" ht="84" x14ac:dyDescent="0.25">
      <c r="A1096" s="29">
        <v>20221140147482</v>
      </c>
      <c r="B1096" s="19" t="s">
        <v>7387</v>
      </c>
      <c r="C1096" s="19" t="s">
        <v>7389</v>
      </c>
      <c r="D1096" s="19" t="s">
        <v>7390</v>
      </c>
      <c r="E1096" s="19" t="s">
        <v>6985</v>
      </c>
      <c r="F1096" s="19" t="s">
        <v>6986</v>
      </c>
      <c r="G1096" s="19" t="s">
        <v>6987</v>
      </c>
      <c r="H1096" s="19">
        <v>10</v>
      </c>
      <c r="I1096" s="20"/>
      <c r="J1096" s="20"/>
      <c r="K1096" s="19">
        <v>-12</v>
      </c>
    </row>
    <row r="1097" spans="1:11" ht="52.5" x14ac:dyDescent="0.25">
      <c r="A1097" s="28">
        <v>20221140147492</v>
      </c>
      <c r="B1097" s="17" t="s">
        <v>7391</v>
      </c>
      <c r="C1097" s="17" t="s">
        <v>7385</v>
      </c>
      <c r="D1097" s="17" t="s">
        <v>7392</v>
      </c>
      <c r="E1097" s="17" t="s">
        <v>6985</v>
      </c>
      <c r="F1097" s="17" t="s">
        <v>6986</v>
      </c>
      <c r="G1097" s="17" t="s">
        <v>6987</v>
      </c>
      <c r="H1097" s="17">
        <v>10</v>
      </c>
      <c r="I1097" s="18"/>
      <c r="J1097" s="18"/>
      <c r="K1097" s="17">
        <v>-12</v>
      </c>
    </row>
    <row r="1098" spans="1:11" ht="63" x14ac:dyDescent="0.25">
      <c r="A1098" s="29">
        <v>20221140147502</v>
      </c>
      <c r="B1098" s="19" t="s">
        <v>7393</v>
      </c>
      <c r="C1098" s="19" t="s">
        <v>7394</v>
      </c>
      <c r="D1098" s="19" t="s">
        <v>7395</v>
      </c>
      <c r="E1098" s="19" t="s">
        <v>6985</v>
      </c>
      <c r="F1098" s="19" t="s">
        <v>6986</v>
      </c>
      <c r="G1098" s="19" t="s">
        <v>7032</v>
      </c>
      <c r="H1098" s="19">
        <v>0</v>
      </c>
      <c r="I1098" s="20"/>
      <c r="J1098" s="20"/>
      <c r="K1098" s="19">
        <v>-26</v>
      </c>
    </row>
    <row r="1099" spans="1:11" ht="147" x14ac:dyDescent="0.25">
      <c r="A1099" s="28">
        <v>20221140147512</v>
      </c>
      <c r="B1099" s="17" t="s">
        <v>7396</v>
      </c>
      <c r="C1099" s="17" t="s">
        <v>7397</v>
      </c>
      <c r="D1099" s="17" t="s">
        <v>7398</v>
      </c>
      <c r="E1099" s="17" t="s">
        <v>6985</v>
      </c>
      <c r="F1099" s="17" t="s">
        <v>6986</v>
      </c>
      <c r="G1099" s="17" t="s">
        <v>7032</v>
      </c>
      <c r="H1099" s="17">
        <v>0</v>
      </c>
      <c r="I1099" s="18"/>
      <c r="J1099" s="18"/>
      <c r="K1099" s="17">
        <v>-26</v>
      </c>
    </row>
    <row r="1100" spans="1:11" ht="94.5" x14ac:dyDescent="0.25">
      <c r="A1100" s="29">
        <v>20221140147522</v>
      </c>
      <c r="B1100" s="19" t="s">
        <v>7399</v>
      </c>
      <c r="C1100" s="19" t="s">
        <v>7400</v>
      </c>
      <c r="D1100" s="19" t="s">
        <v>7401</v>
      </c>
      <c r="E1100" s="19" t="s">
        <v>7402</v>
      </c>
      <c r="F1100" s="19" t="s">
        <v>7025</v>
      </c>
      <c r="G1100" s="19" t="s">
        <v>7026</v>
      </c>
      <c r="H1100" s="19">
        <v>30</v>
      </c>
      <c r="I1100" s="20"/>
      <c r="J1100" s="20"/>
      <c r="K1100" s="19">
        <v>16</v>
      </c>
    </row>
    <row r="1101" spans="1:11" ht="84" x14ac:dyDescent="0.25">
      <c r="A1101" s="28">
        <v>20221140147532</v>
      </c>
      <c r="B1101" s="17" t="s">
        <v>7403</v>
      </c>
      <c r="C1101" s="17" t="s">
        <v>7404</v>
      </c>
      <c r="D1101" s="17" t="s">
        <v>7405</v>
      </c>
      <c r="E1101" s="17" t="s">
        <v>6985</v>
      </c>
      <c r="F1101" s="17" t="s">
        <v>6986</v>
      </c>
      <c r="G1101" s="17" t="s">
        <v>6987</v>
      </c>
      <c r="H1101" s="17">
        <v>10</v>
      </c>
      <c r="I1101" s="18"/>
      <c r="J1101" s="18"/>
      <c r="K1101" s="17">
        <v>-12</v>
      </c>
    </row>
    <row r="1102" spans="1:11" ht="105" x14ac:dyDescent="0.25">
      <c r="A1102" s="29">
        <v>20221140147542</v>
      </c>
      <c r="B1102" s="19" t="s">
        <v>7406</v>
      </c>
      <c r="C1102" s="19" t="s">
        <v>7407</v>
      </c>
      <c r="D1102" s="19" t="s">
        <v>7408</v>
      </c>
      <c r="E1102" s="19" t="s">
        <v>6985</v>
      </c>
      <c r="F1102" s="19" t="s">
        <v>6986</v>
      </c>
      <c r="G1102" s="19" t="s">
        <v>6987</v>
      </c>
      <c r="H1102" s="19">
        <v>10</v>
      </c>
      <c r="I1102" s="20"/>
      <c r="J1102" s="20"/>
      <c r="K1102" s="19">
        <v>-12</v>
      </c>
    </row>
    <row r="1103" spans="1:11" ht="52.5" x14ac:dyDescent="0.25">
      <c r="A1103" s="28">
        <v>20221140147552</v>
      </c>
      <c r="B1103" s="17" t="s">
        <v>7409</v>
      </c>
      <c r="C1103" s="17" t="s">
        <v>7411</v>
      </c>
      <c r="D1103" s="17" t="s">
        <v>7412</v>
      </c>
      <c r="E1103" s="17" t="s">
        <v>6985</v>
      </c>
      <c r="F1103" s="17" t="s">
        <v>6986</v>
      </c>
      <c r="G1103" s="17" t="s">
        <v>7032</v>
      </c>
      <c r="H1103" s="17">
        <v>0</v>
      </c>
      <c r="I1103" s="18"/>
      <c r="J1103" s="18"/>
      <c r="K1103" s="17">
        <v>-26</v>
      </c>
    </row>
    <row r="1104" spans="1:11" ht="73.5" x14ac:dyDescent="0.25">
      <c r="A1104" s="29">
        <v>20221140147562</v>
      </c>
      <c r="B1104" s="19" t="s">
        <v>7413</v>
      </c>
      <c r="C1104" s="19" t="s">
        <v>7414</v>
      </c>
      <c r="D1104" s="19" t="s">
        <v>7415</v>
      </c>
      <c r="E1104" s="19" t="s">
        <v>6985</v>
      </c>
      <c r="F1104" s="19" t="s">
        <v>6986</v>
      </c>
      <c r="G1104" s="19" t="s">
        <v>7032</v>
      </c>
      <c r="H1104" s="19">
        <v>0</v>
      </c>
      <c r="I1104" s="20"/>
      <c r="J1104" s="20"/>
      <c r="K1104" s="19">
        <v>-26</v>
      </c>
    </row>
    <row r="1105" spans="1:11" ht="52.5" x14ac:dyDescent="0.25">
      <c r="A1105" s="28">
        <v>20221140147572</v>
      </c>
      <c r="B1105" s="17" t="s">
        <v>7416</v>
      </c>
      <c r="C1105" s="17" t="s">
        <v>7385</v>
      </c>
      <c r="D1105" s="17" t="s">
        <v>7417</v>
      </c>
      <c r="E1105" s="17" t="s">
        <v>6985</v>
      </c>
      <c r="F1105" s="17" t="s">
        <v>6986</v>
      </c>
      <c r="G1105" s="17" t="s">
        <v>6987</v>
      </c>
      <c r="H1105" s="17">
        <v>10</v>
      </c>
      <c r="I1105" s="18"/>
      <c r="J1105" s="18"/>
      <c r="K1105" s="17">
        <v>-12</v>
      </c>
    </row>
    <row r="1106" spans="1:11" ht="73.5" x14ac:dyDescent="0.25">
      <c r="A1106" s="29">
        <v>20221140147582</v>
      </c>
      <c r="B1106" s="19" t="s">
        <v>7418</v>
      </c>
      <c r="C1106" s="19" t="s">
        <v>7193</v>
      </c>
      <c r="D1106" s="19" t="s">
        <v>7419</v>
      </c>
      <c r="E1106" s="19" t="s">
        <v>6985</v>
      </c>
      <c r="F1106" s="19" t="s">
        <v>6986</v>
      </c>
      <c r="G1106" s="19" t="s">
        <v>6987</v>
      </c>
      <c r="H1106" s="19">
        <v>10</v>
      </c>
      <c r="I1106" s="19">
        <v>20222140054871</v>
      </c>
      <c r="J1106" s="19">
        <v>20222140054871</v>
      </c>
      <c r="K1106" s="19">
        <v>-12</v>
      </c>
    </row>
    <row r="1107" spans="1:11" ht="52.5" x14ac:dyDescent="0.25">
      <c r="A1107" s="28">
        <v>20221140147592</v>
      </c>
      <c r="B1107" s="17" t="s">
        <v>7420</v>
      </c>
      <c r="C1107" s="17" t="s">
        <v>7421</v>
      </c>
      <c r="D1107" s="17" t="s">
        <v>7422</v>
      </c>
      <c r="E1107" s="17" t="s">
        <v>6985</v>
      </c>
      <c r="F1107" s="17" t="s">
        <v>6986</v>
      </c>
      <c r="G1107" s="17" t="s">
        <v>7032</v>
      </c>
      <c r="H1107" s="17">
        <v>0</v>
      </c>
      <c r="I1107" s="18"/>
      <c r="J1107" s="18"/>
      <c r="K1107" s="17">
        <v>-26</v>
      </c>
    </row>
    <row r="1108" spans="1:11" ht="42" x14ac:dyDescent="0.25">
      <c r="A1108" s="29">
        <v>20221140147602</v>
      </c>
      <c r="B1108" s="19" t="s">
        <v>7423</v>
      </c>
      <c r="C1108" s="19" t="s">
        <v>7424</v>
      </c>
      <c r="D1108" s="19" t="s">
        <v>7425</v>
      </c>
      <c r="E1108" s="19" t="s">
        <v>6985</v>
      </c>
      <c r="F1108" s="19" t="s">
        <v>6986</v>
      </c>
      <c r="G1108" s="19" t="s">
        <v>6987</v>
      </c>
      <c r="H1108" s="19">
        <v>10</v>
      </c>
      <c r="I1108" s="20"/>
      <c r="J1108" s="20"/>
      <c r="K1108" s="19">
        <v>-12</v>
      </c>
    </row>
    <row r="1109" spans="1:11" ht="94.5" x14ac:dyDescent="0.25">
      <c r="A1109" s="28">
        <v>20221140147622</v>
      </c>
      <c r="B1109" s="17" t="s">
        <v>7426</v>
      </c>
      <c r="C1109" s="17" t="s">
        <v>7428</v>
      </c>
      <c r="D1109" s="17" t="s">
        <v>7429</v>
      </c>
      <c r="E1109" s="17" t="s">
        <v>7085</v>
      </c>
      <c r="F1109" s="17" t="s">
        <v>7025</v>
      </c>
      <c r="G1109" s="17" t="s">
        <v>7026</v>
      </c>
      <c r="H1109" s="17">
        <v>30</v>
      </c>
      <c r="I1109" s="17">
        <v>20222110054491</v>
      </c>
      <c r="J1109" s="17">
        <v>20222110054491</v>
      </c>
      <c r="K1109" s="17">
        <v>16</v>
      </c>
    </row>
    <row r="1110" spans="1:11" ht="63" x14ac:dyDescent="0.25">
      <c r="A1110" s="29">
        <v>20221140147632</v>
      </c>
      <c r="B1110" s="19" t="s">
        <v>7430</v>
      </c>
      <c r="C1110" s="19" t="s">
        <v>7431</v>
      </c>
      <c r="D1110" s="19" t="s">
        <v>7432</v>
      </c>
      <c r="E1110" s="19" t="s">
        <v>6985</v>
      </c>
      <c r="F1110" s="19" t="s">
        <v>6986</v>
      </c>
      <c r="G1110" s="19" t="s">
        <v>6987</v>
      </c>
      <c r="H1110" s="19">
        <v>10</v>
      </c>
      <c r="I1110" s="20"/>
      <c r="J1110" s="20"/>
      <c r="K1110" s="19">
        <v>-12</v>
      </c>
    </row>
    <row r="1111" spans="1:11" ht="136.5" x14ac:dyDescent="0.25">
      <c r="A1111" s="28">
        <v>20221140147642</v>
      </c>
      <c r="B1111" s="17" t="s">
        <v>7433</v>
      </c>
      <c r="C1111" s="17" t="s">
        <v>7089</v>
      </c>
      <c r="D1111" s="17" t="s">
        <v>7434</v>
      </c>
      <c r="E1111" s="17" t="s">
        <v>6985</v>
      </c>
      <c r="F1111" s="17" t="s">
        <v>6986</v>
      </c>
      <c r="G1111" s="17" t="s">
        <v>6987</v>
      </c>
      <c r="H1111" s="17">
        <v>10</v>
      </c>
      <c r="I1111" s="18"/>
      <c r="J1111" s="18"/>
      <c r="K1111" s="17">
        <v>-12</v>
      </c>
    </row>
    <row r="1112" spans="1:11" ht="52.5" x14ac:dyDescent="0.25">
      <c r="A1112" s="29">
        <v>20221140147652</v>
      </c>
      <c r="B1112" s="19" t="s">
        <v>7435</v>
      </c>
      <c r="C1112" s="19" t="s">
        <v>7436</v>
      </c>
      <c r="D1112" s="19" t="s">
        <v>7437</v>
      </c>
      <c r="E1112" s="19" t="s">
        <v>6985</v>
      </c>
      <c r="F1112" s="19" t="s">
        <v>6986</v>
      </c>
      <c r="G1112" s="19" t="s">
        <v>6987</v>
      </c>
      <c r="H1112" s="19">
        <v>10</v>
      </c>
      <c r="I1112" s="20"/>
      <c r="J1112" s="20"/>
      <c r="K1112" s="19">
        <v>-12</v>
      </c>
    </row>
    <row r="1113" spans="1:11" ht="63" x14ac:dyDescent="0.25">
      <c r="A1113" s="28">
        <v>20221140147662</v>
      </c>
      <c r="B1113" s="17" t="s">
        <v>7438</v>
      </c>
      <c r="C1113" s="17" t="s">
        <v>7439</v>
      </c>
      <c r="D1113" s="17" t="s">
        <v>7440</v>
      </c>
      <c r="E1113" s="17" t="s">
        <v>7161</v>
      </c>
      <c r="F1113" s="17" t="s">
        <v>7162</v>
      </c>
      <c r="G1113" s="17" t="s">
        <v>7032</v>
      </c>
      <c r="H1113" s="17">
        <v>0</v>
      </c>
      <c r="I1113" s="18"/>
      <c r="J1113" s="18"/>
      <c r="K1113" s="17">
        <v>-26</v>
      </c>
    </row>
    <row r="1114" spans="1:11" ht="94.5" x14ac:dyDescent="0.25">
      <c r="A1114" s="29">
        <v>20221140147672</v>
      </c>
      <c r="B1114" s="19" t="s">
        <v>7441</v>
      </c>
      <c r="C1114" s="19" t="s">
        <v>7442</v>
      </c>
      <c r="D1114" s="19" t="s">
        <v>7443</v>
      </c>
      <c r="E1114" s="19" t="s">
        <v>6985</v>
      </c>
      <c r="F1114" s="19" t="s">
        <v>6986</v>
      </c>
      <c r="G1114" s="19" t="s">
        <v>6987</v>
      </c>
      <c r="H1114" s="19">
        <v>10</v>
      </c>
      <c r="I1114" s="19">
        <v>20222140055121</v>
      </c>
      <c r="J1114" s="19">
        <v>20222140055121</v>
      </c>
      <c r="K1114" s="19">
        <v>-12</v>
      </c>
    </row>
    <row r="1115" spans="1:11" ht="168" x14ac:dyDescent="0.25">
      <c r="A1115" s="28">
        <v>20221140147682</v>
      </c>
      <c r="B1115" s="17" t="s">
        <v>7444</v>
      </c>
      <c r="C1115" s="17" t="s">
        <v>7193</v>
      </c>
      <c r="D1115" s="17" t="s">
        <v>7445</v>
      </c>
      <c r="E1115" s="17" t="s">
        <v>6985</v>
      </c>
      <c r="F1115" s="17" t="s">
        <v>6986</v>
      </c>
      <c r="G1115" s="17" t="s">
        <v>7032</v>
      </c>
      <c r="H1115" s="17">
        <v>0</v>
      </c>
      <c r="I1115" s="18"/>
      <c r="J1115" s="18"/>
      <c r="K1115" s="17">
        <v>-26</v>
      </c>
    </row>
    <row r="1116" spans="1:11" ht="73.5" x14ac:dyDescent="0.25">
      <c r="A1116" s="29">
        <v>20221140147692</v>
      </c>
      <c r="B1116" s="19" t="s">
        <v>7446</v>
      </c>
      <c r="C1116" s="19" t="s">
        <v>7385</v>
      </c>
      <c r="D1116" s="19" t="s">
        <v>7447</v>
      </c>
      <c r="E1116" s="19" t="s">
        <v>6985</v>
      </c>
      <c r="F1116" s="19" t="s">
        <v>6986</v>
      </c>
      <c r="G1116" s="19" t="s">
        <v>6987</v>
      </c>
      <c r="H1116" s="19">
        <v>10</v>
      </c>
      <c r="I1116" s="20"/>
      <c r="J1116" s="20"/>
      <c r="K1116" s="19">
        <v>-12</v>
      </c>
    </row>
    <row r="1117" spans="1:11" ht="220.5" x14ac:dyDescent="0.25">
      <c r="A1117" s="28">
        <v>20221140147702</v>
      </c>
      <c r="B1117" s="17" t="s">
        <v>7448</v>
      </c>
      <c r="C1117" s="17" t="s">
        <v>7193</v>
      </c>
      <c r="D1117" s="17" t="s">
        <v>7449</v>
      </c>
      <c r="E1117" s="17" t="s">
        <v>6985</v>
      </c>
      <c r="F1117" s="17" t="s">
        <v>6986</v>
      </c>
      <c r="G1117" s="17" t="s">
        <v>7032</v>
      </c>
      <c r="H1117" s="17">
        <v>0</v>
      </c>
      <c r="I1117" s="18"/>
      <c r="J1117" s="18"/>
      <c r="K1117" s="17">
        <v>-26</v>
      </c>
    </row>
    <row r="1118" spans="1:11" ht="63" x14ac:dyDescent="0.25">
      <c r="A1118" s="29">
        <v>20221140147712</v>
      </c>
      <c r="B1118" s="19" t="s">
        <v>7450</v>
      </c>
      <c r="C1118" s="19" t="s">
        <v>7451</v>
      </c>
      <c r="D1118" s="19" t="s">
        <v>7452</v>
      </c>
      <c r="E1118" s="19" t="s">
        <v>6985</v>
      </c>
      <c r="F1118" s="19" t="s">
        <v>6986</v>
      </c>
      <c r="G1118" s="19" t="s">
        <v>7032</v>
      </c>
      <c r="H1118" s="19">
        <v>0</v>
      </c>
      <c r="I1118" s="20"/>
      <c r="J1118" s="20"/>
      <c r="K1118" s="19">
        <v>-26</v>
      </c>
    </row>
    <row r="1119" spans="1:11" ht="94.5" x14ac:dyDescent="0.25">
      <c r="A1119" s="28">
        <v>20221140147722</v>
      </c>
      <c r="B1119" s="17" t="s">
        <v>7453</v>
      </c>
      <c r="C1119" s="17" t="s">
        <v>7454</v>
      </c>
      <c r="D1119" s="17" t="s">
        <v>7455</v>
      </c>
      <c r="E1119" s="17" t="s">
        <v>7456</v>
      </c>
      <c r="F1119" s="17" t="s">
        <v>7120</v>
      </c>
      <c r="G1119" s="17" t="s">
        <v>6987</v>
      </c>
      <c r="H1119" s="17">
        <v>10</v>
      </c>
      <c r="I1119" s="17">
        <v>20222150055301</v>
      </c>
      <c r="J1119" s="17">
        <v>20222150055301</v>
      </c>
      <c r="K1119" s="17">
        <v>-12</v>
      </c>
    </row>
    <row r="1120" spans="1:11" ht="178.5" x14ac:dyDescent="0.25">
      <c r="A1120" s="29">
        <v>20221140147732</v>
      </c>
      <c r="B1120" s="19" t="s">
        <v>7457</v>
      </c>
      <c r="C1120" s="19" t="s">
        <v>7458</v>
      </c>
      <c r="D1120" s="19" t="s">
        <v>7459</v>
      </c>
      <c r="E1120" s="19" t="s">
        <v>6985</v>
      </c>
      <c r="F1120" s="19" t="s">
        <v>6986</v>
      </c>
      <c r="G1120" s="19" t="s">
        <v>6987</v>
      </c>
      <c r="H1120" s="19">
        <v>10</v>
      </c>
      <c r="I1120" s="20"/>
      <c r="J1120" s="20"/>
      <c r="K1120" s="19">
        <v>-12</v>
      </c>
    </row>
    <row r="1121" spans="1:11" ht="31.5" x14ac:dyDescent="0.25">
      <c r="A1121" s="28">
        <v>20221140147742</v>
      </c>
      <c r="B1121" s="17" t="s">
        <v>7460</v>
      </c>
      <c r="C1121" s="17" t="s">
        <v>7462</v>
      </c>
      <c r="D1121" s="17" t="s">
        <v>7463</v>
      </c>
      <c r="E1121" s="17" t="s">
        <v>6985</v>
      </c>
      <c r="F1121" s="17" t="s">
        <v>6986</v>
      </c>
      <c r="G1121" s="17" t="s">
        <v>7032</v>
      </c>
      <c r="H1121" s="17">
        <v>0</v>
      </c>
      <c r="I1121" s="18"/>
      <c r="J1121" s="18"/>
      <c r="K1121" s="17">
        <v>-26</v>
      </c>
    </row>
    <row r="1122" spans="1:11" ht="94.5" x14ac:dyDescent="0.25">
      <c r="A1122" s="29">
        <v>20221140147752</v>
      </c>
      <c r="B1122" s="19" t="s">
        <v>7464</v>
      </c>
      <c r="C1122" s="19" t="s">
        <v>7465</v>
      </c>
      <c r="D1122" s="19" t="s">
        <v>7466</v>
      </c>
      <c r="E1122" s="19" t="s">
        <v>7275</v>
      </c>
      <c r="F1122" s="19" t="s">
        <v>7276</v>
      </c>
      <c r="G1122" s="19" t="s">
        <v>7032</v>
      </c>
      <c r="H1122" s="19">
        <v>0</v>
      </c>
      <c r="I1122" s="20"/>
      <c r="J1122" s="20"/>
      <c r="K1122" s="19">
        <v>-26</v>
      </c>
    </row>
    <row r="1123" spans="1:11" ht="52.5" x14ac:dyDescent="0.25">
      <c r="A1123" s="28">
        <v>20221140147762</v>
      </c>
      <c r="B1123" s="17" t="s">
        <v>7467</v>
      </c>
      <c r="C1123" s="17" t="s">
        <v>7404</v>
      </c>
      <c r="D1123" s="17" t="s">
        <v>7468</v>
      </c>
      <c r="E1123" s="17" t="s">
        <v>6985</v>
      </c>
      <c r="F1123" s="17" t="s">
        <v>6986</v>
      </c>
      <c r="G1123" s="17" t="s">
        <v>6987</v>
      </c>
      <c r="H1123" s="17">
        <v>10</v>
      </c>
      <c r="I1123" s="17">
        <v>20222140054171</v>
      </c>
      <c r="J1123" s="17">
        <v>20222140054171</v>
      </c>
      <c r="K1123" s="17">
        <v>-12</v>
      </c>
    </row>
    <row r="1124" spans="1:11" ht="73.5" x14ac:dyDescent="0.25">
      <c r="A1124" s="29">
        <v>20221140147772</v>
      </c>
      <c r="B1124" s="19" t="s">
        <v>7469</v>
      </c>
      <c r="C1124" s="19" t="s">
        <v>7470</v>
      </c>
      <c r="D1124" s="19" t="s">
        <v>7471</v>
      </c>
      <c r="E1124" s="19" t="s">
        <v>7244</v>
      </c>
      <c r="F1124" s="19" t="s">
        <v>7245</v>
      </c>
      <c r="G1124" s="19" t="s">
        <v>6987</v>
      </c>
      <c r="H1124" s="19">
        <v>10</v>
      </c>
      <c r="I1124" s="20"/>
      <c r="J1124" s="20"/>
      <c r="K1124" s="19">
        <v>-12</v>
      </c>
    </row>
    <row r="1125" spans="1:11" ht="52.5" x14ac:dyDescent="0.25">
      <c r="A1125" s="28">
        <v>20221140147782</v>
      </c>
      <c r="B1125" s="17" t="s">
        <v>7472</v>
      </c>
      <c r="C1125" s="17" t="s">
        <v>7101</v>
      </c>
      <c r="D1125" s="17" t="s">
        <v>7473</v>
      </c>
      <c r="E1125" s="17" t="s">
        <v>6985</v>
      </c>
      <c r="F1125" s="17" t="s">
        <v>6986</v>
      </c>
      <c r="G1125" s="17" t="s">
        <v>6987</v>
      </c>
      <c r="H1125" s="17">
        <v>10</v>
      </c>
      <c r="I1125" s="18"/>
      <c r="J1125" s="18"/>
      <c r="K1125" s="17">
        <v>-12</v>
      </c>
    </row>
    <row r="1126" spans="1:11" ht="73.5" x14ac:dyDescent="0.25">
      <c r="A1126" s="29">
        <v>20221140147792</v>
      </c>
      <c r="B1126" s="19" t="s">
        <v>7474</v>
      </c>
      <c r="C1126" s="19" t="s">
        <v>7475</v>
      </c>
      <c r="D1126" s="19" t="s">
        <v>7476</v>
      </c>
      <c r="E1126" s="19" t="s">
        <v>6985</v>
      </c>
      <c r="F1126" s="19" t="s">
        <v>6986</v>
      </c>
      <c r="G1126" s="19" t="s">
        <v>7032</v>
      </c>
      <c r="H1126" s="19">
        <v>0</v>
      </c>
      <c r="I1126" s="20"/>
      <c r="J1126" s="20"/>
      <c r="K1126" s="19">
        <v>-26</v>
      </c>
    </row>
    <row r="1127" spans="1:11" ht="52.5" x14ac:dyDescent="0.25">
      <c r="A1127" s="28">
        <v>20221140147802</v>
      </c>
      <c r="B1127" s="17" t="s">
        <v>7477</v>
      </c>
      <c r="C1127" s="17" t="s">
        <v>7478</v>
      </c>
      <c r="D1127" s="17" t="s">
        <v>7479</v>
      </c>
      <c r="E1127" s="17" t="s">
        <v>6985</v>
      </c>
      <c r="F1127" s="17" t="s">
        <v>6986</v>
      </c>
      <c r="G1127" s="17" t="s">
        <v>6987</v>
      </c>
      <c r="H1127" s="17">
        <v>10</v>
      </c>
      <c r="I1127" s="18"/>
      <c r="J1127" s="18"/>
      <c r="K1127" s="17">
        <v>-12</v>
      </c>
    </row>
    <row r="1128" spans="1:11" ht="63" x14ac:dyDescent="0.25">
      <c r="A1128" s="29">
        <v>20221140147812</v>
      </c>
      <c r="B1128" s="19" t="s">
        <v>7480</v>
      </c>
      <c r="C1128" s="19" t="s">
        <v>7481</v>
      </c>
      <c r="D1128" s="19" t="s">
        <v>7482</v>
      </c>
      <c r="E1128" s="19" t="s">
        <v>6985</v>
      </c>
      <c r="F1128" s="19" t="s">
        <v>6986</v>
      </c>
      <c r="G1128" s="19" t="s">
        <v>7032</v>
      </c>
      <c r="H1128" s="19">
        <v>0</v>
      </c>
      <c r="I1128" s="20"/>
      <c r="J1128" s="20"/>
      <c r="K1128" s="19">
        <v>-26</v>
      </c>
    </row>
    <row r="1129" spans="1:11" ht="52.5" x14ac:dyDescent="0.25">
      <c r="A1129" s="28">
        <v>20221140147822</v>
      </c>
      <c r="B1129" s="17" t="s">
        <v>7483</v>
      </c>
      <c r="C1129" s="17" t="s">
        <v>7484</v>
      </c>
      <c r="D1129" s="17" t="s">
        <v>7485</v>
      </c>
      <c r="E1129" s="17" t="s">
        <v>6985</v>
      </c>
      <c r="F1129" s="17" t="s">
        <v>6986</v>
      </c>
      <c r="G1129" s="17" t="s">
        <v>7232</v>
      </c>
      <c r="H1129" s="17">
        <v>20</v>
      </c>
      <c r="I1129" s="17">
        <v>20222000054211</v>
      </c>
      <c r="J1129" s="17">
        <v>20222000054211</v>
      </c>
      <c r="K1129" s="17">
        <v>2</v>
      </c>
    </row>
    <row r="1130" spans="1:11" ht="52.5" x14ac:dyDescent="0.25">
      <c r="A1130" s="29">
        <v>20221140147822</v>
      </c>
      <c r="B1130" s="19" t="s">
        <v>7483</v>
      </c>
      <c r="C1130" s="19" t="s">
        <v>7484</v>
      </c>
      <c r="D1130" s="19" t="s">
        <v>7485</v>
      </c>
      <c r="E1130" s="19" t="s">
        <v>6985</v>
      </c>
      <c r="F1130" s="19" t="s">
        <v>6986</v>
      </c>
      <c r="G1130" s="19" t="s">
        <v>7232</v>
      </c>
      <c r="H1130" s="19">
        <v>20</v>
      </c>
      <c r="I1130" s="19">
        <v>20222000054211</v>
      </c>
      <c r="J1130" s="19">
        <v>20222000054211</v>
      </c>
      <c r="K1130" s="19">
        <v>2</v>
      </c>
    </row>
    <row r="1131" spans="1:11" ht="105" x14ac:dyDescent="0.25">
      <c r="A1131" s="28">
        <v>20221140147832</v>
      </c>
      <c r="B1131" s="17" t="s">
        <v>7486</v>
      </c>
      <c r="C1131" s="17" t="s">
        <v>7487</v>
      </c>
      <c r="D1131" s="17" t="s">
        <v>7488</v>
      </c>
      <c r="E1131" s="17" t="s">
        <v>7119</v>
      </c>
      <c r="F1131" s="17" t="s">
        <v>7120</v>
      </c>
      <c r="G1131" s="17" t="s">
        <v>7032</v>
      </c>
      <c r="H1131" s="17">
        <v>0</v>
      </c>
      <c r="I1131" s="18"/>
      <c r="J1131" s="18"/>
      <c r="K1131" s="17">
        <v>-26</v>
      </c>
    </row>
    <row r="1132" spans="1:11" ht="105" x14ac:dyDescent="0.25">
      <c r="A1132" s="29">
        <v>20221140147842</v>
      </c>
      <c r="B1132" s="19" t="s">
        <v>7489</v>
      </c>
      <c r="C1132" s="19" t="s">
        <v>7490</v>
      </c>
      <c r="D1132" s="19" t="s">
        <v>7491</v>
      </c>
      <c r="E1132" s="19" t="s">
        <v>6985</v>
      </c>
      <c r="F1132" s="19" t="s">
        <v>6986</v>
      </c>
      <c r="G1132" s="19" t="s">
        <v>7032</v>
      </c>
      <c r="H1132" s="19">
        <v>0</v>
      </c>
      <c r="I1132" s="20"/>
      <c r="J1132" s="20"/>
      <c r="K1132" s="19">
        <v>-26</v>
      </c>
    </row>
    <row r="1133" spans="1:11" ht="73.5" x14ac:dyDescent="0.25">
      <c r="A1133" s="28">
        <v>20221140147852</v>
      </c>
      <c r="B1133" s="17" t="s">
        <v>7492</v>
      </c>
      <c r="C1133" s="17" t="s">
        <v>7493</v>
      </c>
      <c r="D1133" s="17" t="s">
        <v>7494</v>
      </c>
      <c r="E1133" s="17" t="s">
        <v>6985</v>
      </c>
      <c r="F1133" s="17" t="s">
        <v>6986</v>
      </c>
      <c r="G1133" s="17" t="s">
        <v>7032</v>
      </c>
      <c r="H1133" s="17">
        <v>0</v>
      </c>
      <c r="I1133" s="18"/>
      <c r="J1133" s="18"/>
      <c r="K1133" s="17">
        <v>-26</v>
      </c>
    </row>
    <row r="1134" spans="1:11" ht="115.5" x14ac:dyDescent="0.25">
      <c r="A1134" s="29">
        <v>20221140147862</v>
      </c>
      <c r="B1134" s="19" t="s">
        <v>7495</v>
      </c>
      <c r="C1134" s="19" t="s">
        <v>7496</v>
      </c>
      <c r="D1134" s="19" t="s">
        <v>7497</v>
      </c>
      <c r="E1134" s="19" t="s">
        <v>6985</v>
      </c>
      <c r="F1134" s="19" t="s">
        <v>6986</v>
      </c>
      <c r="G1134" s="19" t="s">
        <v>6987</v>
      </c>
      <c r="H1134" s="19">
        <v>10</v>
      </c>
      <c r="I1134" s="20"/>
      <c r="J1134" s="20"/>
      <c r="K1134" s="19">
        <v>-12</v>
      </c>
    </row>
    <row r="1135" spans="1:11" ht="42" x14ac:dyDescent="0.25">
      <c r="A1135" s="28">
        <v>20221140147872</v>
      </c>
      <c r="B1135" s="17" t="s">
        <v>7498</v>
      </c>
      <c r="C1135" s="17" t="s">
        <v>7177</v>
      </c>
      <c r="D1135" s="17" t="s">
        <v>7499</v>
      </c>
      <c r="E1135" s="17" t="s">
        <v>6985</v>
      </c>
      <c r="F1135" s="17" t="s">
        <v>6986</v>
      </c>
      <c r="G1135" s="17" t="s">
        <v>7032</v>
      </c>
      <c r="H1135" s="17">
        <v>0</v>
      </c>
      <c r="I1135" s="18"/>
      <c r="J1135" s="18"/>
      <c r="K1135" s="17">
        <v>-26</v>
      </c>
    </row>
    <row r="1136" spans="1:11" ht="220.5" x14ac:dyDescent="0.25">
      <c r="A1136" s="29">
        <v>20221140147882</v>
      </c>
      <c r="B1136" s="19" t="s">
        <v>7500</v>
      </c>
      <c r="C1136" s="19" t="s">
        <v>7501</v>
      </c>
      <c r="D1136" s="19" t="s">
        <v>7502</v>
      </c>
      <c r="E1136" s="19" t="s">
        <v>6985</v>
      </c>
      <c r="F1136" s="19" t="s">
        <v>6986</v>
      </c>
      <c r="G1136" s="19" t="s">
        <v>7032</v>
      </c>
      <c r="H1136" s="19">
        <v>0</v>
      </c>
      <c r="I1136" s="20"/>
      <c r="J1136" s="20"/>
      <c r="K1136" s="19">
        <v>-26</v>
      </c>
    </row>
    <row r="1137" spans="1:11" ht="105" x14ac:dyDescent="0.25">
      <c r="A1137" s="28">
        <v>20221140147892</v>
      </c>
      <c r="B1137" s="17" t="s">
        <v>7503</v>
      </c>
      <c r="C1137" s="17" t="s">
        <v>7177</v>
      </c>
      <c r="D1137" s="17" t="s">
        <v>7504</v>
      </c>
      <c r="E1137" s="17" t="s">
        <v>6985</v>
      </c>
      <c r="F1137" s="17" t="s">
        <v>6986</v>
      </c>
      <c r="G1137" s="17" t="s">
        <v>6987</v>
      </c>
      <c r="H1137" s="17">
        <v>10</v>
      </c>
      <c r="I1137" s="18"/>
      <c r="J1137" s="18"/>
      <c r="K1137" s="17">
        <v>-12</v>
      </c>
    </row>
    <row r="1138" spans="1:11" ht="42" x14ac:dyDescent="0.25">
      <c r="A1138" s="29">
        <v>20221140147902</v>
      </c>
      <c r="B1138" s="19" t="s">
        <v>7505</v>
      </c>
      <c r="C1138" s="19" t="s">
        <v>7506</v>
      </c>
      <c r="D1138" s="19" t="s">
        <v>7507</v>
      </c>
      <c r="E1138" s="19" t="s">
        <v>6985</v>
      </c>
      <c r="F1138" s="19" t="s">
        <v>6986</v>
      </c>
      <c r="G1138" s="19" t="s">
        <v>6987</v>
      </c>
      <c r="H1138" s="19">
        <v>10</v>
      </c>
      <c r="I1138" s="20"/>
      <c r="J1138" s="20"/>
      <c r="K1138" s="19">
        <v>-12</v>
      </c>
    </row>
    <row r="1139" spans="1:11" ht="84" x14ac:dyDescent="0.25">
      <c r="A1139" s="28">
        <v>20221140147912</v>
      </c>
      <c r="B1139" s="17" t="s">
        <v>7508</v>
      </c>
      <c r="C1139" s="17" t="s">
        <v>7509</v>
      </c>
      <c r="D1139" s="17" t="s">
        <v>7510</v>
      </c>
      <c r="E1139" s="17" t="s">
        <v>7511</v>
      </c>
      <c r="F1139" s="17" t="s">
        <v>7229</v>
      </c>
      <c r="G1139" s="17" t="s">
        <v>7086</v>
      </c>
      <c r="H1139" s="17">
        <v>30</v>
      </c>
      <c r="I1139" s="18"/>
      <c r="J1139" s="18"/>
      <c r="K1139" s="17">
        <v>16</v>
      </c>
    </row>
    <row r="1140" spans="1:11" ht="105" x14ac:dyDescent="0.25">
      <c r="A1140" s="29">
        <v>20221140147922</v>
      </c>
      <c r="B1140" s="19" t="s">
        <v>7512</v>
      </c>
      <c r="C1140" s="19" t="s">
        <v>7513</v>
      </c>
      <c r="D1140" s="19" t="s">
        <v>7514</v>
      </c>
      <c r="E1140" s="19" t="s">
        <v>6985</v>
      </c>
      <c r="F1140" s="19" t="s">
        <v>6986</v>
      </c>
      <c r="G1140" s="19" t="s">
        <v>7032</v>
      </c>
      <c r="H1140" s="19">
        <v>0</v>
      </c>
      <c r="I1140" s="20"/>
      <c r="J1140" s="20"/>
      <c r="K1140" s="19">
        <v>-26</v>
      </c>
    </row>
    <row r="1141" spans="1:11" ht="73.5" x14ac:dyDescent="0.25">
      <c r="A1141" s="28">
        <v>20221140147932</v>
      </c>
      <c r="B1141" s="17" t="s">
        <v>7515</v>
      </c>
      <c r="C1141" s="17" t="s">
        <v>7177</v>
      </c>
      <c r="D1141" s="17" t="s">
        <v>7516</v>
      </c>
      <c r="E1141" s="17" t="s">
        <v>6985</v>
      </c>
      <c r="F1141" s="17" t="s">
        <v>6986</v>
      </c>
      <c r="G1141" s="17" t="s">
        <v>7032</v>
      </c>
      <c r="H1141" s="17">
        <v>0</v>
      </c>
      <c r="I1141" s="18"/>
      <c r="J1141" s="18"/>
      <c r="K1141" s="17">
        <v>-26</v>
      </c>
    </row>
    <row r="1142" spans="1:11" ht="73.5" x14ac:dyDescent="0.25">
      <c r="A1142" s="29">
        <v>20221140147942</v>
      </c>
      <c r="B1142" s="19" t="s">
        <v>7517</v>
      </c>
      <c r="C1142" s="19" t="s">
        <v>7518</v>
      </c>
      <c r="D1142" s="19" t="s">
        <v>7519</v>
      </c>
      <c r="E1142" s="19" t="s">
        <v>6985</v>
      </c>
      <c r="F1142" s="19" t="s">
        <v>6986</v>
      </c>
      <c r="G1142" s="19" t="s">
        <v>6987</v>
      </c>
      <c r="H1142" s="19">
        <v>10</v>
      </c>
      <c r="I1142" s="20"/>
      <c r="J1142" s="20"/>
      <c r="K1142" s="19">
        <v>-12</v>
      </c>
    </row>
    <row r="1143" spans="1:11" ht="63" x14ac:dyDescent="0.25">
      <c r="A1143" s="28">
        <v>20221140147952</v>
      </c>
      <c r="B1143" s="17" t="s">
        <v>7520</v>
      </c>
      <c r="C1143" s="17" t="s">
        <v>7521</v>
      </c>
      <c r="D1143" s="17" t="s">
        <v>7522</v>
      </c>
      <c r="E1143" s="17" t="s">
        <v>6985</v>
      </c>
      <c r="F1143" s="17" t="s">
        <v>6986</v>
      </c>
      <c r="G1143" s="17" t="s">
        <v>7032</v>
      </c>
      <c r="H1143" s="17">
        <v>0</v>
      </c>
      <c r="I1143" s="18"/>
      <c r="J1143" s="18"/>
      <c r="K1143" s="17">
        <v>-26</v>
      </c>
    </row>
    <row r="1144" spans="1:11" ht="115.5" x14ac:dyDescent="0.25">
      <c r="A1144" s="29">
        <v>20221140147962</v>
      </c>
      <c r="B1144" s="19" t="s">
        <v>7523</v>
      </c>
      <c r="C1144" s="19" t="s">
        <v>7524</v>
      </c>
      <c r="D1144" s="19" t="s">
        <v>7525</v>
      </c>
      <c r="E1144" s="19" t="s">
        <v>7526</v>
      </c>
      <c r="F1144" s="19" t="s">
        <v>7025</v>
      </c>
      <c r="G1144" s="19" t="s">
        <v>7004</v>
      </c>
      <c r="H1144" s="19">
        <v>35</v>
      </c>
      <c r="I1144" s="19">
        <v>20222110056061</v>
      </c>
      <c r="J1144" s="19">
        <v>20222110056061</v>
      </c>
      <c r="K1144" s="19">
        <v>23</v>
      </c>
    </row>
    <row r="1145" spans="1:11" ht="63" x14ac:dyDescent="0.25">
      <c r="A1145" s="28">
        <v>20221140147972</v>
      </c>
      <c r="B1145" s="17" t="s">
        <v>7527</v>
      </c>
      <c r="C1145" s="17" t="s">
        <v>7528</v>
      </c>
      <c r="D1145" s="17" t="s">
        <v>7529</v>
      </c>
      <c r="E1145" s="17" t="s">
        <v>6985</v>
      </c>
      <c r="F1145" s="17" t="s">
        <v>6986</v>
      </c>
      <c r="G1145" s="17" t="s">
        <v>7032</v>
      </c>
      <c r="H1145" s="17">
        <v>0</v>
      </c>
      <c r="I1145" s="18"/>
      <c r="J1145" s="18"/>
      <c r="K1145" s="17">
        <v>-26</v>
      </c>
    </row>
    <row r="1146" spans="1:11" ht="52.5" x14ac:dyDescent="0.25">
      <c r="A1146" s="29">
        <v>20221140147982</v>
      </c>
      <c r="B1146" s="19" t="s">
        <v>7530</v>
      </c>
      <c r="C1146" s="19" t="s">
        <v>7531</v>
      </c>
      <c r="D1146" s="19" t="s">
        <v>7532</v>
      </c>
      <c r="E1146" s="19" t="s">
        <v>6985</v>
      </c>
      <c r="F1146" s="19" t="s">
        <v>6986</v>
      </c>
      <c r="G1146" s="19" t="s">
        <v>7032</v>
      </c>
      <c r="H1146" s="19">
        <v>0</v>
      </c>
      <c r="I1146" s="20"/>
      <c r="J1146" s="20"/>
      <c r="K1146" s="19">
        <v>-26</v>
      </c>
    </row>
    <row r="1147" spans="1:11" ht="115.5" x14ac:dyDescent="0.25">
      <c r="A1147" s="28">
        <v>20221140147992</v>
      </c>
      <c r="B1147" s="17" t="s">
        <v>7533</v>
      </c>
      <c r="C1147" s="17" t="s">
        <v>7534</v>
      </c>
      <c r="D1147" s="17" t="s">
        <v>7535</v>
      </c>
      <c r="E1147" s="17" t="s">
        <v>6985</v>
      </c>
      <c r="F1147" s="17" t="s">
        <v>6986</v>
      </c>
      <c r="G1147" s="17" t="s">
        <v>7032</v>
      </c>
      <c r="H1147" s="17">
        <v>0</v>
      </c>
      <c r="I1147" s="18"/>
      <c r="J1147" s="18"/>
      <c r="K1147" s="17">
        <v>-26</v>
      </c>
    </row>
    <row r="1148" spans="1:11" ht="63" x14ac:dyDescent="0.25">
      <c r="A1148" s="29">
        <v>20221140148002</v>
      </c>
      <c r="B1148" s="19" t="s">
        <v>7536</v>
      </c>
      <c r="C1148" s="19" t="s">
        <v>7537</v>
      </c>
      <c r="D1148" s="19" t="s">
        <v>7538</v>
      </c>
      <c r="E1148" s="19" t="s">
        <v>6985</v>
      </c>
      <c r="F1148" s="19" t="s">
        <v>6986</v>
      </c>
      <c r="G1148" s="19" t="s">
        <v>6987</v>
      </c>
      <c r="H1148" s="19">
        <v>10</v>
      </c>
      <c r="I1148" s="20"/>
      <c r="J1148" s="20"/>
      <c r="K1148" s="19">
        <v>-12</v>
      </c>
    </row>
    <row r="1149" spans="1:11" ht="52.5" x14ac:dyDescent="0.25">
      <c r="A1149" s="28">
        <v>20221140148012</v>
      </c>
      <c r="B1149" s="17" t="s">
        <v>7539</v>
      </c>
      <c r="C1149" s="17" t="s">
        <v>7540</v>
      </c>
      <c r="D1149" s="17" t="s">
        <v>7541</v>
      </c>
      <c r="E1149" s="17" t="s">
        <v>6985</v>
      </c>
      <c r="F1149" s="17" t="s">
        <v>6986</v>
      </c>
      <c r="G1149" s="17" t="s">
        <v>7032</v>
      </c>
      <c r="H1149" s="17">
        <v>0</v>
      </c>
      <c r="I1149" s="18"/>
      <c r="J1149" s="18"/>
      <c r="K1149" s="17">
        <v>-25</v>
      </c>
    </row>
    <row r="1150" spans="1:11" ht="52.5" x14ac:dyDescent="0.25">
      <c r="A1150" s="29">
        <v>20221140148022</v>
      </c>
      <c r="B1150" s="19" t="s">
        <v>7542</v>
      </c>
      <c r="C1150" s="19" t="s">
        <v>7543</v>
      </c>
      <c r="D1150" s="19" t="s">
        <v>7544</v>
      </c>
      <c r="E1150" s="19" t="s">
        <v>6985</v>
      </c>
      <c r="F1150" s="19" t="s">
        <v>6986</v>
      </c>
      <c r="G1150" s="19" t="s">
        <v>7032</v>
      </c>
      <c r="H1150" s="19">
        <v>0</v>
      </c>
      <c r="I1150" s="20"/>
      <c r="J1150" s="20"/>
      <c r="K1150" s="19">
        <v>-25</v>
      </c>
    </row>
    <row r="1151" spans="1:11" ht="52.5" x14ac:dyDescent="0.25">
      <c r="A1151" s="28">
        <v>20221140148032</v>
      </c>
      <c r="B1151" s="17" t="s">
        <v>7545</v>
      </c>
      <c r="C1151" s="17" t="s">
        <v>7546</v>
      </c>
      <c r="D1151" s="17" t="s">
        <v>7547</v>
      </c>
      <c r="E1151" s="17" t="s">
        <v>7548</v>
      </c>
      <c r="F1151" s="17" t="s">
        <v>7549</v>
      </c>
      <c r="G1151" s="17" t="s">
        <v>7131</v>
      </c>
      <c r="H1151" s="17">
        <v>0</v>
      </c>
      <c r="I1151" s="18"/>
      <c r="J1151" s="18"/>
      <c r="K1151" s="17">
        <v>-25</v>
      </c>
    </row>
    <row r="1152" spans="1:11" ht="105" x14ac:dyDescent="0.25">
      <c r="A1152" s="29">
        <v>20221140148042</v>
      </c>
      <c r="B1152" s="19" t="s">
        <v>7550</v>
      </c>
      <c r="C1152" s="19" t="s">
        <v>7551</v>
      </c>
      <c r="D1152" s="19" t="s">
        <v>7552</v>
      </c>
      <c r="E1152" s="19" t="s">
        <v>7553</v>
      </c>
      <c r="F1152" s="19" t="s">
        <v>7245</v>
      </c>
      <c r="G1152" s="19" t="s">
        <v>7086</v>
      </c>
      <c r="H1152" s="19">
        <v>30</v>
      </c>
      <c r="I1152" s="19">
        <v>20222000055501</v>
      </c>
      <c r="J1152" s="19">
        <v>20222000055501</v>
      </c>
      <c r="K1152" s="19">
        <v>17</v>
      </c>
    </row>
    <row r="1153" spans="1:11" ht="105" x14ac:dyDescent="0.25">
      <c r="A1153" s="28">
        <v>20221140148042</v>
      </c>
      <c r="B1153" s="17" t="s">
        <v>7550</v>
      </c>
      <c r="C1153" s="17" t="s">
        <v>7551</v>
      </c>
      <c r="D1153" s="17" t="s">
        <v>7552</v>
      </c>
      <c r="E1153" s="17" t="s">
        <v>7553</v>
      </c>
      <c r="F1153" s="17" t="s">
        <v>7245</v>
      </c>
      <c r="G1153" s="17" t="s">
        <v>7086</v>
      </c>
      <c r="H1153" s="17">
        <v>30</v>
      </c>
      <c r="I1153" s="17">
        <v>20222000055511</v>
      </c>
      <c r="J1153" s="17">
        <v>20222000055511</v>
      </c>
      <c r="K1153" s="17">
        <v>17</v>
      </c>
    </row>
    <row r="1154" spans="1:11" ht="105" x14ac:dyDescent="0.25">
      <c r="A1154" s="29">
        <v>20221140148042</v>
      </c>
      <c r="B1154" s="19" t="s">
        <v>7550</v>
      </c>
      <c r="C1154" s="19" t="s">
        <v>7551</v>
      </c>
      <c r="D1154" s="19" t="s">
        <v>7552</v>
      </c>
      <c r="E1154" s="19" t="s">
        <v>7553</v>
      </c>
      <c r="F1154" s="19" t="s">
        <v>7245</v>
      </c>
      <c r="G1154" s="19" t="s">
        <v>7086</v>
      </c>
      <c r="H1154" s="19">
        <v>30</v>
      </c>
      <c r="I1154" s="19">
        <v>20222000055521</v>
      </c>
      <c r="J1154" s="19">
        <v>20222000055521</v>
      </c>
      <c r="K1154" s="19">
        <v>17</v>
      </c>
    </row>
    <row r="1155" spans="1:11" ht="42" x14ac:dyDescent="0.25">
      <c r="A1155" s="28">
        <v>20221140148052</v>
      </c>
      <c r="B1155" s="17" t="s">
        <v>7554</v>
      </c>
      <c r="C1155" s="17" t="s">
        <v>7555</v>
      </c>
      <c r="D1155" s="17" t="s">
        <v>7556</v>
      </c>
      <c r="E1155" s="17" t="s">
        <v>6985</v>
      </c>
      <c r="F1155" s="17" t="s">
        <v>6986</v>
      </c>
      <c r="G1155" s="17" t="s">
        <v>7032</v>
      </c>
      <c r="H1155" s="17">
        <v>0</v>
      </c>
      <c r="I1155" s="18"/>
      <c r="J1155" s="18"/>
      <c r="K1155" s="17">
        <v>-25</v>
      </c>
    </row>
    <row r="1156" spans="1:11" ht="52.5" x14ac:dyDescent="0.25">
      <c r="A1156" s="29">
        <v>20221140148062</v>
      </c>
      <c r="B1156" s="19" t="s">
        <v>7557</v>
      </c>
      <c r="C1156" s="19" t="s">
        <v>7558</v>
      </c>
      <c r="D1156" s="19" t="s">
        <v>7559</v>
      </c>
      <c r="E1156" s="19" t="s">
        <v>7135</v>
      </c>
      <c r="F1156" s="19" t="s">
        <v>7065</v>
      </c>
      <c r="G1156" s="19" t="s">
        <v>6987</v>
      </c>
      <c r="H1156" s="19">
        <v>10</v>
      </c>
      <c r="I1156" s="19">
        <v>20222140056131</v>
      </c>
      <c r="J1156" s="19">
        <v>20222140056131</v>
      </c>
      <c r="K1156" s="19">
        <v>-11</v>
      </c>
    </row>
    <row r="1157" spans="1:11" ht="157.5" x14ac:dyDescent="0.25">
      <c r="A1157" s="28">
        <v>20221140148072</v>
      </c>
      <c r="B1157" s="17" t="s">
        <v>7560</v>
      </c>
      <c r="C1157" s="17" t="s">
        <v>7561</v>
      </c>
      <c r="D1157" s="17" t="s">
        <v>7562</v>
      </c>
      <c r="E1157" s="17" t="s">
        <v>7511</v>
      </c>
      <c r="F1157" s="17" t="s">
        <v>7229</v>
      </c>
      <c r="G1157" s="17" t="s">
        <v>7026</v>
      </c>
      <c r="H1157" s="17">
        <v>30</v>
      </c>
      <c r="I1157" s="18"/>
      <c r="J1157" s="18"/>
      <c r="K1157" s="17">
        <v>17</v>
      </c>
    </row>
    <row r="1158" spans="1:11" ht="84" x14ac:dyDescent="0.25">
      <c r="A1158" s="29">
        <v>20221140148082</v>
      </c>
      <c r="B1158" s="19" t="s">
        <v>7563</v>
      </c>
      <c r="C1158" s="19" t="s">
        <v>7376</v>
      </c>
      <c r="D1158" s="19" t="s">
        <v>7564</v>
      </c>
      <c r="E1158" s="19" t="s">
        <v>6985</v>
      </c>
      <c r="F1158" s="19" t="s">
        <v>6986</v>
      </c>
      <c r="G1158" s="19" t="s">
        <v>7032</v>
      </c>
      <c r="H1158" s="19">
        <v>0</v>
      </c>
      <c r="I1158" s="20"/>
      <c r="J1158" s="20"/>
      <c r="K1158" s="19">
        <v>-25</v>
      </c>
    </row>
    <row r="1159" spans="1:11" ht="94.5" x14ac:dyDescent="0.25">
      <c r="A1159" s="28">
        <v>20221140148092</v>
      </c>
      <c r="B1159" s="17" t="s">
        <v>7565</v>
      </c>
      <c r="C1159" s="17" t="s">
        <v>7566</v>
      </c>
      <c r="D1159" s="17" t="s">
        <v>7567</v>
      </c>
      <c r="E1159" s="17" t="s">
        <v>7228</v>
      </c>
      <c r="F1159" s="17" t="s">
        <v>7229</v>
      </c>
      <c r="G1159" s="17" t="s">
        <v>7232</v>
      </c>
      <c r="H1159" s="17">
        <v>20</v>
      </c>
      <c r="I1159" s="18"/>
      <c r="J1159" s="18"/>
      <c r="K1159" s="17">
        <v>3</v>
      </c>
    </row>
    <row r="1160" spans="1:11" ht="115.5" x14ac:dyDescent="0.25">
      <c r="A1160" s="29">
        <v>20221140148102</v>
      </c>
      <c r="B1160" s="19" t="s">
        <v>7568</v>
      </c>
      <c r="C1160" s="19" t="s">
        <v>7569</v>
      </c>
      <c r="D1160" s="19" t="s">
        <v>7570</v>
      </c>
      <c r="E1160" s="19" t="s">
        <v>7024</v>
      </c>
      <c r="F1160" s="19" t="s">
        <v>7025</v>
      </c>
      <c r="G1160" s="19" t="s">
        <v>7026</v>
      </c>
      <c r="H1160" s="19">
        <v>30</v>
      </c>
      <c r="I1160" s="19">
        <v>20222110054401</v>
      </c>
      <c r="J1160" s="19">
        <v>20222110054401</v>
      </c>
      <c r="K1160" s="19">
        <v>17</v>
      </c>
    </row>
    <row r="1161" spans="1:11" ht="115.5" x14ac:dyDescent="0.25">
      <c r="A1161" s="28">
        <v>20221140148112</v>
      </c>
      <c r="B1161" s="17" t="s">
        <v>7571</v>
      </c>
      <c r="C1161" s="17" t="s">
        <v>7572</v>
      </c>
      <c r="D1161" s="17" t="s">
        <v>7573</v>
      </c>
      <c r="E1161" s="17" t="s">
        <v>7085</v>
      </c>
      <c r="F1161" s="17" t="s">
        <v>7025</v>
      </c>
      <c r="G1161" s="17" t="s">
        <v>7032</v>
      </c>
      <c r="H1161" s="17">
        <v>0</v>
      </c>
      <c r="I1161" s="18"/>
      <c r="J1161" s="18"/>
      <c r="K1161" s="17">
        <v>-25</v>
      </c>
    </row>
    <row r="1162" spans="1:11" ht="136.5" x14ac:dyDescent="0.25">
      <c r="A1162" s="29">
        <v>20221140148122</v>
      </c>
      <c r="B1162" s="19" t="s">
        <v>7574</v>
      </c>
      <c r="C1162" s="19" t="s">
        <v>7575</v>
      </c>
      <c r="D1162" s="19" t="s">
        <v>7576</v>
      </c>
      <c r="E1162" s="19" t="s">
        <v>6985</v>
      </c>
      <c r="F1162" s="19" t="s">
        <v>6986</v>
      </c>
      <c r="G1162" s="19" t="s">
        <v>7032</v>
      </c>
      <c r="H1162" s="19">
        <v>0</v>
      </c>
      <c r="I1162" s="20"/>
      <c r="J1162" s="20"/>
      <c r="K1162" s="19">
        <v>-25</v>
      </c>
    </row>
    <row r="1163" spans="1:11" ht="42" x14ac:dyDescent="0.25">
      <c r="A1163" s="28">
        <v>20221140148132</v>
      </c>
      <c r="B1163" s="17" t="s">
        <v>7577</v>
      </c>
      <c r="C1163" s="17" t="s">
        <v>7578</v>
      </c>
      <c r="D1163" s="17" t="s">
        <v>7579</v>
      </c>
      <c r="E1163" s="17" t="s">
        <v>6985</v>
      </c>
      <c r="F1163" s="17" t="s">
        <v>6986</v>
      </c>
      <c r="G1163" s="17" t="s">
        <v>6987</v>
      </c>
      <c r="H1163" s="17">
        <v>10</v>
      </c>
      <c r="I1163" s="18"/>
      <c r="J1163" s="18"/>
      <c r="K1163" s="17">
        <v>-11</v>
      </c>
    </row>
    <row r="1164" spans="1:11" ht="178.5" x14ac:dyDescent="0.25">
      <c r="A1164" s="29">
        <v>20221140148142</v>
      </c>
      <c r="B1164" s="19" t="s">
        <v>7580</v>
      </c>
      <c r="C1164" s="19" t="s">
        <v>7582</v>
      </c>
      <c r="D1164" s="19" t="s">
        <v>7583</v>
      </c>
      <c r="E1164" s="19" t="s">
        <v>6985</v>
      </c>
      <c r="F1164" s="19" t="s">
        <v>6986</v>
      </c>
      <c r="G1164" s="19" t="s">
        <v>7032</v>
      </c>
      <c r="H1164" s="19">
        <v>0</v>
      </c>
      <c r="I1164" s="20"/>
      <c r="J1164" s="20"/>
      <c r="K1164" s="19">
        <v>-25</v>
      </c>
    </row>
    <row r="1165" spans="1:11" ht="52.5" x14ac:dyDescent="0.25">
      <c r="A1165" s="28">
        <v>20221140148152</v>
      </c>
      <c r="B1165" s="17" t="s">
        <v>7584</v>
      </c>
      <c r="C1165" s="17" t="s">
        <v>7585</v>
      </c>
      <c r="D1165" s="17" t="s">
        <v>7586</v>
      </c>
      <c r="E1165" s="17" t="s">
        <v>6985</v>
      </c>
      <c r="F1165" s="17" t="s">
        <v>6986</v>
      </c>
      <c r="G1165" s="17" t="s">
        <v>7032</v>
      </c>
      <c r="H1165" s="17">
        <v>0</v>
      </c>
      <c r="I1165" s="18"/>
      <c r="J1165" s="18"/>
      <c r="K1165" s="17">
        <v>-25</v>
      </c>
    </row>
    <row r="1166" spans="1:11" ht="157.5" x14ac:dyDescent="0.25">
      <c r="A1166" s="29">
        <v>20221140148162</v>
      </c>
      <c r="B1166" s="19" t="s">
        <v>7587</v>
      </c>
      <c r="C1166" s="19" t="s">
        <v>7588</v>
      </c>
      <c r="D1166" s="19" t="s">
        <v>7589</v>
      </c>
      <c r="E1166" s="19" t="s">
        <v>6985</v>
      </c>
      <c r="F1166" s="19" t="s">
        <v>6986</v>
      </c>
      <c r="G1166" s="19" t="s">
        <v>7032</v>
      </c>
      <c r="H1166" s="19">
        <v>0</v>
      </c>
      <c r="I1166" s="20"/>
      <c r="J1166" s="20"/>
      <c r="K1166" s="19">
        <v>-25</v>
      </c>
    </row>
    <row r="1167" spans="1:11" ht="31.5" x14ac:dyDescent="0.25">
      <c r="A1167" s="28">
        <v>20221140148172</v>
      </c>
      <c r="B1167" s="17" t="s">
        <v>7590</v>
      </c>
      <c r="C1167" s="17" t="s">
        <v>7591</v>
      </c>
      <c r="D1167" s="17" t="s">
        <v>7592</v>
      </c>
      <c r="E1167" s="17" t="s">
        <v>6985</v>
      </c>
      <c r="F1167" s="17" t="s">
        <v>6986</v>
      </c>
      <c r="G1167" s="17" t="s">
        <v>7032</v>
      </c>
      <c r="H1167" s="17">
        <v>0</v>
      </c>
      <c r="I1167" s="18"/>
      <c r="J1167" s="18"/>
      <c r="K1167" s="17">
        <v>-25</v>
      </c>
    </row>
    <row r="1168" spans="1:11" ht="178.5" x14ac:dyDescent="0.25">
      <c r="A1168" s="29">
        <v>20221140148182</v>
      </c>
      <c r="B1168" s="19" t="s">
        <v>7593</v>
      </c>
      <c r="C1168" s="19" t="s">
        <v>7594</v>
      </c>
      <c r="D1168" s="19" t="s">
        <v>7595</v>
      </c>
      <c r="E1168" s="19" t="s">
        <v>6985</v>
      </c>
      <c r="F1168" s="19" t="s">
        <v>6986</v>
      </c>
      <c r="G1168" s="19" t="s">
        <v>7032</v>
      </c>
      <c r="H1168" s="19">
        <v>0</v>
      </c>
      <c r="I1168" s="20"/>
      <c r="J1168" s="20"/>
      <c r="K1168" s="19">
        <v>-25</v>
      </c>
    </row>
    <row r="1169" spans="1:11" ht="147" x14ac:dyDescent="0.25">
      <c r="A1169" s="28">
        <v>20221140148192</v>
      </c>
      <c r="B1169" s="17" t="s">
        <v>7596</v>
      </c>
      <c r="C1169" s="17" t="s">
        <v>7597</v>
      </c>
      <c r="D1169" s="17" t="s">
        <v>7598</v>
      </c>
      <c r="E1169" s="17" t="s">
        <v>6985</v>
      </c>
      <c r="F1169" s="17" t="s">
        <v>6986</v>
      </c>
      <c r="G1169" s="17" t="s">
        <v>7032</v>
      </c>
      <c r="H1169" s="17">
        <v>0</v>
      </c>
      <c r="I1169" s="18"/>
      <c r="J1169" s="18"/>
      <c r="K1169" s="17">
        <v>-25</v>
      </c>
    </row>
    <row r="1170" spans="1:11" ht="136.5" x14ac:dyDescent="0.25">
      <c r="A1170" s="29">
        <v>20221140148202</v>
      </c>
      <c r="B1170" s="19" t="s">
        <v>7599</v>
      </c>
      <c r="C1170" s="19" t="s">
        <v>7600</v>
      </c>
      <c r="D1170" s="19" t="s">
        <v>7601</v>
      </c>
      <c r="E1170" s="19" t="s">
        <v>6985</v>
      </c>
      <c r="F1170" s="19" t="s">
        <v>6986</v>
      </c>
      <c r="G1170" s="19" t="s">
        <v>7032</v>
      </c>
      <c r="H1170" s="19">
        <v>0</v>
      </c>
      <c r="I1170" s="20"/>
      <c r="J1170" s="20"/>
      <c r="K1170" s="19">
        <v>-25</v>
      </c>
    </row>
    <row r="1171" spans="1:11" ht="42" x14ac:dyDescent="0.25">
      <c r="A1171" s="28">
        <v>20221140148212</v>
      </c>
      <c r="B1171" s="17" t="s">
        <v>7602</v>
      </c>
      <c r="C1171" s="17" t="s">
        <v>7376</v>
      </c>
      <c r="D1171" s="17" t="s">
        <v>7603</v>
      </c>
      <c r="E1171" s="17" t="s">
        <v>6985</v>
      </c>
      <c r="F1171" s="17" t="s">
        <v>6986</v>
      </c>
      <c r="G1171" s="17" t="s">
        <v>7032</v>
      </c>
      <c r="H1171" s="17">
        <v>0</v>
      </c>
      <c r="I1171" s="18"/>
      <c r="J1171" s="18"/>
      <c r="K1171" s="17">
        <v>-25</v>
      </c>
    </row>
    <row r="1172" spans="1:11" ht="105" x14ac:dyDescent="0.25">
      <c r="A1172" s="29">
        <v>20221140148222</v>
      </c>
      <c r="B1172" s="19" t="s">
        <v>7604</v>
      </c>
      <c r="C1172" s="19" t="s">
        <v>7404</v>
      </c>
      <c r="D1172" s="19" t="s">
        <v>7605</v>
      </c>
      <c r="E1172" s="19" t="s">
        <v>6985</v>
      </c>
      <c r="F1172" s="19" t="s">
        <v>6986</v>
      </c>
      <c r="G1172" s="19" t="s">
        <v>7032</v>
      </c>
      <c r="H1172" s="19">
        <v>0</v>
      </c>
      <c r="I1172" s="20"/>
      <c r="J1172" s="20"/>
      <c r="K1172" s="19">
        <v>-25</v>
      </c>
    </row>
    <row r="1173" spans="1:11" ht="136.5" x14ac:dyDescent="0.25">
      <c r="A1173" s="28">
        <v>20221140148232</v>
      </c>
      <c r="B1173" s="17" t="s">
        <v>7606</v>
      </c>
      <c r="C1173" s="17" t="s">
        <v>7607</v>
      </c>
      <c r="D1173" s="17" t="s">
        <v>7608</v>
      </c>
      <c r="E1173" s="17" t="s">
        <v>6985</v>
      </c>
      <c r="F1173" s="17" t="s">
        <v>6986</v>
      </c>
      <c r="G1173" s="17" t="s">
        <v>7032</v>
      </c>
      <c r="H1173" s="17">
        <v>0</v>
      </c>
      <c r="I1173" s="18"/>
      <c r="J1173" s="18"/>
      <c r="K1173" s="17">
        <v>-25</v>
      </c>
    </row>
    <row r="1174" spans="1:11" ht="115.5" x14ac:dyDescent="0.25">
      <c r="A1174" s="29">
        <v>20221140148242</v>
      </c>
      <c r="B1174" s="19" t="s">
        <v>7609</v>
      </c>
      <c r="C1174" s="19" t="s">
        <v>7610</v>
      </c>
      <c r="D1174" s="19" t="s">
        <v>7611</v>
      </c>
      <c r="E1174" s="19" t="s">
        <v>6985</v>
      </c>
      <c r="F1174" s="19" t="s">
        <v>6986</v>
      </c>
      <c r="G1174" s="19" t="s">
        <v>7032</v>
      </c>
      <c r="H1174" s="19">
        <v>0</v>
      </c>
      <c r="I1174" s="20"/>
      <c r="J1174" s="20"/>
      <c r="K1174" s="19">
        <v>-25</v>
      </c>
    </row>
    <row r="1175" spans="1:11" ht="42" x14ac:dyDescent="0.25">
      <c r="A1175" s="28">
        <v>20221140148252</v>
      </c>
      <c r="B1175" s="17" t="s">
        <v>7612</v>
      </c>
      <c r="C1175" s="17" t="s">
        <v>7613</v>
      </c>
      <c r="D1175" s="17" t="s">
        <v>7614</v>
      </c>
      <c r="E1175" s="17" t="s">
        <v>6985</v>
      </c>
      <c r="F1175" s="17" t="s">
        <v>6986</v>
      </c>
      <c r="G1175" s="17" t="s">
        <v>6987</v>
      </c>
      <c r="H1175" s="17">
        <v>10</v>
      </c>
      <c r="I1175" s="18"/>
      <c r="J1175" s="18"/>
      <c r="K1175" s="17">
        <v>-11</v>
      </c>
    </row>
    <row r="1176" spans="1:11" ht="84" x14ac:dyDescent="0.25">
      <c r="A1176" s="29">
        <v>20221140148262</v>
      </c>
      <c r="B1176" s="19" t="s">
        <v>7615</v>
      </c>
      <c r="C1176" s="19" t="s">
        <v>7616</v>
      </c>
      <c r="D1176" s="19" t="s">
        <v>7617</v>
      </c>
      <c r="E1176" s="19" t="s">
        <v>6985</v>
      </c>
      <c r="F1176" s="19" t="s">
        <v>6986</v>
      </c>
      <c r="G1176" s="19" t="s">
        <v>7032</v>
      </c>
      <c r="H1176" s="19">
        <v>0</v>
      </c>
      <c r="I1176" s="20"/>
      <c r="J1176" s="20"/>
      <c r="K1176" s="19">
        <v>-25</v>
      </c>
    </row>
    <row r="1177" spans="1:11" ht="42" x14ac:dyDescent="0.25">
      <c r="A1177" s="28">
        <v>20221140148272</v>
      </c>
      <c r="B1177" s="17" t="s">
        <v>7618</v>
      </c>
      <c r="C1177" s="17" t="s">
        <v>7619</v>
      </c>
      <c r="D1177" s="17" t="s">
        <v>7620</v>
      </c>
      <c r="E1177" s="17" t="s">
        <v>6985</v>
      </c>
      <c r="F1177" s="17" t="s">
        <v>6986</v>
      </c>
      <c r="G1177" s="17" t="s">
        <v>6987</v>
      </c>
      <c r="H1177" s="17">
        <v>10</v>
      </c>
      <c r="I1177" s="18"/>
      <c r="J1177" s="18"/>
      <c r="K1177" s="17">
        <v>-11</v>
      </c>
    </row>
    <row r="1178" spans="1:11" ht="31.5" x14ac:dyDescent="0.25">
      <c r="A1178" s="29">
        <v>20221140148282</v>
      </c>
      <c r="B1178" s="19" t="s">
        <v>7621</v>
      </c>
      <c r="C1178" s="19" t="s">
        <v>7622</v>
      </c>
      <c r="D1178" s="19" t="s">
        <v>7623</v>
      </c>
      <c r="E1178" s="19" t="s">
        <v>6985</v>
      </c>
      <c r="F1178" s="19" t="s">
        <v>6986</v>
      </c>
      <c r="G1178" s="19" t="s">
        <v>7032</v>
      </c>
      <c r="H1178" s="19">
        <v>0</v>
      </c>
      <c r="I1178" s="20"/>
      <c r="J1178" s="20"/>
      <c r="K1178" s="19">
        <v>-25</v>
      </c>
    </row>
    <row r="1179" spans="1:11" ht="84" x14ac:dyDescent="0.25">
      <c r="A1179" s="28">
        <v>20221140148292</v>
      </c>
      <c r="B1179" s="17" t="s">
        <v>7624</v>
      </c>
      <c r="C1179" s="17" t="s">
        <v>7625</v>
      </c>
      <c r="D1179" s="17" t="s">
        <v>7626</v>
      </c>
      <c r="E1179" s="17" t="s">
        <v>6985</v>
      </c>
      <c r="F1179" s="17" t="s">
        <v>6986</v>
      </c>
      <c r="G1179" s="17" t="s">
        <v>6987</v>
      </c>
      <c r="H1179" s="17">
        <v>10</v>
      </c>
      <c r="I1179" s="18"/>
      <c r="J1179" s="18"/>
      <c r="K1179" s="17">
        <v>-11</v>
      </c>
    </row>
    <row r="1180" spans="1:11" ht="31.5" x14ac:dyDescent="0.25">
      <c r="A1180" s="29">
        <v>20221140148302</v>
      </c>
      <c r="B1180" s="19" t="s">
        <v>7627</v>
      </c>
      <c r="C1180" s="19" t="s">
        <v>7628</v>
      </c>
      <c r="D1180" s="19" t="s">
        <v>7629</v>
      </c>
      <c r="E1180" s="19" t="s">
        <v>6985</v>
      </c>
      <c r="F1180" s="19" t="s">
        <v>6986</v>
      </c>
      <c r="G1180" s="19" t="s">
        <v>7032</v>
      </c>
      <c r="H1180" s="19">
        <v>0</v>
      </c>
      <c r="I1180" s="20"/>
      <c r="J1180" s="20"/>
      <c r="K1180" s="19">
        <v>-25</v>
      </c>
    </row>
    <row r="1181" spans="1:11" ht="73.5" x14ac:dyDescent="0.25">
      <c r="A1181" s="28">
        <v>20221140148312</v>
      </c>
      <c r="B1181" s="17" t="s">
        <v>7630</v>
      </c>
      <c r="C1181" s="17" t="s">
        <v>7631</v>
      </c>
      <c r="D1181" s="17" t="s">
        <v>7632</v>
      </c>
      <c r="E1181" s="17" t="s">
        <v>6985</v>
      </c>
      <c r="F1181" s="17" t="s">
        <v>6986</v>
      </c>
      <c r="G1181" s="17" t="s">
        <v>7032</v>
      </c>
      <c r="H1181" s="17">
        <v>0</v>
      </c>
      <c r="I1181" s="18"/>
      <c r="J1181" s="18"/>
      <c r="K1181" s="17">
        <v>-25</v>
      </c>
    </row>
    <row r="1182" spans="1:11" ht="126" x14ac:dyDescent="0.25">
      <c r="A1182" s="29">
        <v>20221140148322</v>
      </c>
      <c r="B1182" s="19" t="s">
        <v>7633</v>
      </c>
      <c r="C1182" s="19" t="s">
        <v>7634</v>
      </c>
      <c r="D1182" s="19" t="s">
        <v>7635</v>
      </c>
      <c r="E1182" s="19" t="s">
        <v>6985</v>
      </c>
      <c r="F1182" s="19" t="s">
        <v>6986</v>
      </c>
      <c r="G1182" s="19" t="s">
        <v>7032</v>
      </c>
      <c r="H1182" s="19">
        <v>0</v>
      </c>
      <c r="I1182" s="20"/>
      <c r="J1182" s="20"/>
      <c r="K1182" s="19">
        <v>-25</v>
      </c>
    </row>
    <row r="1183" spans="1:11" ht="189" x14ac:dyDescent="0.25">
      <c r="A1183" s="28">
        <v>20221140148332</v>
      </c>
      <c r="B1183" s="17" t="s">
        <v>7636</v>
      </c>
      <c r="C1183" s="17" t="s">
        <v>7637</v>
      </c>
      <c r="D1183" s="17" t="s">
        <v>7638</v>
      </c>
      <c r="E1183" s="17" t="s">
        <v>6985</v>
      </c>
      <c r="F1183" s="17" t="s">
        <v>6986</v>
      </c>
      <c r="G1183" s="17" t="s">
        <v>7032</v>
      </c>
      <c r="H1183" s="17">
        <v>0</v>
      </c>
      <c r="I1183" s="18"/>
      <c r="J1183" s="18"/>
      <c r="K1183" s="17">
        <v>-25</v>
      </c>
    </row>
    <row r="1184" spans="1:11" ht="210" x14ac:dyDescent="0.25">
      <c r="A1184" s="29">
        <v>20221140148342</v>
      </c>
      <c r="B1184" s="19" t="s">
        <v>7639</v>
      </c>
      <c r="C1184" s="19" t="s">
        <v>7640</v>
      </c>
      <c r="D1184" s="19" t="s">
        <v>7641</v>
      </c>
      <c r="E1184" s="19" t="s">
        <v>6985</v>
      </c>
      <c r="F1184" s="19" t="s">
        <v>6986</v>
      </c>
      <c r="G1184" s="19" t="s">
        <v>7032</v>
      </c>
      <c r="H1184" s="19">
        <v>0</v>
      </c>
      <c r="I1184" s="20"/>
      <c r="J1184" s="20"/>
      <c r="K1184" s="19">
        <v>-25</v>
      </c>
    </row>
    <row r="1185" spans="1:11" ht="189" x14ac:dyDescent="0.25">
      <c r="A1185" s="28">
        <v>20221140148352</v>
      </c>
      <c r="B1185" s="17" t="s">
        <v>7642</v>
      </c>
      <c r="C1185" s="17" t="s">
        <v>7643</v>
      </c>
      <c r="D1185" s="17" t="s">
        <v>7644</v>
      </c>
      <c r="E1185" s="17" t="s">
        <v>6985</v>
      </c>
      <c r="F1185" s="17" t="s">
        <v>6986</v>
      </c>
      <c r="G1185" s="17" t="s">
        <v>7032</v>
      </c>
      <c r="H1185" s="17">
        <v>0</v>
      </c>
      <c r="I1185" s="18"/>
      <c r="J1185" s="18"/>
      <c r="K1185" s="17">
        <v>-25</v>
      </c>
    </row>
    <row r="1186" spans="1:11" ht="63" x14ac:dyDescent="0.25">
      <c r="A1186" s="29">
        <v>20221140148362</v>
      </c>
      <c r="B1186" s="19" t="s">
        <v>7645</v>
      </c>
      <c r="C1186" s="19" t="s">
        <v>7226</v>
      </c>
      <c r="D1186" s="19" t="s">
        <v>7646</v>
      </c>
      <c r="E1186" s="19" t="s">
        <v>7228</v>
      </c>
      <c r="F1186" s="19" t="s">
        <v>7229</v>
      </c>
      <c r="G1186" s="19" t="s">
        <v>7032</v>
      </c>
      <c r="H1186" s="19">
        <v>0</v>
      </c>
      <c r="I1186" s="20"/>
      <c r="J1186" s="20"/>
      <c r="K1186" s="19">
        <v>-25</v>
      </c>
    </row>
    <row r="1187" spans="1:11" ht="73.5" x14ac:dyDescent="0.25">
      <c r="A1187" s="28">
        <v>20221140148372</v>
      </c>
      <c r="B1187" s="17" t="s">
        <v>7647</v>
      </c>
      <c r="C1187" s="17" t="s">
        <v>7648</v>
      </c>
      <c r="D1187" s="17" t="s">
        <v>7649</v>
      </c>
      <c r="E1187" s="17" t="s">
        <v>7553</v>
      </c>
      <c r="F1187" s="17" t="s">
        <v>7245</v>
      </c>
      <c r="G1187" s="17" t="s">
        <v>7032</v>
      </c>
      <c r="H1187" s="17">
        <v>0</v>
      </c>
      <c r="I1187" s="17">
        <v>20222000054371</v>
      </c>
      <c r="J1187" s="17">
        <v>20222000054371</v>
      </c>
      <c r="K1187" s="17">
        <v>-25</v>
      </c>
    </row>
    <row r="1188" spans="1:11" ht="73.5" x14ac:dyDescent="0.25">
      <c r="A1188" s="29">
        <v>20221140148372</v>
      </c>
      <c r="B1188" s="19" t="s">
        <v>7647</v>
      </c>
      <c r="C1188" s="19" t="s">
        <v>7648</v>
      </c>
      <c r="D1188" s="19" t="s">
        <v>7649</v>
      </c>
      <c r="E1188" s="19" t="s">
        <v>7553</v>
      </c>
      <c r="F1188" s="19" t="s">
        <v>7245</v>
      </c>
      <c r="G1188" s="19" t="s">
        <v>7032</v>
      </c>
      <c r="H1188" s="19">
        <v>0</v>
      </c>
      <c r="I1188" s="19">
        <v>20222000054371</v>
      </c>
      <c r="J1188" s="19">
        <v>20222000054371</v>
      </c>
      <c r="K1188" s="19">
        <v>-25</v>
      </c>
    </row>
    <row r="1189" spans="1:11" ht="73.5" x14ac:dyDescent="0.25">
      <c r="A1189" s="28">
        <v>20221140148372</v>
      </c>
      <c r="B1189" s="17" t="s">
        <v>7647</v>
      </c>
      <c r="C1189" s="17" t="s">
        <v>7648</v>
      </c>
      <c r="D1189" s="17" t="s">
        <v>7649</v>
      </c>
      <c r="E1189" s="17" t="s">
        <v>7553</v>
      </c>
      <c r="F1189" s="17" t="s">
        <v>7245</v>
      </c>
      <c r="G1189" s="17" t="s">
        <v>7032</v>
      </c>
      <c r="H1189" s="17">
        <v>0</v>
      </c>
      <c r="I1189" s="17">
        <v>20222000054381</v>
      </c>
      <c r="J1189" s="17">
        <v>20222000054381</v>
      </c>
      <c r="K1189" s="17">
        <v>-25</v>
      </c>
    </row>
    <row r="1190" spans="1:11" ht="73.5" x14ac:dyDescent="0.25">
      <c r="A1190" s="29">
        <v>20221140148372</v>
      </c>
      <c r="B1190" s="19" t="s">
        <v>7647</v>
      </c>
      <c r="C1190" s="19" t="s">
        <v>7648</v>
      </c>
      <c r="D1190" s="19" t="s">
        <v>7649</v>
      </c>
      <c r="E1190" s="19" t="s">
        <v>7553</v>
      </c>
      <c r="F1190" s="19" t="s">
        <v>7245</v>
      </c>
      <c r="G1190" s="19" t="s">
        <v>7032</v>
      </c>
      <c r="H1190" s="19">
        <v>0</v>
      </c>
      <c r="I1190" s="19">
        <v>20222000054381</v>
      </c>
      <c r="J1190" s="19">
        <v>20222000054381</v>
      </c>
      <c r="K1190" s="19">
        <v>-25</v>
      </c>
    </row>
    <row r="1191" spans="1:11" ht="52.5" x14ac:dyDescent="0.25">
      <c r="A1191" s="28">
        <v>20221140148382</v>
      </c>
      <c r="B1191" s="17" t="s">
        <v>7650</v>
      </c>
      <c r="C1191" s="17" t="s">
        <v>7651</v>
      </c>
      <c r="D1191" s="17" t="s">
        <v>7652</v>
      </c>
      <c r="E1191" s="17" t="s">
        <v>6985</v>
      </c>
      <c r="F1191" s="17" t="s">
        <v>6986</v>
      </c>
      <c r="G1191" s="17" t="s">
        <v>7032</v>
      </c>
      <c r="H1191" s="17">
        <v>0</v>
      </c>
      <c r="I1191" s="18"/>
      <c r="J1191" s="18"/>
      <c r="K1191" s="17">
        <v>-25</v>
      </c>
    </row>
    <row r="1192" spans="1:11" ht="115.5" x14ac:dyDescent="0.25">
      <c r="A1192" s="29">
        <v>20221140148392</v>
      </c>
      <c r="B1192" s="19" t="s">
        <v>7653</v>
      </c>
      <c r="C1192" s="19" t="s">
        <v>7654</v>
      </c>
      <c r="D1192" s="19" t="s">
        <v>7655</v>
      </c>
      <c r="E1192" s="19" t="s">
        <v>7548</v>
      </c>
      <c r="F1192" s="19" t="s">
        <v>7549</v>
      </c>
      <c r="G1192" s="19" t="s">
        <v>7131</v>
      </c>
      <c r="H1192" s="19">
        <v>0</v>
      </c>
      <c r="I1192" s="20"/>
      <c r="J1192" s="20"/>
      <c r="K1192" s="19">
        <v>-25</v>
      </c>
    </row>
    <row r="1193" spans="1:11" ht="115.5" x14ac:dyDescent="0.25">
      <c r="A1193" s="28">
        <v>20221140148402</v>
      </c>
      <c r="B1193" s="17" t="s">
        <v>7656</v>
      </c>
      <c r="C1193" s="17" t="s">
        <v>7654</v>
      </c>
      <c r="D1193" s="17" t="s">
        <v>7655</v>
      </c>
      <c r="E1193" s="17" t="s">
        <v>6985</v>
      </c>
      <c r="F1193" s="17" t="s">
        <v>6986</v>
      </c>
      <c r="G1193" s="17" t="s">
        <v>7032</v>
      </c>
      <c r="H1193" s="17">
        <v>0</v>
      </c>
      <c r="I1193" s="18"/>
      <c r="J1193" s="18"/>
      <c r="K1193" s="17">
        <v>-25</v>
      </c>
    </row>
    <row r="1194" spans="1:11" ht="94.5" x14ac:dyDescent="0.25">
      <c r="A1194" s="29">
        <v>20221140148412</v>
      </c>
      <c r="B1194" s="19" t="s">
        <v>7657</v>
      </c>
      <c r="C1194" s="19" t="s">
        <v>7658</v>
      </c>
      <c r="D1194" s="19" t="s">
        <v>7659</v>
      </c>
      <c r="E1194" s="19" t="s">
        <v>6985</v>
      </c>
      <c r="F1194" s="19" t="s">
        <v>6986</v>
      </c>
      <c r="G1194" s="19" t="s">
        <v>7040</v>
      </c>
      <c r="H1194" s="19">
        <v>10</v>
      </c>
      <c r="I1194" s="20"/>
      <c r="J1194" s="20"/>
      <c r="K1194" s="19">
        <v>-11</v>
      </c>
    </row>
    <row r="1195" spans="1:11" ht="63" x14ac:dyDescent="0.25">
      <c r="A1195" s="28">
        <v>20221140148422</v>
      </c>
      <c r="B1195" s="17" t="s">
        <v>7660</v>
      </c>
      <c r="C1195" s="17" t="s">
        <v>7661</v>
      </c>
      <c r="D1195" s="17" t="s">
        <v>7662</v>
      </c>
      <c r="E1195" s="17" t="s">
        <v>6985</v>
      </c>
      <c r="F1195" s="17" t="s">
        <v>6986</v>
      </c>
      <c r="G1195" s="17" t="s">
        <v>6987</v>
      </c>
      <c r="H1195" s="17">
        <v>10</v>
      </c>
      <c r="I1195" s="17">
        <v>20222140055411</v>
      </c>
      <c r="J1195" s="17">
        <v>20222140055411</v>
      </c>
      <c r="K1195" s="17">
        <v>-11</v>
      </c>
    </row>
    <row r="1196" spans="1:11" ht="31.5" x14ac:dyDescent="0.25">
      <c r="A1196" s="29">
        <v>20221140148442</v>
      </c>
      <c r="B1196" s="19" t="s">
        <v>7663</v>
      </c>
      <c r="C1196" s="19" t="s">
        <v>7664</v>
      </c>
      <c r="D1196" s="19" t="s">
        <v>7084</v>
      </c>
      <c r="E1196" s="19" t="s">
        <v>6985</v>
      </c>
      <c r="F1196" s="19" t="s">
        <v>6986</v>
      </c>
      <c r="G1196" s="19" t="s">
        <v>7026</v>
      </c>
      <c r="H1196" s="19">
        <v>30</v>
      </c>
      <c r="I1196" s="20"/>
      <c r="J1196" s="20"/>
      <c r="K1196" s="19">
        <v>19</v>
      </c>
    </row>
    <row r="1197" spans="1:11" ht="115.5" x14ac:dyDescent="0.25">
      <c r="A1197" s="28">
        <v>20221140148452</v>
      </c>
      <c r="B1197" s="17" t="s">
        <v>7665</v>
      </c>
      <c r="C1197" s="17" t="s">
        <v>7666</v>
      </c>
      <c r="D1197" s="17" t="s">
        <v>7667</v>
      </c>
      <c r="E1197" s="17" t="s">
        <v>6985</v>
      </c>
      <c r="F1197" s="17" t="s">
        <v>6986</v>
      </c>
      <c r="G1197" s="17" t="s">
        <v>7032</v>
      </c>
      <c r="H1197" s="17">
        <v>0</v>
      </c>
      <c r="I1197" s="18"/>
      <c r="J1197" s="18"/>
      <c r="K1197" s="17">
        <v>-23</v>
      </c>
    </row>
    <row r="1198" spans="1:11" ht="136.5" x14ac:dyDescent="0.25">
      <c r="A1198" s="29">
        <v>20221140148462</v>
      </c>
      <c r="B1198" s="19" t="s">
        <v>7668</v>
      </c>
      <c r="C1198" s="19" t="s">
        <v>7669</v>
      </c>
      <c r="D1198" s="19" t="s">
        <v>7670</v>
      </c>
      <c r="E1198" s="19" t="s">
        <v>7671</v>
      </c>
      <c r="F1198" s="19" t="s">
        <v>7245</v>
      </c>
      <c r="G1198" s="19" t="s">
        <v>7232</v>
      </c>
      <c r="H1198" s="19">
        <v>20</v>
      </c>
      <c r="I1198" s="20"/>
      <c r="J1198" s="20"/>
      <c r="K1198" s="19">
        <v>5</v>
      </c>
    </row>
    <row r="1199" spans="1:11" ht="94.5" x14ac:dyDescent="0.25">
      <c r="A1199" s="28">
        <v>20221140148472</v>
      </c>
      <c r="B1199" s="17" t="s">
        <v>7672</v>
      </c>
      <c r="C1199" s="17" t="s">
        <v>7673</v>
      </c>
      <c r="D1199" s="17" t="s">
        <v>7674</v>
      </c>
      <c r="E1199" s="17" t="s">
        <v>6985</v>
      </c>
      <c r="F1199" s="17" t="s">
        <v>6986</v>
      </c>
      <c r="G1199" s="17" t="s">
        <v>7032</v>
      </c>
      <c r="H1199" s="17">
        <v>0</v>
      </c>
      <c r="I1199" s="18"/>
      <c r="J1199" s="18"/>
      <c r="K1199" s="17">
        <v>-23</v>
      </c>
    </row>
    <row r="1200" spans="1:11" ht="42" x14ac:dyDescent="0.25">
      <c r="A1200" s="29">
        <v>20221140148482</v>
      </c>
      <c r="B1200" s="19" t="s">
        <v>7675</v>
      </c>
      <c r="C1200" s="19" t="s">
        <v>7676</v>
      </c>
      <c r="D1200" s="19" t="s">
        <v>7677</v>
      </c>
      <c r="E1200" s="19" t="s">
        <v>7548</v>
      </c>
      <c r="F1200" s="19" t="s">
        <v>7549</v>
      </c>
      <c r="G1200" s="19" t="s">
        <v>7131</v>
      </c>
      <c r="H1200" s="19">
        <v>0</v>
      </c>
      <c r="I1200" s="20"/>
      <c r="J1200" s="20"/>
      <c r="K1200" s="19">
        <v>-23</v>
      </c>
    </row>
    <row r="1201" spans="1:11" ht="126" x14ac:dyDescent="0.25">
      <c r="A1201" s="28">
        <v>20221140148492</v>
      </c>
      <c r="B1201" s="17" t="s">
        <v>7678</v>
      </c>
      <c r="C1201" s="17" t="s">
        <v>7679</v>
      </c>
      <c r="D1201" s="17" t="s">
        <v>7680</v>
      </c>
      <c r="E1201" s="17" t="s">
        <v>6985</v>
      </c>
      <c r="F1201" s="17" t="s">
        <v>6986</v>
      </c>
      <c r="G1201" s="17" t="s">
        <v>7032</v>
      </c>
      <c r="H1201" s="17">
        <v>0</v>
      </c>
      <c r="I1201" s="18"/>
      <c r="J1201" s="18"/>
      <c r="K1201" s="17">
        <v>-22</v>
      </c>
    </row>
    <row r="1202" spans="1:11" ht="126" x14ac:dyDescent="0.25">
      <c r="A1202" s="29">
        <v>20221140148502</v>
      </c>
      <c r="B1202" s="19" t="s">
        <v>7681</v>
      </c>
      <c r="C1202" s="19" t="s">
        <v>7682</v>
      </c>
      <c r="D1202" s="19" t="s">
        <v>7683</v>
      </c>
      <c r="E1202" s="19" t="s">
        <v>6985</v>
      </c>
      <c r="F1202" s="19" t="s">
        <v>6986</v>
      </c>
      <c r="G1202" s="19" t="s">
        <v>7032</v>
      </c>
      <c r="H1202" s="19">
        <v>0</v>
      </c>
      <c r="I1202" s="20"/>
      <c r="J1202" s="20"/>
      <c r="K1202" s="19">
        <v>-22</v>
      </c>
    </row>
    <row r="1203" spans="1:11" ht="84" x14ac:dyDescent="0.25">
      <c r="A1203" s="28">
        <v>20221140148512</v>
      </c>
      <c r="B1203" s="17" t="s">
        <v>7684</v>
      </c>
      <c r="C1203" s="17" t="s">
        <v>7685</v>
      </c>
      <c r="D1203" s="17" t="s">
        <v>7686</v>
      </c>
      <c r="E1203" s="17" t="s">
        <v>6985</v>
      </c>
      <c r="F1203" s="17" t="s">
        <v>6986</v>
      </c>
      <c r="G1203" s="17" t="s">
        <v>7032</v>
      </c>
      <c r="H1203" s="17">
        <v>0</v>
      </c>
      <c r="I1203" s="18"/>
      <c r="J1203" s="18"/>
      <c r="K1203" s="17">
        <v>-22</v>
      </c>
    </row>
    <row r="1204" spans="1:11" ht="147" x14ac:dyDescent="0.25">
      <c r="A1204" s="29">
        <v>20221140148522</v>
      </c>
      <c r="B1204" s="19" t="s">
        <v>7687</v>
      </c>
      <c r="C1204" s="19" t="s">
        <v>7688</v>
      </c>
      <c r="D1204" s="19" t="s">
        <v>7689</v>
      </c>
      <c r="E1204" s="19" t="s">
        <v>6985</v>
      </c>
      <c r="F1204" s="19" t="s">
        <v>6986</v>
      </c>
      <c r="G1204" s="19" t="s">
        <v>7032</v>
      </c>
      <c r="H1204" s="19">
        <v>0</v>
      </c>
      <c r="I1204" s="20"/>
      <c r="J1204" s="20"/>
      <c r="K1204" s="19">
        <v>-22</v>
      </c>
    </row>
    <row r="1205" spans="1:11" ht="105" x14ac:dyDescent="0.25">
      <c r="A1205" s="28">
        <v>20221140148532</v>
      </c>
      <c r="B1205" s="17" t="s">
        <v>7690</v>
      </c>
      <c r="C1205" s="17" t="s">
        <v>7691</v>
      </c>
      <c r="D1205" s="17" t="s">
        <v>7692</v>
      </c>
      <c r="E1205" s="17" t="s">
        <v>6985</v>
      </c>
      <c r="F1205" s="17" t="s">
        <v>6986</v>
      </c>
      <c r="G1205" s="17" t="s">
        <v>7032</v>
      </c>
      <c r="H1205" s="17">
        <v>0</v>
      </c>
      <c r="I1205" s="18"/>
      <c r="J1205" s="18"/>
      <c r="K1205" s="17">
        <v>-22</v>
      </c>
    </row>
    <row r="1206" spans="1:11" ht="168" x14ac:dyDescent="0.25">
      <c r="A1206" s="29">
        <v>20221140148542</v>
      </c>
      <c r="B1206" s="19" t="s">
        <v>7693</v>
      </c>
      <c r="C1206" s="19" t="s">
        <v>7694</v>
      </c>
      <c r="D1206" s="19" t="s">
        <v>7695</v>
      </c>
      <c r="E1206" s="19" t="s">
        <v>6985</v>
      </c>
      <c r="F1206" s="19" t="s">
        <v>6986</v>
      </c>
      <c r="G1206" s="19" t="s">
        <v>7032</v>
      </c>
      <c r="H1206" s="19">
        <v>0</v>
      </c>
      <c r="I1206" s="20"/>
      <c r="J1206" s="20"/>
      <c r="K1206" s="19">
        <v>-22</v>
      </c>
    </row>
    <row r="1207" spans="1:11" ht="136.5" x14ac:dyDescent="0.25">
      <c r="A1207" s="28">
        <v>20221140148552</v>
      </c>
      <c r="B1207" s="17" t="s">
        <v>7696</v>
      </c>
      <c r="C1207" s="17" t="s">
        <v>7697</v>
      </c>
      <c r="D1207" s="17" t="s">
        <v>7698</v>
      </c>
      <c r="E1207" s="17" t="s">
        <v>6985</v>
      </c>
      <c r="F1207" s="17" t="s">
        <v>6986</v>
      </c>
      <c r="G1207" s="17" t="s">
        <v>7032</v>
      </c>
      <c r="H1207" s="17">
        <v>0</v>
      </c>
      <c r="I1207" s="18"/>
      <c r="J1207" s="18"/>
      <c r="K1207" s="17">
        <v>-22</v>
      </c>
    </row>
    <row r="1208" spans="1:11" ht="42" x14ac:dyDescent="0.25">
      <c r="A1208" s="29">
        <v>20221140148562</v>
      </c>
      <c r="B1208" s="19" t="s">
        <v>7699</v>
      </c>
      <c r="C1208" s="19" t="s">
        <v>7700</v>
      </c>
      <c r="D1208" s="19" t="s">
        <v>7701</v>
      </c>
      <c r="E1208" s="19" t="s">
        <v>6985</v>
      </c>
      <c r="F1208" s="19" t="s">
        <v>6986</v>
      </c>
      <c r="G1208" s="19" t="s">
        <v>7032</v>
      </c>
      <c r="H1208" s="19">
        <v>0</v>
      </c>
      <c r="I1208" s="20"/>
      <c r="J1208" s="20"/>
      <c r="K1208" s="19">
        <v>-22</v>
      </c>
    </row>
    <row r="1209" spans="1:11" ht="136.5" x14ac:dyDescent="0.25">
      <c r="A1209" s="28">
        <v>20221140148572</v>
      </c>
      <c r="B1209" s="17" t="s">
        <v>7702</v>
      </c>
      <c r="C1209" s="17" t="s">
        <v>7703</v>
      </c>
      <c r="D1209" s="17" t="s">
        <v>7704</v>
      </c>
      <c r="E1209" s="17" t="s">
        <v>6985</v>
      </c>
      <c r="F1209" s="17" t="s">
        <v>6986</v>
      </c>
      <c r="G1209" s="17" t="s">
        <v>7032</v>
      </c>
      <c r="H1209" s="17">
        <v>0</v>
      </c>
      <c r="I1209" s="18"/>
      <c r="J1209" s="18"/>
      <c r="K1209" s="17">
        <v>-22</v>
      </c>
    </row>
    <row r="1210" spans="1:11" ht="136.5" x14ac:dyDescent="0.25">
      <c r="A1210" s="29">
        <v>20221140148582</v>
      </c>
      <c r="B1210" s="19" t="s">
        <v>7705</v>
      </c>
      <c r="C1210" s="19" t="s">
        <v>7706</v>
      </c>
      <c r="D1210" s="19" t="s">
        <v>7707</v>
      </c>
      <c r="E1210" s="19" t="s">
        <v>6985</v>
      </c>
      <c r="F1210" s="19" t="s">
        <v>6986</v>
      </c>
      <c r="G1210" s="19" t="s">
        <v>7032</v>
      </c>
      <c r="H1210" s="19">
        <v>0</v>
      </c>
      <c r="I1210" s="20"/>
      <c r="J1210" s="20"/>
      <c r="K1210" s="19">
        <v>-22</v>
      </c>
    </row>
    <row r="1211" spans="1:11" ht="84" x14ac:dyDescent="0.25">
      <c r="A1211" s="28">
        <v>20221140148592</v>
      </c>
      <c r="B1211" s="17" t="s">
        <v>7708</v>
      </c>
      <c r="C1211" s="17" t="s">
        <v>7709</v>
      </c>
      <c r="D1211" s="17" t="s">
        <v>7710</v>
      </c>
      <c r="E1211" s="17" t="s">
        <v>6985</v>
      </c>
      <c r="F1211" s="17" t="s">
        <v>6986</v>
      </c>
      <c r="G1211" s="17" t="s">
        <v>7004</v>
      </c>
      <c r="H1211" s="17">
        <v>35</v>
      </c>
      <c r="I1211" s="18"/>
      <c r="J1211" s="18"/>
      <c r="K1211" s="17">
        <v>27</v>
      </c>
    </row>
    <row r="1212" spans="1:11" ht="147" x14ac:dyDescent="0.25">
      <c r="A1212" s="29">
        <v>20221140148602</v>
      </c>
      <c r="B1212" s="19" t="s">
        <v>7711</v>
      </c>
      <c r="C1212" s="19" t="s">
        <v>7712</v>
      </c>
      <c r="D1212" s="19" t="s">
        <v>7713</v>
      </c>
      <c r="E1212" s="19" t="s">
        <v>6985</v>
      </c>
      <c r="F1212" s="19" t="s">
        <v>6986</v>
      </c>
      <c r="G1212" s="19" t="s">
        <v>7032</v>
      </c>
      <c r="H1212" s="19">
        <v>0</v>
      </c>
      <c r="I1212" s="20"/>
      <c r="J1212" s="20"/>
      <c r="K1212" s="19">
        <v>-22</v>
      </c>
    </row>
    <row r="1213" spans="1:11" ht="73.5" x14ac:dyDescent="0.25">
      <c r="A1213" s="28">
        <v>20221140148612</v>
      </c>
      <c r="B1213" s="17" t="s">
        <v>7714</v>
      </c>
      <c r="C1213" s="17" t="s">
        <v>7715</v>
      </c>
      <c r="D1213" s="17" t="s">
        <v>7716</v>
      </c>
      <c r="E1213" s="17" t="s">
        <v>6985</v>
      </c>
      <c r="F1213" s="17" t="s">
        <v>6986</v>
      </c>
      <c r="G1213" s="17" t="s">
        <v>7032</v>
      </c>
      <c r="H1213" s="17">
        <v>0</v>
      </c>
      <c r="I1213" s="18"/>
      <c r="J1213" s="18"/>
      <c r="K1213" s="17">
        <v>-22</v>
      </c>
    </row>
    <row r="1214" spans="1:11" ht="52.5" x14ac:dyDescent="0.25">
      <c r="A1214" s="29">
        <v>20221140148622</v>
      </c>
      <c r="B1214" s="19" t="s">
        <v>7717</v>
      </c>
      <c r="C1214" s="19" t="s">
        <v>7718</v>
      </c>
      <c r="D1214" s="19" t="s">
        <v>7719</v>
      </c>
      <c r="E1214" s="19" t="s">
        <v>6985</v>
      </c>
      <c r="F1214" s="19" t="s">
        <v>6986</v>
      </c>
      <c r="G1214" s="19" t="s">
        <v>7032</v>
      </c>
      <c r="H1214" s="19">
        <v>0</v>
      </c>
      <c r="I1214" s="20"/>
      <c r="J1214" s="20"/>
      <c r="K1214" s="19">
        <v>-22</v>
      </c>
    </row>
    <row r="1215" spans="1:11" ht="199.5" x14ac:dyDescent="0.25">
      <c r="A1215" s="28">
        <v>20221140148632</v>
      </c>
      <c r="B1215" s="17" t="s">
        <v>7720</v>
      </c>
      <c r="C1215" s="17" t="s">
        <v>7721</v>
      </c>
      <c r="D1215" s="17" t="s">
        <v>7722</v>
      </c>
      <c r="E1215" s="17" t="s">
        <v>6985</v>
      </c>
      <c r="F1215" s="17" t="s">
        <v>6986</v>
      </c>
      <c r="G1215" s="17" t="s">
        <v>7032</v>
      </c>
      <c r="H1215" s="17">
        <v>0</v>
      </c>
      <c r="I1215" s="18"/>
      <c r="J1215" s="18"/>
      <c r="K1215" s="17">
        <v>-22</v>
      </c>
    </row>
    <row r="1216" spans="1:11" ht="199.5" x14ac:dyDescent="0.25">
      <c r="A1216" s="29">
        <v>20221140148642</v>
      </c>
      <c r="B1216" s="19" t="s">
        <v>7723</v>
      </c>
      <c r="C1216" s="19" t="s">
        <v>7721</v>
      </c>
      <c r="D1216" s="19" t="s">
        <v>7722</v>
      </c>
      <c r="E1216" s="19" t="s">
        <v>6985</v>
      </c>
      <c r="F1216" s="19" t="s">
        <v>6986</v>
      </c>
      <c r="G1216" s="19" t="s">
        <v>7032</v>
      </c>
      <c r="H1216" s="19">
        <v>0</v>
      </c>
      <c r="I1216" s="20"/>
      <c r="J1216" s="20"/>
      <c r="K1216" s="19">
        <v>-22</v>
      </c>
    </row>
    <row r="1217" spans="1:11" ht="94.5" x14ac:dyDescent="0.25">
      <c r="A1217" s="28">
        <v>20221140148652</v>
      </c>
      <c r="B1217" s="17" t="s">
        <v>7724</v>
      </c>
      <c r="C1217" s="17" t="s">
        <v>7725</v>
      </c>
      <c r="D1217" s="17" t="s">
        <v>7726</v>
      </c>
      <c r="E1217" s="17" t="s">
        <v>6985</v>
      </c>
      <c r="F1217" s="17" t="s">
        <v>6986</v>
      </c>
      <c r="G1217" s="17" t="s">
        <v>7032</v>
      </c>
      <c r="H1217" s="17">
        <v>0</v>
      </c>
      <c r="I1217" s="18"/>
      <c r="J1217" s="18"/>
      <c r="K1217" s="17">
        <v>-22</v>
      </c>
    </row>
    <row r="1218" spans="1:11" ht="126" x14ac:dyDescent="0.25">
      <c r="A1218" s="29">
        <v>20221140148662</v>
      </c>
      <c r="B1218" s="19" t="s">
        <v>7727</v>
      </c>
      <c r="C1218" s="19" t="s">
        <v>7728</v>
      </c>
      <c r="D1218" s="19" t="s">
        <v>7729</v>
      </c>
      <c r="E1218" s="19" t="s">
        <v>6985</v>
      </c>
      <c r="F1218" s="19" t="s">
        <v>6986</v>
      </c>
      <c r="G1218" s="19" t="s">
        <v>7032</v>
      </c>
      <c r="H1218" s="19">
        <v>0</v>
      </c>
      <c r="I1218" s="20"/>
      <c r="J1218" s="20"/>
      <c r="K1218" s="19">
        <v>-22</v>
      </c>
    </row>
    <row r="1219" spans="1:11" ht="31.5" x14ac:dyDescent="0.25">
      <c r="A1219" s="28">
        <v>20221140148672</v>
      </c>
      <c r="B1219" s="17" t="s">
        <v>7730</v>
      </c>
      <c r="C1219" s="17" t="s">
        <v>7728</v>
      </c>
      <c r="D1219" s="17" t="s">
        <v>7731</v>
      </c>
      <c r="E1219" s="17" t="s">
        <v>6985</v>
      </c>
      <c r="F1219" s="17" t="s">
        <v>6986</v>
      </c>
      <c r="G1219" s="17" t="s">
        <v>7032</v>
      </c>
      <c r="H1219" s="17">
        <v>0</v>
      </c>
      <c r="I1219" s="18"/>
      <c r="J1219" s="18"/>
      <c r="K1219" s="17">
        <v>-22</v>
      </c>
    </row>
    <row r="1220" spans="1:11" ht="105" x14ac:dyDescent="0.25">
      <c r="A1220" s="29">
        <v>20221140148682</v>
      </c>
      <c r="B1220" s="19" t="s">
        <v>7732</v>
      </c>
      <c r="C1220" s="19" t="s">
        <v>7733</v>
      </c>
      <c r="D1220" s="19" t="s">
        <v>7734</v>
      </c>
      <c r="E1220" s="19" t="s">
        <v>6985</v>
      </c>
      <c r="F1220" s="19" t="s">
        <v>6986</v>
      </c>
      <c r="G1220" s="19" t="s">
        <v>7004</v>
      </c>
      <c r="H1220" s="19">
        <v>35</v>
      </c>
      <c r="I1220" s="19">
        <v>20222110054601</v>
      </c>
      <c r="J1220" s="19">
        <v>20222110054601</v>
      </c>
      <c r="K1220" s="19">
        <v>27</v>
      </c>
    </row>
    <row r="1221" spans="1:11" ht="136.5" x14ac:dyDescent="0.25">
      <c r="A1221" s="28">
        <v>20221140148692</v>
      </c>
      <c r="B1221" s="17" t="s">
        <v>7735</v>
      </c>
      <c r="C1221" s="17" t="s">
        <v>7706</v>
      </c>
      <c r="D1221" s="17" t="s">
        <v>7707</v>
      </c>
      <c r="E1221" s="17" t="s">
        <v>6985</v>
      </c>
      <c r="F1221" s="17" t="s">
        <v>6986</v>
      </c>
      <c r="G1221" s="17" t="s">
        <v>7032</v>
      </c>
      <c r="H1221" s="17">
        <v>0</v>
      </c>
      <c r="I1221" s="18"/>
      <c r="J1221" s="18"/>
      <c r="K1221" s="17">
        <v>-22</v>
      </c>
    </row>
    <row r="1222" spans="1:11" ht="105" x14ac:dyDescent="0.25">
      <c r="A1222" s="29">
        <v>20221140148702</v>
      </c>
      <c r="B1222" s="19" t="s">
        <v>7736</v>
      </c>
      <c r="C1222" s="19" t="s">
        <v>7389</v>
      </c>
      <c r="D1222" s="19" t="s">
        <v>7737</v>
      </c>
      <c r="E1222" s="19" t="s">
        <v>6985</v>
      </c>
      <c r="F1222" s="19" t="s">
        <v>6986</v>
      </c>
      <c r="G1222" s="19" t="s">
        <v>7032</v>
      </c>
      <c r="H1222" s="19">
        <v>0</v>
      </c>
      <c r="I1222" s="20"/>
      <c r="J1222" s="20"/>
      <c r="K1222" s="19">
        <v>-22</v>
      </c>
    </row>
    <row r="1223" spans="1:11" ht="126" x14ac:dyDescent="0.25">
      <c r="A1223" s="28">
        <v>20221140148712</v>
      </c>
      <c r="B1223" s="17" t="s">
        <v>7738</v>
      </c>
      <c r="C1223" s="17" t="s">
        <v>7739</v>
      </c>
      <c r="D1223" s="17" t="s">
        <v>7740</v>
      </c>
      <c r="E1223" s="17" t="s">
        <v>6985</v>
      </c>
      <c r="F1223" s="17" t="s">
        <v>6986</v>
      </c>
      <c r="G1223" s="17" t="s">
        <v>7032</v>
      </c>
      <c r="H1223" s="17">
        <v>0</v>
      </c>
      <c r="I1223" s="18"/>
      <c r="J1223" s="18"/>
      <c r="K1223" s="17">
        <v>-22</v>
      </c>
    </row>
    <row r="1224" spans="1:11" ht="63" x14ac:dyDescent="0.25">
      <c r="A1224" s="29">
        <v>20221140148722</v>
      </c>
      <c r="B1224" s="19" t="s">
        <v>7741</v>
      </c>
      <c r="C1224" s="19" t="s">
        <v>7742</v>
      </c>
      <c r="D1224" s="19" t="s">
        <v>7743</v>
      </c>
      <c r="E1224" s="19" t="s">
        <v>6985</v>
      </c>
      <c r="F1224" s="19" t="s">
        <v>6986</v>
      </c>
      <c r="G1224" s="19" t="s">
        <v>7032</v>
      </c>
      <c r="H1224" s="19">
        <v>0</v>
      </c>
      <c r="I1224" s="20"/>
      <c r="J1224" s="20"/>
      <c r="K1224" s="19">
        <v>-22</v>
      </c>
    </row>
    <row r="1225" spans="1:11" ht="189" x14ac:dyDescent="0.25">
      <c r="A1225" s="28">
        <v>20221140148732</v>
      </c>
      <c r="B1225" s="17" t="s">
        <v>7744</v>
      </c>
      <c r="C1225" s="17" t="s">
        <v>7745</v>
      </c>
      <c r="D1225" s="17" t="s">
        <v>7746</v>
      </c>
      <c r="E1225" s="17" t="s">
        <v>6985</v>
      </c>
      <c r="F1225" s="17" t="s">
        <v>6986</v>
      </c>
      <c r="G1225" s="17" t="s">
        <v>7032</v>
      </c>
      <c r="H1225" s="17">
        <v>0</v>
      </c>
      <c r="I1225" s="18"/>
      <c r="J1225" s="18"/>
      <c r="K1225" s="17">
        <v>-22</v>
      </c>
    </row>
    <row r="1226" spans="1:11" ht="63" x14ac:dyDescent="0.25">
      <c r="A1226" s="29">
        <v>20221140148742</v>
      </c>
      <c r="B1226" s="19" t="s">
        <v>7747</v>
      </c>
      <c r="C1226" s="19" t="s">
        <v>7748</v>
      </c>
      <c r="D1226" s="19" t="s">
        <v>7749</v>
      </c>
      <c r="E1226" s="19" t="s">
        <v>6985</v>
      </c>
      <c r="F1226" s="19" t="s">
        <v>6986</v>
      </c>
      <c r="G1226" s="19" t="s">
        <v>7032</v>
      </c>
      <c r="H1226" s="19">
        <v>0</v>
      </c>
      <c r="I1226" s="20"/>
      <c r="J1226" s="20"/>
      <c r="K1226" s="19">
        <v>-22</v>
      </c>
    </row>
    <row r="1227" spans="1:11" ht="147" x14ac:dyDescent="0.25">
      <c r="A1227" s="28">
        <v>20221140148752</v>
      </c>
      <c r="B1227" s="17" t="s">
        <v>7750</v>
      </c>
      <c r="C1227" s="17" t="s">
        <v>7751</v>
      </c>
      <c r="D1227" s="17" t="s">
        <v>7752</v>
      </c>
      <c r="E1227" s="17" t="s">
        <v>6985</v>
      </c>
      <c r="F1227" s="17" t="s">
        <v>6986</v>
      </c>
      <c r="G1227" s="17" t="s">
        <v>7032</v>
      </c>
      <c r="H1227" s="17">
        <v>0</v>
      </c>
      <c r="I1227" s="18"/>
      <c r="J1227" s="18"/>
      <c r="K1227" s="17">
        <v>-22</v>
      </c>
    </row>
    <row r="1228" spans="1:11" ht="126" x14ac:dyDescent="0.25">
      <c r="A1228" s="29">
        <v>20221140148762</v>
      </c>
      <c r="B1228" s="19" t="s">
        <v>7753</v>
      </c>
      <c r="C1228" s="19" t="s">
        <v>7754</v>
      </c>
      <c r="D1228" s="19" t="s">
        <v>7755</v>
      </c>
      <c r="E1228" s="19" t="s">
        <v>6985</v>
      </c>
      <c r="F1228" s="19" t="s">
        <v>6986</v>
      </c>
      <c r="G1228" s="19" t="s">
        <v>7032</v>
      </c>
      <c r="H1228" s="19">
        <v>0</v>
      </c>
      <c r="I1228" s="20"/>
      <c r="J1228" s="20"/>
      <c r="K1228" s="19">
        <v>-22</v>
      </c>
    </row>
    <row r="1229" spans="1:11" ht="136.5" x14ac:dyDescent="0.25">
      <c r="A1229" s="28">
        <v>20221140148772</v>
      </c>
      <c r="B1229" s="17" t="s">
        <v>7756</v>
      </c>
      <c r="C1229" s="17" t="s">
        <v>7757</v>
      </c>
      <c r="D1229" s="17" t="s">
        <v>7758</v>
      </c>
      <c r="E1229" s="17" t="s">
        <v>6985</v>
      </c>
      <c r="F1229" s="17" t="s">
        <v>6986</v>
      </c>
      <c r="G1229" s="17" t="s">
        <v>7032</v>
      </c>
      <c r="H1229" s="17">
        <v>0</v>
      </c>
      <c r="I1229" s="18"/>
      <c r="J1229" s="18"/>
      <c r="K1229" s="17">
        <v>-22</v>
      </c>
    </row>
    <row r="1230" spans="1:11" ht="136.5" x14ac:dyDescent="0.25">
      <c r="A1230" s="29">
        <v>20221140148782</v>
      </c>
      <c r="B1230" s="19" t="s">
        <v>7759</v>
      </c>
      <c r="C1230" s="19" t="s">
        <v>7757</v>
      </c>
      <c r="D1230" s="19" t="s">
        <v>7760</v>
      </c>
      <c r="E1230" s="19" t="s">
        <v>6985</v>
      </c>
      <c r="F1230" s="19" t="s">
        <v>6986</v>
      </c>
      <c r="G1230" s="19" t="s">
        <v>7032</v>
      </c>
      <c r="H1230" s="19">
        <v>0</v>
      </c>
      <c r="I1230" s="20"/>
      <c r="J1230" s="20"/>
      <c r="K1230" s="19">
        <v>-22</v>
      </c>
    </row>
    <row r="1231" spans="1:11" ht="136.5" x14ac:dyDescent="0.25">
      <c r="A1231" s="28">
        <v>20221140148792</v>
      </c>
      <c r="B1231" s="17" t="s">
        <v>7761</v>
      </c>
      <c r="C1231" s="17" t="s">
        <v>7762</v>
      </c>
      <c r="D1231" s="17" t="s">
        <v>7760</v>
      </c>
      <c r="E1231" s="17" t="s">
        <v>6985</v>
      </c>
      <c r="F1231" s="17" t="s">
        <v>6986</v>
      </c>
      <c r="G1231" s="17" t="s">
        <v>7032</v>
      </c>
      <c r="H1231" s="17">
        <v>0</v>
      </c>
      <c r="I1231" s="18"/>
      <c r="J1231" s="18"/>
      <c r="K1231" s="17">
        <v>-22</v>
      </c>
    </row>
    <row r="1232" spans="1:11" ht="52.5" x14ac:dyDescent="0.25">
      <c r="A1232" s="29">
        <v>20221140148802</v>
      </c>
      <c r="B1232" s="19" t="s">
        <v>7763</v>
      </c>
      <c r="C1232" s="19" t="s">
        <v>7764</v>
      </c>
      <c r="D1232" s="19" t="s">
        <v>7765</v>
      </c>
      <c r="E1232" s="19" t="s">
        <v>6985</v>
      </c>
      <c r="F1232" s="19" t="s">
        <v>6986</v>
      </c>
      <c r="G1232" s="19" t="s">
        <v>6987</v>
      </c>
      <c r="H1232" s="19">
        <v>10</v>
      </c>
      <c r="I1232" s="20"/>
      <c r="J1232" s="20"/>
      <c r="K1232" s="19">
        <v>-8</v>
      </c>
    </row>
    <row r="1233" spans="1:11" ht="52.5" x14ac:dyDescent="0.25">
      <c r="A1233" s="28">
        <v>20221140148812</v>
      </c>
      <c r="B1233" s="17" t="s">
        <v>7766</v>
      </c>
      <c r="C1233" s="17" t="s">
        <v>7767</v>
      </c>
      <c r="D1233" s="17" t="s">
        <v>7768</v>
      </c>
      <c r="E1233" s="17" t="s">
        <v>6985</v>
      </c>
      <c r="F1233" s="17" t="s">
        <v>6986</v>
      </c>
      <c r="G1233" s="17" t="s">
        <v>7032</v>
      </c>
      <c r="H1233" s="17">
        <v>0</v>
      </c>
      <c r="I1233" s="18"/>
      <c r="J1233" s="18"/>
      <c r="K1233" s="17">
        <v>-22</v>
      </c>
    </row>
    <row r="1234" spans="1:11" ht="84" x14ac:dyDescent="0.25">
      <c r="A1234" s="29">
        <v>20221140148822</v>
      </c>
      <c r="B1234" s="19" t="s">
        <v>7769</v>
      </c>
      <c r="C1234" s="19" t="s">
        <v>7407</v>
      </c>
      <c r="D1234" s="19" t="s">
        <v>7770</v>
      </c>
      <c r="E1234" s="19" t="s">
        <v>6985</v>
      </c>
      <c r="F1234" s="19" t="s">
        <v>6986</v>
      </c>
      <c r="G1234" s="19" t="s">
        <v>7032</v>
      </c>
      <c r="H1234" s="19">
        <v>0</v>
      </c>
      <c r="I1234" s="20"/>
      <c r="J1234" s="20"/>
      <c r="K1234" s="19">
        <v>-22</v>
      </c>
    </row>
    <row r="1235" spans="1:11" ht="126" x14ac:dyDescent="0.25">
      <c r="A1235" s="28">
        <v>20221140148832</v>
      </c>
      <c r="B1235" s="17" t="s">
        <v>7771</v>
      </c>
      <c r="C1235" s="17" t="s">
        <v>7270</v>
      </c>
      <c r="D1235" s="17" t="s">
        <v>7772</v>
      </c>
      <c r="E1235" s="17" t="s">
        <v>7773</v>
      </c>
      <c r="F1235" s="17" t="s">
        <v>7774</v>
      </c>
      <c r="G1235" s="17" t="s">
        <v>7232</v>
      </c>
      <c r="H1235" s="17">
        <v>20</v>
      </c>
      <c r="I1235" s="18"/>
      <c r="J1235" s="18"/>
      <c r="K1235" s="17">
        <v>6</v>
      </c>
    </row>
    <row r="1236" spans="1:11" ht="189" x14ac:dyDescent="0.25">
      <c r="A1236" s="29">
        <v>20221140148842</v>
      </c>
      <c r="B1236" s="19" t="s">
        <v>7775</v>
      </c>
      <c r="C1236" s="19" t="s">
        <v>7776</v>
      </c>
      <c r="D1236" s="19" t="s">
        <v>7777</v>
      </c>
      <c r="E1236" s="19" t="s">
        <v>6985</v>
      </c>
      <c r="F1236" s="19" t="s">
        <v>6986</v>
      </c>
      <c r="G1236" s="19" t="s">
        <v>7032</v>
      </c>
      <c r="H1236" s="19">
        <v>0</v>
      </c>
      <c r="I1236" s="20"/>
      <c r="J1236" s="20"/>
      <c r="K1236" s="19">
        <v>-22</v>
      </c>
    </row>
    <row r="1237" spans="1:11" ht="178.5" x14ac:dyDescent="0.25">
      <c r="A1237" s="28">
        <v>20221140148852</v>
      </c>
      <c r="B1237" s="17" t="s">
        <v>7778</v>
      </c>
      <c r="C1237" s="17" t="s">
        <v>7779</v>
      </c>
      <c r="D1237" s="17" t="s">
        <v>7780</v>
      </c>
      <c r="E1237" s="17" t="s">
        <v>6985</v>
      </c>
      <c r="F1237" s="17" t="s">
        <v>6986</v>
      </c>
      <c r="G1237" s="17" t="s">
        <v>7032</v>
      </c>
      <c r="H1237" s="17">
        <v>0</v>
      </c>
      <c r="I1237" s="18"/>
      <c r="J1237" s="18"/>
      <c r="K1237" s="17">
        <v>-22</v>
      </c>
    </row>
    <row r="1238" spans="1:11" ht="42" x14ac:dyDescent="0.25">
      <c r="A1238" s="29">
        <v>20221140148862</v>
      </c>
      <c r="B1238" s="19" t="s">
        <v>7781</v>
      </c>
      <c r="C1238" s="19" t="s">
        <v>7782</v>
      </c>
      <c r="D1238" s="19" t="s">
        <v>7783</v>
      </c>
      <c r="E1238" s="19" t="s">
        <v>6985</v>
      </c>
      <c r="F1238" s="19" t="s">
        <v>6986</v>
      </c>
      <c r="G1238" s="19" t="s">
        <v>7032</v>
      </c>
      <c r="H1238" s="19">
        <v>0</v>
      </c>
      <c r="I1238" s="20"/>
      <c r="J1238" s="20"/>
      <c r="K1238" s="19">
        <v>-22</v>
      </c>
    </row>
    <row r="1239" spans="1:11" ht="42" x14ac:dyDescent="0.25">
      <c r="A1239" s="28">
        <v>20221140148872</v>
      </c>
      <c r="B1239" s="17" t="s">
        <v>7784</v>
      </c>
      <c r="C1239" s="17" t="s">
        <v>7785</v>
      </c>
      <c r="D1239" s="17" t="s">
        <v>7786</v>
      </c>
      <c r="E1239" s="17" t="s">
        <v>6985</v>
      </c>
      <c r="F1239" s="17" t="s">
        <v>6986</v>
      </c>
      <c r="G1239" s="17" t="s">
        <v>7032</v>
      </c>
      <c r="H1239" s="17">
        <v>0</v>
      </c>
      <c r="I1239" s="18"/>
      <c r="J1239" s="18"/>
      <c r="K1239" s="17">
        <v>-22</v>
      </c>
    </row>
    <row r="1240" spans="1:11" ht="42" x14ac:dyDescent="0.25">
      <c r="A1240" s="29">
        <v>20221140148882</v>
      </c>
      <c r="B1240" s="19" t="s">
        <v>7787</v>
      </c>
      <c r="C1240" s="19" t="s">
        <v>7664</v>
      </c>
      <c r="D1240" s="19" t="s">
        <v>7788</v>
      </c>
      <c r="E1240" s="19" t="s">
        <v>7548</v>
      </c>
      <c r="F1240" s="19" t="s">
        <v>7549</v>
      </c>
      <c r="G1240" s="19" t="s">
        <v>7131</v>
      </c>
      <c r="H1240" s="19">
        <v>0</v>
      </c>
      <c r="I1240" s="20"/>
      <c r="J1240" s="20"/>
      <c r="K1240" s="19">
        <v>-22</v>
      </c>
    </row>
    <row r="1241" spans="1:11" ht="31.5" x14ac:dyDescent="0.25">
      <c r="A1241" s="28">
        <v>20221140148892</v>
      </c>
      <c r="B1241" s="17" t="s">
        <v>7789</v>
      </c>
      <c r="C1241" s="17" t="s">
        <v>7664</v>
      </c>
      <c r="D1241" s="17" t="s">
        <v>7788</v>
      </c>
      <c r="E1241" s="17" t="s">
        <v>6985</v>
      </c>
      <c r="F1241" s="17" t="s">
        <v>6986</v>
      </c>
      <c r="G1241" s="17" t="s">
        <v>7032</v>
      </c>
      <c r="H1241" s="17">
        <v>0</v>
      </c>
      <c r="I1241" s="17">
        <v>20222140055171</v>
      </c>
      <c r="J1241" s="17">
        <v>20222140055171</v>
      </c>
      <c r="K1241" s="17">
        <v>-22</v>
      </c>
    </row>
    <row r="1242" spans="1:11" ht="115.5" x14ac:dyDescent="0.25">
      <c r="A1242" s="29">
        <v>20221140148902</v>
      </c>
      <c r="B1242" s="19" t="s">
        <v>7790</v>
      </c>
      <c r="C1242" s="19" t="s">
        <v>7791</v>
      </c>
      <c r="D1242" s="19" t="s">
        <v>7792</v>
      </c>
      <c r="E1242" s="19" t="s">
        <v>6985</v>
      </c>
      <c r="F1242" s="19" t="s">
        <v>6986</v>
      </c>
      <c r="G1242" s="19" t="s">
        <v>7032</v>
      </c>
      <c r="H1242" s="19">
        <v>0</v>
      </c>
      <c r="I1242" s="20"/>
      <c r="J1242" s="20"/>
      <c r="K1242" s="19">
        <v>-22</v>
      </c>
    </row>
    <row r="1243" spans="1:11" ht="115.5" x14ac:dyDescent="0.25">
      <c r="A1243" s="28">
        <v>20221140148912</v>
      </c>
      <c r="B1243" s="17" t="s">
        <v>7793</v>
      </c>
      <c r="C1243" s="17" t="s">
        <v>7794</v>
      </c>
      <c r="D1243" s="17" t="s">
        <v>7795</v>
      </c>
      <c r="E1243" s="17" t="s">
        <v>6985</v>
      </c>
      <c r="F1243" s="17" t="s">
        <v>6986</v>
      </c>
      <c r="G1243" s="17" t="s">
        <v>7032</v>
      </c>
      <c r="H1243" s="17">
        <v>0</v>
      </c>
      <c r="I1243" s="18"/>
      <c r="J1243" s="18"/>
      <c r="K1243" s="17">
        <v>-22</v>
      </c>
    </row>
    <row r="1244" spans="1:11" ht="94.5" x14ac:dyDescent="0.25">
      <c r="A1244" s="29">
        <v>20221140148922</v>
      </c>
      <c r="B1244" s="19" t="s">
        <v>7796</v>
      </c>
      <c r="C1244" s="19" t="s">
        <v>7797</v>
      </c>
      <c r="D1244" s="19" t="s">
        <v>7798</v>
      </c>
      <c r="E1244" s="19" t="s">
        <v>7024</v>
      </c>
      <c r="F1244" s="19" t="s">
        <v>7025</v>
      </c>
      <c r="G1244" s="19" t="s">
        <v>7086</v>
      </c>
      <c r="H1244" s="19">
        <v>30</v>
      </c>
      <c r="I1244" s="19">
        <v>20222110055571</v>
      </c>
      <c r="J1244" s="19">
        <v>20222110055571</v>
      </c>
      <c r="K1244" s="19">
        <v>20</v>
      </c>
    </row>
    <row r="1245" spans="1:11" ht="63" x14ac:dyDescent="0.25">
      <c r="A1245" s="28">
        <v>20221140148932</v>
      </c>
      <c r="B1245" s="17" t="s">
        <v>7799</v>
      </c>
      <c r="C1245" s="17" t="s">
        <v>7800</v>
      </c>
      <c r="D1245" s="17" t="s">
        <v>7801</v>
      </c>
      <c r="E1245" s="17" t="s">
        <v>7548</v>
      </c>
      <c r="F1245" s="17" t="s">
        <v>7549</v>
      </c>
      <c r="G1245" s="17" t="s">
        <v>7131</v>
      </c>
      <c r="H1245" s="17">
        <v>0</v>
      </c>
      <c r="I1245" s="18"/>
      <c r="J1245" s="18"/>
      <c r="K1245" s="17">
        <v>-22</v>
      </c>
    </row>
    <row r="1246" spans="1:11" ht="84" x14ac:dyDescent="0.25">
      <c r="A1246" s="29">
        <v>20221140148942</v>
      </c>
      <c r="B1246" s="19" t="s">
        <v>7802</v>
      </c>
      <c r="C1246" s="19" t="s">
        <v>7803</v>
      </c>
      <c r="D1246" s="19" t="s">
        <v>7804</v>
      </c>
      <c r="E1246" s="19" t="s">
        <v>6985</v>
      </c>
      <c r="F1246" s="19" t="s">
        <v>6986</v>
      </c>
      <c r="G1246" s="19" t="s">
        <v>7032</v>
      </c>
      <c r="H1246" s="19">
        <v>0</v>
      </c>
      <c r="I1246" s="20"/>
      <c r="J1246" s="20"/>
      <c r="K1246" s="19">
        <v>-22</v>
      </c>
    </row>
    <row r="1247" spans="1:11" ht="94.5" x14ac:dyDescent="0.25">
      <c r="A1247" s="28">
        <v>20221140148952</v>
      </c>
      <c r="B1247" s="17" t="s">
        <v>7805</v>
      </c>
      <c r="C1247" s="17" t="s">
        <v>7806</v>
      </c>
      <c r="D1247" s="17" t="s">
        <v>7807</v>
      </c>
      <c r="E1247" s="17" t="s">
        <v>6985</v>
      </c>
      <c r="F1247" s="17" t="s">
        <v>6986</v>
      </c>
      <c r="G1247" s="17" t="s">
        <v>7032</v>
      </c>
      <c r="H1247" s="17">
        <v>0</v>
      </c>
      <c r="I1247" s="18"/>
      <c r="J1247" s="18"/>
      <c r="K1247" s="17">
        <v>-22</v>
      </c>
    </row>
    <row r="1248" spans="1:11" ht="52.5" x14ac:dyDescent="0.25">
      <c r="A1248" s="29">
        <v>20221140148962</v>
      </c>
      <c r="B1248" s="19" t="s">
        <v>7808</v>
      </c>
      <c r="C1248" s="19" t="s">
        <v>7809</v>
      </c>
      <c r="D1248" s="19" t="s">
        <v>7810</v>
      </c>
      <c r="E1248" s="19" t="s">
        <v>6985</v>
      </c>
      <c r="F1248" s="19" t="s">
        <v>6986</v>
      </c>
      <c r="G1248" s="19" t="s">
        <v>6987</v>
      </c>
      <c r="H1248" s="19">
        <v>10</v>
      </c>
      <c r="I1248" s="20"/>
      <c r="J1248" s="20"/>
      <c r="K1248" s="19">
        <v>-8</v>
      </c>
    </row>
    <row r="1249" spans="1:11" ht="52.5" x14ac:dyDescent="0.25">
      <c r="A1249" s="28">
        <v>20221140148972</v>
      </c>
      <c r="B1249" s="17" t="s">
        <v>7811</v>
      </c>
      <c r="C1249" s="17" t="s">
        <v>7812</v>
      </c>
      <c r="D1249" s="17" t="s">
        <v>7813</v>
      </c>
      <c r="E1249" s="17" t="s">
        <v>7511</v>
      </c>
      <c r="F1249" s="17" t="s">
        <v>7229</v>
      </c>
      <c r="G1249" s="17" t="s">
        <v>6987</v>
      </c>
      <c r="H1249" s="17">
        <v>10</v>
      </c>
      <c r="I1249" s="18"/>
      <c r="J1249" s="18"/>
      <c r="K1249" s="17">
        <v>-8</v>
      </c>
    </row>
    <row r="1250" spans="1:11" ht="42" x14ac:dyDescent="0.25">
      <c r="A1250" s="29">
        <v>20221140148982</v>
      </c>
      <c r="B1250" s="19" t="s">
        <v>7814</v>
      </c>
      <c r="C1250" s="19" t="s">
        <v>7815</v>
      </c>
      <c r="D1250" s="19" t="s">
        <v>7816</v>
      </c>
      <c r="E1250" s="19" t="s">
        <v>7456</v>
      </c>
      <c r="F1250" s="19" t="s">
        <v>7120</v>
      </c>
      <c r="G1250" s="19" t="s">
        <v>7086</v>
      </c>
      <c r="H1250" s="19">
        <v>30</v>
      </c>
      <c r="I1250" s="19">
        <v>20222150055591</v>
      </c>
      <c r="J1250" s="19">
        <v>20222150055591</v>
      </c>
      <c r="K1250" s="19">
        <v>20</v>
      </c>
    </row>
    <row r="1251" spans="1:11" ht="73.5" x14ac:dyDescent="0.25">
      <c r="A1251" s="28">
        <v>20221140148992</v>
      </c>
      <c r="B1251" s="17" t="s">
        <v>7817</v>
      </c>
      <c r="C1251" s="17" t="s">
        <v>7818</v>
      </c>
      <c r="D1251" s="17" t="s">
        <v>7819</v>
      </c>
      <c r="E1251" s="17" t="s">
        <v>6985</v>
      </c>
      <c r="F1251" s="17" t="s">
        <v>6986</v>
      </c>
      <c r="G1251" s="17" t="s">
        <v>6987</v>
      </c>
      <c r="H1251" s="17">
        <v>10</v>
      </c>
      <c r="I1251" s="18"/>
      <c r="J1251" s="18"/>
      <c r="K1251" s="17">
        <v>-8</v>
      </c>
    </row>
    <row r="1252" spans="1:11" ht="73.5" x14ac:dyDescent="0.25">
      <c r="A1252" s="29">
        <v>20221140149002</v>
      </c>
      <c r="B1252" s="19" t="s">
        <v>7820</v>
      </c>
      <c r="C1252" s="19" t="s">
        <v>7821</v>
      </c>
      <c r="D1252" s="19" t="s">
        <v>7822</v>
      </c>
      <c r="E1252" s="19" t="s">
        <v>7511</v>
      </c>
      <c r="F1252" s="19" t="s">
        <v>7229</v>
      </c>
      <c r="G1252" s="19" t="s">
        <v>6987</v>
      </c>
      <c r="H1252" s="19">
        <v>10</v>
      </c>
      <c r="I1252" s="20"/>
      <c r="J1252" s="20"/>
      <c r="K1252" s="19">
        <v>-8</v>
      </c>
    </row>
    <row r="1253" spans="1:11" ht="31.5" x14ac:dyDescent="0.25">
      <c r="A1253" s="28">
        <v>20221140149012</v>
      </c>
      <c r="B1253" s="17" t="s">
        <v>7823</v>
      </c>
      <c r="C1253" s="17" t="s">
        <v>7694</v>
      </c>
      <c r="D1253" s="17" t="s">
        <v>7824</v>
      </c>
      <c r="E1253" s="17" t="s">
        <v>6985</v>
      </c>
      <c r="F1253" s="17" t="s">
        <v>6986</v>
      </c>
      <c r="G1253" s="17" t="s">
        <v>6987</v>
      </c>
      <c r="H1253" s="17">
        <v>10</v>
      </c>
      <c r="I1253" s="18"/>
      <c r="J1253" s="18"/>
      <c r="K1253" s="17">
        <v>-8</v>
      </c>
    </row>
    <row r="1254" spans="1:11" ht="63" x14ac:dyDescent="0.25">
      <c r="A1254" s="29">
        <v>20221140149022</v>
      </c>
      <c r="B1254" s="19" t="s">
        <v>7825</v>
      </c>
      <c r="C1254" s="19" t="s">
        <v>7826</v>
      </c>
      <c r="D1254" s="19" t="s">
        <v>7827</v>
      </c>
      <c r="E1254" s="19" t="s">
        <v>6985</v>
      </c>
      <c r="F1254" s="19" t="s">
        <v>6986</v>
      </c>
      <c r="G1254" s="19" t="s">
        <v>7032</v>
      </c>
      <c r="H1254" s="19">
        <v>0</v>
      </c>
      <c r="I1254" s="20"/>
      <c r="J1254" s="20"/>
      <c r="K1254" s="19">
        <v>-22</v>
      </c>
    </row>
    <row r="1255" spans="1:11" ht="84" x14ac:dyDescent="0.25">
      <c r="A1255" s="28">
        <v>20221140149032</v>
      </c>
      <c r="B1255" s="17" t="s">
        <v>7828</v>
      </c>
      <c r="C1255" s="17" t="s">
        <v>7829</v>
      </c>
      <c r="D1255" s="17" t="s">
        <v>7830</v>
      </c>
      <c r="E1255" s="17" t="s">
        <v>6985</v>
      </c>
      <c r="F1255" s="17" t="s">
        <v>6986</v>
      </c>
      <c r="G1255" s="17" t="s">
        <v>7032</v>
      </c>
      <c r="H1255" s="17">
        <v>0</v>
      </c>
      <c r="I1255" s="18"/>
      <c r="J1255" s="18"/>
      <c r="K1255" s="17">
        <v>-22</v>
      </c>
    </row>
    <row r="1256" spans="1:11" ht="63" x14ac:dyDescent="0.25">
      <c r="A1256" s="29">
        <v>20221140149042</v>
      </c>
      <c r="B1256" s="19" t="s">
        <v>7831</v>
      </c>
      <c r="C1256" s="19" t="s">
        <v>7832</v>
      </c>
      <c r="D1256" s="19" t="s">
        <v>7833</v>
      </c>
      <c r="E1256" s="19" t="s">
        <v>6985</v>
      </c>
      <c r="F1256" s="19" t="s">
        <v>6986</v>
      </c>
      <c r="G1256" s="19" t="s">
        <v>7032</v>
      </c>
      <c r="H1256" s="19">
        <v>0</v>
      </c>
      <c r="I1256" s="20"/>
      <c r="J1256" s="20"/>
      <c r="K1256" s="19">
        <v>-22</v>
      </c>
    </row>
    <row r="1257" spans="1:11" ht="31.5" x14ac:dyDescent="0.25">
      <c r="A1257" s="28">
        <v>20221140149052</v>
      </c>
      <c r="B1257" s="17" t="s">
        <v>7834</v>
      </c>
      <c r="C1257" s="17" t="s">
        <v>7625</v>
      </c>
      <c r="D1257" s="17" t="s">
        <v>7623</v>
      </c>
      <c r="E1257" s="17" t="s">
        <v>6985</v>
      </c>
      <c r="F1257" s="17" t="s">
        <v>6986</v>
      </c>
      <c r="G1257" s="17" t="s">
        <v>6987</v>
      </c>
      <c r="H1257" s="17">
        <v>10</v>
      </c>
      <c r="I1257" s="18"/>
      <c r="J1257" s="18"/>
      <c r="K1257" s="17">
        <v>-8</v>
      </c>
    </row>
    <row r="1258" spans="1:11" ht="115.5" x14ac:dyDescent="0.25">
      <c r="A1258" s="29">
        <v>20221140149062</v>
      </c>
      <c r="B1258" s="19" t="s">
        <v>7835</v>
      </c>
      <c r="C1258" s="19" t="s">
        <v>7815</v>
      </c>
      <c r="D1258" s="19" t="s">
        <v>7836</v>
      </c>
      <c r="E1258" s="19" t="s">
        <v>7119</v>
      </c>
      <c r="F1258" s="19" t="s">
        <v>7120</v>
      </c>
      <c r="G1258" s="19" t="s">
        <v>7026</v>
      </c>
      <c r="H1258" s="19">
        <v>30</v>
      </c>
      <c r="I1258" s="20"/>
      <c r="J1258" s="20"/>
      <c r="K1258" s="19">
        <v>20</v>
      </c>
    </row>
    <row r="1259" spans="1:11" ht="52.5" x14ac:dyDescent="0.25">
      <c r="A1259" s="28">
        <v>20221140149072</v>
      </c>
      <c r="B1259" s="17" t="s">
        <v>7837</v>
      </c>
      <c r="C1259" s="17" t="s">
        <v>7688</v>
      </c>
      <c r="D1259" s="17" t="s">
        <v>7838</v>
      </c>
      <c r="E1259" s="17" t="s">
        <v>6985</v>
      </c>
      <c r="F1259" s="17" t="s">
        <v>6986</v>
      </c>
      <c r="G1259" s="17" t="s">
        <v>7232</v>
      </c>
      <c r="H1259" s="17">
        <v>20</v>
      </c>
      <c r="I1259" s="18"/>
      <c r="J1259" s="18"/>
      <c r="K1259" s="17">
        <v>6</v>
      </c>
    </row>
    <row r="1260" spans="1:11" ht="52.5" x14ac:dyDescent="0.25">
      <c r="A1260" s="29">
        <v>20221140149082</v>
      </c>
      <c r="B1260" s="19" t="s">
        <v>7839</v>
      </c>
      <c r="C1260" s="19" t="s">
        <v>7840</v>
      </c>
      <c r="D1260" s="19" t="s">
        <v>7841</v>
      </c>
      <c r="E1260" s="19" t="s">
        <v>6985</v>
      </c>
      <c r="F1260" s="19" t="s">
        <v>6986</v>
      </c>
      <c r="G1260" s="19" t="s">
        <v>7232</v>
      </c>
      <c r="H1260" s="19">
        <v>20</v>
      </c>
      <c r="I1260" s="19">
        <v>20222140055021</v>
      </c>
      <c r="J1260" s="19">
        <v>20222140055021</v>
      </c>
      <c r="K1260" s="19">
        <v>6</v>
      </c>
    </row>
    <row r="1261" spans="1:11" ht="52.5" x14ac:dyDescent="0.25">
      <c r="A1261" s="28">
        <v>20221140149092</v>
      </c>
      <c r="B1261" s="17" t="s">
        <v>7842</v>
      </c>
      <c r="C1261" s="17" t="s">
        <v>7843</v>
      </c>
      <c r="D1261" s="17" t="s">
        <v>7844</v>
      </c>
      <c r="E1261" s="17" t="s">
        <v>6985</v>
      </c>
      <c r="F1261" s="17" t="s">
        <v>6986</v>
      </c>
      <c r="G1261" s="17" t="s">
        <v>7009</v>
      </c>
      <c r="H1261" s="17">
        <v>10</v>
      </c>
      <c r="I1261" s="17">
        <v>20222110054501</v>
      </c>
      <c r="J1261" s="17">
        <v>20222110054501</v>
      </c>
      <c r="K1261" s="17">
        <v>-8</v>
      </c>
    </row>
    <row r="1262" spans="1:11" ht="52.5" x14ac:dyDescent="0.25">
      <c r="A1262" s="29">
        <v>20221140149102</v>
      </c>
      <c r="B1262" s="19" t="s">
        <v>7845</v>
      </c>
      <c r="C1262" s="19" t="s">
        <v>7846</v>
      </c>
      <c r="D1262" s="19" t="s">
        <v>7847</v>
      </c>
      <c r="E1262" s="19" t="s">
        <v>6985</v>
      </c>
      <c r="F1262" s="19" t="s">
        <v>6986</v>
      </c>
      <c r="G1262" s="19" t="s">
        <v>7032</v>
      </c>
      <c r="H1262" s="19">
        <v>0</v>
      </c>
      <c r="I1262" s="20"/>
      <c r="J1262" s="20"/>
      <c r="K1262" s="19">
        <v>-22</v>
      </c>
    </row>
    <row r="1263" spans="1:11" ht="52.5" x14ac:dyDescent="0.25">
      <c r="A1263" s="28">
        <v>20221140149112</v>
      </c>
      <c r="B1263" s="17" t="s">
        <v>7848</v>
      </c>
      <c r="C1263" s="17" t="s">
        <v>7849</v>
      </c>
      <c r="D1263" s="17" t="s">
        <v>7850</v>
      </c>
      <c r="E1263" s="17" t="s">
        <v>7511</v>
      </c>
      <c r="F1263" s="17" t="s">
        <v>7229</v>
      </c>
      <c r="G1263" s="17" t="s">
        <v>7026</v>
      </c>
      <c r="H1263" s="17">
        <v>30</v>
      </c>
      <c r="I1263" s="18"/>
      <c r="J1263" s="18"/>
      <c r="K1263" s="17">
        <v>20</v>
      </c>
    </row>
    <row r="1264" spans="1:11" ht="52.5" x14ac:dyDescent="0.25">
      <c r="A1264" s="29">
        <v>20221140149122</v>
      </c>
      <c r="B1264" s="19" t="s">
        <v>7851</v>
      </c>
      <c r="C1264" s="19" t="s">
        <v>7852</v>
      </c>
      <c r="D1264" s="19" t="s">
        <v>7853</v>
      </c>
      <c r="E1264" s="19" t="s">
        <v>6985</v>
      </c>
      <c r="F1264" s="19" t="s">
        <v>6986</v>
      </c>
      <c r="G1264" s="19" t="s">
        <v>7032</v>
      </c>
      <c r="H1264" s="19">
        <v>0</v>
      </c>
      <c r="I1264" s="20"/>
      <c r="J1264" s="20"/>
      <c r="K1264" s="19">
        <v>-22</v>
      </c>
    </row>
    <row r="1265" spans="1:11" ht="42" x14ac:dyDescent="0.25">
      <c r="A1265" s="28">
        <v>20221140149132</v>
      </c>
      <c r="B1265" s="17" t="s">
        <v>7854</v>
      </c>
      <c r="C1265" s="17" t="s">
        <v>7385</v>
      </c>
      <c r="D1265" s="17" t="s">
        <v>7855</v>
      </c>
      <c r="E1265" s="17" t="s">
        <v>6985</v>
      </c>
      <c r="F1265" s="17" t="s">
        <v>6986</v>
      </c>
      <c r="G1265" s="17" t="s">
        <v>6987</v>
      </c>
      <c r="H1265" s="17">
        <v>10</v>
      </c>
      <c r="I1265" s="18"/>
      <c r="J1265" s="18"/>
      <c r="K1265" s="17">
        <v>-7</v>
      </c>
    </row>
    <row r="1266" spans="1:11" ht="84" x14ac:dyDescent="0.25">
      <c r="A1266" s="29">
        <v>20221140149142</v>
      </c>
      <c r="B1266" s="19" t="s">
        <v>7856</v>
      </c>
      <c r="C1266" s="19" t="s">
        <v>7857</v>
      </c>
      <c r="D1266" s="19" t="s">
        <v>7858</v>
      </c>
      <c r="E1266" s="19" t="s">
        <v>6985</v>
      </c>
      <c r="F1266" s="19" t="s">
        <v>6986</v>
      </c>
      <c r="G1266" s="19" t="s">
        <v>6987</v>
      </c>
      <c r="H1266" s="19">
        <v>10</v>
      </c>
      <c r="I1266" s="20"/>
      <c r="J1266" s="20"/>
      <c r="K1266" s="19">
        <v>-7</v>
      </c>
    </row>
    <row r="1267" spans="1:11" ht="63" x14ac:dyDescent="0.25">
      <c r="A1267" s="28">
        <v>20221140149152</v>
      </c>
      <c r="B1267" s="17" t="s">
        <v>7859</v>
      </c>
      <c r="C1267" s="17" t="s">
        <v>7860</v>
      </c>
      <c r="D1267" s="17" t="s">
        <v>7861</v>
      </c>
      <c r="E1267" s="17" t="s">
        <v>6985</v>
      </c>
      <c r="F1267" s="17" t="s">
        <v>6986</v>
      </c>
      <c r="G1267" s="17" t="s">
        <v>7032</v>
      </c>
      <c r="H1267" s="17">
        <v>0</v>
      </c>
      <c r="I1267" s="18"/>
      <c r="J1267" s="18"/>
      <c r="K1267" s="17">
        <v>-21</v>
      </c>
    </row>
    <row r="1268" spans="1:11" ht="84" x14ac:dyDescent="0.25">
      <c r="A1268" s="29">
        <v>20221140149162</v>
      </c>
      <c r="B1268" s="19" t="s">
        <v>7862</v>
      </c>
      <c r="C1268" s="19" t="s">
        <v>7309</v>
      </c>
      <c r="D1268" s="19" t="s">
        <v>7863</v>
      </c>
      <c r="E1268" s="19" t="s">
        <v>6985</v>
      </c>
      <c r="F1268" s="19" t="s">
        <v>6986</v>
      </c>
      <c r="G1268" s="19" t="s">
        <v>6987</v>
      </c>
      <c r="H1268" s="19">
        <v>10</v>
      </c>
      <c r="I1268" s="20"/>
      <c r="J1268" s="20"/>
      <c r="K1268" s="19">
        <v>-7</v>
      </c>
    </row>
    <row r="1269" spans="1:11" ht="178.5" x14ac:dyDescent="0.25">
      <c r="A1269" s="28">
        <v>20221140149172</v>
      </c>
      <c r="B1269" s="17" t="s">
        <v>7864</v>
      </c>
      <c r="C1269" s="17" t="s">
        <v>7264</v>
      </c>
      <c r="D1269" s="17" t="s">
        <v>7583</v>
      </c>
      <c r="E1269" s="17" t="s">
        <v>6985</v>
      </c>
      <c r="F1269" s="17" t="s">
        <v>6986</v>
      </c>
      <c r="G1269" s="17" t="s">
        <v>7032</v>
      </c>
      <c r="H1269" s="17">
        <v>0</v>
      </c>
      <c r="I1269" s="18"/>
      <c r="J1269" s="18"/>
      <c r="K1269" s="17">
        <v>-21</v>
      </c>
    </row>
    <row r="1270" spans="1:11" ht="210" x14ac:dyDescent="0.25">
      <c r="A1270" s="29">
        <v>20221140149182</v>
      </c>
      <c r="B1270" s="19" t="s">
        <v>7865</v>
      </c>
      <c r="C1270" s="19" t="s">
        <v>7866</v>
      </c>
      <c r="D1270" s="19" t="s">
        <v>7867</v>
      </c>
      <c r="E1270" s="19" t="s">
        <v>7548</v>
      </c>
      <c r="F1270" s="19" t="s">
        <v>7549</v>
      </c>
      <c r="G1270" s="19" t="s">
        <v>7131</v>
      </c>
      <c r="H1270" s="19">
        <v>0</v>
      </c>
      <c r="I1270" s="20"/>
      <c r="J1270" s="20"/>
      <c r="K1270" s="19">
        <v>-21</v>
      </c>
    </row>
    <row r="1271" spans="1:11" ht="42" x14ac:dyDescent="0.25">
      <c r="A1271" s="28">
        <v>20221140149192</v>
      </c>
      <c r="B1271" s="17" t="s">
        <v>7868</v>
      </c>
      <c r="C1271" s="17" t="s">
        <v>7869</v>
      </c>
      <c r="D1271" s="17" t="s">
        <v>7870</v>
      </c>
      <c r="E1271" s="17" t="s">
        <v>6985</v>
      </c>
      <c r="F1271" s="17" t="s">
        <v>6986</v>
      </c>
      <c r="G1271" s="17" t="s">
        <v>6987</v>
      </c>
      <c r="H1271" s="17">
        <v>10</v>
      </c>
      <c r="I1271" s="18"/>
      <c r="J1271" s="18"/>
      <c r="K1271" s="17">
        <v>-7</v>
      </c>
    </row>
    <row r="1272" spans="1:11" ht="178.5" x14ac:dyDescent="0.25">
      <c r="A1272" s="29">
        <v>20221140149202</v>
      </c>
      <c r="B1272" s="19" t="s">
        <v>7871</v>
      </c>
      <c r="C1272" s="19" t="s">
        <v>7872</v>
      </c>
      <c r="D1272" s="19" t="s">
        <v>7583</v>
      </c>
      <c r="E1272" s="19" t="s">
        <v>6985</v>
      </c>
      <c r="F1272" s="19" t="s">
        <v>6986</v>
      </c>
      <c r="G1272" s="19" t="s">
        <v>7032</v>
      </c>
      <c r="H1272" s="19">
        <v>0</v>
      </c>
      <c r="I1272" s="20"/>
      <c r="J1272" s="20"/>
      <c r="K1272" s="19">
        <v>-21</v>
      </c>
    </row>
    <row r="1273" spans="1:11" ht="31.5" x14ac:dyDescent="0.25">
      <c r="A1273" s="28">
        <v>20221140149212</v>
      </c>
      <c r="B1273" s="17" t="s">
        <v>7873</v>
      </c>
      <c r="C1273" s="17" t="s">
        <v>7874</v>
      </c>
      <c r="D1273" s="17" t="s">
        <v>7875</v>
      </c>
      <c r="E1273" s="17" t="s">
        <v>6985</v>
      </c>
      <c r="F1273" s="17" t="s">
        <v>6986</v>
      </c>
      <c r="G1273" s="17" t="s">
        <v>6987</v>
      </c>
      <c r="H1273" s="17">
        <v>10</v>
      </c>
      <c r="I1273" s="18"/>
      <c r="J1273" s="18"/>
      <c r="K1273" s="17">
        <v>-7</v>
      </c>
    </row>
    <row r="1274" spans="1:11" ht="52.5" x14ac:dyDescent="0.25">
      <c r="A1274" s="29">
        <v>20221140149222</v>
      </c>
      <c r="B1274" s="19" t="s">
        <v>7876</v>
      </c>
      <c r="C1274" s="19" t="s">
        <v>7309</v>
      </c>
      <c r="D1274" s="19" t="s">
        <v>7877</v>
      </c>
      <c r="E1274" s="19" t="s">
        <v>6985</v>
      </c>
      <c r="F1274" s="19" t="s">
        <v>6986</v>
      </c>
      <c r="G1274" s="19" t="s">
        <v>6987</v>
      </c>
      <c r="H1274" s="19">
        <v>10</v>
      </c>
      <c r="I1274" s="20"/>
      <c r="J1274" s="20"/>
      <c r="K1274" s="19">
        <v>-7</v>
      </c>
    </row>
    <row r="1275" spans="1:11" ht="63" x14ac:dyDescent="0.25">
      <c r="A1275" s="28">
        <v>20221140149232</v>
      </c>
      <c r="B1275" s="17" t="s">
        <v>7878</v>
      </c>
      <c r="C1275" s="17" t="s">
        <v>7879</v>
      </c>
      <c r="D1275" s="17" t="s">
        <v>7880</v>
      </c>
      <c r="E1275" s="17" t="s">
        <v>6985</v>
      </c>
      <c r="F1275" s="17" t="s">
        <v>6986</v>
      </c>
      <c r="G1275" s="17" t="s">
        <v>6987</v>
      </c>
      <c r="H1275" s="17">
        <v>10</v>
      </c>
      <c r="I1275" s="18"/>
      <c r="J1275" s="18"/>
      <c r="K1275" s="17">
        <v>-7</v>
      </c>
    </row>
    <row r="1276" spans="1:11" ht="94.5" x14ac:dyDescent="0.25">
      <c r="A1276" s="29">
        <v>20221140149242</v>
      </c>
      <c r="B1276" s="19" t="s">
        <v>7881</v>
      </c>
      <c r="C1276" s="19" t="s">
        <v>7882</v>
      </c>
      <c r="D1276" s="19" t="s">
        <v>7883</v>
      </c>
      <c r="E1276" s="19" t="s">
        <v>7085</v>
      </c>
      <c r="F1276" s="19" t="s">
        <v>7025</v>
      </c>
      <c r="G1276" s="19" t="s">
        <v>7884</v>
      </c>
      <c r="H1276" s="19">
        <v>15</v>
      </c>
      <c r="I1276" s="20"/>
      <c r="J1276" s="20"/>
      <c r="K1276" s="19">
        <v>0</v>
      </c>
    </row>
    <row r="1277" spans="1:11" ht="73.5" x14ac:dyDescent="0.25">
      <c r="A1277" s="28">
        <v>20221140149262</v>
      </c>
      <c r="B1277" s="17" t="s">
        <v>7885</v>
      </c>
      <c r="C1277" s="17" t="s">
        <v>7558</v>
      </c>
      <c r="D1277" s="17" t="s">
        <v>7886</v>
      </c>
      <c r="E1277" s="17" t="s">
        <v>7548</v>
      </c>
      <c r="F1277" s="17" t="s">
        <v>7549</v>
      </c>
      <c r="G1277" s="17" t="s">
        <v>7131</v>
      </c>
      <c r="H1277" s="17">
        <v>0</v>
      </c>
      <c r="I1277" s="18"/>
      <c r="J1277" s="18"/>
      <c r="K1277" s="17">
        <v>-21</v>
      </c>
    </row>
    <row r="1278" spans="1:11" ht="73.5" x14ac:dyDescent="0.25">
      <c r="A1278" s="29">
        <v>20221140149272</v>
      </c>
      <c r="B1278" s="19" t="s">
        <v>7887</v>
      </c>
      <c r="C1278" s="19" t="s">
        <v>7558</v>
      </c>
      <c r="D1278" s="19" t="s">
        <v>7886</v>
      </c>
      <c r="E1278" s="19" t="s">
        <v>6985</v>
      </c>
      <c r="F1278" s="19" t="s">
        <v>6986</v>
      </c>
      <c r="G1278" s="19" t="s">
        <v>6987</v>
      </c>
      <c r="H1278" s="19">
        <v>10</v>
      </c>
      <c r="I1278" s="20"/>
      <c r="J1278" s="20"/>
      <c r="K1278" s="19">
        <v>-7</v>
      </c>
    </row>
    <row r="1279" spans="1:11" ht="73.5" x14ac:dyDescent="0.25">
      <c r="A1279" s="28">
        <v>20221140149282</v>
      </c>
      <c r="B1279" s="17" t="s">
        <v>7888</v>
      </c>
      <c r="C1279" s="17" t="s">
        <v>7889</v>
      </c>
      <c r="D1279" s="17" t="s">
        <v>7890</v>
      </c>
      <c r="E1279" s="17" t="s">
        <v>6985</v>
      </c>
      <c r="F1279" s="17" t="s">
        <v>6986</v>
      </c>
      <c r="G1279" s="17" t="s">
        <v>7032</v>
      </c>
      <c r="H1279" s="17">
        <v>0</v>
      </c>
      <c r="I1279" s="18"/>
      <c r="J1279" s="18"/>
      <c r="K1279" s="17">
        <v>-21</v>
      </c>
    </row>
    <row r="1280" spans="1:11" ht="115.5" x14ac:dyDescent="0.25">
      <c r="A1280" s="29">
        <v>20221140149292</v>
      </c>
      <c r="B1280" s="19" t="s">
        <v>7891</v>
      </c>
      <c r="C1280" s="19" t="s">
        <v>7458</v>
      </c>
      <c r="D1280" s="19" t="s">
        <v>7892</v>
      </c>
      <c r="E1280" s="19" t="s">
        <v>6985</v>
      </c>
      <c r="F1280" s="19" t="s">
        <v>6986</v>
      </c>
      <c r="G1280" s="19" t="s">
        <v>6987</v>
      </c>
      <c r="H1280" s="19">
        <v>10</v>
      </c>
      <c r="I1280" s="20"/>
      <c r="J1280" s="20"/>
      <c r="K1280" s="19">
        <v>-7</v>
      </c>
    </row>
    <row r="1281" spans="1:11" ht="73.5" x14ac:dyDescent="0.25">
      <c r="A1281" s="28">
        <v>20221140149302</v>
      </c>
      <c r="B1281" s="17" t="s">
        <v>7893</v>
      </c>
      <c r="C1281" s="17" t="s">
        <v>7072</v>
      </c>
      <c r="D1281" s="17" t="s">
        <v>7894</v>
      </c>
      <c r="E1281" s="17" t="s">
        <v>6985</v>
      </c>
      <c r="F1281" s="17" t="s">
        <v>6986</v>
      </c>
      <c r="G1281" s="17" t="s">
        <v>6987</v>
      </c>
      <c r="H1281" s="17">
        <v>10</v>
      </c>
      <c r="I1281" s="18"/>
      <c r="J1281" s="18"/>
      <c r="K1281" s="17">
        <v>-7</v>
      </c>
    </row>
    <row r="1282" spans="1:11" ht="52.5" x14ac:dyDescent="0.25">
      <c r="A1282" s="29">
        <v>20221140149312</v>
      </c>
      <c r="B1282" s="19" t="s">
        <v>7895</v>
      </c>
      <c r="C1282" s="19" t="s">
        <v>7896</v>
      </c>
      <c r="D1282" s="19" t="s">
        <v>7897</v>
      </c>
      <c r="E1282" s="19" t="s">
        <v>7548</v>
      </c>
      <c r="F1282" s="19" t="s">
        <v>7549</v>
      </c>
      <c r="G1282" s="19" t="s">
        <v>7131</v>
      </c>
      <c r="H1282" s="19">
        <v>0</v>
      </c>
      <c r="I1282" s="20"/>
      <c r="J1282" s="20"/>
      <c r="K1282" s="19">
        <v>-21</v>
      </c>
    </row>
    <row r="1283" spans="1:11" ht="63" x14ac:dyDescent="0.25">
      <c r="A1283" s="28">
        <v>20221140149322</v>
      </c>
      <c r="B1283" s="17" t="s">
        <v>7898</v>
      </c>
      <c r="C1283" s="17" t="s">
        <v>7899</v>
      </c>
      <c r="D1283" s="17" t="s">
        <v>7900</v>
      </c>
      <c r="E1283" s="17" t="s">
        <v>6985</v>
      </c>
      <c r="F1283" s="17" t="s">
        <v>6986</v>
      </c>
      <c r="G1283" s="17" t="s">
        <v>7032</v>
      </c>
      <c r="H1283" s="17">
        <v>0</v>
      </c>
      <c r="I1283" s="18"/>
      <c r="J1283" s="18"/>
      <c r="K1283" s="17">
        <v>-21</v>
      </c>
    </row>
    <row r="1284" spans="1:11" ht="52.5" x14ac:dyDescent="0.25">
      <c r="A1284" s="29">
        <v>20221140149332</v>
      </c>
      <c r="B1284" s="19" t="s">
        <v>7901</v>
      </c>
      <c r="C1284" s="19" t="s">
        <v>7664</v>
      </c>
      <c r="D1284" s="19" t="s">
        <v>7902</v>
      </c>
      <c r="E1284" s="19" t="s">
        <v>7145</v>
      </c>
      <c r="F1284" s="19" t="s">
        <v>7110</v>
      </c>
      <c r="G1284" s="19" t="s">
        <v>6987</v>
      </c>
      <c r="H1284" s="19">
        <v>10</v>
      </c>
      <c r="I1284" s="20"/>
      <c r="J1284" s="20"/>
      <c r="K1284" s="19">
        <v>-7</v>
      </c>
    </row>
    <row r="1285" spans="1:11" ht="42" x14ac:dyDescent="0.25">
      <c r="A1285" s="28">
        <v>20221140149342</v>
      </c>
      <c r="B1285" s="17" t="s">
        <v>7903</v>
      </c>
      <c r="C1285" s="17" t="s">
        <v>7879</v>
      </c>
      <c r="D1285" s="17" t="s">
        <v>7904</v>
      </c>
      <c r="E1285" s="17" t="s">
        <v>6985</v>
      </c>
      <c r="F1285" s="17" t="s">
        <v>6986</v>
      </c>
      <c r="G1285" s="17" t="s">
        <v>6987</v>
      </c>
      <c r="H1285" s="17">
        <v>10</v>
      </c>
      <c r="I1285" s="18"/>
      <c r="J1285" s="18"/>
      <c r="K1285" s="17">
        <v>-7</v>
      </c>
    </row>
    <row r="1286" spans="1:11" ht="94.5" x14ac:dyDescent="0.25">
      <c r="A1286" s="29">
        <v>20221140149352</v>
      </c>
      <c r="B1286" s="19" t="s">
        <v>7905</v>
      </c>
      <c r="C1286" s="19" t="s">
        <v>7906</v>
      </c>
      <c r="D1286" s="19" t="s">
        <v>7907</v>
      </c>
      <c r="E1286" s="19" t="s">
        <v>7402</v>
      </c>
      <c r="F1286" s="19" t="s">
        <v>7025</v>
      </c>
      <c r="G1286" s="19" t="s">
        <v>7086</v>
      </c>
      <c r="H1286" s="19">
        <v>30</v>
      </c>
      <c r="I1286" s="20"/>
      <c r="J1286" s="20"/>
      <c r="K1286" s="19">
        <v>21</v>
      </c>
    </row>
    <row r="1287" spans="1:11" ht="157.5" x14ac:dyDescent="0.25">
      <c r="A1287" s="28">
        <v>20221140149362</v>
      </c>
      <c r="B1287" s="17" t="s">
        <v>7908</v>
      </c>
      <c r="C1287" s="17" t="s">
        <v>7385</v>
      </c>
      <c r="D1287" s="17" t="s">
        <v>7909</v>
      </c>
      <c r="E1287" s="17" t="s">
        <v>6985</v>
      </c>
      <c r="F1287" s="17" t="s">
        <v>6986</v>
      </c>
      <c r="G1287" s="17" t="s">
        <v>6987</v>
      </c>
      <c r="H1287" s="17">
        <v>10</v>
      </c>
      <c r="I1287" s="17">
        <v>20222140054751</v>
      </c>
      <c r="J1287" s="17">
        <v>20222140054751</v>
      </c>
      <c r="K1287" s="17">
        <v>-7</v>
      </c>
    </row>
    <row r="1288" spans="1:11" ht="63" x14ac:dyDescent="0.25">
      <c r="A1288" s="29">
        <v>20221140149372</v>
      </c>
      <c r="B1288" s="19" t="s">
        <v>7910</v>
      </c>
      <c r="C1288" s="19" t="s">
        <v>7911</v>
      </c>
      <c r="D1288" s="19" t="s">
        <v>7912</v>
      </c>
      <c r="E1288" s="19" t="s">
        <v>6985</v>
      </c>
      <c r="F1288" s="19" t="s">
        <v>6986</v>
      </c>
      <c r="G1288" s="19" t="s">
        <v>7032</v>
      </c>
      <c r="H1288" s="19">
        <v>0</v>
      </c>
      <c r="I1288" s="20"/>
      <c r="J1288" s="20"/>
      <c r="K1288" s="19">
        <v>-21</v>
      </c>
    </row>
    <row r="1289" spans="1:11" ht="31.5" x14ac:dyDescent="0.25">
      <c r="A1289" s="28">
        <v>20221140149392</v>
      </c>
      <c r="B1289" s="17" t="s">
        <v>7913</v>
      </c>
      <c r="C1289" s="17" t="s">
        <v>7914</v>
      </c>
      <c r="D1289" s="17" t="s">
        <v>7915</v>
      </c>
      <c r="E1289" s="17" t="s">
        <v>6985</v>
      </c>
      <c r="F1289" s="17" t="s">
        <v>6986</v>
      </c>
      <c r="G1289" s="17" t="s">
        <v>6987</v>
      </c>
      <c r="H1289" s="17">
        <v>10</v>
      </c>
      <c r="I1289" s="18"/>
      <c r="J1289" s="18"/>
      <c r="K1289" s="17">
        <v>-6</v>
      </c>
    </row>
    <row r="1290" spans="1:11" ht="52.5" x14ac:dyDescent="0.25">
      <c r="A1290" s="29">
        <v>20221140149402</v>
      </c>
      <c r="B1290" s="19" t="s">
        <v>7916</v>
      </c>
      <c r="C1290" s="19" t="s">
        <v>7914</v>
      </c>
      <c r="D1290" s="19" t="s">
        <v>7917</v>
      </c>
      <c r="E1290" s="19" t="s">
        <v>6985</v>
      </c>
      <c r="F1290" s="19" t="s">
        <v>6986</v>
      </c>
      <c r="G1290" s="19" t="s">
        <v>6987</v>
      </c>
      <c r="H1290" s="19">
        <v>10</v>
      </c>
      <c r="I1290" s="20"/>
      <c r="J1290" s="20"/>
      <c r="K1290" s="19">
        <v>-6</v>
      </c>
    </row>
    <row r="1291" spans="1:11" ht="63" x14ac:dyDescent="0.25">
      <c r="A1291" s="28">
        <v>20221140149412</v>
      </c>
      <c r="B1291" s="17" t="s">
        <v>7918</v>
      </c>
      <c r="C1291" s="17" t="s">
        <v>7914</v>
      </c>
      <c r="D1291" s="17" t="s">
        <v>7919</v>
      </c>
      <c r="E1291" s="17" t="s">
        <v>7920</v>
      </c>
      <c r="F1291" s="17" t="s">
        <v>7157</v>
      </c>
      <c r="G1291" s="17" t="s">
        <v>7032</v>
      </c>
      <c r="H1291" s="17">
        <v>0</v>
      </c>
      <c r="I1291" s="18"/>
      <c r="J1291" s="18"/>
      <c r="K1291" s="17">
        <v>-20</v>
      </c>
    </row>
    <row r="1292" spans="1:11" ht="42" x14ac:dyDescent="0.25">
      <c r="A1292" s="29">
        <v>20221140149422</v>
      </c>
      <c r="B1292" s="19" t="s">
        <v>7921</v>
      </c>
      <c r="C1292" s="19" t="s">
        <v>7922</v>
      </c>
      <c r="D1292" s="19" t="s">
        <v>7923</v>
      </c>
      <c r="E1292" s="19" t="s">
        <v>6985</v>
      </c>
      <c r="F1292" s="19" t="s">
        <v>6986</v>
      </c>
      <c r="G1292" s="19" t="s">
        <v>6987</v>
      </c>
      <c r="H1292" s="19">
        <v>10</v>
      </c>
      <c r="I1292" s="20"/>
      <c r="J1292" s="20"/>
      <c r="K1292" s="19">
        <v>-6</v>
      </c>
    </row>
    <row r="1293" spans="1:11" ht="31.5" x14ac:dyDescent="0.25">
      <c r="A1293" s="28">
        <v>20221140149432</v>
      </c>
      <c r="B1293" s="17" t="s">
        <v>7924</v>
      </c>
      <c r="C1293" s="17" t="s">
        <v>7925</v>
      </c>
      <c r="D1293" s="17" t="s">
        <v>7926</v>
      </c>
      <c r="E1293" s="17" t="s">
        <v>6985</v>
      </c>
      <c r="F1293" s="17" t="s">
        <v>6986</v>
      </c>
      <c r="G1293" s="17" t="s">
        <v>6987</v>
      </c>
      <c r="H1293" s="17">
        <v>10</v>
      </c>
      <c r="I1293" s="18"/>
      <c r="J1293" s="18"/>
      <c r="K1293" s="17">
        <v>-6</v>
      </c>
    </row>
    <row r="1294" spans="1:11" ht="63" x14ac:dyDescent="0.25">
      <c r="A1294" s="29">
        <v>20221140149442</v>
      </c>
      <c r="B1294" s="19" t="s">
        <v>7927</v>
      </c>
      <c r="C1294" s="19" t="s">
        <v>7239</v>
      </c>
      <c r="D1294" s="19" t="s">
        <v>7928</v>
      </c>
      <c r="E1294" s="19" t="s">
        <v>6985</v>
      </c>
      <c r="F1294" s="19" t="s">
        <v>6986</v>
      </c>
      <c r="G1294" s="19" t="s">
        <v>6987</v>
      </c>
      <c r="H1294" s="19">
        <v>10</v>
      </c>
      <c r="I1294" s="20"/>
      <c r="J1294" s="20"/>
      <c r="K1294" s="19">
        <v>-6</v>
      </c>
    </row>
    <row r="1295" spans="1:11" ht="42" x14ac:dyDescent="0.25">
      <c r="A1295" s="28">
        <v>20221140149452</v>
      </c>
      <c r="B1295" s="17" t="s">
        <v>7929</v>
      </c>
      <c r="C1295" s="17" t="s">
        <v>7930</v>
      </c>
      <c r="D1295" s="17" t="s">
        <v>7931</v>
      </c>
      <c r="E1295" s="17" t="s">
        <v>6985</v>
      </c>
      <c r="F1295" s="17" t="s">
        <v>6986</v>
      </c>
      <c r="G1295" s="17" t="s">
        <v>6987</v>
      </c>
      <c r="H1295" s="17">
        <v>10</v>
      </c>
      <c r="I1295" s="18"/>
      <c r="J1295" s="18"/>
      <c r="K1295" s="17">
        <v>-6</v>
      </c>
    </row>
    <row r="1296" spans="1:11" ht="42" x14ac:dyDescent="0.25">
      <c r="A1296" s="29">
        <v>20221140149462</v>
      </c>
      <c r="B1296" s="19" t="s">
        <v>7932</v>
      </c>
      <c r="C1296" s="19" t="s">
        <v>7933</v>
      </c>
      <c r="D1296" s="19" t="s">
        <v>7934</v>
      </c>
      <c r="E1296" s="19" t="s">
        <v>7119</v>
      </c>
      <c r="F1296" s="19" t="s">
        <v>7120</v>
      </c>
      <c r="G1296" s="19" t="s">
        <v>7032</v>
      </c>
      <c r="H1296" s="19">
        <v>0</v>
      </c>
      <c r="I1296" s="19">
        <v>20222150055361</v>
      </c>
      <c r="J1296" s="19">
        <v>20222150055361</v>
      </c>
      <c r="K1296" s="19">
        <v>-20</v>
      </c>
    </row>
    <row r="1297" spans="1:11" ht="136.5" x14ac:dyDescent="0.25">
      <c r="A1297" s="28">
        <v>20221140149472</v>
      </c>
      <c r="B1297" s="17" t="s">
        <v>7935</v>
      </c>
      <c r="C1297" s="17" t="s">
        <v>7936</v>
      </c>
      <c r="D1297" s="17" t="s">
        <v>7937</v>
      </c>
      <c r="E1297" s="17" t="s">
        <v>7119</v>
      </c>
      <c r="F1297" s="17" t="s">
        <v>7120</v>
      </c>
      <c r="G1297" s="17" t="s">
        <v>7232</v>
      </c>
      <c r="H1297" s="17">
        <v>20</v>
      </c>
      <c r="I1297" s="17">
        <v>20222150055351</v>
      </c>
      <c r="J1297" s="17">
        <v>20222150055351</v>
      </c>
      <c r="K1297" s="17">
        <v>8</v>
      </c>
    </row>
    <row r="1298" spans="1:11" ht="42" x14ac:dyDescent="0.25">
      <c r="A1298" s="29">
        <v>20221140149482</v>
      </c>
      <c r="B1298" s="19" t="s">
        <v>7938</v>
      </c>
      <c r="C1298" s="19" t="s">
        <v>7939</v>
      </c>
      <c r="D1298" s="19" t="s">
        <v>7940</v>
      </c>
      <c r="E1298" s="19" t="s">
        <v>6985</v>
      </c>
      <c r="F1298" s="19" t="s">
        <v>6986</v>
      </c>
      <c r="G1298" s="19" t="s">
        <v>7009</v>
      </c>
      <c r="H1298" s="19">
        <v>10</v>
      </c>
      <c r="I1298" s="19">
        <v>20222110054611</v>
      </c>
      <c r="J1298" s="19">
        <v>20222110054611</v>
      </c>
      <c r="K1298" s="19">
        <v>-6</v>
      </c>
    </row>
    <row r="1299" spans="1:11" ht="94.5" x14ac:dyDescent="0.25">
      <c r="A1299" s="28">
        <v>20221140149492</v>
      </c>
      <c r="B1299" s="17" t="s">
        <v>7941</v>
      </c>
      <c r="C1299" s="17" t="s">
        <v>7942</v>
      </c>
      <c r="D1299" s="17" t="s">
        <v>7943</v>
      </c>
      <c r="E1299" s="17" t="s">
        <v>6985</v>
      </c>
      <c r="F1299" s="17" t="s">
        <v>6986</v>
      </c>
      <c r="G1299" s="17" t="s">
        <v>7086</v>
      </c>
      <c r="H1299" s="17">
        <v>30</v>
      </c>
      <c r="I1299" s="17">
        <v>20222140055701</v>
      </c>
      <c r="J1299" s="17">
        <v>20222140055701</v>
      </c>
      <c r="K1299" s="17">
        <v>22</v>
      </c>
    </row>
    <row r="1300" spans="1:11" ht="31.5" x14ac:dyDescent="0.25">
      <c r="A1300" s="29">
        <v>20221140149502</v>
      </c>
      <c r="B1300" s="19" t="s">
        <v>7944</v>
      </c>
      <c r="C1300" s="19" t="s">
        <v>7945</v>
      </c>
      <c r="D1300" s="19" t="s">
        <v>7946</v>
      </c>
      <c r="E1300" s="19" t="s">
        <v>6985</v>
      </c>
      <c r="F1300" s="19" t="s">
        <v>6986</v>
      </c>
      <c r="G1300" s="19" t="s">
        <v>7032</v>
      </c>
      <c r="H1300" s="19">
        <v>0</v>
      </c>
      <c r="I1300" s="20"/>
      <c r="J1300" s="20"/>
      <c r="K1300" s="19">
        <v>-20</v>
      </c>
    </row>
    <row r="1301" spans="1:11" ht="94.5" x14ac:dyDescent="0.25">
      <c r="A1301" s="28">
        <v>20221140149512</v>
      </c>
      <c r="B1301" s="17" t="s">
        <v>7947</v>
      </c>
      <c r="C1301" s="17" t="s">
        <v>7948</v>
      </c>
      <c r="D1301" s="17" t="s">
        <v>7949</v>
      </c>
      <c r="E1301" s="17" t="s">
        <v>7085</v>
      </c>
      <c r="F1301" s="17" t="s">
        <v>7025</v>
      </c>
      <c r="G1301" s="17" t="s">
        <v>7026</v>
      </c>
      <c r="H1301" s="17">
        <v>30</v>
      </c>
      <c r="I1301" s="18"/>
      <c r="J1301" s="18"/>
      <c r="K1301" s="17">
        <v>22</v>
      </c>
    </row>
    <row r="1302" spans="1:11" ht="52.5" x14ac:dyDescent="0.25">
      <c r="A1302" s="29">
        <v>20221140149522</v>
      </c>
      <c r="B1302" s="19" t="s">
        <v>7950</v>
      </c>
      <c r="C1302" s="19" t="s">
        <v>7951</v>
      </c>
      <c r="D1302" s="19" t="s">
        <v>7850</v>
      </c>
      <c r="E1302" s="19" t="s">
        <v>7511</v>
      </c>
      <c r="F1302" s="19" t="s">
        <v>7229</v>
      </c>
      <c r="G1302" s="19" t="s">
        <v>7032</v>
      </c>
      <c r="H1302" s="19">
        <v>0</v>
      </c>
      <c r="I1302" s="19">
        <v>20222130055271</v>
      </c>
      <c r="J1302" s="19">
        <v>20222130055271</v>
      </c>
      <c r="K1302" s="19">
        <v>-20</v>
      </c>
    </row>
    <row r="1303" spans="1:11" ht="52.5" x14ac:dyDescent="0.25">
      <c r="A1303" s="28">
        <v>20221140149532</v>
      </c>
      <c r="B1303" s="17" t="s">
        <v>7952</v>
      </c>
      <c r="C1303" s="17" t="s">
        <v>7953</v>
      </c>
      <c r="D1303" s="17" t="s">
        <v>7954</v>
      </c>
      <c r="E1303" s="17" t="s">
        <v>6985</v>
      </c>
      <c r="F1303" s="17" t="s">
        <v>6986</v>
      </c>
      <c r="G1303" s="17" t="s">
        <v>7040</v>
      </c>
      <c r="H1303" s="17">
        <v>10</v>
      </c>
      <c r="I1303" s="18"/>
      <c r="J1303" s="18"/>
      <c r="K1303" s="17">
        <v>-6</v>
      </c>
    </row>
    <row r="1304" spans="1:11" ht="63" x14ac:dyDescent="0.25">
      <c r="A1304" s="29">
        <v>20221140149542</v>
      </c>
      <c r="B1304" s="19" t="s">
        <v>7955</v>
      </c>
      <c r="C1304" s="19" t="s">
        <v>7956</v>
      </c>
      <c r="D1304" s="19" t="s">
        <v>7957</v>
      </c>
      <c r="E1304" s="19" t="s">
        <v>6985</v>
      </c>
      <c r="F1304" s="19" t="s">
        <v>6986</v>
      </c>
      <c r="G1304" s="19" t="s">
        <v>7032</v>
      </c>
      <c r="H1304" s="19">
        <v>0</v>
      </c>
      <c r="I1304" s="20"/>
      <c r="J1304" s="20"/>
      <c r="K1304" s="19">
        <v>-20</v>
      </c>
    </row>
    <row r="1305" spans="1:11" ht="94.5" x14ac:dyDescent="0.25">
      <c r="A1305" s="28">
        <v>20221140149552</v>
      </c>
      <c r="B1305" s="17" t="s">
        <v>7958</v>
      </c>
      <c r="C1305" s="17" t="s">
        <v>7959</v>
      </c>
      <c r="D1305" s="17" t="s">
        <v>7960</v>
      </c>
      <c r="E1305" s="17" t="s">
        <v>7085</v>
      </c>
      <c r="F1305" s="17" t="s">
        <v>7025</v>
      </c>
      <c r="G1305" s="17" t="s">
        <v>7026</v>
      </c>
      <c r="H1305" s="17">
        <v>30</v>
      </c>
      <c r="I1305" s="18"/>
      <c r="J1305" s="18"/>
      <c r="K1305" s="17">
        <v>22</v>
      </c>
    </row>
    <row r="1306" spans="1:11" ht="147" x14ac:dyDescent="0.25">
      <c r="A1306" s="29">
        <v>20221140149562</v>
      </c>
      <c r="B1306" s="19" t="s">
        <v>7961</v>
      </c>
      <c r="C1306" s="19" t="s">
        <v>7962</v>
      </c>
      <c r="D1306" s="19" t="s">
        <v>7963</v>
      </c>
      <c r="E1306" s="19" t="s">
        <v>7548</v>
      </c>
      <c r="F1306" s="19" t="s">
        <v>7549</v>
      </c>
      <c r="G1306" s="19" t="s">
        <v>7131</v>
      </c>
      <c r="H1306" s="19">
        <v>0</v>
      </c>
      <c r="I1306" s="20"/>
      <c r="J1306" s="20"/>
      <c r="K1306" s="19">
        <v>-20</v>
      </c>
    </row>
    <row r="1307" spans="1:11" ht="147" x14ac:dyDescent="0.25">
      <c r="A1307" s="28">
        <v>20221140149572</v>
      </c>
      <c r="B1307" s="17" t="s">
        <v>7964</v>
      </c>
      <c r="C1307" s="17" t="s">
        <v>7962</v>
      </c>
      <c r="D1307" s="17" t="s">
        <v>7963</v>
      </c>
      <c r="E1307" s="17" t="s">
        <v>7275</v>
      </c>
      <c r="F1307" s="17" t="s">
        <v>7276</v>
      </c>
      <c r="G1307" s="17" t="s">
        <v>7032</v>
      </c>
      <c r="H1307" s="17">
        <v>0</v>
      </c>
      <c r="I1307" s="18"/>
      <c r="J1307" s="18"/>
      <c r="K1307" s="17">
        <v>-20</v>
      </c>
    </row>
    <row r="1308" spans="1:11" ht="52.5" x14ac:dyDescent="0.25">
      <c r="A1308" s="29">
        <v>20221140149582</v>
      </c>
      <c r="B1308" s="19" t="s">
        <v>7965</v>
      </c>
      <c r="C1308" s="19" t="s">
        <v>7188</v>
      </c>
      <c r="D1308" s="19" t="s">
        <v>7966</v>
      </c>
      <c r="E1308" s="19" t="s">
        <v>6985</v>
      </c>
      <c r="F1308" s="19" t="s">
        <v>6986</v>
      </c>
      <c r="G1308" s="19" t="s">
        <v>7032</v>
      </c>
      <c r="H1308" s="19">
        <v>0</v>
      </c>
      <c r="I1308" s="20"/>
      <c r="J1308" s="20"/>
      <c r="K1308" s="19">
        <v>-20</v>
      </c>
    </row>
    <row r="1309" spans="1:11" ht="42" x14ac:dyDescent="0.25">
      <c r="A1309" s="28">
        <v>20221140149592</v>
      </c>
      <c r="B1309" s="17" t="s">
        <v>7967</v>
      </c>
      <c r="C1309" s="17" t="s">
        <v>7968</v>
      </c>
      <c r="D1309" s="17" t="s">
        <v>7969</v>
      </c>
      <c r="E1309" s="17" t="s">
        <v>6985</v>
      </c>
      <c r="F1309" s="17" t="s">
        <v>6986</v>
      </c>
      <c r="G1309" s="17" t="s">
        <v>7026</v>
      </c>
      <c r="H1309" s="17">
        <v>30</v>
      </c>
      <c r="I1309" s="18"/>
      <c r="J1309" s="18"/>
      <c r="K1309" s="17">
        <v>22</v>
      </c>
    </row>
    <row r="1310" spans="1:11" ht="73.5" x14ac:dyDescent="0.25">
      <c r="A1310" s="29">
        <v>20221140149602</v>
      </c>
      <c r="B1310" s="19" t="s">
        <v>7970</v>
      </c>
      <c r="C1310" s="19" t="s">
        <v>7971</v>
      </c>
      <c r="D1310" s="19" t="s">
        <v>7972</v>
      </c>
      <c r="E1310" s="19" t="s">
        <v>6985</v>
      </c>
      <c r="F1310" s="19" t="s">
        <v>6986</v>
      </c>
      <c r="G1310" s="19" t="s">
        <v>7032</v>
      </c>
      <c r="H1310" s="19">
        <v>0</v>
      </c>
      <c r="I1310" s="20"/>
      <c r="J1310" s="20"/>
      <c r="K1310" s="19">
        <v>-20</v>
      </c>
    </row>
    <row r="1311" spans="1:11" ht="115.5" x14ac:dyDescent="0.25">
      <c r="A1311" s="28">
        <v>20221140149612</v>
      </c>
      <c r="B1311" s="17" t="s">
        <v>7973</v>
      </c>
      <c r="C1311" s="17" t="s">
        <v>7974</v>
      </c>
      <c r="D1311" s="17" t="s">
        <v>7975</v>
      </c>
      <c r="E1311" s="17" t="s">
        <v>6985</v>
      </c>
      <c r="F1311" s="17" t="s">
        <v>6986</v>
      </c>
      <c r="G1311" s="17" t="s">
        <v>7032</v>
      </c>
      <c r="H1311" s="17">
        <v>0</v>
      </c>
      <c r="I1311" s="18"/>
      <c r="J1311" s="18"/>
      <c r="K1311" s="17">
        <v>-20</v>
      </c>
    </row>
    <row r="1312" spans="1:11" ht="178.5" x14ac:dyDescent="0.25">
      <c r="A1312" s="29">
        <v>20221140149622</v>
      </c>
      <c r="B1312" s="19" t="s">
        <v>7976</v>
      </c>
      <c r="C1312" s="19" t="s">
        <v>7977</v>
      </c>
      <c r="D1312" s="19" t="s">
        <v>7978</v>
      </c>
      <c r="E1312" s="19" t="s">
        <v>6985</v>
      </c>
      <c r="F1312" s="19" t="s">
        <v>6986</v>
      </c>
      <c r="G1312" s="19" t="s">
        <v>7032</v>
      </c>
      <c r="H1312" s="19">
        <v>0</v>
      </c>
      <c r="I1312" s="20"/>
      <c r="J1312" s="20"/>
      <c r="K1312" s="19">
        <v>-20</v>
      </c>
    </row>
    <row r="1313" spans="1:11" ht="63" x14ac:dyDescent="0.25">
      <c r="A1313" s="28">
        <v>20221140149632</v>
      </c>
      <c r="B1313" s="17" t="s">
        <v>7979</v>
      </c>
      <c r="C1313" s="17" t="s">
        <v>7980</v>
      </c>
      <c r="D1313" s="17" t="s">
        <v>7981</v>
      </c>
      <c r="E1313" s="17" t="s">
        <v>6985</v>
      </c>
      <c r="F1313" s="17" t="s">
        <v>6986</v>
      </c>
      <c r="G1313" s="17" t="s">
        <v>7032</v>
      </c>
      <c r="H1313" s="17">
        <v>0</v>
      </c>
      <c r="I1313" s="18"/>
      <c r="J1313" s="18"/>
      <c r="K1313" s="17">
        <v>-20</v>
      </c>
    </row>
    <row r="1314" spans="1:11" ht="136.5" x14ac:dyDescent="0.25">
      <c r="A1314" s="29">
        <v>20221140149642</v>
      </c>
      <c r="B1314" s="19" t="s">
        <v>7982</v>
      </c>
      <c r="C1314" s="19" t="s">
        <v>7983</v>
      </c>
      <c r="D1314" s="19" t="s">
        <v>7984</v>
      </c>
      <c r="E1314" s="19" t="s">
        <v>6985</v>
      </c>
      <c r="F1314" s="19" t="s">
        <v>6986</v>
      </c>
      <c r="G1314" s="19" t="s">
        <v>6987</v>
      </c>
      <c r="H1314" s="19">
        <v>10</v>
      </c>
      <c r="I1314" s="20"/>
      <c r="J1314" s="20"/>
      <c r="K1314" s="19">
        <v>-6</v>
      </c>
    </row>
    <row r="1315" spans="1:11" ht="84" x14ac:dyDescent="0.25">
      <c r="A1315" s="28">
        <v>20221140149652</v>
      </c>
      <c r="B1315" s="17" t="s">
        <v>7985</v>
      </c>
      <c r="C1315" s="17" t="s">
        <v>7986</v>
      </c>
      <c r="D1315" s="17" t="s">
        <v>7987</v>
      </c>
      <c r="E1315" s="17" t="s">
        <v>7161</v>
      </c>
      <c r="F1315" s="17" t="s">
        <v>7162</v>
      </c>
      <c r="G1315" s="17" t="s">
        <v>7232</v>
      </c>
      <c r="H1315" s="17">
        <v>20</v>
      </c>
      <c r="I1315" s="17">
        <v>20221000055691</v>
      </c>
      <c r="J1315" s="17">
        <v>20221000055691</v>
      </c>
      <c r="K1315" s="17">
        <v>8</v>
      </c>
    </row>
    <row r="1316" spans="1:11" ht="94.5" x14ac:dyDescent="0.25">
      <c r="A1316" s="29">
        <v>20221140149662</v>
      </c>
      <c r="B1316" s="19" t="s">
        <v>7988</v>
      </c>
      <c r="C1316" s="19" t="s">
        <v>7193</v>
      </c>
      <c r="D1316" s="19" t="s">
        <v>7989</v>
      </c>
      <c r="E1316" s="19" t="s">
        <v>7115</v>
      </c>
      <c r="F1316" s="19" t="s">
        <v>7065</v>
      </c>
      <c r="G1316" s="19" t="s">
        <v>6987</v>
      </c>
      <c r="H1316" s="19">
        <v>10</v>
      </c>
      <c r="I1316" s="20"/>
      <c r="J1316" s="20"/>
      <c r="K1316" s="19">
        <v>-6</v>
      </c>
    </row>
    <row r="1317" spans="1:11" ht="115.5" x14ac:dyDescent="0.25">
      <c r="A1317" s="28">
        <v>20221140149672</v>
      </c>
      <c r="B1317" s="17" t="s">
        <v>7990</v>
      </c>
      <c r="C1317" s="17" t="s">
        <v>7454</v>
      </c>
      <c r="D1317" s="17" t="s">
        <v>7991</v>
      </c>
      <c r="E1317" s="17" t="s">
        <v>6985</v>
      </c>
      <c r="F1317" s="17" t="s">
        <v>6986</v>
      </c>
      <c r="G1317" s="17" t="s">
        <v>7026</v>
      </c>
      <c r="H1317" s="17">
        <v>30</v>
      </c>
      <c r="I1317" s="18"/>
      <c r="J1317" s="18"/>
      <c r="K1317" s="17">
        <v>22</v>
      </c>
    </row>
    <row r="1318" spans="1:11" ht="126" x14ac:dyDescent="0.25">
      <c r="A1318" s="29">
        <v>20221140149682</v>
      </c>
      <c r="B1318" s="19" t="s">
        <v>7992</v>
      </c>
      <c r="C1318" s="19" t="s">
        <v>7454</v>
      </c>
      <c r="D1318" s="19" t="s">
        <v>7993</v>
      </c>
      <c r="E1318" s="19" t="s">
        <v>7511</v>
      </c>
      <c r="F1318" s="19" t="s">
        <v>7229</v>
      </c>
      <c r="G1318" s="19" t="s">
        <v>7026</v>
      </c>
      <c r="H1318" s="19">
        <v>30</v>
      </c>
      <c r="I1318" s="20"/>
      <c r="J1318" s="20"/>
      <c r="K1318" s="19">
        <v>22</v>
      </c>
    </row>
    <row r="1319" spans="1:11" ht="136.5" x14ac:dyDescent="0.25">
      <c r="A1319" s="28">
        <v>20221140149692</v>
      </c>
      <c r="B1319" s="17" t="s">
        <v>7994</v>
      </c>
      <c r="C1319" s="17" t="s">
        <v>7995</v>
      </c>
      <c r="D1319" s="17" t="s">
        <v>7996</v>
      </c>
      <c r="E1319" s="17" t="s">
        <v>6985</v>
      </c>
      <c r="F1319" s="17" t="s">
        <v>6986</v>
      </c>
      <c r="G1319" s="17" t="s">
        <v>7032</v>
      </c>
      <c r="H1319" s="17">
        <v>0</v>
      </c>
      <c r="I1319" s="18"/>
      <c r="J1319" s="18"/>
      <c r="K1319" s="17">
        <v>-20</v>
      </c>
    </row>
    <row r="1320" spans="1:11" ht="73.5" x14ac:dyDescent="0.25">
      <c r="A1320" s="29">
        <v>20221140149702</v>
      </c>
      <c r="B1320" s="19" t="s">
        <v>7997</v>
      </c>
      <c r="C1320" s="19" t="s">
        <v>7998</v>
      </c>
      <c r="D1320" s="19" t="s">
        <v>7999</v>
      </c>
      <c r="E1320" s="19" t="s">
        <v>6985</v>
      </c>
      <c r="F1320" s="19" t="s">
        <v>6986</v>
      </c>
      <c r="G1320" s="19" t="s">
        <v>6987</v>
      </c>
      <c r="H1320" s="19">
        <v>10</v>
      </c>
      <c r="I1320" s="20"/>
      <c r="J1320" s="20"/>
      <c r="K1320" s="19">
        <v>-6</v>
      </c>
    </row>
    <row r="1321" spans="1:11" ht="73.5" x14ac:dyDescent="0.25">
      <c r="A1321" s="28">
        <v>20221140149712</v>
      </c>
      <c r="B1321" s="17" t="s">
        <v>8000</v>
      </c>
      <c r="C1321" s="17" t="s">
        <v>8002</v>
      </c>
      <c r="D1321" s="17" t="s">
        <v>8003</v>
      </c>
      <c r="E1321" s="17" t="s">
        <v>6985</v>
      </c>
      <c r="F1321" s="17" t="s">
        <v>6986</v>
      </c>
      <c r="G1321" s="17" t="s">
        <v>6987</v>
      </c>
      <c r="H1321" s="17">
        <v>10</v>
      </c>
      <c r="I1321" s="18"/>
      <c r="J1321" s="18"/>
      <c r="K1321" s="17">
        <v>-5</v>
      </c>
    </row>
    <row r="1322" spans="1:11" ht="42" x14ac:dyDescent="0.25">
      <c r="A1322" s="29">
        <v>20221140149722</v>
      </c>
      <c r="B1322" s="19" t="s">
        <v>8004</v>
      </c>
      <c r="C1322" s="19" t="s">
        <v>7385</v>
      </c>
      <c r="D1322" s="19" t="s">
        <v>8005</v>
      </c>
      <c r="E1322" s="19" t="s">
        <v>6985</v>
      </c>
      <c r="F1322" s="19" t="s">
        <v>6986</v>
      </c>
      <c r="G1322" s="19" t="s">
        <v>7032</v>
      </c>
      <c r="H1322" s="19">
        <v>0</v>
      </c>
      <c r="I1322" s="20"/>
      <c r="J1322" s="20"/>
      <c r="K1322" s="19">
        <v>-19</v>
      </c>
    </row>
    <row r="1323" spans="1:11" ht="52.5" x14ac:dyDescent="0.25">
      <c r="A1323" s="28">
        <v>20221140149732</v>
      </c>
      <c r="B1323" s="17" t="s">
        <v>8006</v>
      </c>
      <c r="C1323" s="17" t="s">
        <v>7385</v>
      </c>
      <c r="D1323" s="17" t="s">
        <v>8007</v>
      </c>
      <c r="E1323" s="17" t="s">
        <v>6985</v>
      </c>
      <c r="F1323" s="17" t="s">
        <v>6986</v>
      </c>
      <c r="G1323" s="17" t="s">
        <v>6987</v>
      </c>
      <c r="H1323" s="17">
        <v>10</v>
      </c>
      <c r="I1323" s="18"/>
      <c r="J1323" s="18"/>
      <c r="K1323" s="17">
        <v>-5</v>
      </c>
    </row>
    <row r="1324" spans="1:11" ht="63" x14ac:dyDescent="0.25">
      <c r="A1324" s="29">
        <v>20221140149742</v>
      </c>
      <c r="B1324" s="19" t="s">
        <v>8008</v>
      </c>
      <c r="C1324" s="19" t="s">
        <v>7337</v>
      </c>
      <c r="D1324" s="19" t="s">
        <v>8009</v>
      </c>
      <c r="E1324" s="19" t="s">
        <v>6985</v>
      </c>
      <c r="F1324" s="19" t="s">
        <v>6986</v>
      </c>
      <c r="G1324" s="19" t="s">
        <v>6987</v>
      </c>
      <c r="H1324" s="19">
        <v>10</v>
      </c>
      <c r="I1324" s="19">
        <v>20222140054731</v>
      </c>
      <c r="J1324" s="19">
        <v>20222140054731</v>
      </c>
      <c r="K1324" s="19">
        <v>-5</v>
      </c>
    </row>
    <row r="1325" spans="1:11" ht="42" x14ac:dyDescent="0.25">
      <c r="A1325" s="28">
        <v>20221140149752</v>
      </c>
      <c r="B1325" s="17" t="s">
        <v>8010</v>
      </c>
      <c r="C1325" s="17" t="s">
        <v>7046</v>
      </c>
      <c r="D1325" s="17" t="s">
        <v>7923</v>
      </c>
      <c r="E1325" s="17" t="s">
        <v>6985</v>
      </c>
      <c r="F1325" s="17" t="s">
        <v>6986</v>
      </c>
      <c r="G1325" s="17" t="s">
        <v>6987</v>
      </c>
      <c r="H1325" s="17">
        <v>10</v>
      </c>
      <c r="I1325" s="18"/>
      <c r="J1325" s="18"/>
      <c r="K1325" s="17">
        <v>-5</v>
      </c>
    </row>
    <row r="1326" spans="1:11" ht="94.5" x14ac:dyDescent="0.25">
      <c r="A1326" s="29">
        <v>20221140149762</v>
      </c>
      <c r="B1326" s="19" t="s">
        <v>8011</v>
      </c>
      <c r="C1326" s="19" t="s">
        <v>8012</v>
      </c>
      <c r="D1326" s="19" t="s">
        <v>8013</v>
      </c>
      <c r="E1326" s="19" t="s">
        <v>7024</v>
      </c>
      <c r="F1326" s="19" t="s">
        <v>7025</v>
      </c>
      <c r="G1326" s="19" t="s">
        <v>7004</v>
      </c>
      <c r="H1326" s="19">
        <v>35</v>
      </c>
      <c r="I1326" s="19">
        <v>20222110054771</v>
      </c>
      <c r="J1326" s="19">
        <v>20222110054771</v>
      </c>
      <c r="K1326" s="19">
        <v>30</v>
      </c>
    </row>
    <row r="1327" spans="1:11" ht="31.5" x14ac:dyDescent="0.25">
      <c r="A1327" s="28">
        <v>20221140149772</v>
      </c>
      <c r="B1327" s="17" t="s">
        <v>8014</v>
      </c>
      <c r="C1327" s="17" t="s">
        <v>8015</v>
      </c>
      <c r="D1327" s="17" t="s">
        <v>8016</v>
      </c>
      <c r="E1327" s="17" t="s">
        <v>6985</v>
      </c>
      <c r="F1327" s="17" t="s">
        <v>6986</v>
      </c>
      <c r="G1327" s="17" t="s">
        <v>7032</v>
      </c>
      <c r="H1327" s="17">
        <v>0</v>
      </c>
      <c r="I1327" s="18"/>
      <c r="J1327" s="18"/>
      <c r="K1327" s="17">
        <v>-19</v>
      </c>
    </row>
    <row r="1328" spans="1:11" ht="115.5" x14ac:dyDescent="0.25">
      <c r="A1328" s="29">
        <v>20221140149782</v>
      </c>
      <c r="B1328" s="19" t="s">
        <v>8017</v>
      </c>
      <c r="C1328" s="19" t="s">
        <v>8018</v>
      </c>
      <c r="D1328" s="19" t="s">
        <v>8019</v>
      </c>
      <c r="E1328" s="19" t="s">
        <v>6985</v>
      </c>
      <c r="F1328" s="19" t="s">
        <v>6986</v>
      </c>
      <c r="G1328" s="19" t="s">
        <v>7032</v>
      </c>
      <c r="H1328" s="19">
        <v>0</v>
      </c>
      <c r="I1328" s="20"/>
      <c r="J1328" s="20"/>
      <c r="K1328" s="19">
        <v>-19</v>
      </c>
    </row>
    <row r="1329" spans="1:11" ht="42" x14ac:dyDescent="0.25">
      <c r="A1329" s="28">
        <v>20221140149792</v>
      </c>
      <c r="B1329" s="17" t="s">
        <v>8020</v>
      </c>
      <c r="C1329" s="17" t="s">
        <v>7664</v>
      </c>
      <c r="D1329" s="17" t="s">
        <v>8021</v>
      </c>
      <c r="E1329" s="17" t="s">
        <v>6985</v>
      </c>
      <c r="F1329" s="17" t="s">
        <v>6986</v>
      </c>
      <c r="G1329" s="17" t="s">
        <v>7026</v>
      </c>
      <c r="H1329" s="17">
        <v>30</v>
      </c>
      <c r="I1329" s="18"/>
      <c r="J1329" s="18"/>
      <c r="K1329" s="17">
        <v>23</v>
      </c>
    </row>
    <row r="1330" spans="1:11" ht="73.5" x14ac:dyDescent="0.25">
      <c r="A1330" s="29">
        <v>20221140149802</v>
      </c>
      <c r="B1330" s="19" t="s">
        <v>8022</v>
      </c>
      <c r="C1330" s="19" t="s">
        <v>7857</v>
      </c>
      <c r="D1330" s="19" t="s">
        <v>8023</v>
      </c>
      <c r="E1330" s="19" t="s">
        <v>6985</v>
      </c>
      <c r="F1330" s="19" t="s">
        <v>6986</v>
      </c>
      <c r="G1330" s="19" t="s">
        <v>7232</v>
      </c>
      <c r="H1330" s="19">
        <v>20</v>
      </c>
      <c r="I1330" s="20"/>
      <c r="J1330" s="20"/>
      <c r="K1330" s="19">
        <v>9</v>
      </c>
    </row>
    <row r="1331" spans="1:11" ht="63" x14ac:dyDescent="0.25">
      <c r="A1331" s="28">
        <v>20221140149812</v>
      </c>
      <c r="B1331" s="17" t="s">
        <v>8024</v>
      </c>
      <c r="C1331" s="17" t="s">
        <v>8025</v>
      </c>
      <c r="D1331" s="17" t="s">
        <v>8026</v>
      </c>
      <c r="E1331" s="17" t="s">
        <v>6985</v>
      </c>
      <c r="F1331" s="17" t="s">
        <v>6986</v>
      </c>
      <c r="G1331" s="17" t="s">
        <v>7032</v>
      </c>
      <c r="H1331" s="17">
        <v>0</v>
      </c>
      <c r="I1331" s="18"/>
      <c r="J1331" s="18"/>
      <c r="K1331" s="17">
        <v>-19</v>
      </c>
    </row>
    <row r="1332" spans="1:11" ht="42" x14ac:dyDescent="0.25">
      <c r="A1332" s="29">
        <v>20221140149822</v>
      </c>
      <c r="B1332" s="19" t="s">
        <v>8027</v>
      </c>
      <c r="C1332" s="19" t="s">
        <v>8028</v>
      </c>
      <c r="D1332" s="19" t="s">
        <v>8029</v>
      </c>
      <c r="E1332" s="19" t="s">
        <v>6985</v>
      </c>
      <c r="F1332" s="19" t="s">
        <v>6986</v>
      </c>
      <c r="G1332" s="19" t="s">
        <v>7032</v>
      </c>
      <c r="H1332" s="19">
        <v>0</v>
      </c>
      <c r="I1332" s="20"/>
      <c r="J1332" s="20"/>
      <c r="K1332" s="19">
        <v>-19</v>
      </c>
    </row>
    <row r="1333" spans="1:11" ht="94.5" x14ac:dyDescent="0.25">
      <c r="A1333" s="28">
        <v>20221140149832</v>
      </c>
      <c r="B1333" s="17" t="s">
        <v>8030</v>
      </c>
      <c r="C1333" s="17" t="s">
        <v>8031</v>
      </c>
      <c r="D1333" s="17" t="s">
        <v>8032</v>
      </c>
      <c r="E1333" s="17" t="s">
        <v>7526</v>
      </c>
      <c r="F1333" s="17" t="s">
        <v>7025</v>
      </c>
      <c r="G1333" s="17" t="s">
        <v>7004</v>
      </c>
      <c r="H1333" s="17">
        <v>35</v>
      </c>
      <c r="I1333" s="17">
        <v>20222110056091</v>
      </c>
      <c r="J1333" s="17">
        <v>20222110056091</v>
      </c>
      <c r="K1333" s="17">
        <v>30</v>
      </c>
    </row>
    <row r="1334" spans="1:11" ht="94.5" x14ac:dyDescent="0.25">
      <c r="A1334" s="29">
        <v>20221140149842</v>
      </c>
      <c r="B1334" s="19" t="s">
        <v>8033</v>
      </c>
      <c r="C1334" s="19" t="s">
        <v>8034</v>
      </c>
      <c r="D1334" s="19" t="s">
        <v>8035</v>
      </c>
      <c r="E1334" s="19" t="s">
        <v>7024</v>
      </c>
      <c r="F1334" s="19" t="s">
        <v>7025</v>
      </c>
      <c r="G1334" s="19" t="s">
        <v>7026</v>
      </c>
      <c r="H1334" s="19">
        <v>30</v>
      </c>
      <c r="I1334" s="20"/>
      <c r="J1334" s="20"/>
      <c r="K1334" s="19">
        <v>23</v>
      </c>
    </row>
    <row r="1335" spans="1:11" ht="94.5" x14ac:dyDescent="0.25">
      <c r="A1335" s="28">
        <v>20221140149852</v>
      </c>
      <c r="B1335" s="17" t="s">
        <v>8036</v>
      </c>
      <c r="C1335" s="17" t="s">
        <v>8037</v>
      </c>
      <c r="D1335" s="17" t="s">
        <v>7008</v>
      </c>
      <c r="E1335" s="17" t="s">
        <v>7526</v>
      </c>
      <c r="F1335" s="17" t="s">
        <v>7025</v>
      </c>
      <c r="G1335" s="17" t="s">
        <v>7032</v>
      </c>
      <c r="H1335" s="17">
        <v>0</v>
      </c>
      <c r="I1335" s="18"/>
      <c r="J1335" s="18"/>
      <c r="K1335" s="17">
        <v>-19</v>
      </c>
    </row>
    <row r="1336" spans="1:11" ht="52.5" x14ac:dyDescent="0.25">
      <c r="A1336" s="29">
        <v>20221140149862</v>
      </c>
      <c r="B1336" s="19" t="s">
        <v>8038</v>
      </c>
      <c r="C1336" s="19" t="s">
        <v>7843</v>
      </c>
      <c r="D1336" s="19" t="s">
        <v>8039</v>
      </c>
      <c r="E1336" s="19" t="s">
        <v>6985</v>
      </c>
      <c r="F1336" s="19" t="s">
        <v>6986</v>
      </c>
      <c r="G1336" s="19" t="s">
        <v>7032</v>
      </c>
      <c r="H1336" s="19">
        <v>0</v>
      </c>
      <c r="I1336" s="20"/>
      <c r="J1336" s="20"/>
      <c r="K1336" s="19">
        <v>-19</v>
      </c>
    </row>
    <row r="1337" spans="1:11" ht="63" x14ac:dyDescent="0.25">
      <c r="A1337" s="28">
        <v>20221140149872</v>
      </c>
      <c r="B1337" s="17" t="s">
        <v>8040</v>
      </c>
      <c r="C1337" s="17" t="s">
        <v>8041</v>
      </c>
      <c r="D1337" s="17" t="s">
        <v>8042</v>
      </c>
      <c r="E1337" s="17" t="s">
        <v>7119</v>
      </c>
      <c r="F1337" s="17" t="s">
        <v>7120</v>
      </c>
      <c r="G1337" s="17" t="s">
        <v>7026</v>
      </c>
      <c r="H1337" s="17">
        <v>30</v>
      </c>
      <c r="I1337" s="17">
        <v>20222150055381</v>
      </c>
      <c r="J1337" s="17">
        <v>20222150055381</v>
      </c>
      <c r="K1337" s="17">
        <v>23</v>
      </c>
    </row>
    <row r="1338" spans="1:11" ht="52.5" x14ac:dyDescent="0.25">
      <c r="A1338" s="29">
        <v>20221140149892</v>
      </c>
      <c r="B1338" s="19" t="s">
        <v>8043</v>
      </c>
      <c r="C1338" s="19" t="s">
        <v>7767</v>
      </c>
      <c r="D1338" s="19" t="s">
        <v>8044</v>
      </c>
      <c r="E1338" s="19" t="s">
        <v>6985</v>
      </c>
      <c r="F1338" s="19" t="s">
        <v>6986</v>
      </c>
      <c r="G1338" s="19" t="s">
        <v>6987</v>
      </c>
      <c r="H1338" s="19">
        <v>10</v>
      </c>
      <c r="I1338" s="19">
        <v>20222140055001</v>
      </c>
      <c r="J1338" s="19">
        <v>20222140055001</v>
      </c>
      <c r="K1338" s="19">
        <v>-4</v>
      </c>
    </row>
    <row r="1339" spans="1:11" ht="73.5" x14ac:dyDescent="0.25">
      <c r="A1339" s="28">
        <v>20221140149902</v>
      </c>
      <c r="B1339" s="17" t="s">
        <v>8045</v>
      </c>
      <c r="C1339" s="17" t="s">
        <v>8046</v>
      </c>
      <c r="D1339" s="17" t="s">
        <v>8047</v>
      </c>
      <c r="E1339" s="17" t="s">
        <v>7671</v>
      </c>
      <c r="F1339" s="17" t="s">
        <v>7245</v>
      </c>
      <c r="G1339" s="17" t="s">
        <v>7032</v>
      </c>
      <c r="H1339" s="17">
        <v>0</v>
      </c>
      <c r="I1339" s="17">
        <v>20222000055041</v>
      </c>
      <c r="J1339" s="17">
        <v>20222000055041</v>
      </c>
      <c r="K1339" s="17">
        <v>-18</v>
      </c>
    </row>
    <row r="1340" spans="1:11" ht="126" x14ac:dyDescent="0.25">
      <c r="A1340" s="29">
        <v>20221140149912</v>
      </c>
      <c r="B1340" s="19" t="s">
        <v>8048</v>
      </c>
      <c r="C1340" s="19" t="s">
        <v>8049</v>
      </c>
      <c r="D1340" s="19" t="s">
        <v>8050</v>
      </c>
      <c r="E1340" s="19" t="s">
        <v>6985</v>
      </c>
      <c r="F1340" s="19" t="s">
        <v>6986</v>
      </c>
      <c r="G1340" s="19" t="s">
        <v>6987</v>
      </c>
      <c r="H1340" s="19">
        <v>10</v>
      </c>
      <c r="I1340" s="20"/>
      <c r="J1340" s="20"/>
      <c r="K1340" s="19">
        <v>-4</v>
      </c>
    </row>
    <row r="1341" spans="1:11" ht="42" x14ac:dyDescent="0.25">
      <c r="A1341" s="28">
        <v>20221140149922</v>
      </c>
      <c r="B1341" s="17" t="s">
        <v>8051</v>
      </c>
      <c r="C1341" s="17" t="s">
        <v>8052</v>
      </c>
      <c r="D1341" s="17" t="s">
        <v>8053</v>
      </c>
      <c r="E1341" s="17" t="s">
        <v>8054</v>
      </c>
      <c r="F1341" s="17" t="s">
        <v>8055</v>
      </c>
      <c r="G1341" s="17" t="s">
        <v>7086</v>
      </c>
      <c r="H1341" s="17">
        <v>30</v>
      </c>
      <c r="I1341" s="18"/>
      <c r="J1341" s="18"/>
      <c r="K1341" s="17">
        <v>24</v>
      </c>
    </row>
    <row r="1342" spans="1:11" ht="178.5" x14ac:dyDescent="0.25">
      <c r="A1342" s="29">
        <v>20221140149932</v>
      </c>
      <c r="B1342" s="19" t="s">
        <v>8056</v>
      </c>
      <c r="C1342" s="19" t="s">
        <v>8057</v>
      </c>
      <c r="D1342" s="19" t="s">
        <v>7978</v>
      </c>
      <c r="E1342" s="19" t="s">
        <v>6985</v>
      </c>
      <c r="F1342" s="19" t="s">
        <v>6986</v>
      </c>
      <c r="G1342" s="19" t="s">
        <v>7032</v>
      </c>
      <c r="H1342" s="19">
        <v>0</v>
      </c>
      <c r="I1342" s="20"/>
      <c r="J1342" s="20"/>
      <c r="K1342" s="19">
        <v>-18</v>
      </c>
    </row>
    <row r="1343" spans="1:11" ht="63" x14ac:dyDescent="0.25">
      <c r="A1343" s="28">
        <v>20221140149942</v>
      </c>
      <c r="B1343" s="17" t="s">
        <v>8058</v>
      </c>
      <c r="C1343" s="17" t="s">
        <v>7703</v>
      </c>
      <c r="D1343" s="17" t="s">
        <v>8059</v>
      </c>
      <c r="E1343" s="17" t="s">
        <v>6985</v>
      </c>
      <c r="F1343" s="17" t="s">
        <v>6986</v>
      </c>
      <c r="G1343" s="17" t="s">
        <v>6987</v>
      </c>
      <c r="H1343" s="17">
        <v>10</v>
      </c>
      <c r="I1343" s="18"/>
      <c r="J1343" s="18"/>
      <c r="K1343" s="17">
        <v>-4</v>
      </c>
    </row>
    <row r="1344" spans="1:11" ht="84" x14ac:dyDescent="0.25">
      <c r="A1344" s="29">
        <v>20221140149952</v>
      </c>
      <c r="B1344" s="19" t="s">
        <v>8060</v>
      </c>
      <c r="C1344" s="19" t="s">
        <v>8061</v>
      </c>
      <c r="D1344" s="19" t="s">
        <v>8062</v>
      </c>
      <c r="E1344" s="19" t="s">
        <v>6985</v>
      </c>
      <c r="F1344" s="19" t="s">
        <v>6986</v>
      </c>
      <c r="G1344" s="19" t="s">
        <v>7032</v>
      </c>
      <c r="H1344" s="19">
        <v>0</v>
      </c>
      <c r="I1344" s="20"/>
      <c r="J1344" s="20"/>
      <c r="K1344" s="19">
        <v>-18</v>
      </c>
    </row>
    <row r="1345" spans="1:11" ht="42" x14ac:dyDescent="0.25">
      <c r="A1345" s="28">
        <v>20221140149962</v>
      </c>
      <c r="B1345" s="17" t="s">
        <v>8063</v>
      </c>
      <c r="C1345" s="17" t="s">
        <v>7706</v>
      </c>
      <c r="D1345" s="17" t="s">
        <v>8064</v>
      </c>
      <c r="E1345" s="17" t="s">
        <v>6985</v>
      </c>
      <c r="F1345" s="17" t="s">
        <v>6986</v>
      </c>
      <c r="G1345" s="17" t="s">
        <v>6987</v>
      </c>
      <c r="H1345" s="17">
        <v>10</v>
      </c>
      <c r="I1345" s="18"/>
      <c r="J1345" s="18"/>
      <c r="K1345" s="17">
        <v>-4</v>
      </c>
    </row>
    <row r="1346" spans="1:11" ht="84" x14ac:dyDescent="0.25">
      <c r="A1346" s="29">
        <v>20221140149972</v>
      </c>
      <c r="B1346" s="19" t="s">
        <v>8065</v>
      </c>
      <c r="C1346" s="19" t="s">
        <v>7140</v>
      </c>
      <c r="D1346" s="19" t="s">
        <v>8066</v>
      </c>
      <c r="E1346" s="19" t="s">
        <v>6985</v>
      </c>
      <c r="F1346" s="19" t="s">
        <v>6986</v>
      </c>
      <c r="G1346" s="19" t="s">
        <v>7032</v>
      </c>
      <c r="H1346" s="19">
        <v>0</v>
      </c>
      <c r="I1346" s="20"/>
      <c r="J1346" s="20"/>
      <c r="K1346" s="19">
        <v>-18</v>
      </c>
    </row>
    <row r="1347" spans="1:11" ht="63" x14ac:dyDescent="0.25">
      <c r="A1347" s="28">
        <v>20221140149992</v>
      </c>
      <c r="B1347" s="17" t="s">
        <v>8067</v>
      </c>
      <c r="C1347" s="17" t="s">
        <v>7706</v>
      </c>
      <c r="D1347" s="17" t="s">
        <v>8068</v>
      </c>
      <c r="E1347" s="17" t="s">
        <v>6985</v>
      </c>
      <c r="F1347" s="17" t="s">
        <v>6986</v>
      </c>
      <c r="G1347" s="17" t="s">
        <v>6987</v>
      </c>
      <c r="H1347" s="17">
        <v>10</v>
      </c>
      <c r="I1347" s="18"/>
      <c r="J1347" s="18"/>
      <c r="K1347" s="17">
        <v>-4</v>
      </c>
    </row>
    <row r="1348" spans="1:11" ht="84" x14ac:dyDescent="0.25">
      <c r="A1348" s="29">
        <v>20221140150002</v>
      </c>
      <c r="B1348" s="19" t="s">
        <v>8069</v>
      </c>
      <c r="C1348" s="19" t="s">
        <v>8070</v>
      </c>
      <c r="D1348" s="19" t="s">
        <v>8071</v>
      </c>
      <c r="E1348" s="19" t="s">
        <v>6985</v>
      </c>
      <c r="F1348" s="19" t="s">
        <v>6986</v>
      </c>
      <c r="G1348" s="19" t="s">
        <v>6987</v>
      </c>
      <c r="H1348" s="19">
        <v>10</v>
      </c>
      <c r="I1348" s="20"/>
      <c r="J1348" s="20"/>
      <c r="K1348" s="19">
        <v>-4</v>
      </c>
    </row>
    <row r="1349" spans="1:11" ht="94.5" x14ac:dyDescent="0.25">
      <c r="A1349" s="28">
        <v>20221140150012</v>
      </c>
      <c r="B1349" s="17" t="s">
        <v>8072</v>
      </c>
      <c r="C1349" s="17" t="s">
        <v>8073</v>
      </c>
      <c r="D1349" s="17" t="s">
        <v>8074</v>
      </c>
      <c r="E1349" s="17" t="s">
        <v>7526</v>
      </c>
      <c r="F1349" s="17" t="s">
        <v>7025</v>
      </c>
      <c r="G1349" s="17" t="s">
        <v>7004</v>
      </c>
      <c r="H1349" s="17">
        <v>35</v>
      </c>
      <c r="I1349" s="18"/>
      <c r="J1349" s="18"/>
      <c r="K1349" s="17">
        <v>31</v>
      </c>
    </row>
    <row r="1350" spans="1:11" ht="63" x14ac:dyDescent="0.25">
      <c r="A1350" s="29">
        <v>20221140150022</v>
      </c>
      <c r="B1350" s="19" t="s">
        <v>8075</v>
      </c>
      <c r="C1350" s="19" t="s">
        <v>8076</v>
      </c>
      <c r="D1350" s="19" t="s">
        <v>8077</v>
      </c>
      <c r="E1350" s="19" t="s">
        <v>6985</v>
      </c>
      <c r="F1350" s="19" t="s">
        <v>6986</v>
      </c>
      <c r="G1350" s="19" t="s">
        <v>6987</v>
      </c>
      <c r="H1350" s="19">
        <v>10</v>
      </c>
      <c r="I1350" s="20"/>
      <c r="J1350" s="20"/>
      <c r="K1350" s="19">
        <v>-4</v>
      </c>
    </row>
    <row r="1351" spans="1:11" ht="63" x14ac:dyDescent="0.25">
      <c r="A1351" s="28">
        <v>20221140150032</v>
      </c>
      <c r="B1351" s="17" t="s">
        <v>8078</v>
      </c>
      <c r="C1351" s="17" t="s">
        <v>8079</v>
      </c>
      <c r="D1351" s="17" t="s">
        <v>8080</v>
      </c>
      <c r="E1351" s="17" t="s">
        <v>7511</v>
      </c>
      <c r="F1351" s="17" t="s">
        <v>7229</v>
      </c>
      <c r="G1351" s="17" t="s">
        <v>6987</v>
      </c>
      <c r="H1351" s="17">
        <v>10</v>
      </c>
      <c r="I1351" s="18"/>
      <c r="J1351" s="18"/>
      <c r="K1351" s="17">
        <v>-4</v>
      </c>
    </row>
    <row r="1352" spans="1:11" ht="220.5" x14ac:dyDescent="0.25">
      <c r="A1352" s="29">
        <v>20221140150042</v>
      </c>
      <c r="B1352" s="19" t="s">
        <v>8081</v>
      </c>
      <c r="C1352" s="19" t="s">
        <v>8082</v>
      </c>
      <c r="D1352" s="19" t="s">
        <v>8083</v>
      </c>
      <c r="E1352" s="19" t="s">
        <v>6985</v>
      </c>
      <c r="F1352" s="19" t="s">
        <v>6986</v>
      </c>
      <c r="G1352" s="19" t="s">
        <v>7032</v>
      </c>
      <c r="H1352" s="19">
        <v>0</v>
      </c>
      <c r="I1352" s="20"/>
      <c r="J1352" s="20"/>
      <c r="K1352" s="19">
        <v>-18</v>
      </c>
    </row>
    <row r="1353" spans="1:11" ht="115.5" x14ac:dyDescent="0.25">
      <c r="A1353" s="28">
        <v>20221140150052</v>
      </c>
      <c r="B1353" s="17" t="s">
        <v>8084</v>
      </c>
      <c r="C1353" s="17" t="s">
        <v>8085</v>
      </c>
      <c r="D1353" s="17" t="s">
        <v>8086</v>
      </c>
      <c r="E1353" s="17" t="s">
        <v>6985</v>
      </c>
      <c r="F1353" s="17" t="s">
        <v>6986</v>
      </c>
      <c r="G1353" s="17" t="s">
        <v>7032</v>
      </c>
      <c r="H1353" s="17">
        <v>0</v>
      </c>
      <c r="I1353" s="18"/>
      <c r="J1353" s="18"/>
      <c r="K1353" s="17">
        <v>-18</v>
      </c>
    </row>
    <row r="1354" spans="1:11" ht="31.5" x14ac:dyDescent="0.25">
      <c r="A1354" s="29">
        <v>20221140150062</v>
      </c>
      <c r="B1354" s="19" t="s">
        <v>8087</v>
      </c>
      <c r="C1354" s="19" t="s">
        <v>8088</v>
      </c>
      <c r="D1354" s="19" t="s">
        <v>7875</v>
      </c>
      <c r="E1354" s="19" t="s">
        <v>6985</v>
      </c>
      <c r="F1354" s="19" t="s">
        <v>6986</v>
      </c>
      <c r="G1354" s="19" t="s">
        <v>6987</v>
      </c>
      <c r="H1354" s="19">
        <v>10</v>
      </c>
      <c r="I1354" s="20"/>
      <c r="J1354" s="20"/>
      <c r="K1354" s="19">
        <v>-4</v>
      </c>
    </row>
    <row r="1355" spans="1:11" ht="84" x14ac:dyDescent="0.25">
      <c r="A1355" s="28">
        <v>20221140150072</v>
      </c>
      <c r="B1355" s="17" t="s">
        <v>8089</v>
      </c>
      <c r="C1355" s="17" t="s">
        <v>7309</v>
      </c>
      <c r="D1355" s="17" t="s">
        <v>8090</v>
      </c>
      <c r="E1355" s="17" t="s">
        <v>6985</v>
      </c>
      <c r="F1355" s="17" t="s">
        <v>6986</v>
      </c>
      <c r="G1355" s="17" t="s">
        <v>6987</v>
      </c>
      <c r="H1355" s="17">
        <v>10</v>
      </c>
      <c r="I1355" s="18"/>
      <c r="J1355" s="18"/>
      <c r="K1355" s="17">
        <v>-4</v>
      </c>
    </row>
    <row r="1356" spans="1:11" ht="115.5" x14ac:dyDescent="0.25">
      <c r="A1356" s="29">
        <v>20221140150082</v>
      </c>
      <c r="B1356" s="19" t="s">
        <v>8091</v>
      </c>
      <c r="C1356" s="19" t="s">
        <v>8092</v>
      </c>
      <c r="D1356" s="19" t="s">
        <v>8093</v>
      </c>
      <c r="E1356" s="19" t="s">
        <v>6985</v>
      </c>
      <c r="F1356" s="19" t="s">
        <v>6986</v>
      </c>
      <c r="G1356" s="19" t="s">
        <v>6987</v>
      </c>
      <c r="H1356" s="19">
        <v>10</v>
      </c>
      <c r="I1356" s="20"/>
      <c r="J1356" s="20"/>
      <c r="K1356" s="19">
        <v>-4</v>
      </c>
    </row>
    <row r="1357" spans="1:11" ht="42" x14ac:dyDescent="0.25">
      <c r="A1357" s="28">
        <v>20221140150092</v>
      </c>
      <c r="B1357" s="17" t="s">
        <v>8094</v>
      </c>
      <c r="C1357" s="17" t="s">
        <v>8095</v>
      </c>
      <c r="D1357" s="17" t="s">
        <v>8096</v>
      </c>
      <c r="E1357" s="17" t="s">
        <v>7548</v>
      </c>
      <c r="F1357" s="17" t="s">
        <v>7549</v>
      </c>
      <c r="G1357" s="17" t="s">
        <v>7131</v>
      </c>
      <c r="H1357" s="17">
        <v>0</v>
      </c>
      <c r="I1357" s="18"/>
      <c r="J1357" s="18"/>
      <c r="K1357" s="17">
        <v>-18</v>
      </c>
    </row>
    <row r="1358" spans="1:11" ht="42" x14ac:dyDescent="0.25">
      <c r="A1358" s="29">
        <v>20221140150102</v>
      </c>
      <c r="B1358" s="19" t="s">
        <v>8097</v>
      </c>
      <c r="C1358" s="19" t="s">
        <v>8095</v>
      </c>
      <c r="D1358" s="19" t="s">
        <v>8096</v>
      </c>
      <c r="E1358" s="19" t="s">
        <v>7275</v>
      </c>
      <c r="F1358" s="19" t="s">
        <v>7276</v>
      </c>
      <c r="G1358" s="19" t="s">
        <v>7004</v>
      </c>
      <c r="H1358" s="19">
        <v>35</v>
      </c>
      <c r="I1358" s="20"/>
      <c r="J1358" s="20"/>
      <c r="K1358" s="19">
        <v>31</v>
      </c>
    </row>
    <row r="1359" spans="1:11" ht="63" x14ac:dyDescent="0.25">
      <c r="A1359" s="28">
        <v>20221140150112</v>
      </c>
      <c r="B1359" s="17" t="s">
        <v>8098</v>
      </c>
      <c r="C1359" s="17" t="s">
        <v>8099</v>
      </c>
      <c r="D1359" s="17" t="s">
        <v>8100</v>
      </c>
      <c r="E1359" s="17" t="s">
        <v>6985</v>
      </c>
      <c r="F1359" s="17" t="s">
        <v>6986</v>
      </c>
      <c r="G1359" s="17" t="s">
        <v>7032</v>
      </c>
      <c r="H1359" s="17">
        <v>0</v>
      </c>
      <c r="I1359" s="18"/>
      <c r="J1359" s="18"/>
      <c r="K1359" s="17">
        <v>-18</v>
      </c>
    </row>
    <row r="1360" spans="1:11" ht="42" x14ac:dyDescent="0.25">
      <c r="A1360" s="29">
        <v>20221140150122</v>
      </c>
      <c r="B1360" s="19" t="s">
        <v>8101</v>
      </c>
      <c r="C1360" s="19" t="s">
        <v>7751</v>
      </c>
      <c r="D1360" s="19" t="s">
        <v>8102</v>
      </c>
      <c r="E1360" s="19" t="s">
        <v>6985</v>
      </c>
      <c r="F1360" s="19" t="s">
        <v>6986</v>
      </c>
      <c r="G1360" s="19" t="s">
        <v>6987</v>
      </c>
      <c r="H1360" s="19">
        <v>10</v>
      </c>
      <c r="I1360" s="20"/>
      <c r="J1360" s="20"/>
      <c r="K1360" s="19">
        <v>-4</v>
      </c>
    </row>
    <row r="1361" spans="1:11" ht="42" x14ac:dyDescent="0.25">
      <c r="A1361" s="28">
        <v>20221140150132</v>
      </c>
      <c r="B1361" s="17" t="s">
        <v>8103</v>
      </c>
      <c r="C1361" s="17" t="s">
        <v>8104</v>
      </c>
      <c r="D1361" s="17" t="s">
        <v>8105</v>
      </c>
      <c r="E1361" s="17" t="s">
        <v>7135</v>
      </c>
      <c r="F1361" s="17" t="s">
        <v>7065</v>
      </c>
      <c r="G1361" s="17" t="s">
        <v>7086</v>
      </c>
      <c r="H1361" s="17">
        <v>30</v>
      </c>
      <c r="I1361" s="18"/>
      <c r="J1361" s="18"/>
      <c r="K1361" s="17">
        <v>24</v>
      </c>
    </row>
    <row r="1362" spans="1:11" ht="31.5" x14ac:dyDescent="0.25">
      <c r="A1362" s="29">
        <v>20221140150142</v>
      </c>
      <c r="B1362" s="19" t="s">
        <v>8106</v>
      </c>
      <c r="C1362" s="19" t="s">
        <v>8107</v>
      </c>
      <c r="D1362" s="19" t="s">
        <v>8108</v>
      </c>
      <c r="E1362" s="19" t="s">
        <v>6985</v>
      </c>
      <c r="F1362" s="19" t="s">
        <v>6986</v>
      </c>
      <c r="G1362" s="19" t="s">
        <v>7032</v>
      </c>
      <c r="H1362" s="19">
        <v>0</v>
      </c>
      <c r="I1362" s="20"/>
      <c r="J1362" s="20"/>
      <c r="K1362" s="19">
        <v>-18</v>
      </c>
    </row>
    <row r="1363" spans="1:11" ht="105" x14ac:dyDescent="0.25">
      <c r="A1363" s="28">
        <v>20221140150152</v>
      </c>
      <c r="B1363" s="17" t="s">
        <v>8109</v>
      </c>
      <c r="C1363" s="17" t="s">
        <v>8110</v>
      </c>
      <c r="D1363" s="17" t="s">
        <v>8111</v>
      </c>
      <c r="E1363" s="17" t="s">
        <v>7024</v>
      </c>
      <c r="F1363" s="17" t="s">
        <v>7025</v>
      </c>
      <c r="G1363" s="17" t="s">
        <v>7026</v>
      </c>
      <c r="H1363" s="17">
        <v>30</v>
      </c>
      <c r="I1363" s="18"/>
      <c r="J1363" s="18"/>
      <c r="K1363" s="17">
        <v>24</v>
      </c>
    </row>
    <row r="1364" spans="1:11" ht="42" x14ac:dyDescent="0.25">
      <c r="A1364" s="29">
        <v>20221140150162</v>
      </c>
      <c r="B1364" s="19" t="s">
        <v>8112</v>
      </c>
      <c r="C1364" s="19" t="s">
        <v>8113</v>
      </c>
      <c r="D1364" s="19" t="s">
        <v>7677</v>
      </c>
      <c r="E1364" s="19" t="s">
        <v>7548</v>
      </c>
      <c r="F1364" s="19" t="s">
        <v>7549</v>
      </c>
      <c r="G1364" s="19" t="s">
        <v>7131</v>
      </c>
      <c r="H1364" s="19">
        <v>0</v>
      </c>
      <c r="I1364" s="20"/>
      <c r="J1364" s="20"/>
      <c r="K1364" s="19">
        <v>-18</v>
      </c>
    </row>
    <row r="1365" spans="1:11" ht="84" x14ac:dyDescent="0.25">
      <c r="A1365" s="28">
        <v>20221140150172</v>
      </c>
      <c r="B1365" s="17" t="s">
        <v>8114</v>
      </c>
      <c r="C1365" s="17" t="s">
        <v>8115</v>
      </c>
      <c r="D1365" s="17" t="s">
        <v>8116</v>
      </c>
      <c r="E1365" s="17" t="s">
        <v>7135</v>
      </c>
      <c r="F1365" s="17" t="s">
        <v>7065</v>
      </c>
      <c r="G1365" s="17" t="s">
        <v>7086</v>
      </c>
      <c r="H1365" s="17">
        <v>30</v>
      </c>
      <c r="I1365" s="18"/>
      <c r="J1365" s="18"/>
      <c r="K1365" s="17">
        <v>24</v>
      </c>
    </row>
    <row r="1366" spans="1:11" ht="52.5" x14ac:dyDescent="0.25">
      <c r="A1366" s="29">
        <v>20221140150182</v>
      </c>
      <c r="B1366" s="19" t="s">
        <v>8117</v>
      </c>
      <c r="C1366" s="19" t="s">
        <v>8118</v>
      </c>
      <c r="D1366" s="19" t="s">
        <v>8119</v>
      </c>
      <c r="E1366" s="19" t="s">
        <v>7511</v>
      </c>
      <c r="F1366" s="19" t="s">
        <v>7229</v>
      </c>
      <c r="G1366" s="19" t="s">
        <v>7026</v>
      </c>
      <c r="H1366" s="19">
        <v>30</v>
      </c>
      <c r="I1366" s="20"/>
      <c r="J1366" s="20"/>
      <c r="K1366" s="19">
        <v>24</v>
      </c>
    </row>
    <row r="1367" spans="1:11" ht="63" x14ac:dyDescent="0.25">
      <c r="A1367" s="28">
        <v>20221140150192</v>
      </c>
      <c r="B1367" s="17" t="s">
        <v>8120</v>
      </c>
      <c r="C1367" s="17" t="s">
        <v>7343</v>
      </c>
      <c r="D1367" s="17" t="s">
        <v>8121</v>
      </c>
      <c r="E1367" s="17" t="s">
        <v>6985</v>
      </c>
      <c r="F1367" s="17" t="s">
        <v>6986</v>
      </c>
      <c r="G1367" s="17" t="s">
        <v>6987</v>
      </c>
      <c r="H1367" s="17">
        <v>10</v>
      </c>
      <c r="I1367" s="18"/>
      <c r="J1367" s="18"/>
      <c r="K1367" s="17">
        <v>-4</v>
      </c>
    </row>
    <row r="1368" spans="1:11" ht="42" x14ac:dyDescent="0.25">
      <c r="A1368" s="29">
        <v>20221140150202</v>
      </c>
      <c r="B1368" s="19" t="s">
        <v>8122</v>
      </c>
      <c r="C1368" s="19" t="s">
        <v>8123</v>
      </c>
      <c r="D1368" s="19" t="s">
        <v>8124</v>
      </c>
      <c r="E1368" s="19" t="s">
        <v>6985</v>
      </c>
      <c r="F1368" s="19" t="s">
        <v>6986</v>
      </c>
      <c r="G1368" s="19" t="s">
        <v>6987</v>
      </c>
      <c r="H1368" s="19">
        <v>10</v>
      </c>
      <c r="I1368" s="20"/>
      <c r="J1368" s="20"/>
      <c r="K1368" s="19">
        <v>-4</v>
      </c>
    </row>
    <row r="1369" spans="1:11" ht="73.5" x14ac:dyDescent="0.25">
      <c r="A1369" s="28">
        <v>20221140150212</v>
      </c>
      <c r="B1369" s="17" t="s">
        <v>8125</v>
      </c>
      <c r="C1369" s="17" t="s">
        <v>8126</v>
      </c>
      <c r="D1369" s="17" t="s">
        <v>8127</v>
      </c>
      <c r="E1369" s="17" t="s">
        <v>6985</v>
      </c>
      <c r="F1369" s="17" t="s">
        <v>6986</v>
      </c>
      <c r="G1369" s="17" t="s">
        <v>6987</v>
      </c>
      <c r="H1369" s="17">
        <v>10</v>
      </c>
      <c r="I1369" s="18"/>
      <c r="J1369" s="18"/>
      <c r="K1369" s="17">
        <v>-4</v>
      </c>
    </row>
    <row r="1370" spans="1:11" ht="52.5" x14ac:dyDescent="0.25">
      <c r="A1370" s="29">
        <v>20221140150222</v>
      </c>
      <c r="B1370" s="19" t="s">
        <v>8128</v>
      </c>
      <c r="C1370" s="19" t="s">
        <v>8129</v>
      </c>
      <c r="D1370" s="19" t="s">
        <v>8130</v>
      </c>
      <c r="E1370" s="19" t="s">
        <v>7511</v>
      </c>
      <c r="F1370" s="19" t="s">
        <v>7229</v>
      </c>
      <c r="G1370" s="19" t="s">
        <v>7026</v>
      </c>
      <c r="H1370" s="19">
        <v>30</v>
      </c>
      <c r="I1370" s="20"/>
      <c r="J1370" s="20"/>
      <c r="K1370" s="19">
        <v>24</v>
      </c>
    </row>
    <row r="1371" spans="1:11" ht="105" x14ac:dyDescent="0.25">
      <c r="A1371" s="28">
        <v>20221140150232</v>
      </c>
      <c r="B1371" s="17" t="s">
        <v>8131</v>
      </c>
      <c r="C1371" s="17" t="s">
        <v>8132</v>
      </c>
      <c r="D1371" s="17" t="s">
        <v>8133</v>
      </c>
      <c r="E1371" s="17" t="s">
        <v>6985</v>
      </c>
      <c r="F1371" s="17" t="s">
        <v>6986</v>
      </c>
      <c r="G1371" s="17" t="s">
        <v>6987</v>
      </c>
      <c r="H1371" s="17">
        <v>10</v>
      </c>
      <c r="I1371" s="18"/>
      <c r="J1371" s="18"/>
      <c r="K1371" s="17">
        <v>-4</v>
      </c>
    </row>
    <row r="1372" spans="1:11" ht="63" x14ac:dyDescent="0.25">
      <c r="A1372" s="29">
        <v>20221140150242</v>
      </c>
      <c r="B1372" s="19" t="s">
        <v>8134</v>
      </c>
      <c r="C1372" s="19" t="s">
        <v>8135</v>
      </c>
      <c r="D1372" s="19" t="s">
        <v>8136</v>
      </c>
      <c r="E1372" s="19" t="s">
        <v>6985</v>
      </c>
      <c r="F1372" s="19" t="s">
        <v>6986</v>
      </c>
      <c r="G1372" s="19" t="s">
        <v>7032</v>
      </c>
      <c r="H1372" s="19">
        <v>0</v>
      </c>
      <c r="I1372" s="20"/>
      <c r="J1372" s="20"/>
      <c r="K1372" s="19">
        <v>-18</v>
      </c>
    </row>
    <row r="1373" spans="1:11" ht="63" x14ac:dyDescent="0.25">
      <c r="A1373" s="28">
        <v>20221140150252</v>
      </c>
      <c r="B1373" s="17" t="s">
        <v>8137</v>
      </c>
      <c r="C1373" s="17" t="s">
        <v>8138</v>
      </c>
      <c r="D1373" s="17" t="s">
        <v>8139</v>
      </c>
      <c r="E1373" s="17" t="s">
        <v>6985</v>
      </c>
      <c r="F1373" s="17" t="s">
        <v>6986</v>
      </c>
      <c r="G1373" s="17" t="s">
        <v>6987</v>
      </c>
      <c r="H1373" s="17">
        <v>10</v>
      </c>
      <c r="I1373" s="18"/>
      <c r="J1373" s="18"/>
      <c r="K1373" s="17">
        <v>-4</v>
      </c>
    </row>
    <row r="1374" spans="1:11" ht="273" x14ac:dyDescent="0.25">
      <c r="A1374" s="29">
        <v>20221140150262</v>
      </c>
      <c r="B1374" s="19" t="s">
        <v>8140</v>
      </c>
      <c r="C1374" s="19" t="s">
        <v>8141</v>
      </c>
      <c r="D1374" s="19" t="s">
        <v>8142</v>
      </c>
      <c r="E1374" s="19" t="s">
        <v>6985</v>
      </c>
      <c r="F1374" s="19" t="s">
        <v>6986</v>
      </c>
      <c r="G1374" s="19" t="s">
        <v>7032</v>
      </c>
      <c r="H1374" s="19">
        <v>0</v>
      </c>
      <c r="I1374" s="20"/>
      <c r="J1374" s="20"/>
      <c r="K1374" s="19">
        <v>-18</v>
      </c>
    </row>
    <row r="1375" spans="1:11" ht="105" x14ac:dyDescent="0.25">
      <c r="A1375" s="28">
        <v>20221140150272</v>
      </c>
      <c r="B1375" s="17" t="s">
        <v>8143</v>
      </c>
      <c r="C1375" s="17" t="s">
        <v>8132</v>
      </c>
      <c r="D1375" s="17" t="s">
        <v>8133</v>
      </c>
      <c r="E1375" s="17" t="s">
        <v>6985</v>
      </c>
      <c r="F1375" s="17" t="s">
        <v>6986</v>
      </c>
      <c r="G1375" s="17" t="s">
        <v>6987</v>
      </c>
      <c r="H1375" s="17">
        <v>10</v>
      </c>
      <c r="I1375" s="18"/>
      <c r="J1375" s="18"/>
      <c r="K1375" s="17">
        <v>-4</v>
      </c>
    </row>
    <row r="1376" spans="1:11" ht="73.5" x14ac:dyDescent="0.25">
      <c r="A1376" s="29">
        <v>20221140150282</v>
      </c>
      <c r="B1376" s="19" t="s">
        <v>8144</v>
      </c>
      <c r="C1376" s="19" t="s">
        <v>8145</v>
      </c>
      <c r="D1376" s="19" t="s">
        <v>8146</v>
      </c>
      <c r="E1376" s="19" t="s">
        <v>7553</v>
      </c>
      <c r="F1376" s="19" t="s">
        <v>7245</v>
      </c>
      <c r="G1376" s="19" t="s">
        <v>6987</v>
      </c>
      <c r="H1376" s="19">
        <v>10</v>
      </c>
      <c r="I1376" s="19">
        <v>20222000055071</v>
      </c>
      <c r="J1376" s="19">
        <v>20222000055071</v>
      </c>
      <c r="K1376" s="19">
        <v>-4</v>
      </c>
    </row>
    <row r="1377" spans="1:11" ht="31.5" x14ac:dyDescent="0.25">
      <c r="A1377" s="28">
        <v>20221140150292</v>
      </c>
      <c r="B1377" s="17" t="s">
        <v>8147</v>
      </c>
      <c r="C1377" s="17" t="s">
        <v>8110</v>
      </c>
      <c r="D1377" s="17" t="s">
        <v>8148</v>
      </c>
      <c r="E1377" s="17" t="s">
        <v>6985</v>
      </c>
      <c r="F1377" s="17" t="s">
        <v>6986</v>
      </c>
      <c r="G1377" s="17" t="s">
        <v>7032</v>
      </c>
      <c r="H1377" s="17">
        <v>0</v>
      </c>
      <c r="I1377" s="18"/>
      <c r="J1377" s="18"/>
      <c r="K1377" s="17">
        <v>-18</v>
      </c>
    </row>
    <row r="1378" spans="1:11" ht="31.5" x14ac:dyDescent="0.25">
      <c r="A1378" s="29">
        <v>20221140150302</v>
      </c>
      <c r="B1378" s="19" t="s">
        <v>8149</v>
      </c>
      <c r="C1378" s="19" t="s">
        <v>8110</v>
      </c>
      <c r="D1378" s="19" t="s">
        <v>8148</v>
      </c>
      <c r="E1378" s="19" t="s">
        <v>6985</v>
      </c>
      <c r="F1378" s="19" t="s">
        <v>6986</v>
      </c>
      <c r="G1378" s="19" t="s">
        <v>7032</v>
      </c>
      <c r="H1378" s="19">
        <v>0</v>
      </c>
      <c r="I1378" s="20"/>
      <c r="J1378" s="20"/>
      <c r="K1378" s="19">
        <v>-18</v>
      </c>
    </row>
    <row r="1379" spans="1:11" ht="31.5" x14ac:dyDescent="0.25">
      <c r="A1379" s="28">
        <v>20221140150312</v>
      </c>
      <c r="B1379" s="17" t="s">
        <v>8150</v>
      </c>
      <c r="C1379" s="17" t="s">
        <v>8110</v>
      </c>
      <c r="D1379" s="17" t="s">
        <v>8148</v>
      </c>
      <c r="E1379" s="17" t="s">
        <v>6985</v>
      </c>
      <c r="F1379" s="17" t="s">
        <v>6986</v>
      </c>
      <c r="G1379" s="17" t="s">
        <v>7032</v>
      </c>
      <c r="H1379" s="17">
        <v>0</v>
      </c>
      <c r="I1379" s="18"/>
      <c r="J1379" s="18"/>
      <c r="K1379" s="17">
        <v>-18</v>
      </c>
    </row>
    <row r="1380" spans="1:11" ht="31.5" x14ac:dyDescent="0.25">
      <c r="A1380" s="29">
        <v>20221140150322</v>
      </c>
      <c r="B1380" s="19" t="s">
        <v>8151</v>
      </c>
      <c r="C1380" s="19" t="s">
        <v>8110</v>
      </c>
      <c r="D1380" s="19" t="s">
        <v>8148</v>
      </c>
      <c r="E1380" s="19" t="s">
        <v>6985</v>
      </c>
      <c r="F1380" s="19" t="s">
        <v>6986</v>
      </c>
      <c r="G1380" s="19" t="s">
        <v>7032</v>
      </c>
      <c r="H1380" s="19">
        <v>0</v>
      </c>
      <c r="I1380" s="20"/>
      <c r="J1380" s="20"/>
      <c r="K1380" s="19">
        <v>-18</v>
      </c>
    </row>
    <row r="1381" spans="1:11" ht="31.5" x14ac:dyDescent="0.25">
      <c r="A1381" s="28">
        <v>20221140150332</v>
      </c>
      <c r="B1381" s="17" t="s">
        <v>8152</v>
      </c>
      <c r="C1381" s="17" t="s">
        <v>8110</v>
      </c>
      <c r="D1381" s="17" t="s">
        <v>8148</v>
      </c>
      <c r="E1381" s="17" t="s">
        <v>6985</v>
      </c>
      <c r="F1381" s="17" t="s">
        <v>6986</v>
      </c>
      <c r="G1381" s="17" t="s">
        <v>7032</v>
      </c>
      <c r="H1381" s="17">
        <v>0</v>
      </c>
      <c r="I1381" s="18"/>
      <c r="J1381" s="18"/>
      <c r="K1381" s="17">
        <v>-18</v>
      </c>
    </row>
    <row r="1382" spans="1:11" ht="31.5" x14ac:dyDescent="0.25">
      <c r="A1382" s="29">
        <v>20221140150342</v>
      </c>
      <c r="B1382" s="19" t="s">
        <v>8153</v>
      </c>
      <c r="C1382" s="19" t="s">
        <v>8110</v>
      </c>
      <c r="D1382" s="19" t="s">
        <v>8148</v>
      </c>
      <c r="E1382" s="19" t="s">
        <v>6985</v>
      </c>
      <c r="F1382" s="19" t="s">
        <v>6986</v>
      </c>
      <c r="G1382" s="19" t="s">
        <v>7032</v>
      </c>
      <c r="H1382" s="19">
        <v>0</v>
      </c>
      <c r="I1382" s="20"/>
      <c r="J1382" s="20"/>
      <c r="K1382" s="19">
        <v>-18</v>
      </c>
    </row>
    <row r="1383" spans="1:11" ht="31.5" x14ac:dyDescent="0.25">
      <c r="A1383" s="28">
        <v>20221140150352</v>
      </c>
      <c r="B1383" s="17" t="s">
        <v>8154</v>
      </c>
      <c r="C1383" s="17" t="s">
        <v>8110</v>
      </c>
      <c r="D1383" s="17" t="s">
        <v>8148</v>
      </c>
      <c r="E1383" s="17" t="s">
        <v>6985</v>
      </c>
      <c r="F1383" s="17" t="s">
        <v>6986</v>
      </c>
      <c r="G1383" s="17" t="s">
        <v>7032</v>
      </c>
      <c r="H1383" s="17">
        <v>0</v>
      </c>
      <c r="I1383" s="18"/>
      <c r="J1383" s="18"/>
      <c r="K1383" s="17">
        <v>-18</v>
      </c>
    </row>
    <row r="1384" spans="1:11" ht="31.5" x14ac:dyDescent="0.25">
      <c r="A1384" s="29">
        <v>20221140150362</v>
      </c>
      <c r="B1384" s="19" t="s">
        <v>8155</v>
      </c>
      <c r="C1384" s="19" t="s">
        <v>8110</v>
      </c>
      <c r="D1384" s="19" t="s">
        <v>8148</v>
      </c>
      <c r="E1384" s="19" t="s">
        <v>6985</v>
      </c>
      <c r="F1384" s="19" t="s">
        <v>6986</v>
      </c>
      <c r="G1384" s="19" t="s">
        <v>7032</v>
      </c>
      <c r="H1384" s="19">
        <v>0</v>
      </c>
      <c r="I1384" s="20"/>
      <c r="J1384" s="20"/>
      <c r="K1384" s="19">
        <v>-18</v>
      </c>
    </row>
    <row r="1385" spans="1:11" ht="31.5" x14ac:dyDescent="0.25">
      <c r="A1385" s="28">
        <v>20221140150372</v>
      </c>
      <c r="B1385" s="17" t="s">
        <v>8156</v>
      </c>
      <c r="C1385" s="17" t="s">
        <v>8110</v>
      </c>
      <c r="D1385" s="17" t="s">
        <v>8148</v>
      </c>
      <c r="E1385" s="17" t="s">
        <v>6985</v>
      </c>
      <c r="F1385" s="17" t="s">
        <v>6986</v>
      </c>
      <c r="G1385" s="17" t="s">
        <v>7032</v>
      </c>
      <c r="H1385" s="17">
        <v>0</v>
      </c>
      <c r="I1385" s="18"/>
      <c r="J1385" s="18"/>
      <c r="K1385" s="17">
        <v>-18</v>
      </c>
    </row>
    <row r="1386" spans="1:11" ht="31.5" x14ac:dyDescent="0.25">
      <c r="A1386" s="29">
        <v>20221140150382</v>
      </c>
      <c r="B1386" s="19" t="s">
        <v>8157</v>
      </c>
      <c r="C1386" s="19" t="s">
        <v>8110</v>
      </c>
      <c r="D1386" s="19" t="s">
        <v>8148</v>
      </c>
      <c r="E1386" s="19" t="s">
        <v>6985</v>
      </c>
      <c r="F1386" s="19" t="s">
        <v>6986</v>
      </c>
      <c r="G1386" s="19" t="s">
        <v>7032</v>
      </c>
      <c r="H1386" s="19">
        <v>0</v>
      </c>
      <c r="I1386" s="20"/>
      <c r="J1386" s="20"/>
      <c r="K1386" s="19">
        <v>-18</v>
      </c>
    </row>
    <row r="1387" spans="1:11" ht="84" x14ac:dyDescent="0.25">
      <c r="A1387" s="28">
        <v>20221140150392</v>
      </c>
      <c r="B1387" s="17" t="s">
        <v>8158</v>
      </c>
      <c r="C1387" s="17" t="s">
        <v>8159</v>
      </c>
      <c r="D1387" s="17" t="s">
        <v>8160</v>
      </c>
      <c r="E1387" s="17" t="s">
        <v>6985</v>
      </c>
      <c r="F1387" s="17" t="s">
        <v>6986</v>
      </c>
      <c r="G1387" s="17" t="s">
        <v>7032</v>
      </c>
      <c r="H1387" s="17">
        <v>0</v>
      </c>
      <c r="I1387" s="18"/>
      <c r="J1387" s="18"/>
      <c r="K1387" s="17">
        <v>-18</v>
      </c>
    </row>
    <row r="1388" spans="1:11" ht="94.5" x14ac:dyDescent="0.25">
      <c r="A1388" s="29">
        <v>20221140150402</v>
      </c>
      <c r="B1388" s="19" t="s">
        <v>8161</v>
      </c>
      <c r="C1388" s="19" t="s">
        <v>8162</v>
      </c>
      <c r="D1388" s="19" t="s">
        <v>8163</v>
      </c>
      <c r="E1388" s="19" t="s">
        <v>6985</v>
      </c>
      <c r="F1388" s="19" t="s">
        <v>6986</v>
      </c>
      <c r="G1388" s="19" t="s">
        <v>7032</v>
      </c>
      <c r="H1388" s="19">
        <v>0</v>
      </c>
      <c r="I1388" s="20"/>
      <c r="J1388" s="20"/>
      <c r="K1388" s="19">
        <v>-18</v>
      </c>
    </row>
    <row r="1389" spans="1:11" ht="147" x14ac:dyDescent="0.25">
      <c r="A1389" s="28">
        <v>20221140150432</v>
      </c>
      <c r="B1389" s="17" t="s">
        <v>8164</v>
      </c>
      <c r="C1389" s="17" t="s">
        <v>8165</v>
      </c>
      <c r="D1389" s="17" t="s">
        <v>8166</v>
      </c>
      <c r="E1389" s="17" t="s">
        <v>7024</v>
      </c>
      <c r="F1389" s="17" t="s">
        <v>7025</v>
      </c>
      <c r="G1389" s="17" t="s">
        <v>7009</v>
      </c>
      <c r="H1389" s="17">
        <v>10</v>
      </c>
      <c r="I1389" s="17">
        <v>20222110054991</v>
      </c>
      <c r="J1389" s="17">
        <v>20222110054991</v>
      </c>
      <c r="K1389" s="17">
        <v>-1</v>
      </c>
    </row>
    <row r="1390" spans="1:11" ht="31.5" x14ac:dyDescent="0.25">
      <c r="A1390" s="29">
        <v>20221140150442</v>
      </c>
      <c r="B1390" s="19" t="s">
        <v>8167</v>
      </c>
      <c r="C1390" s="19" t="s">
        <v>8168</v>
      </c>
      <c r="D1390" s="19" t="s">
        <v>8169</v>
      </c>
      <c r="E1390" s="19" t="s">
        <v>6985</v>
      </c>
      <c r="F1390" s="19" t="s">
        <v>6986</v>
      </c>
      <c r="G1390" s="19" t="s">
        <v>6987</v>
      </c>
      <c r="H1390" s="19">
        <v>10</v>
      </c>
      <c r="I1390" s="20"/>
      <c r="J1390" s="20"/>
      <c r="K1390" s="19">
        <v>0</v>
      </c>
    </row>
    <row r="1391" spans="1:11" ht="31.5" x14ac:dyDescent="0.25">
      <c r="A1391" s="28">
        <v>20221140150452</v>
      </c>
      <c r="B1391" s="17" t="s">
        <v>8170</v>
      </c>
      <c r="C1391" s="17" t="s">
        <v>8171</v>
      </c>
      <c r="D1391" s="17" t="s">
        <v>6990</v>
      </c>
      <c r="E1391" s="17" t="s">
        <v>6985</v>
      </c>
      <c r="F1391" s="17" t="s">
        <v>6986</v>
      </c>
      <c r="G1391" s="17" t="s">
        <v>6987</v>
      </c>
      <c r="H1391" s="17">
        <v>10</v>
      </c>
      <c r="I1391" s="18"/>
      <c r="J1391" s="18"/>
      <c r="K1391" s="17">
        <v>0</v>
      </c>
    </row>
    <row r="1392" spans="1:11" ht="31.5" x14ac:dyDescent="0.25">
      <c r="A1392" s="29">
        <v>20221140150462</v>
      </c>
      <c r="B1392" s="19" t="s">
        <v>8172</v>
      </c>
      <c r="C1392" s="19" t="s">
        <v>8173</v>
      </c>
      <c r="D1392" s="19" t="s">
        <v>6990</v>
      </c>
      <c r="E1392" s="19" t="s">
        <v>6985</v>
      </c>
      <c r="F1392" s="19" t="s">
        <v>6986</v>
      </c>
      <c r="G1392" s="19" t="s">
        <v>6987</v>
      </c>
      <c r="H1392" s="19">
        <v>10</v>
      </c>
      <c r="I1392" s="20"/>
      <c r="J1392" s="20"/>
      <c r="K1392" s="19">
        <v>0</v>
      </c>
    </row>
    <row r="1393" spans="1:11" ht="42" x14ac:dyDescent="0.25">
      <c r="A1393" s="28">
        <v>20221140150472</v>
      </c>
      <c r="B1393" s="17" t="s">
        <v>8174</v>
      </c>
      <c r="C1393" s="17" t="s">
        <v>8175</v>
      </c>
      <c r="D1393" s="17" t="s">
        <v>8176</v>
      </c>
      <c r="E1393" s="17" t="s">
        <v>6985</v>
      </c>
      <c r="F1393" s="17" t="s">
        <v>6986</v>
      </c>
      <c r="G1393" s="17" t="s">
        <v>7032</v>
      </c>
      <c r="H1393" s="17">
        <v>0</v>
      </c>
      <c r="I1393" s="18"/>
      <c r="J1393" s="18"/>
      <c r="K1393" s="17">
        <v>-14</v>
      </c>
    </row>
    <row r="1394" spans="1:11" ht="42" x14ac:dyDescent="0.25">
      <c r="A1394" s="29">
        <v>20221140150482</v>
      </c>
      <c r="B1394" s="19" t="s">
        <v>8177</v>
      </c>
      <c r="C1394" s="19" t="s">
        <v>8178</v>
      </c>
      <c r="D1394" s="19" t="s">
        <v>8179</v>
      </c>
      <c r="E1394" s="19" t="s">
        <v>6985</v>
      </c>
      <c r="F1394" s="19" t="s">
        <v>6986</v>
      </c>
      <c r="G1394" s="19" t="s">
        <v>7032</v>
      </c>
      <c r="H1394" s="19">
        <v>0</v>
      </c>
      <c r="I1394" s="19">
        <v>20222140055541</v>
      </c>
      <c r="J1394" s="19">
        <v>20222140055541</v>
      </c>
      <c r="K1394" s="19">
        <v>-14</v>
      </c>
    </row>
    <row r="1395" spans="1:11" ht="94.5" x14ac:dyDescent="0.25">
      <c r="A1395" s="28">
        <v>20221140150492</v>
      </c>
      <c r="B1395" s="17" t="s">
        <v>8180</v>
      </c>
      <c r="C1395" s="17" t="s">
        <v>8181</v>
      </c>
      <c r="D1395" s="17" t="s">
        <v>8182</v>
      </c>
      <c r="E1395" s="17" t="s">
        <v>7526</v>
      </c>
      <c r="F1395" s="17" t="s">
        <v>7025</v>
      </c>
      <c r="G1395" s="17" t="s">
        <v>7004</v>
      </c>
      <c r="H1395" s="17">
        <v>35</v>
      </c>
      <c r="I1395" s="17">
        <v>20222110056111</v>
      </c>
      <c r="J1395" s="17">
        <v>20222110056111</v>
      </c>
      <c r="K1395" s="17">
        <v>35</v>
      </c>
    </row>
    <row r="1396" spans="1:11" ht="147" x14ac:dyDescent="0.25">
      <c r="A1396" s="29">
        <v>20221140150502</v>
      </c>
      <c r="B1396" s="19" t="s">
        <v>8183</v>
      </c>
      <c r="C1396" s="19" t="s">
        <v>8184</v>
      </c>
      <c r="D1396" s="19" t="s">
        <v>8185</v>
      </c>
      <c r="E1396" s="19" t="s">
        <v>7773</v>
      </c>
      <c r="F1396" s="19" t="s">
        <v>7774</v>
      </c>
      <c r="G1396" s="19" t="s">
        <v>7009</v>
      </c>
      <c r="H1396" s="19">
        <v>10</v>
      </c>
      <c r="I1396" s="20"/>
      <c r="J1396" s="20"/>
      <c r="K1396" s="19">
        <v>0</v>
      </c>
    </row>
    <row r="1397" spans="1:11" ht="52.5" x14ac:dyDescent="0.25">
      <c r="A1397" s="28">
        <v>20221140150512</v>
      </c>
      <c r="B1397" s="17" t="s">
        <v>8186</v>
      </c>
      <c r="C1397" s="17" t="s">
        <v>7291</v>
      </c>
      <c r="D1397" s="17" t="s">
        <v>8187</v>
      </c>
      <c r="E1397" s="17" t="s">
        <v>6985</v>
      </c>
      <c r="F1397" s="17" t="s">
        <v>6986</v>
      </c>
      <c r="G1397" s="17" t="s">
        <v>6987</v>
      </c>
      <c r="H1397" s="17">
        <v>10</v>
      </c>
      <c r="I1397" s="18"/>
      <c r="J1397" s="18"/>
      <c r="K1397" s="17">
        <v>0</v>
      </c>
    </row>
    <row r="1398" spans="1:11" ht="31.5" x14ac:dyDescent="0.25">
      <c r="A1398" s="29">
        <v>20221140150522</v>
      </c>
      <c r="B1398" s="19" t="s">
        <v>8188</v>
      </c>
      <c r="C1398" s="19" t="s">
        <v>8189</v>
      </c>
      <c r="D1398" s="19" t="s">
        <v>8190</v>
      </c>
      <c r="E1398" s="19" t="s">
        <v>6985</v>
      </c>
      <c r="F1398" s="19" t="s">
        <v>6986</v>
      </c>
      <c r="G1398" s="19" t="s">
        <v>6987</v>
      </c>
      <c r="H1398" s="19">
        <v>10</v>
      </c>
      <c r="I1398" s="20"/>
      <c r="J1398" s="20"/>
      <c r="K1398" s="19">
        <v>0</v>
      </c>
    </row>
    <row r="1399" spans="1:11" ht="31.5" x14ac:dyDescent="0.25">
      <c r="A1399" s="28">
        <v>20221140150532</v>
      </c>
      <c r="B1399" s="17" t="s">
        <v>8191</v>
      </c>
      <c r="C1399" s="17" t="s">
        <v>8192</v>
      </c>
      <c r="D1399" s="17" t="s">
        <v>7016</v>
      </c>
      <c r="E1399" s="17" t="s">
        <v>6985</v>
      </c>
      <c r="F1399" s="17" t="s">
        <v>6986</v>
      </c>
      <c r="G1399" s="17" t="s">
        <v>6987</v>
      </c>
      <c r="H1399" s="17">
        <v>10</v>
      </c>
      <c r="I1399" s="18"/>
      <c r="J1399" s="18"/>
      <c r="K1399" s="17">
        <v>0</v>
      </c>
    </row>
    <row r="1400" spans="1:11" ht="31.5" x14ac:dyDescent="0.25">
      <c r="A1400" s="29">
        <v>20221140150542</v>
      </c>
      <c r="B1400" s="19" t="s">
        <v>8193</v>
      </c>
      <c r="C1400" s="19" t="s">
        <v>8194</v>
      </c>
      <c r="D1400" s="19" t="s">
        <v>8195</v>
      </c>
      <c r="E1400" s="19" t="s">
        <v>6985</v>
      </c>
      <c r="F1400" s="19" t="s">
        <v>6986</v>
      </c>
      <c r="G1400" s="19" t="s">
        <v>7032</v>
      </c>
      <c r="H1400" s="19">
        <v>0</v>
      </c>
      <c r="I1400" s="20"/>
      <c r="J1400" s="20"/>
      <c r="K1400" s="19">
        <v>-14</v>
      </c>
    </row>
    <row r="1401" spans="1:11" ht="31.5" x14ac:dyDescent="0.25">
      <c r="A1401" s="28">
        <v>20221140150552</v>
      </c>
      <c r="B1401" s="17" t="s">
        <v>8196</v>
      </c>
      <c r="C1401" s="17" t="s">
        <v>8197</v>
      </c>
      <c r="D1401" s="17" t="s">
        <v>8198</v>
      </c>
      <c r="E1401" s="17" t="s">
        <v>6985</v>
      </c>
      <c r="F1401" s="17" t="s">
        <v>6986</v>
      </c>
      <c r="G1401" s="17" t="s">
        <v>7032</v>
      </c>
      <c r="H1401" s="17">
        <v>0</v>
      </c>
      <c r="I1401" s="18"/>
      <c r="J1401" s="18"/>
      <c r="K1401" s="17">
        <v>-14</v>
      </c>
    </row>
    <row r="1402" spans="1:11" ht="94.5" x14ac:dyDescent="0.25">
      <c r="A1402" s="29">
        <v>20221140150562</v>
      </c>
      <c r="B1402" s="19" t="s">
        <v>8199</v>
      </c>
      <c r="C1402" s="19" t="s">
        <v>8200</v>
      </c>
      <c r="D1402" s="19" t="s">
        <v>8201</v>
      </c>
      <c r="E1402" s="19" t="s">
        <v>7228</v>
      </c>
      <c r="F1402" s="19" t="s">
        <v>7229</v>
      </c>
      <c r="G1402" s="19" t="s">
        <v>6987</v>
      </c>
      <c r="H1402" s="19">
        <v>10</v>
      </c>
      <c r="I1402" s="20"/>
      <c r="J1402" s="20"/>
      <c r="K1402" s="19">
        <v>0</v>
      </c>
    </row>
    <row r="1403" spans="1:11" ht="42" x14ac:dyDescent="0.25">
      <c r="A1403" s="28">
        <v>20221140150572</v>
      </c>
      <c r="B1403" s="17" t="s">
        <v>8202</v>
      </c>
      <c r="C1403" s="17" t="s">
        <v>8203</v>
      </c>
      <c r="D1403" s="17" t="s">
        <v>8204</v>
      </c>
      <c r="E1403" s="17" t="s">
        <v>6985</v>
      </c>
      <c r="F1403" s="17" t="s">
        <v>6986</v>
      </c>
      <c r="G1403" s="17" t="s">
        <v>7086</v>
      </c>
      <c r="H1403" s="17">
        <v>30</v>
      </c>
      <c r="I1403" s="18"/>
      <c r="J1403" s="18"/>
      <c r="K1403" s="17">
        <v>28</v>
      </c>
    </row>
    <row r="1404" spans="1:11" ht="94.5" x14ac:dyDescent="0.25">
      <c r="A1404" s="29">
        <v>20221140150582</v>
      </c>
      <c r="B1404" s="19" t="s">
        <v>8205</v>
      </c>
      <c r="C1404" s="19" t="s">
        <v>8206</v>
      </c>
      <c r="D1404" s="19" t="s">
        <v>8207</v>
      </c>
      <c r="E1404" s="19" t="s">
        <v>6985</v>
      </c>
      <c r="F1404" s="19" t="s">
        <v>6986</v>
      </c>
      <c r="G1404" s="19" t="s">
        <v>7032</v>
      </c>
      <c r="H1404" s="19">
        <v>0</v>
      </c>
      <c r="I1404" s="20"/>
      <c r="J1404" s="20"/>
      <c r="K1404" s="19">
        <v>-14</v>
      </c>
    </row>
    <row r="1405" spans="1:11" ht="84" x14ac:dyDescent="0.25">
      <c r="A1405" s="28">
        <v>20221140150592</v>
      </c>
      <c r="B1405" s="17" t="s">
        <v>8208</v>
      </c>
      <c r="C1405" s="17" t="s">
        <v>8209</v>
      </c>
      <c r="D1405" s="17" t="s">
        <v>8210</v>
      </c>
      <c r="E1405" s="17" t="s">
        <v>7228</v>
      </c>
      <c r="F1405" s="17" t="s">
        <v>7229</v>
      </c>
      <c r="G1405" s="17" t="s">
        <v>7040</v>
      </c>
      <c r="H1405" s="17">
        <v>10</v>
      </c>
      <c r="I1405" s="18"/>
      <c r="J1405" s="18"/>
      <c r="K1405" s="17">
        <v>0</v>
      </c>
    </row>
    <row r="1406" spans="1:11" ht="31.5" x14ac:dyDescent="0.25">
      <c r="A1406" s="29">
        <v>20221140150602</v>
      </c>
      <c r="B1406" s="19" t="s">
        <v>8211</v>
      </c>
      <c r="C1406" s="19" t="s">
        <v>8212</v>
      </c>
      <c r="D1406" s="19" t="s">
        <v>8213</v>
      </c>
      <c r="E1406" s="19" t="s">
        <v>6985</v>
      </c>
      <c r="F1406" s="19" t="s">
        <v>6986</v>
      </c>
      <c r="G1406" s="19" t="s">
        <v>7004</v>
      </c>
      <c r="H1406" s="19">
        <v>35</v>
      </c>
      <c r="I1406" s="20"/>
      <c r="J1406" s="20"/>
      <c r="K1406" s="19">
        <v>35</v>
      </c>
    </row>
    <row r="1407" spans="1:11" ht="94.5" x14ac:dyDescent="0.25">
      <c r="A1407" s="28">
        <v>20221140150612</v>
      </c>
      <c r="B1407" s="17" t="s">
        <v>8214</v>
      </c>
      <c r="C1407" s="17" t="s">
        <v>7829</v>
      </c>
      <c r="D1407" s="17" t="s">
        <v>8215</v>
      </c>
      <c r="E1407" s="17" t="s">
        <v>6985</v>
      </c>
      <c r="F1407" s="17" t="s">
        <v>6986</v>
      </c>
      <c r="G1407" s="17" t="s">
        <v>7032</v>
      </c>
      <c r="H1407" s="17">
        <v>0</v>
      </c>
      <c r="I1407" s="18"/>
      <c r="J1407" s="18"/>
      <c r="K1407" s="17">
        <v>-14</v>
      </c>
    </row>
    <row r="1408" spans="1:11" ht="178.5" x14ac:dyDescent="0.25">
      <c r="A1408" s="29">
        <v>20221140150622</v>
      </c>
      <c r="B1408" s="19" t="s">
        <v>8216</v>
      </c>
      <c r="C1408" s="19" t="s">
        <v>8217</v>
      </c>
      <c r="D1408" s="19" t="s">
        <v>8218</v>
      </c>
      <c r="E1408" s="19" t="s">
        <v>6985</v>
      </c>
      <c r="F1408" s="19" t="s">
        <v>6986</v>
      </c>
      <c r="G1408" s="19" t="s">
        <v>7032</v>
      </c>
      <c r="H1408" s="19">
        <v>0</v>
      </c>
      <c r="I1408" s="20"/>
      <c r="J1408" s="20"/>
      <c r="K1408" s="19">
        <v>-14</v>
      </c>
    </row>
    <row r="1409" spans="1:11" ht="42" x14ac:dyDescent="0.25">
      <c r="A1409" s="28">
        <v>20221140150632</v>
      </c>
      <c r="B1409" s="17" t="s">
        <v>8219</v>
      </c>
      <c r="C1409" s="17" t="s">
        <v>7113</v>
      </c>
      <c r="D1409" s="17" t="s">
        <v>8220</v>
      </c>
      <c r="E1409" s="17" t="s">
        <v>7548</v>
      </c>
      <c r="F1409" s="17" t="s">
        <v>7549</v>
      </c>
      <c r="G1409" s="17" t="s">
        <v>7131</v>
      </c>
      <c r="H1409" s="17">
        <v>0</v>
      </c>
      <c r="I1409" s="18"/>
      <c r="J1409" s="18"/>
      <c r="K1409" s="17">
        <v>-14</v>
      </c>
    </row>
    <row r="1410" spans="1:11" ht="42" x14ac:dyDescent="0.25">
      <c r="A1410" s="29">
        <v>20221140150642</v>
      </c>
      <c r="B1410" s="19" t="s">
        <v>8221</v>
      </c>
      <c r="C1410" s="19" t="s">
        <v>7113</v>
      </c>
      <c r="D1410" s="19" t="s">
        <v>8220</v>
      </c>
      <c r="E1410" s="19" t="s">
        <v>7548</v>
      </c>
      <c r="F1410" s="19" t="s">
        <v>7549</v>
      </c>
      <c r="G1410" s="19" t="s">
        <v>7131</v>
      </c>
      <c r="H1410" s="19">
        <v>0</v>
      </c>
      <c r="I1410" s="20"/>
      <c r="J1410" s="20"/>
      <c r="K1410" s="19">
        <v>-14</v>
      </c>
    </row>
    <row r="1411" spans="1:11" ht="84" x14ac:dyDescent="0.25">
      <c r="A1411" s="28">
        <v>20221140150652</v>
      </c>
      <c r="B1411" s="17" t="s">
        <v>8222</v>
      </c>
      <c r="C1411" s="17" t="s">
        <v>8223</v>
      </c>
      <c r="D1411" s="17" t="s">
        <v>8224</v>
      </c>
      <c r="E1411" s="17" t="s">
        <v>6985</v>
      </c>
      <c r="F1411" s="17" t="s">
        <v>6986</v>
      </c>
      <c r="G1411" s="17" t="s">
        <v>6987</v>
      </c>
      <c r="H1411" s="17">
        <v>10</v>
      </c>
      <c r="I1411" s="18"/>
      <c r="J1411" s="18"/>
      <c r="K1411" s="17">
        <v>0</v>
      </c>
    </row>
    <row r="1412" spans="1:11" ht="52.5" x14ac:dyDescent="0.25">
      <c r="A1412" s="29">
        <v>20221140150662</v>
      </c>
      <c r="B1412" s="19" t="s">
        <v>8225</v>
      </c>
      <c r="C1412" s="19" t="s">
        <v>7832</v>
      </c>
      <c r="D1412" s="19" t="s">
        <v>8226</v>
      </c>
      <c r="E1412" s="19" t="s">
        <v>6985</v>
      </c>
      <c r="F1412" s="19" t="s">
        <v>6986</v>
      </c>
      <c r="G1412" s="19" t="s">
        <v>7032</v>
      </c>
      <c r="H1412" s="19">
        <v>0</v>
      </c>
      <c r="I1412" s="20"/>
      <c r="J1412" s="20"/>
      <c r="K1412" s="19">
        <v>-14</v>
      </c>
    </row>
    <row r="1413" spans="1:11" ht="94.5" x14ac:dyDescent="0.25">
      <c r="A1413" s="28">
        <v>20221140150672</v>
      </c>
      <c r="B1413" s="17" t="s">
        <v>8227</v>
      </c>
      <c r="C1413" s="17" t="s">
        <v>8200</v>
      </c>
      <c r="D1413" s="17" t="s">
        <v>8201</v>
      </c>
      <c r="E1413" s="17" t="s">
        <v>7228</v>
      </c>
      <c r="F1413" s="17" t="s">
        <v>7229</v>
      </c>
      <c r="G1413" s="17" t="s">
        <v>7026</v>
      </c>
      <c r="H1413" s="17">
        <v>30</v>
      </c>
      <c r="I1413" s="18"/>
      <c r="J1413" s="18"/>
      <c r="K1413" s="17">
        <v>28</v>
      </c>
    </row>
    <row r="1414" spans="1:11" ht="52.5" x14ac:dyDescent="0.25">
      <c r="A1414" s="29">
        <v>20221140150682</v>
      </c>
      <c r="B1414" s="19" t="s">
        <v>8228</v>
      </c>
      <c r="C1414" s="19" t="s">
        <v>8200</v>
      </c>
      <c r="D1414" s="19" t="s">
        <v>8229</v>
      </c>
      <c r="E1414" s="19" t="s">
        <v>6985</v>
      </c>
      <c r="F1414" s="19" t="s">
        <v>6986</v>
      </c>
      <c r="G1414" s="19" t="s">
        <v>6987</v>
      </c>
      <c r="H1414" s="19">
        <v>10</v>
      </c>
      <c r="I1414" s="20"/>
      <c r="J1414" s="20"/>
      <c r="K1414" s="19">
        <v>0</v>
      </c>
    </row>
    <row r="1415" spans="1:11" ht="42" x14ac:dyDescent="0.25">
      <c r="A1415" s="28">
        <v>20221140150692</v>
      </c>
      <c r="B1415" s="17" t="s">
        <v>8230</v>
      </c>
      <c r="C1415" s="17" t="s">
        <v>8028</v>
      </c>
      <c r="D1415" s="17" t="s">
        <v>8198</v>
      </c>
      <c r="E1415" s="17" t="s">
        <v>7548</v>
      </c>
      <c r="F1415" s="17" t="s">
        <v>7549</v>
      </c>
      <c r="G1415" s="17" t="s">
        <v>7131</v>
      </c>
      <c r="H1415" s="17">
        <v>0</v>
      </c>
      <c r="I1415" s="18"/>
      <c r="J1415" s="18"/>
      <c r="K1415" s="17">
        <v>-14</v>
      </c>
    </row>
    <row r="1416" spans="1:11" ht="94.5" x14ac:dyDescent="0.25">
      <c r="A1416" s="29">
        <v>20221140150702</v>
      </c>
      <c r="B1416" s="19" t="s">
        <v>8231</v>
      </c>
      <c r="C1416" s="19" t="s">
        <v>8232</v>
      </c>
      <c r="D1416" s="19" t="s">
        <v>8233</v>
      </c>
      <c r="E1416" s="19" t="s">
        <v>8234</v>
      </c>
      <c r="F1416" s="19" t="s">
        <v>7025</v>
      </c>
      <c r="G1416" s="19" t="s">
        <v>7032</v>
      </c>
      <c r="H1416" s="19">
        <v>0</v>
      </c>
      <c r="I1416" s="20"/>
      <c r="J1416" s="20"/>
      <c r="K1416" s="19">
        <v>-14</v>
      </c>
    </row>
    <row r="1417" spans="1:11" ht="84" x14ac:dyDescent="0.25">
      <c r="A1417" s="28">
        <v>20221140150712</v>
      </c>
      <c r="B1417" s="17" t="s">
        <v>8235</v>
      </c>
      <c r="C1417" s="17" t="s">
        <v>8236</v>
      </c>
      <c r="D1417" s="17" t="s">
        <v>8237</v>
      </c>
      <c r="E1417" s="17" t="s">
        <v>6985</v>
      </c>
      <c r="F1417" s="17" t="s">
        <v>6986</v>
      </c>
      <c r="G1417" s="17" t="s">
        <v>8238</v>
      </c>
      <c r="H1417" s="17">
        <v>15</v>
      </c>
      <c r="I1417" s="18"/>
      <c r="J1417" s="18"/>
      <c r="K1417" s="17">
        <v>7</v>
      </c>
    </row>
    <row r="1418" spans="1:11" ht="168" x14ac:dyDescent="0.25">
      <c r="A1418" s="29">
        <v>20221140150722</v>
      </c>
      <c r="B1418" s="19" t="s">
        <v>8239</v>
      </c>
      <c r="C1418" s="19" t="s">
        <v>7849</v>
      </c>
      <c r="D1418" s="19" t="s">
        <v>8240</v>
      </c>
      <c r="E1418" s="19" t="s">
        <v>6985</v>
      </c>
      <c r="F1418" s="19" t="s">
        <v>6986</v>
      </c>
      <c r="G1418" s="19" t="s">
        <v>6987</v>
      </c>
      <c r="H1418" s="19">
        <v>10</v>
      </c>
      <c r="I1418" s="20"/>
      <c r="J1418" s="20"/>
      <c r="K1418" s="19">
        <v>0</v>
      </c>
    </row>
    <row r="1419" spans="1:11" ht="42" x14ac:dyDescent="0.25">
      <c r="A1419" s="28">
        <v>20221140150732</v>
      </c>
      <c r="B1419" s="17" t="s">
        <v>8241</v>
      </c>
      <c r="C1419" s="17" t="s">
        <v>8095</v>
      </c>
      <c r="D1419" s="17" t="s">
        <v>8242</v>
      </c>
      <c r="E1419" s="17" t="s">
        <v>7548</v>
      </c>
      <c r="F1419" s="17" t="s">
        <v>7549</v>
      </c>
      <c r="G1419" s="17" t="s">
        <v>7131</v>
      </c>
      <c r="H1419" s="17">
        <v>0</v>
      </c>
      <c r="I1419" s="18"/>
      <c r="J1419" s="18"/>
      <c r="K1419" s="17">
        <v>-14</v>
      </c>
    </row>
    <row r="1420" spans="1:11" ht="73.5" x14ac:dyDescent="0.25">
      <c r="A1420" s="29">
        <v>20221140150742</v>
      </c>
      <c r="B1420" s="19" t="s">
        <v>8243</v>
      </c>
      <c r="C1420" s="19" t="s">
        <v>7625</v>
      </c>
      <c r="D1420" s="19" t="s">
        <v>8244</v>
      </c>
      <c r="E1420" s="19" t="s">
        <v>6985</v>
      </c>
      <c r="F1420" s="19" t="s">
        <v>6986</v>
      </c>
      <c r="G1420" s="19" t="s">
        <v>6987</v>
      </c>
      <c r="H1420" s="19">
        <v>10</v>
      </c>
      <c r="I1420" s="20"/>
      <c r="J1420" s="20"/>
      <c r="K1420" s="19">
        <v>0</v>
      </c>
    </row>
    <row r="1421" spans="1:11" ht="94.5" x14ac:dyDescent="0.25">
      <c r="A1421" s="28">
        <v>20221140150752</v>
      </c>
      <c r="B1421" s="17" t="s">
        <v>8245</v>
      </c>
      <c r="C1421" s="17" t="s">
        <v>7691</v>
      </c>
      <c r="D1421" s="17" t="s">
        <v>8246</v>
      </c>
      <c r="E1421" s="17" t="s">
        <v>6985</v>
      </c>
      <c r="F1421" s="17" t="s">
        <v>6986</v>
      </c>
      <c r="G1421" s="17" t="s">
        <v>6987</v>
      </c>
      <c r="H1421" s="17">
        <v>10</v>
      </c>
      <c r="I1421" s="18"/>
      <c r="J1421" s="18"/>
      <c r="K1421" s="17">
        <v>0</v>
      </c>
    </row>
    <row r="1422" spans="1:11" ht="84" x14ac:dyDescent="0.25">
      <c r="A1422" s="29">
        <v>20221140150762</v>
      </c>
      <c r="B1422" s="19" t="s">
        <v>8247</v>
      </c>
      <c r="C1422" s="19" t="s">
        <v>7315</v>
      </c>
      <c r="D1422" s="19" t="s">
        <v>8248</v>
      </c>
      <c r="E1422" s="19" t="s">
        <v>7145</v>
      </c>
      <c r="F1422" s="19" t="s">
        <v>7110</v>
      </c>
      <c r="G1422" s="19" t="s">
        <v>7032</v>
      </c>
      <c r="H1422" s="19">
        <v>0</v>
      </c>
      <c r="I1422" s="20"/>
      <c r="J1422" s="20"/>
      <c r="K1422" s="19">
        <v>-14</v>
      </c>
    </row>
    <row r="1423" spans="1:11" ht="94.5" x14ac:dyDescent="0.25">
      <c r="A1423" s="28">
        <v>20221140150772</v>
      </c>
      <c r="B1423" s="17" t="s">
        <v>8249</v>
      </c>
      <c r="C1423" s="17" t="s">
        <v>8250</v>
      </c>
      <c r="D1423" s="17" t="s">
        <v>8251</v>
      </c>
      <c r="E1423" s="17" t="s">
        <v>7526</v>
      </c>
      <c r="F1423" s="17" t="s">
        <v>7025</v>
      </c>
      <c r="G1423" s="17" t="s">
        <v>7026</v>
      </c>
      <c r="H1423" s="17">
        <v>30</v>
      </c>
      <c r="I1423" s="18"/>
      <c r="J1423" s="18"/>
      <c r="K1423" s="17">
        <v>28</v>
      </c>
    </row>
    <row r="1424" spans="1:11" ht="73.5" x14ac:dyDescent="0.25">
      <c r="A1424" s="29">
        <v>20221140150782</v>
      </c>
      <c r="B1424" s="19" t="s">
        <v>8252</v>
      </c>
      <c r="C1424" s="19" t="s">
        <v>7177</v>
      </c>
      <c r="D1424" s="19" t="s">
        <v>8253</v>
      </c>
      <c r="E1424" s="19" t="s">
        <v>6985</v>
      </c>
      <c r="F1424" s="19" t="s">
        <v>6986</v>
      </c>
      <c r="G1424" s="19" t="s">
        <v>6987</v>
      </c>
      <c r="H1424" s="19">
        <v>10</v>
      </c>
      <c r="I1424" s="20"/>
      <c r="J1424" s="20"/>
      <c r="K1424" s="19">
        <v>0</v>
      </c>
    </row>
    <row r="1425" spans="1:11" ht="42" x14ac:dyDescent="0.25">
      <c r="A1425" s="28">
        <v>20221140150792</v>
      </c>
      <c r="B1425" s="17" t="s">
        <v>8254</v>
      </c>
      <c r="C1425" s="17" t="s">
        <v>8255</v>
      </c>
      <c r="D1425" s="17" t="s">
        <v>8256</v>
      </c>
      <c r="E1425" s="17" t="s">
        <v>6985</v>
      </c>
      <c r="F1425" s="17" t="s">
        <v>6986</v>
      </c>
      <c r="G1425" s="17" t="s">
        <v>7032</v>
      </c>
      <c r="H1425" s="17">
        <v>0</v>
      </c>
      <c r="I1425" s="18"/>
      <c r="J1425" s="18"/>
      <c r="K1425" s="17">
        <v>-14</v>
      </c>
    </row>
    <row r="1426" spans="1:11" ht="52.5" x14ac:dyDescent="0.25">
      <c r="A1426" s="29">
        <v>20221140150802</v>
      </c>
      <c r="B1426" s="19" t="s">
        <v>8257</v>
      </c>
      <c r="C1426" s="19" t="s">
        <v>7779</v>
      </c>
      <c r="D1426" s="19" t="s">
        <v>8258</v>
      </c>
      <c r="E1426" s="19" t="s">
        <v>7511</v>
      </c>
      <c r="F1426" s="19" t="s">
        <v>7229</v>
      </c>
      <c r="G1426" s="19" t="s">
        <v>7026</v>
      </c>
      <c r="H1426" s="19">
        <v>30</v>
      </c>
      <c r="I1426" s="20"/>
      <c r="J1426" s="20"/>
      <c r="K1426" s="19">
        <v>28</v>
      </c>
    </row>
    <row r="1427" spans="1:11" ht="94.5" x14ac:dyDescent="0.25">
      <c r="A1427" s="28">
        <v>20221140150812</v>
      </c>
      <c r="B1427" s="17" t="s">
        <v>8259</v>
      </c>
      <c r="C1427" s="17" t="s">
        <v>8260</v>
      </c>
      <c r="D1427" s="17" t="s">
        <v>8261</v>
      </c>
      <c r="E1427" s="17" t="s">
        <v>8234</v>
      </c>
      <c r="F1427" s="17" t="s">
        <v>7025</v>
      </c>
      <c r="G1427" s="17" t="s">
        <v>7032</v>
      </c>
      <c r="H1427" s="17">
        <v>0</v>
      </c>
      <c r="I1427" s="18"/>
      <c r="J1427" s="18"/>
      <c r="K1427" s="17">
        <v>-14</v>
      </c>
    </row>
    <row r="1428" spans="1:11" ht="42" x14ac:dyDescent="0.25">
      <c r="A1428" s="29">
        <v>20221140150822</v>
      </c>
      <c r="B1428" s="19" t="s">
        <v>8262</v>
      </c>
      <c r="C1428" s="19" t="s">
        <v>8263</v>
      </c>
      <c r="D1428" s="19" t="s">
        <v>8264</v>
      </c>
      <c r="E1428" s="19" t="s">
        <v>6985</v>
      </c>
      <c r="F1428" s="19" t="s">
        <v>6986</v>
      </c>
      <c r="G1428" s="19" t="s">
        <v>7032</v>
      </c>
      <c r="H1428" s="19">
        <v>0</v>
      </c>
      <c r="I1428" s="20"/>
      <c r="J1428" s="20"/>
      <c r="K1428" s="19">
        <v>-14</v>
      </c>
    </row>
    <row r="1429" spans="1:11" ht="42" x14ac:dyDescent="0.25">
      <c r="A1429" s="28">
        <v>20221140150832</v>
      </c>
      <c r="B1429" s="17" t="s">
        <v>8265</v>
      </c>
      <c r="C1429" s="17" t="s">
        <v>8266</v>
      </c>
      <c r="D1429" s="17" t="s">
        <v>8267</v>
      </c>
      <c r="E1429" s="17" t="s">
        <v>8268</v>
      </c>
      <c r="F1429" s="17" t="s">
        <v>7065</v>
      </c>
      <c r="G1429" s="17" t="s">
        <v>7086</v>
      </c>
      <c r="H1429" s="17">
        <v>30</v>
      </c>
      <c r="I1429" s="18"/>
      <c r="J1429" s="18"/>
      <c r="K1429" s="17">
        <v>28</v>
      </c>
    </row>
    <row r="1430" spans="1:11" ht="42" x14ac:dyDescent="0.25">
      <c r="A1430" s="29">
        <v>20221140150842</v>
      </c>
      <c r="B1430" s="19" t="s">
        <v>8269</v>
      </c>
      <c r="C1430" s="19" t="s">
        <v>8270</v>
      </c>
      <c r="D1430" s="19" t="s">
        <v>8271</v>
      </c>
      <c r="E1430" s="19" t="s">
        <v>6985</v>
      </c>
      <c r="F1430" s="19" t="s">
        <v>6986</v>
      </c>
      <c r="G1430" s="19" t="s">
        <v>6987</v>
      </c>
      <c r="H1430" s="19">
        <v>10</v>
      </c>
      <c r="I1430" s="20"/>
      <c r="J1430" s="20"/>
      <c r="K1430" s="19">
        <v>0</v>
      </c>
    </row>
    <row r="1431" spans="1:11" ht="94.5" x14ac:dyDescent="0.25">
      <c r="A1431" s="28">
        <v>20221140150852</v>
      </c>
      <c r="B1431" s="17" t="s">
        <v>8272</v>
      </c>
      <c r="C1431" s="17" t="s">
        <v>8273</v>
      </c>
      <c r="D1431" s="17" t="s">
        <v>8274</v>
      </c>
      <c r="E1431" s="17" t="s">
        <v>8234</v>
      </c>
      <c r="F1431" s="17" t="s">
        <v>7025</v>
      </c>
      <c r="G1431" s="17" t="s">
        <v>7032</v>
      </c>
      <c r="H1431" s="17">
        <v>0</v>
      </c>
      <c r="I1431" s="18"/>
      <c r="J1431" s="18"/>
      <c r="K1431" s="17">
        <v>-14</v>
      </c>
    </row>
    <row r="1432" spans="1:11" ht="63" x14ac:dyDescent="0.25">
      <c r="A1432" s="29">
        <v>20221140150862</v>
      </c>
      <c r="B1432" s="19" t="s">
        <v>8275</v>
      </c>
      <c r="C1432" s="19" t="s">
        <v>8276</v>
      </c>
      <c r="D1432" s="19" t="s">
        <v>8277</v>
      </c>
      <c r="E1432" s="19" t="s">
        <v>6985</v>
      </c>
      <c r="F1432" s="19" t="s">
        <v>6986</v>
      </c>
      <c r="G1432" s="19" t="s">
        <v>7032</v>
      </c>
      <c r="H1432" s="19">
        <v>0</v>
      </c>
      <c r="I1432" s="20"/>
      <c r="J1432" s="20"/>
      <c r="K1432" s="19">
        <v>-14</v>
      </c>
    </row>
    <row r="1433" spans="1:11" ht="42" x14ac:dyDescent="0.25">
      <c r="A1433" s="28">
        <v>20221140150872</v>
      </c>
      <c r="B1433" s="17" t="s">
        <v>8278</v>
      </c>
      <c r="C1433" s="17" t="s">
        <v>8279</v>
      </c>
      <c r="D1433" s="17" t="s">
        <v>8280</v>
      </c>
      <c r="E1433" s="17" t="s">
        <v>6985</v>
      </c>
      <c r="F1433" s="17" t="s">
        <v>6986</v>
      </c>
      <c r="G1433" s="17" t="s">
        <v>7032</v>
      </c>
      <c r="H1433" s="17">
        <v>0</v>
      </c>
      <c r="I1433" s="18"/>
      <c r="J1433" s="18"/>
      <c r="K1433" s="17">
        <v>-14</v>
      </c>
    </row>
    <row r="1434" spans="1:11" ht="42" x14ac:dyDescent="0.25">
      <c r="A1434" s="29">
        <v>20221140150882</v>
      </c>
      <c r="B1434" s="19" t="s">
        <v>8281</v>
      </c>
      <c r="C1434" s="19" t="s">
        <v>7407</v>
      </c>
      <c r="D1434" s="19" t="s">
        <v>8282</v>
      </c>
      <c r="E1434" s="19" t="s">
        <v>7548</v>
      </c>
      <c r="F1434" s="19" t="s">
        <v>7549</v>
      </c>
      <c r="G1434" s="19" t="s">
        <v>7131</v>
      </c>
      <c r="H1434" s="19">
        <v>0</v>
      </c>
      <c r="I1434" s="20"/>
      <c r="J1434" s="20"/>
      <c r="K1434" s="19">
        <v>-14</v>
      </c>
    </row>
    <row r="1435" spans="1:11" ht="115.5" x14ac:dyDescent="0.25">
      <c r="A1435" s="28">
        <v>20221140150892</v>
      </c>
      <c r="B1435" s="17" t="s">
        <v>8283</v>
      </c>
      <c r="C1435" s="17" t="s">
        <v>8284</v>
      </c>
      <c r="D1435" s="17" t="s">
        <v>8285</v>
      </c>
      <c r="E1435" s="17" t="s">
        <v>7228</v>
      </c>
      <c r="F1435" s="17" t="s">
        <v>7229</v>
      </c>
      <c r="G1435" s="17" t="s">
        <v>7026</v>
      </c>
      <c r="H1435" s="17">
        <v>30</v>
      </c>
      <c r="I1435" s="18"/>
      <c r="J1435" s="18"/>
      <c r="K1435" s="17">
        <v>28</v>
      </c>
    </row>
    <row r="1436" spans="1:11" ht="52.5" x14ac:dyDescent="0.25">
      <c r="A1436" s="29">
        <v>20221140150902</v>
      </c>
      <c r="B1436" s="19" t="s">
        <v>8286</v>
      </c>
      <c r="C1436" s="19" t="s">
        <v>8287</v>
      </c>
      <c r="D1436" s="19" t="s">
        <v>8288</v>
      </c>
      <c r="E1436" s="19" t="s">
        <v>6985</v>
      </c>
      <c r="F1436" s="19" t="s">
        <v>6986</v>
      </c>
      <c r="G1436" s="19" t="s">
        <v>7032</v>
      </c>
      <c r="H1436" s="19">
        <v>0</v>
      </c>
      <c r="I1436" s="20"/>
      <c r="J1436" s="20"/>
      <c r="K1436" s="19">
        <v>-14</v>
      </c>
    </row>
    <row r="1437" spans="1:11" ht="31.5" x14ac:dyDescent="0.25">
      <c r="A1437" s="28">
        <v>20221140150912</v>
      </c>
      <c r="B1437" s="17" t="s">
        <v>8289</v>
      </c>
      <c r="C1437" s="17" t="s">
        <v>8290</v>
      </c>
      <c r="D1437" s="17" t="s">
        <v>8291</v>
      </c>
      <c r="E1437" s="17" t="s">
        <v>6985</v>
      </c>
      <c r="F1437" s="17" t="s">
        <v>6986</v>
      </c>
      <c r="G1437" s="17" t="s">
        <v>6987</v>
      </c>
      <c r="H1437" s="17">
        <v>10</v>
      </c>
      <c r="I1437" s="18"/>
      <c r="J1437" s="18"/>
      <c r="K1437" s="17">
        <v>0</v>
      </c>
    </row>
    <row r="1438" spans="1:11" ht="42" x14ac:dyDescent="0.25">
      <c r="A1438" s="29">
        <v>20221140150922</v>
      </c>
      <c r="B1438" s="19" t="s">
        <v>8292</v>
      </c>
      <c r="C1438" s="19" t="s">
        <v>8293</v>
      </c>
      <c r="D1438" s="19" t="s">
        <v>8294</v>
      </c>
      <c r="E1438" s="19" t="s">
        <v>7161</v>
      </c>
      <c r="F1438" s="19" t="s">
        <v>7162</v>
      </c>
      <c r="G1438" s="19" t="s">
        <v>6987</v>
      </c>
      <c r="H1438" s="19">
        <v>10</v>
      </c>
      <c r="I1438" s="20"/>
      <c r="J1438" s="20"/>
      <c r="K1438" s="19">
        <v>0</v>
      </c>
    </row>
    <row r="1439" spans="1:11" ht="94.5" x14ac:dyDescent="0.25">
      <c r="A1439" s="28">
        <v>20221140150932</v>
      </c>
      <c r="B1439" s="17" t="s">
        <v>8295</v>
      </c>
      <c r="C1439" s="17" t="s">
        <v>8296</v>
      </c>
      <c r="D1439" s="17" t="s">
        <v>8297</v>
      </c>
      <c r="E1439" s="17" t="s">
        <v>7024</v>
      </c>
      <c r="F1439" s="17" t="s">
        <v>7025</v>
      </c>
      <c r="G1439" s="17" t="s">
        <v>7004</v>
      </c>
      <c r="H1439" s="17">
        <v>35</v>
      </c>
      <c r="I1439" s="17">
        <v>20222110056001</v>
      </c>
      <c r="J1439" s="17">
        <v>20222110056001</v>
      </c>
      <c r="K1439" s="17">
        <v>35</v>
      </c>
    </row>
    <row r="1440" spans="1:11" ht="84" x14ac:dyDescent="0.25">
      <c r="A1440" s="29">
        <v>20221140150942</v>
      </c>
      <c r="B1440" s="19" t="s">
        <v>8298</v>
      </c>
      <c r="C1440" s="19" t="s">
        <v>8299</v>
      </c>
      <c r="D1440" s="19" t="s">
        <v>8300</v>
      </c>
      <c r="E1440" s="19" t="s">
        <v>8301</v>
      </c>
      <c r="F1440" s="19" t="s">
        <v>7549</v>
      </c>
      <c r="G1440" s="19" t="s">
        <v>7086</v>
      </c>
      <c r="H1440" s="19">
        <v>30</v>
      </c>
      <c r="I1440" s="20"/>
      <c r="J1440" s="20"/>
      <c r="K1440" s="19">
        <v>28</v>
      </c>
    </row>
    <row r="1441" spans="1:11" ht="105" x14ac:dyDescent="0.25">
      <c r="A1441" s="28">
        <v>20221140150952</v>
      </c>
      <c r="B1441" s="17" t="s">
        <v>8302</v>
      </c>
      <c r="C1441" s="17" t="s">
        <v>8303</v>
      </c>
      <c r="D1441" s="17" t="s">
        <v>8304</v>
      </c>
      <c r="E1441" s="17" t="s">
        <v>7115</v>
      </c>
      <c r="F1441" s="17" t="s">
        <v>7065</v>
      </c>
      <c r="G1441" s="17" t="s">
        <v>6987</v>
      </c>
      <c r="H1441" s="17">
        <v>10</v>
      </c>
      <c r="I1441" s="18"/>
      <c r="J1441" s="18"/>
      <c r="K1441" s="17">
        <v>0</v>
      </c>
    </row>
    <row r="1442" spans="1:11" ht="31.5" x14ac:dyDescent="0.25">
      <c r="A1442" s="29">
        <v>20221140150962</v>
      </c>
      <c r="B1442" s="19" t="s">
        <v>8305</v>
      </c>
      <c r="C1442" s="19" t="s">
        <v>8306</v>
      </c>
      <c r="D1442" s="19" t="s">
        <v>8307</v>
      </c>
      <c r="E1442" s="19" t="s">
        <v>6985</v>
      </c>
      <c r="F1442" s="19" t="s">
        <v>6986</v>
      </c>
      <c r="G1442" s="19" t="s">
        <v>6987</v>
      </c>
      <c r="H1442" s="19">
        <v>10</v>
      </c>
      <c r="I1442" s="20"/>
      <c r="J1442" s="20"/>
      <c r="K1442" s="19">
        <v>0</v>
      </c>
    </row>
    <row r="1443" spans="1:11" ht="31.5" x14ac:dyDescent="0.25">
      <c r="A1443" s="28">
        <v>20221140150972</v>
      </c>
      <c r="B1443" s="17" t="s">
        <v>8308</v>
      </c>
      <c r="C1443" s="17" t="s">
        <v>8306</v>
      </c>
      <c r="D1443" s="17" t="s">
        <v>8307</v>
      </c>
      <c r="E1443" s="17" t="s">
        <v>6985</v>
      </c>
      <c r="F1443" s="17" t="s">
        <v>6986</v>
      </c>
      <c r="G1443" s="17" t="s">
        <v>6987</v>
      </c>
      <c r="H1443" s="17">
        <v>10</v>
      </c>
      <c r="I1443" s="18"/>
      <c r="J1443" s="18"/>
      <c r="K1443" s="17">
        <v>0</v>
      </c>
    </row>
    <row r="1444" spans="1:11" ht="31.5" x14ac:dyDescent="0.25">
      <c r="A1444" s="29">
        <v>20221140150982</v>
      </c>
      <c r="B1444" s="19" t="s">
        <v>8309</v>
      </c>
      <c r="C1444" s="19" t="s">
        <v>8310</v>
      </c>
      <c r="D1444" s="19" t="s">
        <v>8311</v>
      </c>
      <c r="E1444" s="19" t="s">
        <v>6985</v>
      </c>
      <c r="F1444" s="19" t="s">
        <v>6986</v>
      </c>
      <c r="G1444" s="19" t="s">
        <v>6987</v>
      </c>
      <c r="H1444" s="19">
        <v>10</v>
      </c>
      <c r="I1444" s="20"/>
      <c r="J1444" s="20"/>
      <c r="K1444" s="19">
        <v>1</v>
      </c>
    </row>
    <row r="1445" spans="1:11" ht="31.5" x14ac:dyDescent="0.25">
      <c r="A1445" s="28">
        <v>20221140150992</v>
      </c>
      <c r="B1445" s="17" t="s">
        <v>8312</v>
      </c>
      <c r="C1445" s="17" t="s">
        <v>8310</v>
      </c>
      <c r="D1445" s="17" t="s">
        <v>8311</v>
      </c>
      <c r="E1445" s="17" t="s">
        <v>6985</v>
      </c>
      <c r="F1445" s="17" t="s">
        <v>6986</v>
      </c>
      <c r="G1445" s="17" t="s">
        <v>6987</v>
      </c>
      <c r="H1445" s="17">
        <v>10</v>
      </c>
      <c r="I1445" s="18"/>
      <c r="J1445" s="18"/>
      <c r="K1445" s="17">
        <v>1</v>
      </c>
    </row>
    <row r="1446" spans="1:11" ht="31.5" x14ac:dyDescent="0.25">
      <c r="A1446" s="29">
        <v>20221140151002</v>
      </c>
      <c r="B1446" s="19" t="s">
        <v>8313</v>
      </c>
      <c r="C1446" s="19" t="s">
        <v>8310</v>
      </c>
      <c r="D1446" s="19" t="s">
        <v>8311</v>
      </c>
      <c r="E1446" s="19" t="s">
        <v>6985</v>
      </c>
      <c r="F1446" s="19" t="s">
        <v>6986</v>
      </c>
      <c r="G1446" s="19" t="s">
        <v>6987</v>
      </c>
      <c r="H1446" s="19">
        <v>10</v>
      </c>
      <c r="I1446" s="20"/>
      <c r="J1446" s="20"/>
      <c r="K1446" s="19">
        <v>1</v>
      </c>
    </row>
    <row r="1447" spans="1:11" ht="31.5" x14ac:dyDescent="0.25">
      <c r="A1447" s="28">
        <v>20221140151012</v>
      </c>
      <c r="B1447" s="17" t="s">
        <v>8314</v>
      </c>
      <c r="C1447" s="17" t="s">
        <v>8310</v>
      </c>
      <c r="D1447" s="17" t="s">
        <v>8311</v>
      </c>
      <c r="E1447" s="17" t="s">
        <v>6985</v>
      </c>
      <c r="F1447" s="17" t="s">
        <v>6986</v>
      </c>
      <c r="G1447" s="17" t="s">
        <v>6987</v>
      </c>
      <c r="H1447" s="17">
        <v>10</v>
      </c>
      <c r="I1447" s="18"/>
      <c r="J1447" s="18"/>
      <c r="K1447" s="17">
        <v>1</v>
      </c>
    </row>
    <row r="1448" spans="1:11" ht="73.5" x14ac:dyDescent="0.25">
      <c r="A1448" s="29">
        <v>20221140151022</v>
      </c>
      <c r="B1448" s="19" t="s">
        <v>8315</v>
      </c>
      <c r="C1448" s="19" t="s">
        <v>8316</v>
      </c>
      <c r="D1448" s="19" t="s">
        <v>8317</v>
      </c>
      <c r="E1448" s="19" t="s">
        <v>7671</v>
      </c>
      <c r="F1448" s="19" t="s">
        <v>7245</v>
      </c>
      <c r="G1448" s="19" t="s">
        <v>7032</v>
      </c>
      <c r="H1448" s="19">
        <v>0</v>
      </c>
      <c r="I1448" s="20"/>
      <c r="J1448" s="20"/>
      <c r="K1448" s="19">
        <v>-13</v>
      </c>
    </row>
    <row r="1449" spans="1:11" ht="42" x14ac:dyDescent="0.25">
      <c r="A1449" s="28">
        <v>20221140151032</v>
      </c>
      <c r="B1449" s="17" t="s">
        <v>8318</v>
      </c>
      <c r="C1449" s="17" t="s">
        <v>7343</v>
      </c>
      <c r="D1449" s="17" t="s">
        <v>8319</v>
      </c>
      <c r="E1449" s="17" t="s">
        <v>6985</v>
      </c>
      <c r="F1449" s="17" t="s">
        <v>6986</v>
      </c>
      <c r="G1449" s="17" t="s">
        <v>6987</v>
      </c>
      <c r="H1449" s="17">
        <v>10</v>
      </c>
      <c r="I1449" s="17">
        <v>20222140055311</v>
      </c>
      <c r="J1449" s="17">
        <v>20222140055311</v>
      </c>
      <c r="K1449" s="17">
        <v>1</v>
      </c>
    </row>
    <row r="1450" spans="1:11" ht="42" x14ac:dyDescent="0.25">
      <c r="A1450" s="29">
        <v>20221140151042</v>
      </c>
      <c r="B1450" s="19" t="s">
        <v>8320</v>
      </c>
      <c r="C1450" s="19" t="s">
        <v>8162</v>
      </c>
      <c r="D1450" s="19" t="s">
        <v>8321</v>
      </c>
      <c r="E1450" s="19" t="s">
        <v>6985</v>
      </c>
      <c r="F1450" s="19" t="s">
        <v>6986</v>
      </c>
      <c r="G1450" s="19" t="s">
        <v>6987</v>
      </c>
      <c r="H1450" s="19">
        <v>10</v>
      </c>
      <c r="I1450" s="19">
        <v>20222140055551</v>
      </c>
      <c r="J1450" s="19">
        <v>20222140055551</v>
      </c>
      <c r="K1450" s="19">
        <v>1</v>
      </c>
    </row>
    <row r="1451" spans="1:11" ht="31.5" x14ac:dyDescent="0.25">
      <c r="A1451" s="28">
        <v>20221140151052</v>
      </c>
      <c r="B1451" s="17" t="s">
        <v>8322</v>
      </c>
      <c r="C1451" s="17" t="s">
        <v>7101</v>
      </c>
      <c r="D1451" s="17" t="s">
        <v>8323</v>
      </c>
      <c r="E1451" s="17" t="s">
        <v>6985</v>
      </c>
      <c r="F1451" s="17" t="s">
        <v>6986</v>
      </c>
      <c r="G1451" s="17" t="s">
        <v>6987</v>
      </c>
      <c r="H1451" s="17">
        <v>10</v>
      </c>
      <c r="I1451" s="18"/>
      <c r="J1451" s="18"/>
      <c r="K1451" s="17">
        <v>1</v>
      </c>
    </row>
    <row r="1452" spans="1:11" ht="31.5" x14ac:dyDescent="0.25">
      <c r="A1452" s="29">
        <v>20221140151062</v>
      </c>
      <c r="B1452" s="19" t="s">
        <v>8324</v>
      </c>
      <c r="C1452" s="19" t="s">
        <v>7101</v>
      </c>
      <c r="D1452" s="19" t="s">
        <v>8323</v>
      </c>
      <c r="E1452" s="19" t="s">
        <v>6985</v>
      </c>
      <c r="F1452" s="19" t="s">
        <v>6986</v>
      </c>
      <c r="G1452" s="19" t="s">
        <v>6987</v>
      </c>
      <c r="H1452" s="19">
        <v>10</v>
      </c>
      <c r="I1452" s="20"/>
      <c r="J1452" s="20"/>
      <c r="K1452" s="19">
        <v>1</v>
      </c>
    </row>
    <row r="1453" spans="1:11" ht="31.5" x14ac:dyDescent="0.25">
      <c r="A1453" s="28">
        <v>20221140151072</v>
      </c>
      <c r="B1453" s="17" t="s">
        <v>8325</v>
      </c>
      <c r="C1453" s="17" t="s">
        <v>8326</v>
      </c>
      <c r="D1453" s="17" t="s">
        <v>8323</v>
      </c>
      <c r="E1453" s="17" t="s">
        <v>6985</v>
      </c>
      <c r="F1453" s="17" t="s">
        <v>6986</v>
      </c>
      <c r="G1453" s="17" t="s">
        <v>7299</v>
      </c>
      <c r="H1453" s="17">
        <v>10</v>
      </c>
      <c r="I1453" s="18"/>
      <c r="J1453" s="18"/>
      <c r="K1453" s="17">
        <v>1</v>
      </c>
    </row>
    <row r="1454" spans="1:11" ht="31.5" x14ac:dyDescent="0.25">
      <c r="A1454" s="29">
        <v>20221140151082</v>
      </c>
      <c r="B1454" s="19" t="s">
        <v>8327</v>
      </c>
      <c r="C1454" s="19" t="s">
        <v>8328</v>
      </c>
      <c r="D1454" s="19" t="s">
        <v>8323</v>
      </c>
      <c r="E1454" s="19" t="s">
        <v>8329</v>
      </c>
      <c r="F1454" s="19" t="s">
        <v>7031</v>
      </c>
      <c r="G1454" s="19" t="s">
        <v>7131</v>
      </c>
      <c r="H1454" s="19">
        <v>0</v>
      </c>
      <c r="I1454" s="20"/>
      <c r="J1454" s="20"/>
      <c r="K1454" s="19">
        <v>-13</v>
      </c>
    </row>
    <row r="1455" spans="1:11" ht="31.5" x14ac:dyDescent="0.25">
      <c r="A1455" s="28">
        <v>20221140151092</v>
      </c>
      <c r="B1455" s="17" t="s">
        <v>8330</v>
      </c>
      <c r="C1455" s="17" t="s">
        <v>8331</v>
      </c>
      <c r="D1455" s="17" t="s">
        <v>8323</v>
      </c>
      <c r="E1455" s="17" t="s">
        <v>6985</v>
      </c>
      <c r="F1455" s="17" t="s">
        <v>6986</v>
      </c>
      <c r="G1455" s="17" t="s">
        <v>6987</v>
      </c>
      <c r="H1455" s="17">
        <v>10</v>
      </c>
      <c r="I1455" s="18"/>
      <c r="J1455" s="18"/>
      <c r="K1455" s="17">
        <v>1</v>
      </c>
    </row>
    <row r="1456" spans="1:11" ht="42" x14ac:dyDescent="0.25">
      <c r="A1456" s="29">
        <v>20221140151102</v>
      </c>
      <c r="B1456" s="19" t="s">
        <v>8332</v>
      </c>
      <c r="C1456" s="19" t="s">
        <v>7376</v>
      </c>
      <c r="D1456" s="19" t="s">
        <v>8333</v>
      </c>
      <c r="E1456" s="19" t="s">
        <v>6985</v>
      </c>
      <c r="F1456" s="19" t="s">
        <v>6986</v>
      </c>
      <c r="G1456" s="19" t="s">
        <v>6987</v>
      </c>
      <c r="H1456" s="19">
        <v>10</v>
      </c>
      <c r="I1456" s="19">
        <v>20222140055561</v>
      </c>
      <c r="J1456" s="19">
        <v>20222140055561</v>
      </c>
      <c r="K1456" s="19">
        <v>1</v>
      </c>
    </row>
    <row r="1457" spans="1:11" ht="73.5" x14ac:dyDescent="0.25">
      <c r="A1457" s="28">
        <v>20221140151112</v>
      </c>
      <c r="B1457" s="17" t="s">
        <v>8334</v>
      </c>
      <c r="C1457" s="17" t="s">
        <v>7857</v>
      </c>
      <c r="D1457" s="17" t="s">
        <v>8335</v>
      </c>
      <c r="E1457" s="17" t="s">
        <v>6985</v>
      </c>
      <c r="F1457" s="17" t="s">
        <v>6986</v>
      </c>
      <c r="G1457" s="17" t="s">
        <v>7032</v>
      </c>
      <c r="H1457" s="17">
        <v>0</v>
      </c>
      <c r="I1457" s="18"/>
      <c r="J1457" s="18"/>
      <c r="K1457" s="17">
        <v>-13</v>
      </c>
    </row>
    <row r="1458" spans="1:11" ht="31.5" x14ac:dyDescent="0.25">
      <c r="A1458" s="29">
        <v>20221140151122</v>
      </c>
      <c r="B1458" s="19" t="s">
        <v>8336</v>
      </c>
      <c r="C1458" s="19" t="s">
        <v>8337</v>
      </c>
      <c r="D1458" s="19" t="s">
        <v>8338</v>
      </c>
      <c r="E1458" s="19" t="s">
        <v>6985</v>
      </c>
      <c r="F1458" s="19" t="s">
        <v>6986</v>
      </c>
      <c r="G1458" s="19" t="s">
        <v>6987</v>
      </c>
      <c r="H1458" s="19">
        <v>10</v>
      </c>
      <c r="I1458" s="20"/>
      <c r="J1458" s="20"/>
      <c r="K1458" s="19">
        <v>1</v>
      </c>
    </row>
    <row r="1459" spans="1:11" ht="94.5" x14ac:dyDescent="0.25">
      <c r="A1459" s="28">
        <v>20221140151132</v>
      </c>
      <c r="B1459" s="17" t="s">
        <v>8339</v>
      </c>
      <c r="C1459" s="17" t="s">
        <v>8340</v>
      </c>
      <c r="D1459" s="17" t="s">
        <v>8341</v>
      </c>
      <c r="E1459" s="17" t="s">
        <v>7085</v>
      </c>
      <c r="F1459" s="17" t="s">
        <v>7025</v>
      </c>
      <c r="G1459" s="17" t="s">
        <v>7086</v>
      </c>
      <c r="H1459" s="17">
        <v>30</v>
      </c>
      <c r="I1459" s="18"/>
      <c r="J1459" s="18"/>
      <c r="K1459" s="17">
        <v>29</v>
      </c>
    </row>
    <row r="1460" spans="1:11" ht="31.5" x14ac:dyDescent="0.25">
      <c r="A1460" s="29">
        <v>20221140151142</v>
      </c>
      <c r="B1460" s="19" t="s">
        <v>8342</v>
      </c>
      <c r="C1460" s="19" t="s">
        <v>8343</v>
      </c>
      <c r="D1460" s="19" t="s">
        <v>8323</v>
      </c>
      <c r="E1460" s="19" t="s">
        <v>6985</v>
      </c>
      <c r="F1460" s="19" t="s">
        <v>6986</v>
      </c>
      <c r="G1460" s="19" t="s">
        <v>6987</v>
      </c>
      <c r="H1460" s="19">
        <v>10</v>
      </c>
      <c r="I1460" s="20"/>
      <c r="J1460" s="20"/>
      <c r="K1460" s="19">
        <v>1</v>
      </c>
    </row>
    <row r="1461" spans="1:11" ht="84" x14ac:dyDescent="0.25">
      <c r="A1461" s="28">
        <v>20221140151152</v>
      </c>
      <c r="B1461" s="17" t="s">
        <v>8344</v>
      </c>
      <c r="C1461" s="17" t="s">
        <v>8345</v>
      </c>
      <c r="D1461" s="17" t="s">
        <v>8346</v>
      </c>
      <c r="E1461" s="17" t="s">
        <v>7161</v>
      </c>
      <c r="F1461" s="17" t="s">
        <v>7162</v>
      </c>
      <c r="G1461" s="17" t="s">
        <v>7026</v>
      </c>
      <c r="H1461" s="17">
        <v>30</v>
      </c>
      <c r="I1461" s="18"/>
      <c r="J1461" s="18"/>
      <c r="K1461" s="17">
        <v>29</v>
      </c>
    </row>
    <row r="1462" spans="1:11" ht="52.5" x14ac:dyDescent="0.25">
      <c r="A1462" s="29">
        <v>20221140151162</v>
      </c>
      <c r="B1462" s="19" t="s">
        <v>8347</v>
      </c>
      <c r="C1462" s="19" t="s">
        <v>7561</v>
      </c>
      <c r="D1462" s="19" t="s">
        <v>8348</v>
      </c>
      <c r="E1462" s="19" t="s">
        <v>7511</v>
      </c>
      <c r="F1462" s="19" t="s">
        <v>7229</v>
      </c>
      <c r="G1462" s="19" t="s">
        <v>7026</v>
      </c>
      <c r="H1462" s="19">
        <v>30</v>
      </c>
      <c r="I1462" s="20"/>
      <c r="J1462" s="20"/>
      <c r="K1462" s="19">
        <v>29</v>
      </c>
    </row>
    <row r="1463" spans="1:11" ht="42" x14ac:dyDescent="0.25">
      <c r="A1463" s="28">
        <v>20221140151172</v>
      </c>
      <c r="B1463" s="17" t="s">
        <v>8349</v>
      </c>
      <c r="C1463" s="17" t="s">
        <v>8350</v>
      </c>
      <c r="D1463" s="17" t="s">
        <v>8351</v>
      </c>
      <c r="E1463" s="17" t="s">
        <v>6985</v>
      </c>
      <c r="F1463" s="17" t="s">
        <v>6986</v>
      </c>
      <c r="G1463" s="17" t="s">
        <v>7026</v>
      </c>
      <c r="H1463" s="17">
        <v>30</v>
      </c>
      <c r="I1463" s="17">
        <v>20222140055261</v>
      </c>
      <c r="J1463" s="17">
        <v>20222140055261</v>
      </c>
      <c r="K1463" s="17">
        <v>29</v>
      </c>
    </row>
    <row r="1464" spans="1:11" ht="31.5" x14ac:dyDescent="0.25">
      <c r="A1464" s="29">
        <v>20221140151182</v>
      </c>
      <c r="B1464" s="19" t="s">
        <v>8352</v>
      </c>
      <c r="C1464" s="19" t="s">
        <v>8353</v>
      </c>
      <c r="D1464" s="19" t="s">
        <v>8323</v>
      </c>
      <c r="E1464" s="19" t="s">
        <v>6985</v>
      </c>
      <c r="F1464" s="19" t="s">
        <v>6986</v>
      </c>
      <c r="G1464" s="19" t="s">
        <v>6987</v>
      </c>
      <c r="H1464" s="19">
        <v>10</v>
      </c>
      <c r="I1464" s="20"/>
      <c r="J1464" s="20"/>
      <c r="K1464" s="19">
        <v>1</v>
      </c>
    </row>
    <row r="1465" spans="1:11" ht="31.5" x14ac:dyDescent="0.25">
      <c r="A1465" s="28">
        <v>20221140151192</v>
      </c>
      <c r="B1465" s="17" t="s">
        <v>8354</v>
      </c>
      <c r="C1465" s="17" t="s">
        <v>8355</v>
      </c>
      <c r="D1465" s="17" t="s">
        <v>8323</v>
      </c>
      <c r="E1465" s="17" t="s">
        <v>6985</v>
      </c>
      <c r="F1465" s="17" t="s">
        <v>6986</v>
      </c>
      <c r="G1465" s="17" t="s">
        <v>6987</v>
      </c>
      <c r="H1465" s="17">
        <v>10</v>
      </c>
      <c r="I1465" s="18"/>
      <c r="J1465" s="18"/>
      <c r="K1465" s="17">
        <v>1</v>
      </c>
    </row>
    <row r="1466" spans="1:11" ht="31.5" x14ac:dyDescent="0.25">
      <c r="A1466" s="29">
        <v>20221140151202</v>
      </c>
      <c r="B1466" s="19" t="s">
        <v>8356</v>
      </c>
      <c r="C1466" s="19" t="s">
        <v>8357</v>
      </c>
      <c r="D1466" s="19" t="s">
        <v>6990</v>
      </c>
      <c r="E1466" s="19" t="s">
        <v>6985</v>
      </c>
      <c r="F1466" s="19" t="s">
        <v>6986</v>
      </c>
      <c r="G1466" s="19" t="s">
        <v>6987</v>
      </c>
      <c r="H1466" s="19">
        <v>10</v>
      </c>
      <c r="I1466" s="20"/>
      <c r="J1466" s="20"/>
      <c r="K1466" s="19">
        <v>1</v>
      </c>
    </row>
    <row r="1467" spans="1:11" ht="31.5" x14ac:dyDescent="0.25">
      <c r="A1467" s="28">
        <v>20221140151212</v>
      </c>
      <c r="B1467" s="17" t="s">
        <v>8358</v>
      </c>
      <c r="C1467" s="17" t="s">
        <v>7048</v>
      </c>
      <c r="D1467" s="17" t="s">
        <v>8323</v>
      </c>
      <c r="E1467" s="17" t="s">
        <v>6985</v>
      </c>
      <c r="F1467" s="17" t="s">
        <v>6986</v>
      </c>
      <c r="G1467" s="17" t="s">
        <v>6987</v>
      </c>
      <c r="H1467" s="17">
        <v>10</v>
      </c>
      <c r="I1467" s="18"/>
      <c r="J1467" s="18"/>
      <c r="K1467" s="17">
        <v>1</v>
      </c>
    </row>
    <row r="1468" spans="1:11" ht="31.5" x14ac:dyDescent="0.25">
      <c r="A1468" s="29">
        <v>20221140151222</v>
      </c>
      <c r="B1468" s="19" t="s">
        <v>8359</v>
      </c>
      <c r="C1468" s="19" t="s">
        <v>8360</v>
      </c>
      <c r="D1468" s="19" t="s">
        <v>8323</v>
      </c>
      <c r="E1468" s="19" t="s">
        <v>6985</v>
      </c>
      <c r="F1468" s="19" t="s">
        <v>6986</v>
      </c>
      <c r="G1468" s="19" t="s">
        <v>6987</v>
      </c>
      <c r="H1468" s="19">
        <v>10</v>
      </c>
      <c r="I1468" s="20"/>
      <c r="J1468" s="20"/>
      <c r="K1468" s="19">
        <v>1</v>
      </c>
    </row>
    <row r="1469" spans="1:11" ht="31.5" x14ac:dyDescent="0.25">
      <c r="A1469" s="28">
        <v>20221140151232</v>
      </c>
      <c r="B1469" s="17" t="s">
        <v>8361</v>
      </c>
      <c r="C1469" s="17" t="s">
        <v>7239</v>
      </c>
      <c r="D1469" s="17" t="s">
        <v>8362</v>
      </c>
      <c r="E1469" s="17" t="s">
        <v>6985</v>
      </c>
      <c r="F1469" s="17" t="s">
        <v>6986</v>
      </c>
      <c r="G1469" s="17" t="s">
        <v>6987</v>
      </c>
      <c r="H1469" s="17">
        <v>10</v>
      </c>
      <c r="I1469" s="18"/>
      <c r="J1469" s="18"/>
      <c r="K1469" s="17">
        <v>1</v>
      </c>
    </row>
    <row r="1470" spans="1:11" ht="94.5" x14ac:dyDescent="0.25">
      <c r="A1470" s="29">
        <v>20221140151242</v>
      </c>
      <c r="B1470" s="19" t="s">
        <v>8363</v>
      </c>
      <c r="C1470" s="19" t="s">
        <v>8364</v>
      </c>
      <c r="D1470" s="19" t="s">
        <v>8365</v>
      </c>
      <c r="E1470" s="19" t="s">
        <v>7024</v>
      </c>
      <c r="F1470" s="19" t="s">
        <v>7025</v>
      </c>
      <c r="G1470" s="19" t="s">
        <v>7009</v>
      </c>
      <c r="H1470" s="19">
        <v>10</v>
      </c>
      <c r="I1470" s="19">
        <v>20222110055291</v>
      </c>
      <c r="J1470" s="19">
        <v>20222110055291</v>
      </c>
      <c r="K1470" s="19">
        <v>1</v>
      </c>
    </row>
    <row r="1471" spans="1:11" ht="31.5" x14ac:dyDescent="0.25">
      <c r="A1471" s="28">
        <v>20221140151252</v>
      </c>
      <c r="B1471" s="17" t="s">
        <v>8366</v>
      </c>
      <c r="C1471" s="17" t="s">
        <v>8054</v>
      </c>
      <c r="D1471" s="17" t="s">
        <v>8307</v>
      </c>
      <c r="E1471" s="17" t="s">
        <v>6985</v>
      </c>
      <c r="F1471" s="17" t="s">
        <v>6986</v>
      </c>
      <c r="G1471" s="17" t="s">
        <v>6987</v>
      </c>
      <c r="H1471" s="17">
        <v>10</v>
      </c>
      <c r="I1471" s="18"/>
      <c r="J1471" s="18"/>
      <c r="K1471" s="17">
        <v>1</v>
      </c>
    </row>
    <row r="1472" spans="1:11" ht="94.5" x14ac:dyDescent="0.25">
      <c r="A1472" s="29">
        <v>20221140151262</v>
      </c>
      <c r="B1472" s="19" t="s">
        <v>8367</v>
      </c>
      <c r="C1472" s="19" t="s">
        <v>7496</v>
      </c>
      <c r="D1472" s="19" t="s">
        <v>8368</v>
      </c>
      <c r="E1472" s="19" t="s">
        <v>7526</v>
      </c>
      <c r="F1472" s="19" t="s">
        <v>7025</v>
      </c>
      <c r="G1472" s="19" t="s">
        <v>7026</v>
      </c>
      <c r="H1472" s="19">
        <v>30</v>
      </c>
      <c r="I1472" s="20"/>
      <c r="J1472" s="20"/>
      <c r="K1472" s="19">
        <v>29</v>
      </c>
    </row>
    <row r="1473" spans="1:11" ht="31.5" x14ac:dyDescent="0.25">
      <c r="A1473" s="28">
        <v>20221140151272</v>
      </c>
      <c r="B1473" s="17" t="s">
        <v>8369</v>
      </c>
      <c r="C1473" s="17" t="s">
        <v>7052</v>
      </c>
      <c r="D1473" s="17" t="s">
        <v>6990</v>
      </c>
      <c r="E1473" s="17" t="s">
        <v>6985</v>
      </c>
      <c r="F1473" s="17" t="s">
        <v>6986</v>
      </c>
      <c r="G1473" s="17" t="s">
        <v>6987</v>
      </c>
      <c r="H1473" s="17">
        <v>10</v>
      </c>
      <c r="I1473" s="18"/>
      <c r="J1473" s="18"/>
      <c r="K1473" s="17">
        <v>1</v>
      </c>
    </row>
    <row r="1474" spans="1:11" ht="189" x14ac:dyDescent="0.25">
      <c r="A1474" s="29">
        <v>20221140151282</v>
      </c>
      <c r="B1474" s="19" t="s">
        <v>8370</v>
      </c>
      <c r="C1474" s="19" t="s">
        <v>8371</v>
      </c>
      <c r="D1474" s="19" t="s">
        <v>8372</v>
      </c>
      <c r="E1474" s="19" t="s">
        <v>7548</v>
      </c>
      <c r="F1474" s="19" t="s">
        <v>7549</v>
      </c>
      <c r="G1474" s="19" t="s">
        <v>7131</v>
      </c>
      <c r="H1474" s="19">
        <v>0</v>
      </c>
      <c r="I1474" s="20"/>
      <c r="J1474" s="20"/>
      <c r="K1474" s="19">
        <v>-13</v>
      </c>
    </row>
    <row r="1475" spans="1:11" ht="42" x14ac:dyDescent="0.25">
      <c r="A1475" s="28">
        <v>20221140151292</v>
      </c>
      <c r="B1475" s="17" t="s">
        <v>8373</v>
      </c>
      <c r="C1475" s="17" t="s">
        <v>7694</v>
      </c>
      <c r="D1475" s="17" t="s">
        <v>8374</v>
      </c>
      <c r="E1475" s="17" t="s">
        <v>6985</v>
      </c>
      <c r="F1475" s="17" t="s">
        <v>6986</v>
      </c>
      <c r="G1475" s="17" t="s">
        <v>7032</v>
      </c>
      <c r="H1475" s="17">
        <v>0</v>
      </c>
      <c r="I1475" s="18"/>
      <c r="J1475" s="18"/>
      <c r="K1475" s="17">
        <v>-13</v>
      </c>
    </row>
    <row r="1476" spans="1:11" ht="42" x14ac:dyDescent="0.25">
      <c r="A1476" s="29">
        <v>20221140151302</v>
      </c>
      <c r="B1476" s="19" t="s">
        <v>8375</v>
      </c>
      <c r="C1476" s="19" t="s">
        <v>7050</v>
      </c>
      <c r="D1476" s="19" t="s">
        <v>8376</v>
      </c>
      <c r="E1476" s="19" t="s">
        <v>6985</v>
      </c>
      <c r="F1476" s="19" t="s">
        <v>6986</v>
      </c>
      <c r="G1476" s="19" t="s">
        <v>6987</v>
      </c>
      <c r="H1476" s="19">
        <v>10</v>
      </c>
      <c r="I1476" s="20"/>
      <c r="J1476" s="20"/>
      <c r="K1476" s="19">
        <v>1</v>
      </c>
    </row>
    <row r="1477" spans="1:11" ht="31.5" x14ac:dyDescent="0.25">
      <c r="A1477" s="28">
        <v>20221140151312</v>
      </c>
      <c r="B1477" s="17" t="s">
        <v>8377</v>
      </c>
      <c r="C1477" s="17" t="s">
        <v>7098</v>
      </c>
      <c r="D1477" s="17" t="s">
        <v>8376</v>
      </c>
      <c r="E1477" s="17" t="s">
        <v>6985</v>
      </c>
      <c r="F1477" s="17" t="s">
        <v>6986</v>
      </c>
      <c r="G1477" s="17" t="s">
        <v>6987</v>
      </c>
      <c r="H1477" s="17">
        <v>10</v>
      </c>
      <c r="I1477" s="18"/>
      <c r="J1477" s="18"/>
      <c r="K1477" s="17">
        <v>1</v>
      </c>
    </row>
    <row r="1478" spans="1:11" ht="31.5" x14ac:dyDescent="0.25">
      <c r="A1478" s="29">
        <v>20221140151322</v>
      </c>
      <c r="B1478" s="19" t="s">
        <v>8378</v>
      </c>
      <c r="C1478" s="19" t="s">
        <v>8379</v>
      </c>
      <c r="D1478" s="19" t="s">
        <v>8376</v>
      </c>
      <c r="E1478" s="19" t="s">
        <v>6985</v>
      </c>
      <c r="F1478" s="19" t="s">
        <v>6986</v>
      </c>
      <c r="G1478" s="19" t="s">
        <v>6987</v>
      </c>
      <c r="H1478" s="19">
        <v>10</v>
      </c>
      <c r="I1478" s="20"/>
      <c r="J1478" s="20"/>
      <c r="K1478" s="19">
        <v>1</v>
      </c>
    </row>
    <row r="1479" spans="1:11" ht="31.5" x14ac:dyDescent="0.25">
      <c r="A1479" s="28">
        <v>20221140151332</v>
      </c>
      <c r="B1479" s="17" t="s">
        <v>8380</v>
      </c>
      <c r="C1479" s="17" t="s">
        <v>8381</v>
      </c>
      <c r="D1479" s="17" t="s">
        <v>8376</v>
      </c>
      <c r="E1479" s="17" t="s">
        <v>6985</v>
      </c>
      <c r="F1479" s="17" t="s">
        <v>6986</v>
      </c>
      <c r="G1479" s="17" t="s">
        <v>6987</v>
      </c>
      <c r="H1479" s="17">
        <v>10</v>
      </c>
      <c r="I1479" s="18"/>
      <c r="J1479" s="18"/>
      <c r="K1479" s="17">
        <v>1</v>
      </c>
    </row>
    <row r="1480" spans="1:11" ht="31.5" x14ac:dyDescent="0.25">
      <c r="A1480" s="29">
        <v>20221140151342</v>
      </c>
      <c r="B1480" s="19" t="s">
        <v>8382</v>
      </c>
      <c r="C1480" s="19" t="s">
        <v>8383</v>
      </c>
      <c r="D1480" s="19" t="s">
        <v>8384</v>
      </c>
      <c r="E1480" s="19" t="s">
        <v>6985</v>
      </c>
      <c r="F1480" s="19" t="s">
        <v>6986</v>
      </c>
      <c r="G1480" s="19" t="s">
        <v>6987</v>
      </c>
      <c r="H1480" s="19">
        <v>10</v>
      </c>
      <c r="I1480" s="20"/>
      <c r="J1480" s="20"/>
      <c r="K1480" s="19">
        <v>1</v>
      </c>
    </row>
    <row r="1481" spans="1:11" ht="31.5" x14ac:dyDescent="0.25">
      <c r="A1481" s="28">
        <v>20221140151352</v>
      </c>
      <c r="B1481" s="17" t="s">
        <v>8385</v>
      </c>
      <c r="C1481" s="17" t="s">
        <v>7056</v>
      </c>
      <c r="D1481" s="17" t="s">
        <v>8307</v>
      </c>
      <c r="E1481" s="17" t="s">
        <v>6985</v>
      </c>
      <c r="F1481" s="17" t="s">
        <v>6986</v>
      </c>
      <c r="G1481" s="17" t="s">
        <v>6987</v>
      </c>
      <c r="H1481" s="17">
        <v>10</v>
      </c>
      <c r="I1481" s="18"/>
      <c r="J1481" s="18"/>
      <c r="K1481" s="17">
        <v>1</v>
      </c>
    </row>
    <row r="1482" spans="1:11" ht="94.5" x14ac:dyDescent="0.25">
      <c r="A1482" s="29">
        <v>20221140151362</v>
      </c>
      <c r="B1482" s="19" t="s">
        <v>8386</v>
      </c>
      <c r="C1482" s="19" t="s">
        <v>8387</v>
      </c>
      <c r="D1482" s="19" t="s">
        <v>8388</v>
      </c>
      <c r="E1482" s="19" t="s">
        <v>7548</v>
      </c>
      <c r="F1482" s="19" t="s">
        <v>7549</v>
      </c>
      <c r="G1482" s="19" t="s">
        <v>6987</v>
      </c>
      <c r="H1482" s="19">
        <v>10</v>
      </c>
      <c r="I1482" s="20"/>
      <c r="J1482" s="20"/>
      <c r="K1482" s="19">
        <v>1</v>
      </c>
    </row>
    <row r="1483" spans="1:11" ht="31.5" x14ac:dyDescent="0.25">
      <c r="A1483" s="28">
        <v>20221140151372</v>
      </c>
      <c r="B1483" s="17" t="s">
        <v>8389</v>
      </c>
      <c r="C1483" s="17" t="s">
        <v>8197</v>
      </c>
      <c r="D1483" s="17" t="s">
        <v>8390</v>
      </c>
      <c r="E1483" s="17" t="s">
        <v>6985</v>
      </c>
      <c r="F1483" s="17" t="s">
        <v>6986</v>
      </c>
      <c r="G1483" s="17" t="s">
        <v>7032</v>
      </c>
      <c r="H1483" s="17">
        <v>0</v>
      </c>
      <c r="I1483" s="18"/>
      <c r="J1483" s="18"/>
      <c r="K1483" s="17">
        <v>-13</v>
      </c>
    </row>
    <row r="1484" spans="1:11" ht="168" x14ac:dyDescent="0.25">
      <c r="A1484" s="29">
        <v>20221140151382</v>
      </c>
      <c r="B1484" s="19" t="s">
        <v>8391</v>
      </c>
      <c r="C1484" s="19" t="s">
        <v>8392</v>
      </c>
      <c r="D1484" s="19" t="s">
        <v>8393</v>
      </c>
      <c r="E1484" s="19" t="s">
        <v>6985</v>
      </c>
      <c r="F1484" s="19" t="s">
        <v>6986</v>
      </c>
      <c r="G1484" s="19" t="s">
        <v>7004</v>
      </c>
      <c r="H1484" s="19">
        <v>35</v>
      </c>
      <c r="I1484" s="20"/>
      <c r="J1484" s="20"/>
      <c r="K1484" s="19">
        <v>36</v>
      </c>
    </row>
    <row r="1485" spans="1:11" ht="52.5" x14ac:dyDescent="0.25">
      <c r="A1485" s="28">
        <v>20221140151392</v>
      </c>
      <c r="B1485" s="17" t="s">
        <v>8394</v>
      </c>
      <c r="C1485" s="17" t="s">
        <v>8395</v>
      </c>
      <c r="D1485" s="17" t="s">
        <v>8396</v>
      </c>
      <c r="E1485" s="17" t="s">
        <v>7115</v>
      </c>
      <c r="F1485" s="17" t="s">
        <v>7065</v>
      </c>
      <c r="G1485" s="17" t="s">
        <v>7026</v>
      </c>
      <c r="H1485" s="17">
        <v>30</v>
      </c>
      <c r="I1485" s="18"/>
      <c r="J1485" s="18"/>
      <c r="K1485" s="17">
        <v>29</v>
      </c>
    </row>
    <row r="1486" spans="1:11" ht="31.5" x14ac:dyDescent="0.25">
      <c r="A1486" s="29">
        <v>20221140151402</v>
      </c>
      <c r="B1486" s="19" t="s">
        <v>8397</v>
      </c>
      <c r="C1486" s="19" t="s">
        <v>7619</v>
      </c>
      <c r="D1486" s="19" t="s">
        <v>8398</v>
      </c>
      <c r="E1486" s="19" t="s">
        <v>6985</v>
      </c>
      <c r="F1486" s="19" t="s">
        <v>6986</v>
      </c>
      <c r="G1486" s="19" t="s">
        <v>6987</v>
      </c>
      <c r="H1486" s="19">
        <v>10</v>
      </c>
      <c r="I1486" s="20"/>
      <c r="J1486" s="20"/>
      <c r="K1486" s="19">
        <v>2</v>
      </c>
    </row>
    <row r="1487" spans="1:11" ht="31.5" x14ac:dyDescent="0.25">
      <c r="A1487" s="28">
        <v>20221140151412</v>
      </c>
      <c r="B1487" s="17" t="s">
        <v>8399</v>
      </c>
      <c r="C1487" s="17" t="s">
        <v>8400</v>
      </c>
      <c r="D1487" s="17" t="s">
        <v>8398</v>
      </c>
      <c r="E1487" s="17" t="s">
        <v>6985</v>
      </c>
      <c r="F1487" s="17" t="s">
        <v>6986</v>
      </c>
      <c r="G1487" s="17" t="s">
        <v>6987</v>
      </c>
      <c r="H1487" s="17">
        <v>10</v>
      </c>
      <c r="I1487" s="18"/>
      <c r="J1487" s="18"/>
      <c r="K1487" s="17">
        <v>2</v>
      </c>
    </row>
    <row r="1488" spans="1:11" ht="31.5" x14ac:dyDescent="0.25">
      <c r="A1488" s="29">
        <v>20221140151422</v>
      </c>
      <c r="B1488" s="19" t="s">
        <v>8401</v>
      </c>
      <c r="C1488" s="19" t="s">
        <v>7613</v>
      </c>
      <c r="D1488" s="19" t="s">
        <v>8398</v>
      </c>
      <c r="E1488" s="19" t="s">
        <v>6985</v>
      </c>
      <c r="F1488" s="19" t="s">
        <v>6986</v>
      </c>
      <c r="G1488" s="19" t="s">
        <v>6987</v>
      </c>
      <c r="H1488" s="19">
        <v>10</v>
      </c>
      <c r="I1488" s="20"/>
      <c r="J1488" s="20"/>
      <c r="K1488" s="19">
        <v>2</v>
      </c>
    </row>
    <row r="1489" spans="1:11" ht="31.5" x14ac:dyDescent="0.25">
      <c r="A1489" s="28">
        <v>20221140151432</v>
      </c>
      <c r="B1489" s="17" t="s">
        <v>8402</v>
      </c>
      <c r="C1489" s="17" t="s">
        <v>7239</v>
      </c>
      <c r="D1489" s="17" t="s">
        <v>8398</v>
      </c>
      <c r="E1489" s="17" t="s">
        <v>6985</v>
      </c>
      <c r="F1489" s="17" t="s">
        <v>6986</v>
      </c>
      <c r="G1489" s="17" t="s">
        <v>6987</v>
      </c>
      <c r="H1489" s="17">
        <v>10</v>
      </c>
      <c r="I1489" s="18"/>
      <c r="J1489" s="18"/>
      <c r="K1489" s="17">
        <v>2</v>
      </c>
    </row>
    <row r="1490" spans="1:11" ht="31.5" x14ac:dyDescent="0.25">
      <c r="A1490" s="29">
        <v>20221140151442</v>
      </c>
      <c r="B1490" s="19" t="s">
        <v>8403</v>
      </c>
      <c r="C1490" s="19" t="s">
        <v>8379</v>
      </c>
      <c r="D1490" s="19" t="s">
        <v>8398</v>
      </c>
      <c r="E1490" s="19" t="s">
        <v>6985</v>
      </c>
      <c r="F1490" s="19" t="s">
        <v>6986</v>
      </c>
      <c r="G1490" s="19" t="s">
        <v>6987</v>
      </c>
      <c r="H1490" s="19">
        <v>10</v>
      </c>
      <c r="I1490" s="20"/>
      <c r="J1490" s="20"/>
      <c r="K1490" s="19">
        <v>2</v>
      </c>
    </row>
    <row r="1491" spans="1:11" ht="31.5" x14ac:dyDescent="0.25">
      <c r="A1491" s="28">
        <v>20221140151452</v>
      </c>
      <c r="B1491" s="17" t="s">
        <v>8404</v>
      </c>
      <c r="C1491" s="17" t="s">
        <v>8381</v>
      </c>
      <c r="D1491" s="17" t="s">
        <v>8398</v>
      </c>
      <c r="E1491" s="17" t="s">
        <v>6985</v>
      </c>
      <c r="F1491" s="17" t="s">
        <v>6986</v>
      </c>
      <c r="G1491" s="17" t="s">
        <v>6987</v>
      </c>
      <c r="H1491" s="17">
        <v>10</v>
      </c>
      <c r="I1491" s="18"/>
      <c r="J1491" s="18"/>
      <c r="K1491" s="17">
        <v>2</v>
      </c>
    </row>
    <row r="1492" spans="1:11" ht="31.5" x14ac:dyDescent="0.25">
      <c r="A1492" s="29">
        <v>20221140151462</v>
      </c>
      <c r="B1492" s="19" t="s">
        <v>8405</v>
      </c>
      <c r="C1492" s="19" t="s">
        <v>8406</v>
      </c>
      <c r="D1492" s="19" t="s">
        <v>8362</v>
      </c>
      <c r="E1492" s="19" t="s">
        <v>6985</v>
      </c>
      <c r="F1492" s="19" t="s">
        <v>6986</v>
      </c>
      <c r="G1492" s="19" t="s">
        <v>6987</v>
      </c>
      <c r="H1492" s="19">
        <v>10</v>
      </c>
      <c r="I1492" s="20"/>
      <c r="J1492" s="20"/>
      <c r="K1492" s="19">
        <v>2</v>
      </c>
    </row>
    <row r="1493" spans="1:11" ht="31.5" x14ac:dyDescent="0.25">
      <c r="A1493" s="28">
        <v>20221140151472</v>
      </c>
      <c r="B1493" s="17" t="s">
        <v>8407</v>
      </c>
      <c r="C1493" s="17" t="s">
        <v>8408</v>
      </c>
      <c r="D1493" s="17" t="s">
        <v>8362</v>
      </c>
      <c r="E1493" s="17" t="s">
        <v>6985</v>
      </c>
      <c r="F1493" s="17" t="s">
        <v>6986</v>
      </c>
      <c r="G1493" s="17" t="s">
        <v>6987</v>
      </c>
      <c r="H1493" s="17">
        <v>10</v>
      </c>
      <c r="I1493" s="18"/>
      <c r="J1493" s="18"/>
      <c r="K1493" s="17">
        <v>2</v>
      </c>
    </row>
    <row r="1494" spans="1:11" ht="31.5" x14ac:dyDescent="0.25">
      <c r="A1494" s="29">
        <v>20221140151482</v>
      </c>
      <c r="B1494" s="19" t="s">
        <v>8409</v>
      </c>
      <c r="C1494" s="19" t="s">
        <v>8410</v>
      </c>
      <c r="D1494" s="19" t="s">
        <v>8362</v>
      </c>
      <c r="E1494" s="19" t="s">
        <v>6985</v>
      </c>
      <c r="F1494" s="19" t="s">
        <v>6986</v>
      </c>
      <c r="G1494" s="19" t="s">
        <v>6987</v>
      </c>
      <c r="H1494" s="19">
        <v>10</v>
      </c>
      <c r="I1494" s="20"/>
      <c r="J1494" s="20"/>
      <c r="K1494" s="19">
        <v>2</v>
      </c>
    </row>
    <row r="1495" spans="1:11" ht="31.5" x14ac:dyDescent="0.25">
      <c r="A1495" s="28">
        <v>20221140151492</v>
      </c>
      <c r="B1495" s="17" t="s">
        <v>8411</v>
      </c>
      <c r="C1495" s="17" t="s">
        <v>8412</v>
      </c>
      <c r="D1495" s="17" t="s">
        <v>8362</v>
      </c>
      <c r="E1495" s="17" t="s">
        <v>6985</v>
      </c>
      <c r="F1495" s="17" t="s">
        <v>6986</v>
      </c>
      <c r="G1495" s="17" t="s">
        <v>6987</v>
      </c>
      <c r="H1495" s="17">
        <v>10</v>
      </c>
      <c r="I1495" s="18"/>
      <c r="J1495" s="18"/>
      <c r="K1495" s="17">
        <v>2</v>
      </c>
    </row>
    <row r="1496" spans="1:11" ht="42" x14ac:dyDescent="0.25">
      <c r="A1496" s="29">
        <v>20221140151512</v>
      </c>
      <c r="B1496" s="19" t="s">
        <v>8413</v>
      </c>
      <c r="C1496" s="19" t="s">
        <v>7613</v>
      </c>
      <c r="D1496" s="19" t="s">
        <v>6993</v>
      </c>
      <c r="E1496" s="19" t="s">
        <v>6985</v>
      </c>
      <c r="F1496" s="19" t="s">
        <v>6986</v>
      </c>
      <c r="G1496" s="19" t="s">
        <v>6987</v>
      </c>
      <c r="H1496" s="19">
        <v>10</v>
      </c>
      <c r="I1496" s="20"/>
      <c r="J1496" s="20"/>
      <c r="K1496" s="19">
        <v>2</v>
      </c>
    </row>
    <row r="1497" spans="1:11" ht="31.5" x14ac:dyDescent="0.25">
      <c r="A1497" s="28">
        <v>20221140151522</v>
      </c>
      <c r="B1497" s="17" t="s">
        <v>8414</v>
      </c>
      <c r="C1497" s="17" t="s">
        <v>8415</v>
      </c>
      <c r="D1497" s="17" t="s">
        <v>6990</v>
      </c>
      <c r="E1497" s="17" t="s">
        <v>6985</v>
      </c>
      <c r="F1497" s="17" t="s">
        <v>6986</v>
      </c>
      <c r="G1497" s="17" t="s">
        <v>6987</v>
      </c>
      <c r="H1497" s="17">
        <v>10</v>
      </c>
      <c r="I1497" s="18"/>
      <c r="J1497" s="18"/>
      <c r="K1497" s="17">
        <v>2</v>
      </c>
    </row>
    <row r="1498" spans="1:11" ht="31.5" x14ac:dyDescent="0.25">
      <c r="A1498" s="29">
        <v>20221140151532</v>
      </c>
      <c r="B1498" s="19" t="s">
        <v>8416</v>
      </c>
      <c r="C1498" s="19" t="s">
        <v>8417</v>
      </c>
      <c r="D1498" s="19" t="s">
        <v>8323</v>
      </c>
      <c r="E1498" s="19" t="s">
        <v>6985</v>
      </c>
      <c r="F1498" s="19" t="s">
        <v>6986</v>
      </c>
      <c r="G1498" s="19" t="s">
        <v>6987</v>
      </c>
      <c r="H1498" s="19">
        <v>10</v>
      </c>
      <c r="I1498" s="20"/>
      <c r="J1498" s="20"/>
      <c r="K1498" s="19">
        <v>2</v>
      </c>
    </row>
    <row r="1499" spans="1:11" ht="31.5" x14ac:dyDescent="0.25">
      <c r="A1499" s="28">
        <v>20221140151542</v>
      </c>
      <c r="B1499" s="17" t="s">
        <v>8418</v>
      </c>
      <c r="C1499" s="17" t="s">
        <v>8419</v>
      </c>
      <c r="D1499" s="17" t="s">
        <v>8323</v>
      </c>
      <c r="E1499" s="17" t="s">
        <v>6985</v>
      </c>
      <c r="F1499" s="17" t="s">
        <v>6986</v>
      </c>
      <c r="G1499" s="17" t="s">
        <v>6987</v>
      </c>
      <c r="H1499" s="17">
        <v>10</v>
      </c>
      <c r="I1499" s="18"/>
      <c r="J1499" s="18"/>
      <c r="K1499" s="17">
        <v>2</v>
      </c>
    </row>
    <row r="1500" spans="1:11" ht="31.5" x14ac:dyDescent="0.25">
      <c r="A1500" s="29">
        <v>20221140151552</v>
      </c>
      <c r="B1500" s="19" t="s">
        <v>8420</v>
      </c>
      <c r="C1500" s="19" t="s">
        <v>8421</v>
      </c>
      <c r="D1500" s="19" t="s">
        <v>8323</v>
      </c>
      <c r="E1500" s="19" t="s">
        <v>6985</v>
      </c>
      <c r="F1500" s="19" t="s">
        <v>6986</v>
      </c>
      <c r="G1500" s="19" t="s">
        <v>6987</v>
      </c>
      <c r="H1500" s="19">
        <v>10</v>
      </c>
      <c r="I1500" s="20"/>
      <c r="J1500" s="20"/>
      <c r="K1500" s="19">
        <v>2</v>
      </c>
    </row>
    <row r="1501" spans="1:11" ht="31.5" x14ac:dyDescent="0.25">
      <c r="A1501" s="28">
        <v>20221140151562</v>
      </c>
      <c r="B1501" s="17" t="s">
        <v>8422</v>
      </c>
      <c r="C1501" s="17" t="s">
        <v>8423</v>
      </c>
      <c r="D1501" s="17" t="s">
        <v>8323</v>
      </c>
      <c r="E1501" s="17" t="s">
        <v>6985</v>
      </c>
      <c r="F1501" s="17" t="s">
        <v>6986</v>
      </c>
      <c r="G1501" s="17" t="s">
        <v>6987</v>
      </c>
      <c r="H1501" s="17">
        <v>10</v>
      </c>
      <c r="I1501" s="18"/>
      <c r="J1501" s="18"/>
      <c r="K1501" s="17">
        <v>2</v>
      </c>
    </row>
    <row r="1502" spans="1:11" ht="31.5" x14ac:dyDescent="0.25">
      <c r="A1502" s="29">
        <v>20221140151572</v>
      </c>
      <c r="B1502" s="19" t="s">
        <v>8424</v>
      </c>
      <c r="C1502" s="19" t="s">
        <v>8425</v>
      </c>
      <c r="D1502" s="19" t="s">
        <v>6990</v>
      </c>
      <c r="E1502" s="19" t="s">
        <v>6985</v>
      </c>
      <c r="F1502" s="19" t="s">
        <v>6986</v>
      </c>
      <c r="G1502" s="19" t="s">
        <v>6987</v>
      </c>
      <c r="H1502" s="19">
        <v>10</v>
      </c>
      <c r="I1502" s="20"/>
      <c r="J1502" s="20"/>
      <c r="K1502" s="19">
        <v>2</v>
      </c>
    </row>
    <row r="1503" spans="1:11" ht="31.5" x14ac:dyDescent="0.25">
      <c r="A1503" s="28">
        <v>20221140151582</v>
      </c>
      <c r="B1503" s="17" t="s">
        <v>8426</v>
      </c>
      <c r="C1503" s="17" t="s">
        <v>7098</v>
      </c>
      <c r="D1503" s="17" t="s">
        <v>6990</v>
      </c>
      <c r="E1503" s="17" t="s">
        <v>6985</v>
      </c>
      <c r="F1503" s="17" t="s">
        <v>6986</v>
      </c>
      <c r="G1503" s="17" t="s">
        <v>6987</v>
      </c>
      <c r="H1503" s="17">
        <v>10</v>
      </c>
      <c r="I1503" s="18"/>
      <c r="J1503" s="18"/>
      <c r="K1503" s="17">
        <v>2</v>
      </c>
    </row>
    <row r="1504" spans="1:11" ht="126" x14ac:dyDescent="0.25">
      <c r="A1504" s="29">
        <v>20221140151602</v>
      </c>
      <c r="B1504" s="19" t="s">
        <v>8427</v>
      </c>
      <c r="C1504" s="19" t="s">
        <v>7939</v>
      </c>
      <c r="D1504" s="19" t="s">
        <v>8428</v>
      </c>
      <c r="E1504" s="19" t="s">
        <v>7024</v>
      </c>
      <c r="F1504" s="19" t="s">
        <v>7025</v>
      </c>
      <c r="G1504" s="19" t="s">
        <v>7009</v>
      </c>
      <c r="H1504" s="19">
        <v>10</v>
      </c>
      <c r="I1504" s="19">
        <v>20222110055401</v>
      </c>
      <c r="J1504" s="19">
        <v>20222110055401</v>
      </c>
      <c r="K1504" s="19">
        <v>2</v>
      </c>
    </row>
    <row r="1505" spans="1:11" ht="52.5" x14ac:dyDescent="0.25">
      <c r="A1505" s="28">
        <v>20221140151612</v>
      </c>
      <c r="B1505" s="17" t="s">
        <v>8429</v>
      </c>
      <c r="C1505" s="17" t="s">
        <v>7060</v>
      </c>
      <c r="D1505" s="17" t="s">
        <v>8430</v>
      </c>
      <c r="E1505" s="17" t="s">
        <v>7548</v>
      </c>
      <c r="F1505" s="17" t="s">
        <v>7549</v>
      </c>
      <c r="G1505" s="17" t="s">
        <v>7131</v>
      </c>
      <c r="H1505" s="17">
        <v>0</v>
      </c>
      <c r="I1505" s="18"/>
      <c r="J1505" s="18"/>
      <c r="K1505" s="17">
        <v>-12</v>
      </c>
    </row>
    <row r="1506" spans="1:11" ht="63" x14ac:dyDescent="0.25">
      <c r="A1506" s="29">
        <v>20221140151622</v>
      </c>
      <c r="B1506" s="19" t="s">
        <v>8431</v>
      </c>
      <c r="C1506" s="19" t="s">
        <v>8432</v>
      </c>
      <c r="D1506" s="19" t="s">
        <v>8433</v>
      </c>
      <c r="E1506" s="19" t="s">
        <v>7064</v>
      </c>
      <c r="F1506" s="19" t="s">
        <v>7065</v>
      </c>
      <c r="G1506" s="19" t="s">
        <v>7004</v>
      </c>
      <c r="H1506" s="19">
        <v>35</v>
      </c>
      <c r="I1506" s="20"/>
      <c r="J1506" s="20"/>
      <c r="K1506" s="19">
        <v>37</v>
      </c>
    </row>
    <row r="1507" spans="1:11" ht="94.5" x14ac:dyDescent="0.25">
      <c r="A1507" s="28">
        <v>20221140151632</v>
      </c>
      <c r="B1507" s="17" t="s">
        <v>8434</v>
      </c>
      <c r="C1507" s="17" t="s">
        <v>8435</v>
      </c>
      <c r="D1507" s="17" t="s">
        <v>8436</v>
      </c>
      <c r="E1507" s="17" t="s">
        <v>7085</v>
      </c>
      <c r="F1507" s="17" t="s">
        <v>7025</v>
      </c>
      <c r="G1507" s="17" t="s">
        <v>7032</v>
      </c>
      <c r="H1507" s="17">
        <v>0</v>
      </c>
      <c r="I1507" s="18"/>
      <c r="J1507" s="18"/>
      <c r="K1507" s="17">
        <v>-12</v>
      </c>
    </row>
    <row r="1508" spans="1:11" ht="94.5" x14ac:dyDescent="0.25">
      <c r="A1508" s="29">
        <v>20221140151642</v>
      </c>
      <c r="B1508" s="19" t="s">
        <v>8437</v>
      </c>
      <c r="C1508" s="19" t="s">
        <v>8438</v>
      </c>
      <c r="D1508" s="19" t="s">
        <v>8439</v>
      </c>
      <c r="E1508" s="19" t="s">
        <v>7145</v>
      </c>
      <c r="F1508" s="19" t="s">
        <v>7110</v>
      </c>
      <c r="G1508" s="19" t="s">
        <v>7026</v>
      </c>
      <c r="H1508" s="19">
        <v>30</v>
      </c>
      <c r="I1508" s="20"/>
      <c r="J1508" s="20"/>
      <c r="K1508" s="19">
        <v>30</v>
      </c>
    </row>
    <row r="1509" spans="1:11" ht="31.5" x14ac:dyDescent="0.25">
      <c r="A1509" s="28">
        <v>20221140151652</v>
      </c>
      <c r="B1509" s="17" t="s">
        <v>8440</v>
      </c>
      <c r="C1509" s="17" t="s">
        <v>7089</v>
      </c>
      <c r="D1509" s="17" t="s">
        <v>8441</v>
      </c>
      <c r="E1509" s="17" t="s">
        <v>6985</v>
      </c>
      <c r="F1509" s="17" t="s">
        <v>6986</v>
      </c>
      <c r="G1509" s="17" t="s">
        <v>7032</v>
      </c>
      <c r="H1509" s="17">
        <v>0</v>
      </c>
      <c r="I1509" s="18"/>
      <c r="J1509" s="18"/>
      <c r="K1509" s="17">
        <v>-12</v>
      </c>
    </row>
    <row r="1510" spans="1:11" ht="94.5" x14ac:dyDescent="0.25">
      <c r="A1510" s="29">
        <v>20221140151662</v>
      </c>
      <c r="B1510" s="19" t="s">
        <v>8442</v>
      </c>
      <c r="C1510" s="19" t="s">
        <v>7188</v>
      </c>
      <c r="D1510" s="19" t="s">
        <v>8443</v>
      </c>
      <c r="E1510" s="19" t="s">
        <v>8234</v>
      </c>
      <c r="F1510" s="19" t="s">
        <v>7025</v>
      </c>
      <c r="G1510" s="19" t="s">
        <v>7032</v>
      </c>
      <c r="H1510" s="19">
        <v>0</v>
      </c>
      <c r="I1510" s="20"/>
      <c r="J1510" s="20"/>
      <c r="K1510" s="19">
        <v>-12</v>
      </c>
    </row>
    <row r="1511" spans="1:11" ht="73.5" x14ac:dyDescent="0.25">
      <c r="A1511" s="28">
        <v>20221140151672</v>
      </c>
      <c r="B1511" s="17" t="s">
        <v>8444</v>
      </c>
      <c r="C1511" s="17" t="s">
        <v>8445</v>
      </c>
      <c r="D1511" s="17" t="s">
        <v>8446</v>
      </c>
      <c r="E1511" s="17" t="s">
        <v>6985</v>
      </c>
      <c r="F1511" s="17" t="s">
        <v>6986</v>
      </c>
      <c r="G1511" s="17" t="s">
        <v>7032</v>
      </c>
      <c r="H1511" s="17">
        <v>0</v>
      </c>
      <c r="I1511" s="18"/>
      <c r="J1511" s="18"/>
      <c r="K1511" s="17">
        <v>-12</v>
      </c>
    </row>
    <row r="1512" spans="1:11" ht="42" x14ac:dyDescent="0.25">
      <c r="A1512" s="29">
        <v>20221140151682</v>
      </c>
      <c r="B1512" s="19" t="s">
        <v>8447</v>
      </c>
      <c r="C1512" s="19" t="s">
        <v>7821</v>
      </c>
      <c r="D1512" s="19" t="s">
        <v>8448</v>
      </c>
      <c r="E1512" s="19" t="s">
        <v>6985</v>
      </c>
      <c r="F1512" s="19" t="s">
        <v>6986</v>
      </c>
      <c r="G1512" s="19" t="s">
        <v>7026</v>
      </c>
      <c r="H1512" s="19">
        <v>30</v>
      </c>
      <c r="I1512" s="20"/>
      <c r="J1512" s="20"/>
      <c r="K1512" s="19">
        <v>30</v>
      </c>
    </row>
    <row r="1513" spans="1:11" ht="42" x14ac:dyDescent="0.25">
      <c r="A1513" s="28">
        <v>20221140151692</v>
      </c>
      <c r="B1513" s="17" t="s">
        <v>8449</v>
      </c>
      <c r="C1513" s="17" t="s">
        <v>7879</v>
      </c>
      <c r="D1513" s="17" t="s">
        <v>8297</v>
      </c>
      <c r="E1513" s="17" t="s">
        <v>6985</v>
      </c>
      <c r="F1513" s="17" t="s">
        <v>6986</v>
      </c>
      <c r="G1513" s="17" t="s">
        <v>7004</v>
      </c>
      <c r="H1513" s="17">
        <v>35</v>
      </c>
      <c r="I1513" s="18"/>
      <c r="J1513" s="18"/>
      <c r="K1513" s="17">
        <v>37</v>
      </c>
    </row>
    <row r="1514" spans="1:11" ht="73.5" x14ac:dyDescent="0.25">
      <c r="A1514" s="29">
        <v>20221140151702</v>
      </c>
      <c r="B1514" s="19" t="s">
        <v>8450</v>
      </c>
      <c r="C1514" s="19" t="s">
        <v>8451</v>
      </c>
      <c r="D1514" s="19" t="s">
        <v>8452</v>
      </c>
      <c r="E1514" s="19" t="s">
        <v>7511</v>
      </c>
      <c r="F1514" s="19" t="s">
        <v>7229</v>
      </c>
      <c r="G1514" s="19" t="s">
        <v>6987</v>
      </c>
      <c r="H1514" s="19">
        <v>10</v>
      </c>
      <c r="I1514" s="20"/>
      <c r="J1514" s="20"/>
      <c r="K1514" s="19">
        <v>2</v>
      </c>
    </row>
    <row r="1515" spans="1:11" ht="115.5" x14ac:dyDescent="0.25">
      <c r="A1515" s="28">
        <v>20221140151712</v>
      </c>
      <c r="B1515" s="17" t="s">
        <v>8453</v>
      </c>
      <c r="C1515" s="17" t="s">
        <v>8197</v>
      </c>
      <c r="D1515" s="17" t="s">
        <v>8454</v>
      </c>
      <c r="E1515" s="17" t="s">
        <v>6985</v>
      </c>
      <c r="F1515" s="17" t="s">
        <v>6986</v>
      </c>
      <c r="G1515" s="17" t="s">
        <v>7032</v>
      </c>
      <c r="H1515" s="17">
        <v>0</v>
      </c>
      <c r="I1515" s="18"/>
      <c r="J1515" s="18"/>
      <c r="K1515" s="17">
        <v>-12</v>
      </c>
    </row>
    <row r="1516" spans="1:11" ht="94.5" x14ac:dyDescent="0.25">
      <c r="A1516" s="29">
        <v>20221140151722</v>
      </c>
      <c r="B1516" s="19" t="s">
        <v>8455</v>
      </c>
      <c r="C1516" s="19" t="s">
        <v>8456</v>
      </c>
      <c r="D1516" s="19" t="s">
        <v>8457</v>
      </c>
      <c r="E1516" s="19" t="s">
        <v>7526</v>
      </c>
      <c r="F1516" s="19" t="s">
        <v>7025</v>
      </c>
      <c r="G1516" s="19" t="s">
        <v>7026</v>
      </c>
      <c r="H1516" s="19">
        <v>30</v>
      </c>
      <c r="I1516" s="19">
        <v>20222110055721</v>
      </c>
      <c r="J1516" s="19">
        <v>20222110055721</v>
      </c>
      <c r="K1516" s="19">
        <v>30</v>
      </c>
    </row>
    <row r="1517" spans="1:11" ht="31.5" x14ac:dyDescent="0.25">
      <c r="A1517" s="28">
        <v>20221140151732</v>
      </c>
      <c r="B1517" s="17" t="s">
        <v>8458</v>
      </c>
      <c r="C1517" s="17" t="s">
        <v>8459</v>
      </c>
      <c r="D1517" s="17" t="s">
        <v>8460</v>
      </c>
      <c r="E1517" s="17" t="s">
        <v>8461</v>
      </c>
      <c r="F1517" s="17" t="s">
        <v>8462</v>
      </c>
      <c r="G1517" s="17" t="s">
        <v>7299</v>
      </c>
      <c r="H1517" s="17">
        <v>10</v>
      </c>
      <c r="I1517" s="18"/>
      <c r="J1517" s="18"/>
      <c r="K1517" s="17">
        <v>2</v>
      </c>
    </row>
    <row r="1518" spans="1:11" ht="31.5" x14ac:dyDescent="0.25">
      <c r="A1518" s="29">
        <v>20221140151742</v>
      </c>
      <c r="B1518" s="19" t="s">
        <v>8463</v>
      </c>
      <c r="C1518" s="19" t="s">
        <v>8464</v>
      </c>
      <c r="D1518" s="19" t="s">
        <v>8307</v>
      </c>
      <c r="E1518" s="19" t="s">
        <v>6985</v>
      </c>
      <c r="F1518" s="19" t="s">
        <v>6986</v>
      </c>
      <c r="G1518" s="19" t="s">
        <v>6987</v>
      </c>
      <c r="H1518" s="19">
        <v>10</v>
      </c>
      <c r="I1518" s="20"/>
      <c r="J1518" s="20"/>
      <c r="K1518" s="19">
        <v>2</v>
      </c>
    </row>
    <row r="1519" spans="1:11" ht="42" x14ac:dyDescent="0.25">
      <c r="A1519" s="28">
        <v>20221140151752</v>
      </c>
      <c r="B1519" s="17" t="s">
        <v>8465</v>
      </c>
      <c r="C1519" s="17" t="s">
        <v>8466</v>
      </c>
      <c r="D1519" s="17" t="s">
        <v>8467</v>
      </c>
      <c r="E1519" s="17" t="s">
        <v>7115</v>
      </c>
      <c r="F1519" s="17" t="s">
        <v>7065</v>
      </c>
      <c r="G1519" s="17" t="s">
        <v>6987</v>
      </c>
      <c r="H1519" s="17">
        <v>10</v>
      </c>
      <c r="I1519" s="18"/>
      <c r="J1519" s="18"/>
      <c r="K1519" s="17">
        <v>3</v>
      </c>
    </row>
    <row r="1520" spans="1:11" ht="42" x14ac:dyDescent="0.25">
      <c r="A1520" s="29">
        <v>20221140151762</v>
      </c>
      <c r="B1520" s="19" t="s">
        <v>8468</v>
      </c>
      <c r="C1520" s="19" t="s">
        <v>8466</v>
      </c>
      <c r="D1520" s="19" t="s">
        <v>8469</v>
      </c>
      <c r="E1520" s="19" t="s">
        <v>7115</v>
      </c>
      <c r="F1520" s="19" t="s">
        <v>7065</v>
      </c>
      <c r="G1520" s="19" t="s">
        <v>6987</v>
      </c>
      <c r="H1520" s="19">
        <v>10</v>
      </c>
      <c r="I1520" s="20"/>
      <c r="J1520" s="20"/>
      <c r="K1520" s="19">
        <v>3</v>
      </c>
    </row>
    <row r="1521" spans="1:11" ht="42" x14ac:dyDescent="0.25">
      <c r="A1521" s="28">
        <v>20221140151772</v>
      </c>
      <c r="B1521" s="17" t="s">
        <v>8470</v>
      </c>
      <c r="C1521" s="17" t="s">
        <v>8466</v>
      </c>
      <c r="D1521" s="17" t="s">
        <v>8471</v>
      </c>
      <c r="E1521" s="17" t="s">
        <v>7115</v>
      </c>
      <c r="F1521" s="17" t="s">
        <v>7065</v>
      </c>
      <c r="G1521" s="17" t="s">
        <v>6987</v>
      </c>
      <c r="H1521" s="17">
        <v>10</v>
      </c>
      <c r="I1521" s="17">
        <v>20222140055981</v>
      </c>
      <c r="J1521" s="17">
        <v>20222140055981</v>
      </c>
      <c r="K1521" s="17">
        <v>3</v>
      </c>
    </row>
    <row r="1522" spans="1:11" ht="94.5" x14ac:dyDescent="0.25">
      <c r="A1522" s="29">
        <v>20221140151782</v>
      </c>
      <c r="B1522" s="19" t="s">
        <v>8472</v>
      </c>
      <c r="C1522" s="19" t="s">
        <v>8473</v>
      </c>
      <c r="D1522" s="19" t="s">
        <v>8474</v>
      </c>
      <c r="E1522" s="19" t="s">
        <v>8475</v>
      </c>
      <c r="F1522" s="19" t="s">
        <v>7025</v>
      </c>
      <c r="G1522" s="19" t="s">
        <v>7026</v>
      </c>
      <c r="H1522" s="19">
        <v>30</v>
      </c>
      <c r="I1522" s="20"/>
      <c r="J1522" s="20"/>
      <c r="K1522" s="19">
        <v>31</v>
      </c>
    </row>
    <row r="1523" spans="1:11" ht="42" x14ac:dyDescent="0.25">
      <c r="A1523" s="28">
        <v>20221140151792</v>
      </c>
      <c r="B1523" s="17" t="s">
        <v>8476</v>
      </c>
      <c r="C1523" s="17" t="s">
        <v>7050</v>
      </c>
      <c r="D1523" s="17" t="s">
        <v>8477</v>
      </c>
      <c r="E1523" s="17" t="s">
        <v>6985</v>
      </c>
      <c r="F1523" s="17" t="s">
        <v>6986</v>
      </c>
      <c r="G1523" s="17" t="s">
        <v>6987</v>
      </c>
      <c r="H1523" s="17">
        <v>10</v>
      </c>
      <c r="I1523" s="18"/>
      <c r="J1523" s="18"/>
      <c r="K1523" s="17">
        <v>3</v>
      </c>
    </row>
    <row r="1524" spans="1:11" ht="63" x14ac:dyDescent="0.25">
      <c r="A1524" s="29">
        <v>20221140151802</v>
      </c>
      <c r="B1524" s="19" t="s">
        <v>8478</v>
      </c>
      <c r="C1524" s="19" t="s">
        <v>7860</v>
      </c>
      <c r="D1524" s="19" t="s">
        <v>8479</v>
      </c>
      <c r="E1524" s="19" t="s">
        <v>6985</v>
      </c>
      <c r="F1524" s="19" t="s">
        <v>6986</v>
      </c>
      <c r="G1524" s="19" t="s">
        <v>6987</v>
      </c>
      <c r="H1524" s="19">
        <v>10</v>
      </c>
      <c r="I1524" s="20"/>
      <c r="J1524" s="20"/>
      <c r="K1524" s="19">
        <v>3</v>
      </c>
    </row>
    <row r="1525" spans="1:11" ht="84" x14ac:dyDescent="0.25">
      <c r="A1525" s="28">
        <v>20221140151812</v>
      </c>
      <c r="B1525" s="17" t="s">
        <v>8480</v>
      </c>
      <c r="C1525" s="17" t="s">
        <v>8481</v>
      </c>
      <c r="D1525" s="17" t="s">
        <v>8482</v>
      </c>
      <c r="E1525" s="17" t="s">
        <v>7511</v>
      </c>
      <c r="F1525" s="17" t="s">
        <v>7229</v>
      </c>
      <c r="G1525" s="17" t="s">
        <v>7884</v>
      </c>
      <c r="H1525" s="17">
        <v>15</v>
      </c>
      <c r="I1525" s="18"/>
      <c r="J1525" s="18"/>
      <c r="K1525" s="17">
        <v>10</v>
      </c>
    </row>
    <row r="1526" spans="1:11" ht="31.5" x14ac:dyDescent="0.25">
      <c r="A1526" s="29">
        <v>20221140151822</v>
      </c>
      <c r="B1526" s="19" t="s">
        <v>8483</v>
      </c>
      <c r="C1526" s="19" t="s">
        <v>7922</v>
      </c>
      <c r="D1526" s="19" t="s">
        <v>8323</v>
      </c>
      <c r="E1526" s="19" t="s">
        <v>6985</v>
      </c>
      <c r="F1526" s="19" t="s">
        <v>6986</v>
      </c>
      <c r="G1526" s="19" t="s">
        <v>6987</v>
      </c>
      <c r="H1526" s="19">
        <v>10</v>
      </c>
      <c r="I1526" s="20"/>
      <c r="J1526" s="20"/>
      <c r="K1526" s="19">
        <v>3</v>
      </c>
    </row>
    <row r="1527" spans="1:11" ht="31.5" x14ac:dyDescent="0.25">
      <c r="A1527" s="28">
        <v>20221140151832</v>
      </c>
      <c r="B1527" s="17" t="s">
        <v>8484</v>
      </c>
      <c r="C1527" s="17" t="s">
        <v>8381</v>
      </c>
      <c r="D1527" s="17" t="s">
        <v>8323</v>
      </c>
      <c r="E1527" s="17" t="s">
        <v>6985</v>
      </c>
      <c r="F1527" s="17" t="s">
        <v>6986</v>
      </c>
      <c r="G1527" s="17" t="s">
        <v>6987</v>
      </c>
      <c r="H1527" s="17">
        <v>10</v>
      </c>
      <c r="I1527" s="18"/>
      <c r="J1527" s="18"/>
      <c r="K1527" s="17">
        <v>3</v>
      </c>
    </row>
    <row r="1528" spans="1:11" ht="31.5" x14ac:dyDescent="0.25">
      <c r="A1528" s="29">
        <v>20221140151842</v>
      </c>
      <c r="B1528" s="19" t="s">
        <v>8485</v>
      </c>
      <c r="C1528" s="19" t="s">
        <v>8486</v>
      </c>
      <c r="D1528" s="19" t="s">
        <v>8323</v>
      </c>
      <c r="E1528" s="19" t="s">
        <v>6985</v>
      </c>
      <c r="F1528" s="19" t="s">
        <v>6986</v>
      </c>
      <c r="G1528" s="19" t="s">
        <v>6987</v>
      </c>
      <c r="H1528" s="19">
        <v>10</v>
      </c>
      <c r="I1528" s="20"/>
      <c r="J1528" s="20"/>
      <c r="K1528" s="19">
        <v>3</v>
      </c>
    </row>
    <row r="1529" spans="1:11" ht="31.5" x14ac:dyDescent="0.25">
      <c r="A1529" s="28">
        <v>20221140151852</v>
      </c>
      <c r="B1529" s="17" t="s">
        <v>8487</v>
      </c>
      <c r="C1529" s="17" t="s">
        <v>7234</v>
      </c>
      <c r="D1529" s="17" t="s">
        <v>8362</v>
      </c>
      <c r="E1529" s="17" t="s">
        <v>6985</v>
      </c>
      <c r="F1529" s="17" t="s">
        <v>6986</v>
      </c>
      <c r="G1529" s="17" t="s">
        <v>7299</v>
      </c>
      <c r="H1529" s="17">
        <v>10</v>
      </c>
      <c r="I1529" s="18"/>
      <c r="J1529" s="18"/>
      <c r="K1529" s="17">
        <v>3</v>
      </c>
    </row>
    <row r="1530" spans="1:11" ht="31.5" x14ac:dyDescent="0.25">
      <c r="A1530" s="29">
        <v>20221140151862</v>
      </c>
      <c r="B1530" s="19" t="s">
        <v>8488</v>
      </c>
      <c r="C1530" s="19" t="s">
        <v>8489</v>
      </c>
      <c r="D1530" s="19" t="s">
        <v>8362</v>
      </c>
      <c r="E1530" s="19" t="s">
        <v>6985</v>
      </c>
      <c r="F1530" s="19" t="s">
        <v>6986</v>
      </c>
      <c r="G1530" s="19" t="s">
        <v>6987</v>
      </c>
      <c r="H1530" s="19">
        <v>10</v>
      </c>
      <c r="I1530" s="20"/>
      <c r="J1530" s="20"/>
      <c r="K1530" s="19">
        <v>3</v>
      </c>
    </row>
    <row r="1531" spans="1:11" ht="31.5" x14ac:dyDescent="0.25">
      <c r="A1531" s="28">
        <v>20221140151872</v>
      </c>
      <c r="B1531" s="17" t="s">
        <v>8490</v>
      </c>
      <c r="C1531" s="17" t="s">
        <v>8310</v>
      </c>
      <c r="D1531" s="17" t="s">
        <v>8362</v>
      </c>
      <c r="E1531" s="17" t="s">
        <v>6985</v>
      </c>
      <c r="F1531" s="17" t="s">
        <v>6986</v>
      </c>
      <c r="G1531" s="17" t="s">
        <v>6987</v>
      </c>
      <c r="H1531" s="17">
        <v>10</v>
      </c>
      <c r="I1531" s="18"/>
      <c r="J1531" s="18"/>
      <c r="K1531" s="17">
        <v>3</v>
      </c>
    </row>
    <row r="1532" spans="1:11" ht="31.5" x14ac:dyDescent="0.25">
      <c r="A1532" s="29">
        <v>20221140151882</v>
      </c>
      <c r="B1532" s="19" t="s">
        <v>8491</v>
      </c>
      <c r="C1532" s="19" t="s">
        <v>8492</v>
      </c>
      <c r="D1532" s="19" t="s">
        <v>8362</v>
      </c>
      <c r="E1532" s="19" t="s">
        <v>6985</v>
      </c>
      <c r="F1532" s="19" t="s">
        <v>6986</v>
      </c>
      <c r="G1532" s="19" t="s">
        <v>6987</v>
      </c>
      <c r="H1532" s="19">
        <v>10</v>
      </c>
      <c r="I1532" s="20"/>
      <c r="J1532" s="20"/>
      <c r="K1532" s="19">
        <v>3</v>
      </c>
    </row>
    <row r="1533" spans="1:11" ht="31.5" x14ac:dyDescent="0.25">
      <c r="A1533" s="28">
        <v>20221140151892</v>
      </c>
      <c r="B1533" s="17" t="s">
        <v>8493</v>
      </c>
      <c r="C1533" s="17" t="s">
        <v>8494</v>
      </c>
      <c r="D1533" s="17" t="s">
        <v>6990</v>
      </c>
      <c r="E1533" s="17" t="s">
        <v>6985</v>
      </c>
      <c r="F1533" s="17" t="s">
        <v>6986</v>
      </c>
      <c r="G1533" s="17" t="s">
        <v>6987</v>
      </c>
      <c r="H1533" s="17">
        <v>10</v>
      </c>
      <c r="I1533" s="18"/>
      <c r="J1533" s="18"/>
      <c r="K1533" s="17">
        <v>3</v>
      </c>
    </row>
    <row r="1534" spans="1:11" ht="31.5" x14ac:dyDescent="0.25">
      <c r="A1534" s="29">
        <v>20221140151902</v>
      </c>
      <c r="B1534" s="19" t="s">
        <v>8495</v>
      </c>
      <c r="C1534" s="19" t="s">
        <v>8496</v>
      </c>
      <c r="D1534" s="19" t="s">
        <v>8323</v>
      </c>
      <c r="E1534" s="19" t="s">
        <v>6985</v>
      </c>
      <c r="F1534" s="19" t="s">
        <v>6986</v>
      </c>
      <c r="G1534" s="19" t="s">
        <v>6987</v>
      </c>
      <c r="H1534" s="19">
        <v>10</v>
      </c>
      <c r="I1534" s="20"/>
      <c r="J1534" s="20"/>
      <c r="K1534" s="19">
        <v>3</v>
      </c>
    </row>
    <row r="1535" spans="1:11" ht="31.5" x14ac:dyDescent="0.25">
      <c r="A1535" s="28">
        <v>20221140151912</v>
      </c>
      <c r="B1535" s="17" t="s">
        <v>8497</v>
      </c>
      <c r="C1535" s="17" t="s">
        <v>8498</v>
      </c>
      <c r="D1535" s="17" t="s">
        <v>6990</v>
      </c>
      <c r="E1535" s="17" t="s">
        <v>6985</v>
      </c>
      <c r="F1535" s="17" t="s">
        <v>6986</v>
      </c>
      <c r="G1535" s="17" t="s">
        <v>6987</v>
      </c>
      <c r="H1535" s="17">
        <v>10</v>
      </c>
      <c r="I1535" s="18"/>
      <c r="J1535" s="18"/>
      <c r="K1535" s="17">
        <v>3</v>
      </c>
    </row>
    <row r="1536" spans="1:11" ht="31.5" x14ac:dyDescent="0.25">
      <c r="A1536" s="29">
        <v>20221140151922</v>
      </c>
      <c r="B1536" s="19" t="s">
        <v>8499</v>
      </c>
      <c r="C1536" s="19" t="s">
        <v>8500</v>
      </c>
      <c r="D1536" s="19" t="s">
        <v>7019</v>
      </c>
      <c r="E1536" s="19" t="s">
        <v>6985</v>
      </c>
      <c r="F1536" s="19" t="s">
        <v>6986</v>
      </c>
      <c r="G1536" s="19" t="s">
        <v>6987</v>
      </c>
      <c r="H1536" s="19">
        <v>10</v>
      </c>
      <c r="I1536" s="20"/>
      <c r="J1536" s="20"/>
      <c r="K1536" s="19">
        <v>3</v>
      </c>
    </row>
    <row r="1537" spans="1:11" ht="31.5" x14ac:dyDescent="0.25">
      <c r="A1537" s="28">
        <v>20221140151932</v>
      </c>
      <c r="B1537" s="17" t="s">
        <v>8501</v>
      </c>
      <c r="C1537" s="17" t="s">
        <v>8502</v>
      </c>
      <c r="D1537" s="17" t="s">
        <v>8323</v>
      </c>
      <c r="E1537" s="17" t="s">
        <v>6985</v>
      </c>
      <c r="F1537" s="17" t="s">
        <v>6986</v>
      </c>
      <c r="G1537" s="17" t="s">
        <v>6987</v>
      </c>
      <c r="H1537" s="17">
        <v>10</v>
      </c>
      <c r="I1537" s="18"/>
      <c r="J1537" s="18"/>
      <c r="K1537" s="17">
        <v>3</v>
      </c>
    </row>
    <row r="1538" spans="1:11" ht="31.5" x14ac:dyDescent="0.25">
      <c r="A1538" s="29">
        <v>20221140151942</v>
      </c>
      <c r="B1538" s="19" t="s">
        <v>8503</v>
      </c>
      <c r="C1538" s="19" t="s">
        <v>8504</v>
      </c>
      <c r="D1538" s="19" t="s">
        <v>8323</v>
      </c>
      <c r="E1538" s="19" t="s">
        <v>6985</v>
      </c>
      <c r="F1538" s="19" t="s">
        <v>6986</v>
      </c>
      <c r="G1538" s="19" t="s">
        <v>6987</v>
      </c>
      <c r="H1538" s="19">
        <v>10</v>
      </c>
      <c r="I1538" s="20"/>
      <c r="J1538" s="20"/>
      <c r="K1538" s="19">
        <v>3</v>
      </c>
    </row>
    <row r="1539" spans="1:11" ht="31.5" x14ac:dyDescent="0.25">
      <c r="A1539" s="28">
        <v>20221140151952</v>
      </c>
      <c r="B1539" s="17" t="s">
        <v>8505</v>
      </c>
      <c r="C1539" s="17" t="s">
        <v>8506</v>
      </c>
      <c r="D1539" s="17" t="s">
        <v>8323</v>
      </c>
      <c r="E1539" s="17" t="s">
        <v>6985</v>
      </c>
      <c r="F1539" s="17" t="s">
        <v>6986</v>
      </c>
      <c r="G1539" s="17" t="s">
        <v>6987</v>
      </c>
      <c r="H1539" s="17">
        <v>10</v>
      </c>
      <c r="I1539" s="18"/>
      <c r="J1539" s="18"/>
      <c r="K1539" s="17">
        <v>3</v>
      </c>
    </row>
    <row r="1540" spans="1:11" ht="31.5" x14ac:dyDescent="0.25">
      <c r="A1540" s="29">
        <v>20221140151962</v>
      </c>
      <c r="B1540" s="19" t="s">
        <v>8507</v>
      </c>
      <c r="C1540" s="19" t="s">
        <v>8508</v>
      </c>
      <c r="D1540" s="19" t="s">
        <v>8323</v>
      </c>
      <c r="E1540" s="19" t="s">
        <v>6985</v>
      </c>
      <c r="F1540" s="19" t="s">
        <v>6986</v>
      </c>
      <c r="G1540" s="19" t="s">
        <v>6987</v>
      </c>
      <c r="H1540" s="19">
        <v>10</v>
      </c>
      <c r="I1540" s="20"/>
      <c r="J1540" s="20"/>
      <c r="K1540" s="19">
        <v>3</v>
      </c>
    </row>
    <row r="1541" spans="1:11" ht="31.5" x14ac:dyDescent="0.25">
      <c r="A1541" s="28">
        <v>20221140151972</v>
      </c>
      <c r="B1541" s="17" t="s">
        <v>8509</v>
      </c>
      <c r="C1541" s="17" t="s">
        <v>8510</v>
      </c>
      <c r="D1541" s="17" t="s">
        <v>6990</v>
      </c>
      <c r="E1541" s="17" t="s">
        <v>6985</v>
      </c>
      <c r="F1541" s="17" t="s">
        <v>6986</v>
      </c>
      <c r="G1541" s="17" t="s">
        <v>6987</v>
      </c>
      <c r="H1541" s="17">
        <v>10</v>
      </c>
      <c r="I1541" s="18"/>
      <c r="J1541" s="18"/>
      <c r="K1541" s="17">
        <v>3</v>
      </c>
    </row>
    <row r="1542" spans="1:11" ht="31.5" x14ac:dyDescent="0.25">
      <c r="A1542" s="29">
        <v>20221140151982</v>
      </c>
      <c r="B1542" s="19" t="s">
        <v>8511</v>
      </c>
      <c r="C1542" s="19" t="s">
        <v>8512</v>
      </c>
      <c r="D1542" s="19" t="s">
        <v>8323</v>
      </c>
      <c r="E1542" s="19" t="s">
        <v>6985</v>
      </c>
      <c r="F1542" s="19" t="s">
        <v>6986</v>
      </c>
      <c r="G1542" s="19" t="s">
        <v>6987</v>
      </c>
      <c r="H1542" s="19">
        <v>10</v>
      </c>
      <c r="I1542" s="20"/>
      <c r="J1542" s="20"/>
      <c r="K1542" s="19">
        <v>3</v>
      </c>
    </row>
    <row r="1543" spans="1:11" ht="31.5" x14ac:dyDescent="0.25">
      <c r="A1543" s="28">
        <v>20221140151992</v>
      </c>
      <c r="B1543" s="17" t="s">
        <v>8513</v>
      </c>
      <c r="C1543" s="17" t="s">
        <v>8379</v>
      </c>
      <c r="D1543" s="17" t="s">
        <v>8323</v>
      </c>
      <c r="E1543" s="17" t="s">
        <v>6985</v>
      </c>
      <c r="F1543" s="17" t="s">
        <v>6986</v>
      </c>
      <c r="G1543" s="17" t="s">
        <v>6987</v>
      </c>
      <c r="H1543" s="17">
        <v>10</v>
      </c>
      <c r="I1543" s="18"/>
      <c r="J1543" s="18"/>
      <c r="K1543" s="17">
        <v>3</v>
      </c>
    </row>
    <row r="1544" spans="1:11" ht="31.5" x14ac:dyDescent="0.25">
      <c r="A1544" s="29">
        <v>20221140152002</v>
      </c>
      <c r="B1544" s="19" t="s">
        <v>8514</v>
      </c>
      <c r="C1544" s="19" t="s">
        <v>8515</v>
      </c>
      <c r="D1544" s="19" t="s">
        <v>8323</v>
      </c>
      <c r="E1544" s="19" t="s">
        <v>6985</v>
      </c>
      <c r="F1544" s="19" t="s">
        <v>6986</v>
      </c>
      <c r="G1544" s="19" t="s">
        <v>6987</v>
      </c>
      <c r="H1544" s="19">
        <v>10</v>
      </c>
      <c r="I1544" s="20"/>
      <c r="J1544" s="20"/>
      <c r="K1544" s="19">
        <v>3</v>
      </c>
    </row>
    <row r="1545" spans="1:11" ht="31.5" x14ac:dyDescent="0.25">
      <c r="A1545" s="28">
        <v>20221140152012</v>
      </c>
      <c r="B1545" s="17" t="s">
        <v>8516</v>
      </c>
      <c r="C1545" s="17" t="s">
        <v>8517</v>
      </c>
      <c r="D1545" s="17" t="s">
        <v>8362</v>
      </c>
      <c r="E1545" s="17" t="s">
        <v>6985</v>
      </c>
      <c r="F1545" s="17" t="s">
        <v>6986</v>
      </c>
      <c r="G1545" s="17" t="s">
        <v>6987</v>
      </c>
      <c r="H1545" s="17">
        <v>10</v>
      </c>
      <c r="I1545" s="18"/>
      <c r="J1545" s="18"/>
      <c r="K1545" s="17">
        <v>3</v>
      </c>
    </row>
    <row r="1546" spans="1:11" ht="31.5" x14ac:dyDescent="0.25">
      <c r="A1546" s="29">
        <v>20221140152022</v>
      </c>
      <c r="B1546" s="19" t="s">
        <v>8518</v>
      </c>
      <c r="C1546" s="19" t="s">
        <v>8519</v>
      </c>
      <c r="D1546" s="19" t="s">
        <v>8362</v>
      </c>
      <c r="E1546" s="19" t="s">
        <v>6985</v>
      </c>
      <c r="F1546" s="19" t="s">
        <v>6986</v>
      </c>
      <c r="G1546" s="19" t="s">
        <v>6987</v>
      </c>
      <c r="H1546" s="19">
        <v>10</v>
      </c>
      <c r="I1546" s="20"/>
      <c r="J1546" s="20"/>
      <c r="K1546" s="19">
        <v>3</v>
      </c>
    </row>
    <row r="1547" spans="1:11" ht="31.5" x14ac:dyDescent="0.25">
      <c r="A1547" s="28">
        <v>20221140152032</v>
      </c>
      <c r="B1547" s="17" t="s">
        <v>8520</v>
      </c>
      <c r="C1547" s="17" t="s">
        <v>8521</v>
      </c>
      <c r="D1547" s="17" t="s">
        <v>8362</v>
      </c>
      <c r="E1547" s="17" t="s">
        <v>6985</v>
      </c>
      <c r="F1547" s="17" t="s">
        <v>6986</v>
      </c>
      <c r="G1547" s="17" t="s">
        <v>6987</v>
      </c>
      <c r="H1547" s="17">
        <v>10</v>
      </c>
      <c r="I1547" s="18"/>
      <c r="J1547" s="18"/>
      <c r="K1547" s="17">
        <v>3</v>
      </c>
    </row>
    <row r="1548" spans="1:11" ht="63" x14ac:dyDescent="0.25">
      <c r="A1548" s="29">
        <v>20221140152042</v>
      </c>
      <c r="B1548" s="19" t="s">
        <v>8522</v>
      </c>
      <c r="C1548" s="19" t="s">
        <v>8523</v>
      </c>
      <c r="D1548" s="19" t="s">
        <v>8524</v>
      </c>
      <c r="E1548" s="19" t="s">
        <v>7548</v>
      </c>
      <c r="F1548" s="19" t="s">
        <v>7549</v>
      </c>
      <c r="G1548" s="19" t="s">
        <v>7131</v>
      </c>
      <c r="H1548" s="19">
        <v>0</v>
      </c>
      <c r="I1548" s="20"/>
      <c r="J1548" s="20"/>
      <c r="K1548" s="19">
        <v>-9</v>
      </c>
    </row>
    <row r="1549" spans="1:11" ht="63" x14ac:dyDescent="0.25">
      <c r="A1549" s="28">
        <v>20221140152052</v>
      </c>
      <c r="B1549" s="17" t="s">
        <v>8525</v>
      </c>
      <c r="C1549" s="17" t="s">
        <v>8523</v>
      </c>
      <c r="D1549" s="17" t="s">
        <v>8524</v>
      </c>
      <c r="E1549" s="17" t="s">
        <v>6985</v>
      </c>
      <c r="F1549" s="17" t="s">
        <v>6986</v>
      </c>
      <c r="G1549" s="17" t="s">
        <v>6987</v>
      </c>
      <c r="H1549" s="17">
        <v>10</v>
      </c>
      <c r="I1549" s="18"/>
      <c r="J1549" s="18"/>
      <c r="K1549" s="17">
        <v>5</v>
      </c>
    </row>
    <row r="1550" spans="1:11" ht="94.5" x14ac:dyDescent="0.25">
      <c r="A1550" s="29">
        <v>20221140152062</v>
      </c>
      <c r="B1550" s="19" t="s">
        <v>8526</v>
      </c>
      <c r="C1550" s="19" t="s">
        <v>8527</v>
      </c>
      <c r="D1550" s="19" t="s">
        <v>8528</v>
      </c>
      <c r="E1550" s="19" t="s">
        <v>8234</v>
      </c>
      <c r="F1550" s="19" t="s">
        <v>7025</v>
      </c>
      <c r="G1550" s="19" t="s">
        <v>6987</v>
      </c>
      <c r="H1550" s="19">
        <v>10</v>
      </c>
      <c r="I1550" s="20"/>
      <c r="J1550" s="20"/>
      <c r="K1550" s="19">
        <v>5</v>
      </c>
    </row>
    <row r="1551" spans="1:11" ht="31.5" x14ac:dyDescent="0.25">
      <c r="A1551" s="28">
        <v>20221140152072</v>
      </c>
      <c r="B1551" s="17" t="s">
        <v>8529</v>
      </c>
      <c r="C1551" s="17" t="s">
        <v>8530</v>
      </c>
      <c r="D1551" s="17" t="s">
        <v>7788</v>
      </c>
      <c r="E1551" s="17" t="s">
        <v>6985</v>
      </c>
      <c r="F1551" s="17" t="s">
        <v>6986</v>
      </c>
      <c r="G1551" s="17" t="s">
        <v>7032</v>
      </c>
      <c r="H1551" s="17">
        <v>0</v>
      </c>
      <c r="I1551" s="18"/>
      <c r="J1551" s="18"/>
      <c r="K1551" s="17">
        <v>-9</v>
      </c>
    </row>
    <row r="1552" spans="1:11" ht="115.5" x14ac:dyDescent="0.25">
      <c r="A1552" s="29">
        <v>20221140152082</v>
      </c>
      <c r="B1552" s="19" t="s">
        <v>8531</v>
      </c>
      <c r="C1552" s="19" t="s">
        <v>8113</v>
      </c>
      <c r="D1552" s="19" t="s">
        <v>8532</v>
      </c>
      <c r="E1552" s="19" t="s">
        <v>6985</v>
      </c>
      <c r="F1552" s="19" t="s">
        <v>6986</v>
      </c>
      <c r="G1552" s="19" t="s">
        <v>7040</v>
      </c>
      <c r="H1552" s="19">
        <v>10</v>
      </c>
      <c r="I1552" s="20"/>
      <c r="J1552" s="20"/>
      <c r="K1552" s="19">
        <v>5</v>
      </c>
    </row>
    <row r="1553" spans="1:11" ht="31.5" x14ac:dyDescent="0.25">
      <c r="A1553" s="28">
        <v>20221140152092</v>
      </c>
      <c r="B1553" s="17" t="s">
        <v>8533</v>
      </c>
      <c r="C1553" s="17" t="s">
        <v>8534</v>
      </c>
      <c r="D1553" s="17" t="s">
        <v>8220</v>
      </c>
      <c r="E1553" s="17" t="s">
        <v>6985</v>
      </c>
      <c r="F1553" s="17" t="s">
        <v>6986</v>
      </c>
      <c r="G1553" s="17" t="s">
        <v>7026</v>
      </c>
      <c r="H1553" s="17">
        <v>30</v>
      </c>
      <c r="I1553" s="18"/>
      <c r="J1553" s="18"/>
      <c r="K1553" s="17">
        <v>33</v>
      </c>
    </row>
    <row r="1554" spans="1:11" ht="147" x14ac:dyDescent="0.25">
      <c r="A1554" s="29">
        <v>20221140152102</v>
      </c>
      <c r="B1554" s="19" t="s">
        <v>8535</v>
      </c>
      <c r="C1554" s="19" t="s">
        <v>8536</v>
      </c>
      <c r="D1554" s="19" t="s">
        <v>8537</v>
      </c>
      <c r="E1554" s="19" t="s">
        <v>6985</v>
      </c>
      <c r="F1554" s="19" t="s">
        <v>6986</v>
      </c>
      <c r="G1554" s="19" t="s">
        <v>7032</v>
      </c>
      <c r="H1554" s="19">
        <v>0</v>
      </c>
      <c r="I1554" s="20"/>
      <c r="J1554" s="20"/>
      <c r="K1554" s="19">
        <v>-9</v>
      </c>
    </row>
    <row r="1555" spans="1:11" ht="199.5" x14ac:dyDescent="0.25">
      <c r="A1555" s="28">
        <v>20221140152112</v>
      </c>
      <c r="B1555" s="17" t="s">
        <v>8538</v>
      </c>
      <c r="C1555" s="17" t="s">
        <v>7751</v>
      </c>
      <c r="D1555" s="17" t="s">
        <v>8539</v>
      </c>
      <c r="E1555" s="17" t="s">
        <v>6985</v>
      </c>
      <c r="F1555" s="17" t="s">
        <v>6986</v>
      </c>
      <c r="G1555" s="17" t="s">
        <v>7032</v>
      </c>
      <c r="H1555" s="17">
        <v>0</v>
      </c>
      <c r="I1555" s="18"/>
      <c r="J1555" s="18"/>
      <c r="K1555" s="17">
        <v>-9</v>
      </c>
    </row>
    <row r="1556" spans="1:11" ht="136.5" x14ac:dyDescent="0.25">
      <c r="A1556" s="29">
        <v>20221140152122</v>
      </c>
      <c r="B1556" s="19" t="s">
        <v>8540</v>
      </c>
      <c r="C1556" s="19" t="s">
        <v>8541</v>
      </c>
      <c r="D1556" s="19" t="s">
        <v>8542</v>
      </c>
      <c r="E1556" s="19" t="s">
        <v>7511</v>
      </c>
      <c r="F1556" s="19" t="s">
        <v>7229</v>
      </c>
      <c r="G1556" s="19" t="s">
        <v>7026</v>
      </c>
      <c r="H1556" s="19">
        <v>30</v>
      </c>
      <c r="I1556" s="20"/>
      <c r="J1556" s="20"/>
      <c r="K1556" s="19">
        <v>33</v>
      </c>
    </row>
    <row r="1557" spans="1:11" ht="52.5" x14ac:dyDescent="0.25">
      <c r="A1557" s="28">
        <v>20221140152132</v>
      </c>
      <c r="B1557" s="17" t="s">
        <v>8543</v>
      </c>
      <c r="C1557" s="17" t="s">
        <v>8544</v>
      </c>
      <c r="D1557" s="17" t="s">
        <v>8545</v>
      </c>
      <c r="E1557" s="17" t="s">
        <v>7228</v>
      </c>
      <c r="F1557" s="17" t="s">
        <v>7229</v>
      </c>
      <c r="G1557" s="17" t="s">
        <v>7040</v>
      </c>
      <c r="H1557" s="17">
        <v>10</v>
      </c>
      <c r="I1557" s="18"/>
      <c r="J1557" s="18"/>
      <c r="K1557" s="17">
        <v>5</v>
      </c>
    </row>
    <row r="1558" spans="1:11" ht="84" x14ac:dyDescent="0.25">
      <c r="A1558" s="29">
        <v>20221140152142</v>
      </c>
      <c r="B1558" s="19" t="s">
        <v>8546</v>
      </c>
      <c r="C1558" s="19" t="s">
        <v>7634</v>
      </c>
      <c r="D1558" s="19" t="s">
        <v>8547</v>
      </c>
      <c r="E1558" s="19" t="s">
        <v>7548</v>
      </c>
      <c r="F1558" s="19" t="s">
        <v>7549</v>
      </c>
      <c r="G1558" s="19" t="s">
        <v>7032</v>
      </c>
      <c r="H1558" s="19">
        <v>0</v>
      </c>
      <c r="I1558" s="20"/>
      <c r="J1558" s="20"/>
      <c r="K1558" s="19">
        <v>-9</v>
      </c>
    </row>
    <row r="1559" spans="1:11" ht="42" x14ac:dyDescent="0.25">
      <c r="A1559" s="28">
        <v>20221140152152</v>
      </c>
      <c r="B1559" s="17" t="s">
        <v>8548</v>
      </c>
      <c r="C1559" s="17" t="s">
        <v>8549</v>
      </c>
      <c r="D1559" s="17" t="s">
        <v>8550</v>
      </c>
      <c r="E1559" s="17" t="s">
        <v>6985</v>
      </c>
      <c r="F1559" s="17" t="s">
        <v>6986</v>
      </c>
      <c r="G1559" s="17" t="s">
        <v>7032</v>
      </c>
      <c r="H1559" s="17">
        <v>0</v>
      </c>
      <c r="I1559" s="18"/>
      <c r="J1559" s="18"/>
      <c r="K1559" s="17">
        <v>-9</v>
      </c>
    </row>
    <row r="1560" spans="1:11" ht="42" x14ac:dyDescent="0.25">
      <c r="A1560" s="29">
        <v>20221140152162</v>
      </c>
      <c r="B1560" s="19" t="s">
        <v>8551</v>
      </c>
      <c r="C1560" s="19" t="s">
        <v>8552</v>
      </c>
      <c r="D1560" s="19" t="s">
        <v>8553</v>
      </c>
      <c r="E1560" s="19" t="s">
        <v>6985</v>
      </c>
      <c r="F1560" s="19" t="s">
        <v>6986</v>
      </c>
      <c r="G1560" s="19" t="s">
        <v>6987</v>
      </c>
      <c r="H1560" s="19">
        <v>10</v>
      </c>
      <c r="I1560" s="20"/>
      <c r="J1560" s="20"/>
      <c r="K1560" s="19">
        <v>5</v>
      </c>
    </row>
    <row r="1561" spans="1:11" ht="52.5" x14ac:dyDescent="0.25">
      <c r="A1561" s="28">
        <v>20221140152172</v>
      </c>
      <c r="B1561" s="17" t="s">
        <v>8554</v>
      </c>
      <c r="C1561" s="17" t="s">
        <v>7745</v>
      </c>
      <c r="D1561" s="17" t="s">
        <v>8555</v>
      </c>
      <c r="E1561" s="17" t="s">
        <v>7064</v>
      </c>
      <c r="F1561" s="17" t="s">
        <v>7065</v>
      </c>
      <c r="G1561" s="17" t="s">
        <v>6987</v>
      </c>
      <c r="H1561" s="17">
        <v>10</v>
      </c>
      <c r="I1561" s="18"/>
      <c r="J1561" s="18"/>
      <c r="K1561" s="17">
        <v>5</v>
      </c>
    </row>
    <row r="1562" spans="1:11" ht="42" x14ac:dyDescent="0.25">
      <c r="A1562" s="29">
        <v>20221140152182</v>
      </c>
      <c r="B1562" s="19" t="s">
        <v>8556</v>
      </c>
      <c r="C1562" s="19" t="s">
        <v>7634</v>
      </c>
      <c r="D1562" s="19" t="s">
        <v>8256</v>
      </c>
      <c r="E1562" s="19" t="s">
        <v>7064</v>
      </c>
      <c r="F1562" s="19" t="s">
        <v>7065</v>
      </c>
      <c r="G1562" s="19" t="s">
        <v>7026</v>
      </c>
      <c r="H1562" s="19">
        <v>30</v>
      </c>
      <c r="I1562" s="20"/>
      <c r="J1562" s="20"/>
      <c r="K1562" s="19">
        <v>33</v>
      </c>
    </row>
    <row r="1563" spans="1:11" ht="31.5" x14ac:dyDescent="0.25">
      <c r="A1563" s="28">
        <v>20221140152192</v>
      </c>
      <c r="B1563" s="17" t="s">
        <v>8557</v>
      </c>
      <c r="C1563" s="17" t="s">
        <v>8558</v>
      </c>
      <c r="D1563" s="17" t="s">
        <v>8559</v>
      </c>
      <c r="E1563" s="17" t="s">
        <v>6985</v>
      </c>
      <c r="F1563" s="17" t="s">
        <v>6986</v>
      </c>
      <c r="G1563" s="17" t="s">
        <v>6987</v>
      </c>
      <c r="H1563" s="17">
        <v>10</v>
      </c>
      <c r="I1563" s="18"/>
      <c r="J1563" s="18"/>
      <c r="K1563" s="17">
        <v>5</v>
      </c>
    </row>
    <row r="1564" spans="1:11" ht="31.5" x14ac:dyDescent="0.25">
      <c r="A1564" s="29">
        <v>20221140152202</v>
      </c>
      <c r="B1564" s="19" t="s">
        <v>8560</v>
      </c>
      <c r="C1564" s="19" t="s">
        <v>8561</v>
      </c>
      <c r="D1564" s="19" t="s">
        <v>8562</v>
      </c>
      <c r="E1564" s="19" t="s">
        <v>6985</v>
      </c>
      <c r="F1564" s="19" t="s">
        <v>6986</v>
      </c>
      <c r="G1564" s="19" t="s">
        <v>6987</v>
      </c>
      <c r="H1564" s="19">
        <v>10</v>
      </c>
      <c r="I1564" s="20"/>
      <c r="J1564" s="20"/>
      <c r="K1564" s="19">
        <v>5</v>
      </c>
    </row>
    <row r="1565" spans="1:11" ht="31.5" x14ac:dyDescent="0.25">
      <c r="A1565" s="28">
        <v>20221140152212</v>
      </c>
      <c r="B1565" s="17" t="s">
        <v>8563</v>
      </c>
      <c r="C1565" s="17" t="s">
        <v>8564</v>
      </c>
      <c r="D1565" s="17" t="s">
        <v>8565</v>
      </c>
      <c r="E1565" s="17" t="s">
        <v>6985</v>
      </c>
      <c r="F1565" s="17" t="s">
        <v>6986</v>
      </c>
      <c r="G1565" s="17" t="s">
        <v>6987</v>
      </c>
      <c r="H1565" s="17">
        <v>10</v>
      </c>
      <c r="I1565" s="18"/>
      <c r="J1565" s="18"/>
      <c r="K1565" s="17">
        <v>5</v>
      </c>
    </row>
    <row r="1566" spans="1:11" ht="84" x14ac:dyDescent="0.25">
      <c r="A1566" s="29">
        <v>20221140152222</v>
      </c>
      <c r="B1566" s="19" t="s">
        <v>8566</v>
      </c>
      <c r="C1566" s="19" t="s">
        <v>8567</v>
      </c>
      <c r="D1566" s="19" t="s">
        <v>8568</v>
      </c>
      <c r="E1566" s="19" t="s">
        <v>7115</v>
      </c>
      <c r="F1566" s="19" t="s">
        <v>7065</v>
      </c>
      <c r="G1566" s="19" t="s">
        <v>6987</v>
      </c>
      <c r="H1566" s="19">
        <v>10</v>
      </c>
      <c r="I1566" s="20"/>
      <c r="J1566" s="20"/>
      <c r="K1566" s="19">
        <v>5</v>
      </c>
    </row>
    <row r="1567" spans="1:11" ht="31.5" x14ac:dyDescent="0.25">
      <c r="A1567" s="28">
        <v>20221140152232</v>
      </c>
      <c r="B1567" s="17" t="s">
        <v>8569</v>
      </c>
      <c r="C1567" s="17" t="s">
        <v>7060</v>
      </c>
      <c r="D1567" s="17" t="s">
        <v>8570</v>
      </c>
      <c r="E1567" s="17" t="s">
        <v>6985</v>
      </c>
      <c r="F1567" s="17" t="s">
        <v>6986</v>
      </c>
      <c r="G1567" s="17" t="s">
        <v>6987</v>
      </c>
      <c r="H1567" s="17">
        <v>10</v>
      </c>
      <c r="I1567" s="18"/>
      <c r="J1567" s="18"/>
      <c r="K1567" s="17">
        <v>6</v>
      </c>
    </row>
    <row r="1568" spans="1:11" ht="52.5" x14ac:dyDescent="0.25">
      <c r="A1568" s="29">
        <v>20221140152242</v>
      </c>
      <c r="B1568" s="19" t="s">
        <v>8571</v>
      </c>
      <c r="C1568" s="19" t="s">
        <v>8572</v>
      </c>
      <c r="D1568" s="19" t="s">
        <v>8573</v>
      </c>
      <c r="E1568" s="19" t="s">
        <v>7115</v>
      </c>
      <c r="F1568" s="19" t="s">
        <v>7065</v>
      </c>
      <c r="G1568" s="19" t="s">
        <v>6987</v>
      </c>
      <c r="H1568" s="19">
        <v>10</v>
      </c>
      <c r="I1568" s="19">
        <v>20222140055991</v>
      </c>
      <c r="J1568" s="19">
        <v>20222140055991</v>
      </c>
      <c r="K1568" s="19">
        <v>6</v>
      </c>
    </row>
    <row r="1569" spans="1:11" ht="31.5" x14ac:dyDescent="0.25">
      <c r="A1569" s="28">
        <v>20221140152252</v>
      </c>
      <c r="B1569" s="17" t="s">
        <v>8574</v>
      </c>
      <c r="C1569" s="17" t="s">
        <v>8575</v>
      </c>
      <c r="D1569" s="17" t="s">
        <v>7235</v>
      </c>
      <c r="E1569" s="17" t="s">
        <v>6985</v>
      </c>
      <c r="F1569" s="17" t="s">
        <v>6986</v>
      </c>
      <c r="G1569" s="17" t="s">
        <v>6987</v>
      </c>
      <c r="H1569" s="17">
        <v>10</v>
      </c>
      <c r="I1569" s="18"/>
      <c r="J1569" s="18"/>
      <c r="K1569" s="17">
        <v>6</v>
      </c>
    </row>
    <row r="1570" spans="1:11" ht="63" x14ac:dyDescent="0.25">
      <c r="A1570" s="29">
        <v>20221140152262</v>
      </c>
      <c r="B1570" s="19" t="s">
        <v>8576</v>
      </c>
      <c r="C1570" s="19" t="s">
        <v>8178</v>
      </c>
      <c r="D1570" s="19" t="s">
        <v>8577</v>
      </c>
      <c r="E1570" s="19" t="s">
        <v>6985</v>
      </c>
      <c r="F1570" s="19" t="s">
        <v>6986</v>
      </c>
      <c r="G1570" s="19" t="s">
        <v>6987</v>
      </c>
      <c r="H1570" s="19">
        <v>10</v>
      </c>
      <c r="I1570" s="20"/>
      <c r="J1570" s="20"/>
      <c r="K1570" s="19">
        <v>6</v>
      </c>
    </row>
    <row r="1571" spans="1:11" ht="94.5" x14ac:dyDescent="0.25">
      <c r="A1571" s="28">
        <v>20221140152272</v>
      </c>
      <c r="B1571" s="17" t="s">
        <v>8578</v>
      </c>
      <c r="C1571" s="17" t="s">
        <v>8579</v>
      </c>
      <c r="D1571" s="17" t="s">
        <v>8580</v>
      </c>
      <c r="E1571" s="17" t="s">
        <v>7773</v>
      </c>
      <c r="F1571" s="17" t="s">
        <v>7774</v>
      </c>
      <c r="G1571" s="17" t="s">
        <v>7009</v>
      </c>
      <c r="H1571" s="17">
        <v>10</v>
      </c>
      <c r="I1571" s="18"/>
      <c r="J1571" s="18"/>
      <c r="K1571" s="17">
        <v>6</v>
      </c>
    </row>
    <row r="1572" spans="1:11" ht="31.5" x14ac:dyDescent="0.25">
      <c r="A1572" s="29">
        <v>20221140152282</v>
      </c>
      <c r="B1572" s="19" t="s">
        <v>8581</v>
      </c>
      <c r="C1572" s="19" t="s">
        <v>8582</v>
      </c>
      <c r="D1572" s="19" t="s">
        <v>8565</v>
      </c>
      <c r="E1572" s="19" t="s">
        <v>6985</v>
      </c>
      <c r="F1572" s="19" t="s">
        <v>6986</v>
      </c>
      <c r="G1572" s="19" t="s">
        <v>6987</v>
      </c>
      <c r="H1572" s="19">
        <v>10</v>
      </c>
      <c r="I1572" s="20"/>
      <c r="J1572" s="20"/>
      <c r="K1572" s="19">
        <v>6</v>
      </c>
    </row>
    <row r="1573" spans="1:11" ht="31.5" x14ac:dyDescent="0.25">
      <c r="A1573" s="28">
        <v>20221140152292</v>
      </c>
      <c r="B1573" s="17" t="s">
        <v>8583</v>
      </c>
      <c r="C1573" s="17" t="s">
        <v>8584</v>
      </c>
      <c r="D1573" s="17" t="s">
        <v>8570</v>
      </c>
      <c r="E1573" s="17" t="s">
        <v>6985</v>
      </c>
      <c r="F1573" s="17" t="s">
        <v>6986</v>
      </c>
      <c r="G1573" s="17" t="s">
        <v>6987</v>
      </c>
      <c r="H1573" s="17">
        <v>10</v>
      </c>
      <c r="I1573" s="18"/>
      <c r="J1573" s="18"/>
      <c r="K1573" s="17">
        <v>6</v>
      </c>
    </row>
    <row r="1574" spans="1:11" ht="31.5" x14ac:dyDescent="0.25">
      <c r="A1574" s="29">
        <v>20221140152312</v>
      </c>
      <c r="B1574" s="19" t="s">
        <v>8585</v>
      </c>
      <c r="C1574" s="19" t="s">
        <v>8586</v>
      </c>
      <c r="D1574" s="19" t="s">
        <v>8587</v>
      </c>
      <c r="E1574" s="19" t="s">
        <v>6985</v>
      </c>
      <c r="F1574" s="19" t="s">
        <v>6986</v>
      </c>
      <c r="G1574" s="19" t="s">
        <v>6987</v>
      </c>
      <c r="H1574" s="19">
        <v>10</v>
      </c>
      <c r="I1574" s="20"/>
      <c r="J1574" s="20"/>
      <c r="K1574" s="19">
        <v>6</v>
      </c>
    </row>
    <row r="1575" spans="1:11" ht="31.5" x14ac:dyDescent="0.25">
      <c r="A1575" s="28">
        <v>20221140152322</v>
      </c>
      <c r="B1575" s="17" t="s">
        <v>8588</v>
      </c>
      <c r="C1575" s="17" t="s">
        <v>8589</v>
      </c>
      <c r="D1575" s="17" t="s">
        <v>8323</v>
      </c>
      <c r="E1575" s="17" t="s">
        <v>6985</v>
      </c>
      <c r="F1575" s="17" t="s">
        <v>6986</v>
      </c>
      <c r="G1575" s="17" t="s">
        <v>6987</v>
      </c>
      <c r="H1575" s="17">
        <v>10</v>
      </c>
      <c r="I1575" s="18"/>
      <c r="J1575" s="18"/>
      <c r="K1575" s="17">
        <v>6</v>
      </c>
    </row>
    <row r="1576" spans="1:11" ht="94.5" x14ac:dyDescent="0.25">
      <c r="A1576" s="29">
        <v>20221140152332</v>
      </c>
      <c r="B1576" s="19" t="s">
        <v>8590</v>
      </c>
      <c r="C1576" s="19" t="s">
        <v>8591</v>
      </c>
      <c r="D1576" s="19" t="s">
        <v>8592</v>
      </c>
      <c r="E1576" s="19" t="s">
        <v>8461</v>
      </c>
      <c r="F1576" s="19" t="s">
        <v>8462</v>
      </c>
      <c r="G1576" s="19" t="s">
        <v>6987</v>
      </c>
      <c r="H1576" s="19">
        <v>10</v>
      </c>
      <c r="I1576" s="20"/>
      <c r="J1576" s="20"/>
      <c r="K1576" s="19">
        <v>6</v>
      </c>
    </row>
    <row r="1577" spans="1:11" ht="63" x14ac:dyDescent="0.25">
      <c r="A1577" s="28">
        <v>20221140152342</v>
      </c>
      <c r="B1577" s="17" t="s">
        <v>8593</v>
      </c>
      <c r="C1577" s="17" t="s">
        <v>8594</v>
      </c>
      <c r="D1577" s="17" t="s">
        <v>8595</v>
      </c>
      <c r="E1577" s="17" t="s">
        <v>7920</v>
      </c>
      <c r="F1577" s="17" t="s">
        <v>7157</v>
      </c>
      <c r="G1577" s="17" t="s">
        <v>6987</v>
      </c>
      <c r="H1577" s="17">
        <v>10</v>
      </c>
      <c r="I1577" s="18"/>
      <c r="J1577" s="18"/>
      <c r="K1577" s="17">
        <v>6</v>
      </c>
    </row>
    <row r="1578" spans="1:11" ht="94.5" x14ac:dyDescent="0.25">
      <c r="A1578" s="29">
        <v>20221140152352</v>
      </c>
      <c r="B1578" s="19" t="s">
        <v>8596</v>
      </c>
      <c r="C1578" s="19" t="s">
        <v>7188</v>
      </c>
      <c r="D1578" s="19" t="s">
        <v>8597</v>
      </c>
      <c r="E1578" s="19" t="s">
        <v>8234</v>
      </c>
      <c r="F1578" s="19" t="s">
        <v>7025</v>
      </c>
      <c r="G1578" s="19" t="s">
        <v>7032</v>
      </c>
      <c r="H1578" s="19">
        <v>0</v>
      </c>
      <c r="I1578" s="20"/>
      <c r="J1578" s="20"/>
      <c r="K1578" s="19">
        <v>-8</v>
      </c>
    </row>
    <row r="1579" spans="1:11" ht="31.5" x14ac:dyDescent="0.25">
      <c r="A1579" s="28">
        <v>20221140152362</v>
      </c>
      <c r="B1579" s="17" t="s">
        <v>8598</v>
      </c>
      <c r="C1579" s="17" t="s">
        <v>8599</v>
      </c>
      <c r="D1579" s="17" t="s">
        <v>8570</v>
      </c>
      <c r="E1579" s="17" t="s">
        <v>6985</v>
      </c>
      <c r="F1579" s="17" t="s">
        <v>6986</v>
      </c>
      <c r="G1579" s="17" t="s">
        <v>6987</v>
      </c>
      <c r="H1579" s="17">
        <v>10</v>
      </c>
      <c r="I1579" s="18"/>
      <c r="J1579" s="18"/>
      <c r="K1579" s="17">
        <v>6</v>
      </c>
    </row>
    <row r="1580" spans="1:11" ht="31.5" x14ac:dyDescent="0.25">
      <c r="A1580" s="29">
        <v>20221140152372</v>
      </c>
      <c r="B1580" s="19" t="s">
        <v>8600</v>
      </c>
      <c r="C1580" s="19" t="s">
        <v>8601</v>
      </c>
      <c r="D1580" s="19" t="s">
        <v>8570</v>
      </c>
      <c r="E1580" s="19" t="s">
        <v>6985</v>
      </c>
      <c r="F1580" s="19" t="s">
        <v>6986</v>
      </c>
      <c r="G1580" s="19" t="s">
        <v>6987</v>
      </c>
      <c r="H1580" s="19">
        <v>10</v>
      </c>
      <c r="I1580" s="20"/>
      <c r="J1580" s="20"/>
      <c r="K1580" s="19">
        <v>6</v>
      </c>
    </row>
    <row r="1581" spans="1:11" ht="94.5" x14ac:dyDescent="0.25">
      <c r="A1581" s="28">
        <v>20221140152382</v>
      </c>
      <c r="B1581" s="17" t="s">
        <v>8602</v>
      </c>
      <c r="C1581" s="17" t="s">
        <v>7188</v>
      </c>
      <c r="D1581" s="17" t="s">
        <v>8603</v>
      </c>
      <c r="E1581" s="17" t="s">
        <v>8234</v>
      </c>
      <c r="F1581" s="17" t="s">
        <v>7025</v>
      </c>
      <c r="G1581" s="17" t="s">
        <v>7032</v>
      </c>
      <c r="H1581" s="17">
        <v>0</v>
      </c>
      <c r="I1581" s="18"/>
      <c r="J1581" s="18"/>
      <c r="K1581" s="17">
        <v>-8</v>
      </c>
    </row>
    <row r="1582" spans="1:11" ht="94.5" x14ac:dyDescent="0.25">
      <c r="A1582" s="29">
        <v>20221140152392</v>
      </c>
      <c r="B1582" s="19" t="s">
        <v>8604</v>
      </c>
      <c r="C1582" s="19" t="s">
        <v>7188</v>
      </c>
      <c r="D1582" s="19" t="s">
        <v>8605</v>
      </c>
      <c r="E1582" s="19" t="s">
        <v>8234</v>
      </c>
      <c r="F1582" s="19" t="s">
        <v>7025</v>
      </c>
      <c r="G1582" s="19" t="s">
        <v>7032</v>
      </c>
      <c r="H1582" s="19">
        <v>0</v>
      </c>
      <c r="I1582" s="20"/>
      <c r="J1582" s="20"/>
      <c r="K1582" s="19">
        <v>-8</v>
      </c>
    </row>
    <row r="1583" spans="1:11" ht="84" x14ac:dyDescent="0.25">
      <c r="A1583" s="28">
        <v>20221140152402</v>
      </c>
      <c r="B1583" s="17" t="s">
        <v>8606</v>
      </c>
      <c r="C1583" s="17" t="s">
        <v>8607</v>
      </c>
      <c r="D1583" s="17" t="s">
        <v>8608</v>
      </c>
      <c r="E1583" s="17" t="s">
        <v>7456</v>
      </c>
      <c r="F1583" s="17" t="s">
        <v>7120</v>
      </c>
      <c r="G1583" s="17" t="s">
        <v>7032</v>
      </c>
      <c r="H1583" s="17">
        <v>0</v>
      </c>
      <c r="I1583" s="18"/>
      <c r="J1583" s="18"/>
      <c r="K1583" s="17">
        <v>-8</v>
      </c>
    </row>
    <row r="1584" spans="1:11" ht="31.5" x14ac:dyDescent="0.25">
      <c r="A1584" s="29">
        <v>20221140152412</v>
      </c>
      <c r="B1584" s="19" t="s">
        <v>8609</v>
      </c>
      <c r="C1584" s="19" t="s">
        <v>8610</v>
      </c>
      <c r="D1584" s="19" t="s">
        <v>8570</v>
      </c>
      <c r="E1584" s="19" t="s">
        <v>6985</v>
      </c>
      <c r="F1584" s="19" t="s">
        <v>6986</v>
      </c>
      <c r="G1584" s="19" t="s">
        <v>6987</v>
      </c>
      <c r="H1584" s="19">
        <v>10</v>
      </c>
      <c r="I1584" s="20"/>
      <c r="J1584" s="20"/>
      <c r="K1584" s="19">
        <v>6</v>
      </c>
    </row>
    <row r="1585" spans="1:11" ht="73.5" x14ac:dyDescent="0.25">
      <c r="A1585" s="28">
        <v>20221140152422</v>
      </c>
      <c r="B1585" s="17" t="s">
        <v>8611</v>
      </c>
      <c r="C1585" s="17" t="s">
        <v>8612</v>
      </c>
      <c r="D1585" s="17" t="s">
        <v>8613</v>
      </c>
      <c r="E1585" s="17" t="s">
        <v>7456</v>
      </c>
      <c r="F1585" s="17" t="s">
        <v>7120</v>
      </c>
      <c r="G1585" s="17" t="s">
        <v>7086</v>
      </c>
      <c r="H1585" s="17">
        <v>30</v>
      </c>
      <c r="I1585" s="18"/>
      <c r="J1585" s="18"/>
      <c r="K1585" s="17">
        <v>34</v>
      </c>
    </row>
    <row r="1586" spans="1:11" ht="31.5" x14ac:dyDescent="0.25">
      <c r="A1586" s="29">
        <v>20221140152432</v>
      </c>
      <c r="B1586" s="19" t="s">
        <v>8614</v>
      </c>
      <c r="C1586" s="19" t="s">
        <v>8615</v>
      </c>
      <c r="D1586" s="19" t="s">
        <v>8570</v>
      </c>
      <c r="E1586" s="19" t="s">
        <v>6985</v>
      </c>
      <c r="F1586" s="19" t="s">
        <v>6986</v>
      </c>
      <c r="G1586" s="19" t="s">
        <v>6987</v>
      </c>
      <c r="H1586" s="19">
        <v>10</v>
      </c>
      <c r="I1586" s="20"/>
      <c r="J1586" s="20"/>
      <c r="K1586" s="19">
        <v>6</v>
      </c>
    </row>
    <row r="1587" spans="1:11" ht="31.5" x14ac:dyDescent="0.25">
      <c r="A1587" s="28">
        <v>20221140152442</v>
      </c>
      <c r="B1587" s="17" t="s">
        <v>8616</v>
      </c>
      <c r="C1587" s="17" t="s">
        <v>8617</v>
      </c>
      <c r="D1587" s="17" t="s">
        <v>8565</v>
      </c>
      <c r="E1587" s="17" t="s">
        <v>6985</v>
      </c>
      <c r="F1587" s="17" t="s">
        <v>6986</v>
      </c>
      <c r="G1587" s="17" t="s">
        <v>6987</v>
      </c>
      <c r="H1587" s="17">
        <v>10</v>
      </c>
      <c r="I1587" s="18"/>
      <c r="J1587" s="18"/>
      <c r="K1587" s="17">
        <v>6</v>
      </c>
    </row>
    <row r="1588" spans="1:11" ht="31.5" x14ac:dyDescent="0.25">
      <c r="A1588" s="29">
        <v>20221140152452</v>
      </c>
      <c r="B1588" s="19" t="s">
        <v>8618</v>
      </c>
      <c r="C1588" s="19" t="s">
        <v>8619</v>
      </c>
      <c r="D1588" s="19" t="s">
        <v>8587</v>
      </c>
      <c r="E1588" s="19" t="s">
        <v>6985</v>
      </c>
      <c r="F1588" s="19" t="s">
        <v>6986</v>
      </c>
      <c r="G1588" s="19" t="s">
        <v>6987</v>
      </c>
      <c r="H1588" s="19">
        <v>10</v>
      </c>
      <c r="I1588" s="20"/>
      <c r="J1588" s="20"/>
      <c r="K1588" s="19">
        <v>6</v>
      </c>
    </row>
    <row r="1589" spans="1:11" ht="31.5" x14ac:dyDescent="0.25">
      <c r="A1589" s="28">
        <v>20221140152462</v>
      </c>
      <c r="B1589" s="17" t="s">
        <v>8620</v>
      </c>
      <c r="C1589" s="17" t="s">
        <v>8621</v>
      </c>
      <c r="D1589" s="17" t="s">
        <v>8565</v>
      </c>
      <c r="E1589" s="17" t="s">
        <v>6985</v>
      </c>
      <c r="F1589" s="17" t="s">
        <v>6986</v>
      </c>
      <c r="G1589" s="17" t="s">
        <v>6987</v>
      </c>
      <c r="H1589" s="17">
        <v>10</v>
      </c>
      <c r="I1589" s="18"/>
      <c r="J1589" s="18"/>
      <c r="K1589" s="17">
        <v>6</v>
      </c>
    </row>
    <row r="1590" spans="1:11" ht="31.5" x14ac:dyDescent="0.25">
      <c r="A1590" s="29">
        <v>20221140152472</v>
      </c>
      <c r="B1590" s="19" t="s">
        <v>8622</v>
      </c>
      <c r="C1590" s="19" t="s">
        <v>8623</v>
      </c>
      <c r="D1590" s="19" t="s">
        <v>8587</v>
      </c>
      <c r="E1590" s="19" t="s">
        <v>6985</v>
      </c>
      <c r="F1590" s="19" t="s">
        <v>6986</v>
      </c>
      <c r="G1590" s="19" t="s">
        <v>6987</v>
      </c>
      <c r="H1590" s="19">
        <v>10</v>
      </c>
      <c r="I1590" s="20"/>
      <c r="J1590" s="20"/>
      <c r="K1590" s="19">
        <v>6</v>
      </c>
    </row>
    <row r="1591" spans="1:11" ht="52.5" x14ac:dyDescent="0.25">
      <c r="A1591" s="28">
        <v>20221140152482</v>
      </c>
      <c r="B1591" s="17" t="s">
        <v>8624</v>
      </c>
      <c r="C1591" s="17" t="s">
        <v>7613</v>
      </c>
      <c r="D1591" s="17" t="s">
        <v>8625</v>
      </c>
      <c r="E1591" s="17" t="s">
        <v>6985</v>
      </c>
      <c r="F1591" s="17" t="s">
        <v>6986</v>
      </c>
      <c r="G1591" s="17" t="s">
        <v>6987</v>
      </c>
      <c r="H1591" s="17">
        <v>10</v>
      </c>
      <c r="I1591" s="18"/>
      <c r="J1591" s="18"/>
      <c r="K1591" s="17">
        <v>6</v>
      </c>
    </row>
    <row r="1592" spans="1:11" ht="31.5" x14ac:dyDescent="0.25">
      <c r="A1592" s="29">
        <v>20221140152492</v>
      </c>
      <c r="B1592" s="19" t="s">
        <v>8626</v>
      </c>
      <c r="C1592" s="19" t="s">
        <v>8627</v>
      </c>
      <c r="D1592" s="19" t="s">
        <v>8628</v>
      </c>
      <c r="E1592" s="19" t="s">
        <v>6985</v>
      </c>
      <c r="F1592" s="19" t="s">
        <v>6986</v>
      </c>
      <c r="G1592" s="19" t="s">
        <v>6987</v>
      </c>
      <c r="H1592" s="19">
        <v>10</v>
      </c>
      <c r="I1592" s="20"/>
      <c r="J1592" s="20"/>
      <c r="K1592" s="19">
        <v>6</v>
      </c>
    </row>
    <row r="1593" spans="1:11" ht="52.5" x14ac:dyDescent="0.25">
      <c r="A1593" s="28">
        <v>20221140152502</v>
      </c>
      <c r="B1593" s="17" t="s">
        <v>8629</v>
      </c>
      <c r="C1593" s="17" t="s">
        <v>7619</v>
      </c>
      <c r="D1593" s="17" t="s">
        <v>8630</v>
      </c>
      <c r="E1593" s="17" t="s">
        <v>6985</v>
      </c>
      <c r="F1593" s="17" t="s">
        <v>6986</v>
      </c>
      <c r="G1593" s="17" t="s">
        <v>6987</v>
      </c>
      <c r="H1593" s="17">
        <v>10</v>
      </c>
      <c r="I1593" s="18"/>
      <c r="J1593" s="18"/>
      <c r="K1593" s="17">
        <v>6</v>
      </c>
    </row>
    <row r="1594" spans="1:11" ht="42" x14ac:dyDescent="0.25">
      <c r="A1594" s="29">
        <v>20221140152512</v>
      </c>
      <c r="B1594" s="19" t="s">
        <v>8631</v>
      </c>
      <c r="C1594" s="19" t="s">
        <v>8632</v>
      </c>
      <c r="D1594" s="19" t="s">
        <v>8633</v>
      </c>
      <c r="E1594" s="19" t="s">
        <v>8268</v>
      </c>
      <c r="F1594" s="19" t="s">
        <v>7065</v>
      </c>
      <c r="G1594" s="19" t="s">
        <v>6987</v>
      </c>
      <c r="H1594" s="19">
        <v>10</v>
      </c>
      <c r="I1594" s="20"/>
      <c r="J1594" s="20"/>
      <c r="K1594" s="19">
        <v>6</v>
      </c>
    </row>
    <row r="1595" spans="1:11" ht="31.5" x14ac:dyDescent="0.25">
      <c r="A1595" s="28">
        <v>20221140152522</v>
      </c>
      <c r="B1595" s="17" t="s">
        <v>8634</v>
      </c>
      <c r="C1595" s="17" t="s">
        <v>8635</v>
      </c>
      <c r="D1595" s="17" t="s">
        <v>8570</v>
      </c>
      <c r="E1595" s="17" t="s">
        <v>6985</v>
      </c>
      <c r="F1595" s="17" t="s">
        <v>6986</v>
      </c>
      <c r="G1595" s="17" t="s">
        <v>6987</v>
      </c>
      <c r="H1595" s="17">
        <v>10</v>
      </c>
      <c r="I1595" s="18"/>
      <c r="J1595" s="18"/>
      <c r="K1595" s="17">
        <v>6</v>
      </c>
    </row>
    <row r="1596" spans="1:11" ht="31.5" x14ac:dyDescent="0.25">
      <c r="A1596" s="29">
        <v>20221140152532</v>
      </c>
      <c r="B1596" s="19" t="s">
        <v>8636</v>
      </c>
      <c r="C1596" s="19" t="s">
        <v>8637</v>
      </c>
      <c r="D1596" s="19" t="s">
        <v>8570</v>
      </c>
      <c r="E1596" s="19" t="s">
        <v>6985</v>
      </c>
      <c r="F1596" s="19" t="s">
        <v>6986</v>
      </c>
      <c r="G1596" s="19" t="s">
        <v>6987</v>
      </c>
      <c r="H1596" s="19">
        <v>10</v>
      </c>
      <c r="I1596" s="20"/>
      <c r="J1596" s="20"/>
      <c r="K1596" s="19">
        <v>6</v>
      </c>
    </row>
    <row r="1597" spans="1:11" ht="31.5" x14ac:dyDescent="0.25">
      <c r="A1597" s="28">
        <v>20221140152542</v>
      </c>
      <c r="B1597" s="17" t="s">
        <v>8638</v>
      </c>
      <c r="C1597" s="17" t="s">
        <v>7042</v>
      </c>
      <c r="D1597" s="17" t="s">
        <v>8570</v>
      </c>
      <c r="E1597" s="17" t="s">
        <v>6985</v>
      </c>
      <c r="F1597" s="17" t="s">
        <v>6986</v>
      </c>
      <c r="G1597" s="17" t="s">
        <v>6987</v>
      </c>
      <c r="H1597" s="17">
        <v>10</v>
      </c>
      <c r="I1597" s="18"/>
      <c r="J1597" s="18"/>
      <c r="K1597" s="17">
        <v>6</v>
      </c>
    </row>
    <row r="1598" spans="1:11" ht="73.5" x14ac:dyDescent="0.25">
      <c r="A1598" s="29">
        <v>20221140152552</v>
      </c>
      <c r="B1598" s="19" t="s">
        <v>8639</v>
      </c>
      <c r="C1598" s="19" t="s">
        <v>8640</v>
      </c>
      <c r="D1598" s="19" t="s">
        <v>8641</v>
      </c>
      <c r="E1598" s="19" t="s">
        <v>7135</v>
      </c>
      <c r="F1598" s="19" t="s">
        <v>7065</v>
      </c>
      <c r="G1598" s="19" t="s">
        <v>6987</v>
      </c>
      <c r="H1598" s="19">
        <v>10</v>
      </c>
      <c r="I1598" s="20"/>
      <c r="J1598" s="20"/>
      <c r="K1598" s="19">
        <v>6</v>
      </c>
    </row>
    <row r="1599" spans="1:11" ht="73.5" x14ac:dyDescent="0.25">
      <c r="A1599" s="28">
        <v>20221140152562</v>
      </c>
      <c r="B1599" s="17" t="s">
        <v>8642</v>
      </c>
      <c r="C1599" s="17" t="s">
        <v>8643</v>
      </c>
      <c r="D1599" s="17" t="s">
        <v>8644</v>
      </c>
      <c r="E1599" s="17" t="s">
        <v>7671</v>
      </c>
      <c r="F1599" s="17" t="s">
        <v>7245</v>
      </c>
      <c r="G1599" s="17" t="s">
        <v>7032</v>
      </c>
      <c r="H1599" s="17">
        <v>0</v>
      </c>
      <c r="I1599" s="18"/>
      <c r="J1599" s="18"/>
      <c r="K1599" s="17">
        <v>-8</v>
      </c>
    </row>
    <row r="1600" spans="1:11" ht="178.5" x14ac:dyDescent="0.25">
      <c r="A1600" s="29">
        <v>20221140152572</v>
      </c>
      <c r="B1600" s="19" t="s">
        <v>8645</v>
      </c>
      <c r="C1600" s="19" t="s">
        <v>8646</v>
      </c>
      <c r="D1600" s="19" t="s">
        <v>7583</v>
      </c>
      <c r="E1600" s="19" t="s">
        <v>8234</v>
      </c>
      <c r="F1600" s="19" t="s">
        <v>7025</v>
      </c>
      <c r="G1600" s="19" t="s">
        <v>7032</v>
      </c>
      <c r="H1600" s="19">
        <v>0</v>
      </c>
      <c r="I1600" s="20"/>
      <c r="J1600" s="20"/>
      <c r="K1600" s="19">
        <v>-8</v>
      </c>
    </row>
    <row r="1601" spans="1:11" ht="168" x14ac:dyDescent="0.25">
      <c r="A1601" s="28">
        <v>20221140152582</v>
      </c>
      <c r="B1601" s="17" t="s">
        <v>8647</v>
      </c>
      <c r="C1601" s="17" t="s">
        <v>8648</v>
      </c>
      <c r="D1601" s="17" t="s">
        <v>8649</v>
      </c>
      <c r="E1601" s="17" t="s">
        <v>7156</v>
      </c>
      <c r="F1601" s="17" t="s">
        <v>7157</v>
      </c>
      <c r="G1601" s="17" t="s">
        <v>7032</v>
      </c>
      <c r="H1601" s="17">
        <v>0</v>
      </c>
      <c r="I1601" s="18"/>
      <c r="J1601" s="18"/>
      <c r="K1601" s="17">
        <v>-8</v>
      </c>
    </row>
    <row r="1602" spans="1:11" ht="42" x14ac:dyDescent="0.25">
      <c r="A1602" s="29">
        <v>20221140152592</v>
      </c>
      <c r="B1602" s="19" t="s">
        <v>8650</v>
      </c>
      <c r="C1602" s="19" t="s">
        <v>7537</v>
      </c>
      <c r="D1602" s="19" t="s">
        <v>8651</v>
      </c>
      <c r="E1602" s="19" t="s">
        <v>8268</v>
      </c>
      <c r="F1602" s="19" t="s">
        <v>7065</v>
      </c>
      <c r="G1602" s="19" t="s">
        <v>6987</v>
      </c>
      <c r="H1602" s="19">
        <v>10</v>
      </c>
      <c r="I1602" s="20"/>
      <c r="J1602" s="20"/>
      <c r="K1602" s="19">
        <v>6</v>
      </c>
    </row>
    <row r="1603" spans="1:11" ht="73.5" x14ac:dyDescent="0.25">
      <c r="A1603" s="28">
        <v>20221140152602</v>
      </c>
      <c r="B1603" s="17" t="s">
        <v>8652</v>
      </c>
      <c r="C1603" s="17" t="s">
        <v>7809</v>
      </c>
      <c r="D1603" s="17" t="s">
        <v>8653</v>
      </c>
      <c r="E1603" s="17" t="s">
        <v>7115</v>
      </c>
      <c r="F1603" s="17" t="s">
        <v>7065</v>
      </c>
      <c r="G1603" s="17" t="s">
        <v>6987</v>
      </c>
      <c r="H1603" s="17">
        <v>10</v>
      </c>
      <c r="I1603" s="18"/>
      <c r="J1603" s="18"/>
      <c r="K1603" s="17">
        <v>6</v>
      </c>
    </row>
    <row r="1604" spans="1:11" ht="73.5" x14ac:dyDescent="0.25">
      <c r="A1604" s="29">
        <v>20221140152612</v>
      </c>
      <c r="B1604" s="19" t="s">
        <v>8654</v>
      </c>
      <c r="C1604" s="19" t="s">
        <v>8028</v>
      </c>
      <c r="D1604" s="19" t="s">
        <v>8655</v>
      </c>
      <c r="E1604" s="19" t="s">
        <v>7671</v>
      </c>
      <c r="F1604" s="19" t="s">
        <v>7245</v>
      </c>
      <c r="G1604" s="19" t="s">
        <v>7032</v>
      </c>
      <c r="H1604" s="19">
        <v>0</v>
      </c>
      <c r="I1604" s="20"/>
      <c r="J1604" s="20"/>
      <c r="K1604" s="19">
        <v>-8</v>
      </c>
    </row>
    <row r="1605" spans="1:11" ht="63" x14ac:dyDescent="0.25">
      <c r="A1605" s="28">
        <v>20221140152622</v>
      </c>
      <c r="B1605" s="17" t="s">
        <v>8656</v>
      </c>
      <c r="C1605" s="17" t="s">
        <v>8657</v>
      </c>
      <c r="D1605" s="17" t="s">
        <v>8658</v>
      </c>
      <c r="E1605" s="17" t="s">
        <v>6985</v>
      </c>
      <c r="F1605" s="17" t="s">
        <v>6986</v>
      </c>
      <c r="G1605" s="17" t="s">
        <v>7032</v>
      </c>
      <c r="H1605" s="17">
        <v>0</v>
      </c>
      <c r="I1605" s="18"/>
      <c r="J1605" s="18"/>
      <c r="K1605" s="17">
        <v>-8</v>
      </c>
    </row>
    <row r="1606" spans="1:11" ht="136.5" x14ac:dyDescent="0.25">
      <c r="A1606" s="29">
        <v>20221140152632</v>
      </c>
      <c r="B1606" s="19" t="s">
        <v>8659</v>
      </c>
      <c r="C1606" s="19" t="s">
        <v>8660</v>
      </c>
      <c r="D1606" s="19" t="s">
        <v>8661</v>
      </c>
      <c r="E1606" s="19" t="s">
        <v>6985</v>
      </c>
      <c r="F1606" s="19" t="s">
        <v>6986</v>
      </c>
      <c r="G1606" s="19" t="s">
        <v>7032</v>
      </c>
      <c r="H1606" s="19">
        <v>0</v>
      </c>
      <c r="I1606" s="20"/>
      <c r="J1606" s="20"/>
      <c r="K1606" s="19">
        <v>-8</v>
      </c>
    </row>
    <row r="1607" spans="1:11" ht="52.5" x14ac:dyDescent="0.25">
      <c r="A1607" s="28">
        <v>20221140152642</v>
      </c>
      <c r="B1607" s="17" t="s">
        <v>8662</v>
      </c>
      <c r="C1607" s="17" t="s">
        <v>8663</v>
      </c>
      <c r="D1607" s="17" t="s">
        <v>8664</v>
      </c>
      <c r="E1607" s="17" t="s">
        <v>7135</v>
      </c>
      <c r="F1607" s="17" t="s">
        <v>7065</v>
      </c>
      <c r="G1607" s="17" t="s">
        <v>7232</v>
      </c>
      <c r="H1607" s="17">
        <v>20</v>
      </c>
      <c r="I1607" s="18"/>
      <c r="J1607" s="18"/>
      <c r="K1607" s="17">
        <v>20</v>
      </c>
    </row>
    <row r="1608" spans="1:11" ht="52.5" x14ac:dyDescent="0.25">
      <c r="A1608" s="29">
        <v>20221140152652</v>
      </c>
      <c r="B1608" s="19" t="s">
        <v>8665</v>
      </c>
      <c r="C1608" s="19" t="s">
        <v>7566</v>
      </c>
      <c r="D1608" s="19" t="s">
        <v>8666</v>
      </c>
      <c r="E1608" s="19" t="s">
        <v>6985</v>
      </c>
      <c r="F1608" s="19" t="s">
        <v>6986</v>
      </c>
      <c r="G1608" s="19" t="s">
        <v>7032</v>
      </c>
      <c r="H1608" s="19">
        <v>0</v>
      </c>
      <c r="I1608" s="20"/>
      <c r="J1608" s="20"/>
      <c r="K1608" s="19">
        <v>-8</v>
      </c>
    </row>
    <row r="1609" spans="1:11" ht="52.5" x14ac:dyDescent="0.25">
      <c r="A1609" s="28">
        <v>20221140152662</v>
      </c>
      <c r="B1609" s="17" t="s">
        <v>8667</v>
      </c>
      <c r="C1609" s="17" t="s">
        <v>7566</v>
      </c>
      <c r="D1609" s="17" t="s">
        <v>8666</v>
      </c>
      <c r="E1609" s="17" t="s">
        <v>7115</v>
      </c>
      <c r="F1609" s="17" t="s">
        <v>7065</v>
      </c>
      <c r="G1609" s="17" t="s">
        <v>6987</v>
      </c>
      <c r="H1609" s="17">
        <v>10</v>
      </c>
      <c r="I1609" s="18"/>
      <c r="J1609" s="18"/>
      <c r="K1609" s="17">
        <v>6</v>
      </c>
    </row>
    <row r="1610" spans="1:11" ht="84" x14ac:dyDescent="0.25">
      <c r="A1610" s="29">
        <v>20221140152672</v>
      </c>
      <c r="B1610" s="19" t="s">
        <v>8668</v>
      </c>
      <c r="C1610" s="19" t="s">
        <v>8669</v>
      </c>
      <c r="D1610" s="19" t="s">
        <v>8670</v>
      </c>
      <c r="E1610" s="19" t="s">
        <v>6985</v>
      </c>
      <c r="F1610" s="19" t="s">
        <v>6986</v>
      </c>
      <c r="G1610" s="19" t="s">
        <v>7032</v>
      </c>
      <c r="H1610" s="19">
        <v>0</v>
      </c>
      <c r="I1610" s="20"/>
      <c r="J1610" s="20"/>
      <c r="K1610" s="19">
        <v>-8</v>
      </c>
    </row>
    <row r="1611" spans="1:11" ht="42" x14ac:dyDescent="0.25">
      <c r="A1611" s="28">
        <v>20221140152682</v>
      </c>
      <c r="B1611" s="17" t="s">
        <v>8671</v>
      </c>
      <c r="C1611" s="17" t="s">
        <v>8672</v>
      </c>
      <c r="D1611" s="17" t="s">
        <v>8673</v>
      </c>
      <c r="E1611" s="17" t="s">
        <v>7064</v>
      </c>
      <c r="F1611" s="17" t="s">
        <v>7065</v>
      </c>
      <c r="G1611" s="17" t="s">
        <v>6987</v>
      </c>
      <c r="H1611" s="17">
        <v>10</v>
      </c>
      <c r="I1611" s="18"/>
      <c r="J1611" s="18"/>
      <c r="K1611" s="17">
        <v>6</v>
      </c>
    </row>
    <row r="1612" spans="1:11" ht="52.5" x14ac:dyDescent="0.25">
      <c r="A1612" s="29">
        <v>20221140152692</v>
      </c>
      <c r="B1612" s="19" t="s">
        <v>8674</v>
      </c>
      <c r="C1612" s="19" t="s">
        <v>8675</v>
      </c>
      <c r="D1612" s="19" t="s">
        <v>8676</v>
      </c>
      <c r="E1612" s="19" t="s">
        <v>7275</v>
      </c>
      <c r="F1612" s="19" t="s">
        <v>7276</v>
      </c>
      <c r="G1612" s="19" t="s">
        <v>7032</v>
      </c>
      <c r="H1612" s="19">
        <v>0</v>
      </c>
      <c r="I1612" s="20"/>
      <c r="J1612" s="20"/>
      <c r="K1612" s="19">
        <v>-8</v>
      </c>
    </row>
    <row r="1613" spans="1:11" ht="52.5" x14ac:dyDescent="0.25">
      <c r="A1613" s="28">
        <v>20221140152702</v>
      </c>
      <c r="B1613" s="17" t="s">
        <v>8677</v>
      </c>
      <c r="C1613" s="17" t="s">
        <v>8678</v>
      </c>
      <c r="D1613" s="17" t="s">
        <v>8679</v>
      </c>
      <c r="E1613" s="17" t="s">
        <v>6985</v>
      </c>
      <c r="F1613" s="17" t="s">
        <v>6986</v>
      </c>
      <c r="G1613" s="17" t="s">
        <v>7032</v>
      </c>
      <c r="H1613" s="17">
        <v>0</v>
      </c>
      <c r="I1613" s="18"/>
      <c r="J1613" s="18"/>
      <c r="K1613" s="17">
        <v>-8</v>
      </c>
    </row>
    <row r="1614" spans="1:11" ht="126" x14ac:dyDescent="0.25">
      <c r="A1614" s="29">
        <v>20221140152712</v>
      </c>
      <c r="B1614" s="19" t="s">
        <v>8680</v>
      </c>
      <c r="C1614" s="19" t="s">
        <v>7011</v>
      </c>
      <c r="D1614" s="19" t="s">
        <v>8681</v>
      </c>
      <c r="E1614" s="19" t="s">
        <v>7135</v>
      </c>
      <c r="F1614" s="19" t="s">
        <v>7065</v>
      </c>
      <c r="G1614" s="19" t="s">
        <v>7086</v>
      </c>
      <c r="H1614" s="19">
        <v>30</v>
      </c>
      <c r="I1614" s="20"/>
      <c r="J1614" s="20"/>
      <c r="K1614" s="19">
        <v>34</v>
      </c>
    </row>
    <row r="1615" spans="1:11" ht="31.5" x14ac:dyDescent="0.25">
      <c r="A1615" s="28">
        <v>20221140152722</v>
      </c>
      <c r="B1615" s="17" t="s">
        <v>8682</v>
      </c>
      <c r="C1615" s="17" t="s">
        <v>7096</v>
      </c>
      <c r="D1615" s="17" t="s">
        <v>8683</v>
      </c>
      <c r="E1615" s="17" t="s">
        <v>6985</v>
      </c>
      <c r="F1615" s="17" t="s">
        <v>6986</v>
      </c>
      <c r="G1615" s="17" t="s">
        <v>6987</v>
      </c>
      <c r="H1615" s="17">
        <v>10</v>
      </c>
      <c r="I1615" s="18"/>
      <c r="J1615" s="18"/>
      <c r="K1615" s="17">
        <v>7</v>
      </c>
    </row>
    <row r="1616" spans="1:11" ht="42" x14ac:dyDescent="0.25">
      <c r="A1616" s="29">
        <v>20221140152732</v>
      </c>
      <c r="B1616" s="19" t="s">
        <v>8684</v>
      </c>
      <c r="C1616" s="19" t="s">
        <v>8632</v>
      </c>
      <c r="D1616" s="19" t="s">
        <v>8685</v>
      </c>
      <c r="E1616" s="19" t="s">
        <v>7064</v>
      </c>
      <c r="F1616" s="19" t="s">
        <v>7065</v>
      </c>
      <c r="G1616" s="19" t="s">
        <v>6987</v>
      </c>
      <c r="H1616" s="19">
        <v>10</v>
      </c>
      <c r="I1616" s="20"/>
      <c r="J1616" s="20"/>
      <c r="K1616" s="19">
        <v>7</v>
      </c>
    </row>
    <row r="1617" spans="1:11" ht="31.5" x14ac:dyDescent="0.25">
      <c r="A1617" s="28">
        <v>20221140152742</v>
      </c>
      <c r="B1617" s="17" t="s">
        <v>8686</v>
      </c>
      <c r="C1617" s="17" t="s">
        <v>7925</v>
      </c>
      <c r="D1617" s="17" t="s">
        <v>8683</v>
      </c>
      <c r="E1617" s="17" t="s">
        <v>6985</v>
      </c>
      <c r="F1617" s="17" t="s">
        <v>6986</v>
      </c>
      <c r="G1617" s="17" t="s">
        <v>7032</v>
      </c>
      <c r="H1617" s="17">
        <v>0</v>
      </c>
      <c r="I1617" s="18"/>
      <c r="J1617" s="18"/>
      <c r="K1617" s="17">
        <v>-7</v>
      </c>
    </row>
    <row r="1618" spans="1:11" ht="63" x14ac:dyDescent="0.25">
      <c r="A1618" s="29">
        <v>20221140152752</v>
      </c>
      <c r="B1618" s="19" t="s">
        <v>8687</v>
      </c>
      <c r="C1618" s="19" t="s">
        <v>8688</v>
      </c>
      <c r="D1618" s="19" t="s">
        <v>8689</v>
      </c>
      <c r="E1618" s="19" t="s">
        <v>7115</v>
      </c>
      <c r="F1618" s="19" t="s">
        <v>7065</v>
      </c>
      <c r="G1618" s="19" t="s">
        <v>6987</v>
      </c>
      <c r="H1618" s="19">
        <v>10</v>
      </c>
      <c r="I1618" s="19">
        <v>20222140056121</v>
      </c>
      <c r="J1618" s="19">
        <v>20222140056121</v>
      </c>
      <c r="K1618" s="19">
        <v>7</v>
      </c>
    </row>
    <row r="1619" spans="1:11" ht="31.5" x14ac:dyDescent="0.25">
      <c r="A1619" s="28">
        <v>20221140152762</v>
      </c>
      <c r="B1619" s="17" t="s">
        <v>8690</v>
      </c>
      <c r="C1619" s="17" t="s">
        <v>8691</v>
      </c>
      <c r="D1619" s="17" t="s">
        <v>8570</v>
      </c>
      <c r="E1619" s="17" t="s">
        <v>6985</v>
      </c>
      <c r="F1619" s="17" t="s">
        <v>6986</v>
      </c>
      <c r="G1619" s="17" t="s">
        <v>6987</v>
      </c>
      <c r="H1619" s="17">
        <v>10</v>
      </c>
      <c r="I1619" s="18"/>
      <c r="J1619" s="18"/>
      <c r="K1619" s="17">
        <v>7</v>
      </c>
    </row>
    <row r="1620" spans="1:11" ht="63" x14ac:dyDescent="0.25">
      <c r="A1620" s="29">
        <v>20221140152772</v>
      </c>
      <c r="B1620" s="19" t="s">
        <v>8692</v>
      </c>
      <c r="C1620" s="19" t="s">
        <v>7113</v>
      </c>
      <c r="D1620" s="19" t="s">
        <v>8693</v>
      </c>
      <c r="E1620" s="19" t="s">
        <v>7115</v>
      </c>
      <c r="F1620" s="19" t="s">
        <v>7065</v>
      </c>
      <c r="G1620" s="19" t="s">
        <v>6987</v>
      </c>
      <c r="H1620" s="19">
        <v>10</v>
      </c>
      <c r="I1620" s="19">
        <v>20222140055921</v>
      </c>
      <c r="J1620" s="19">
        <v>20222140055921</v>
      </c>
      <c r="K1620" s="19">
        <v>7</v>
      </c>
    </row>
    <row r="1621" spans="1:11" ht="63" x14ac:dyDescent="0.25">
      <c r="A1621" s="28">
        <v>20221140152772</v>
      </c>
      <c r="B1621" s="17" t="s">
        <v>8692</v>
      </c>
      <c r="C1621" s="17" t="s">
        <v>7113</v>
      </c>
      <c r="D1621" s="17" t="s">
        <v>8693</v>
      </c>
      <c r="E1621" s="17" t="s">
        <v>7115</v>
      </c>
      <c r="F1621" s="17" t="s">
        <v>7065</v>
      </c>
      <c r="G1621" s="17" t="s">
        <v>6987</v>
      </c>
      <c r="H1621" s="17">
        <v>10</v>
      </c>
      <c r="I1621" s="17">
        <v>20222140055921</v>
      </c>
      <c r="J1621" s="17">
        <v>20222140055921</v>
      </c>
      <c r="K1621" s="17">
        <v>7</v>
      </c>
    </row>
    <row r="1622" spans="1:11" ht="84" x14ac:dyDescent="0.25">
      <c r="A1622" s="29">
        <v>20221140152782</v>
      </c>
      <c r="B1622" s="19" t="s">
        <v>8694</v>
      </c>
      <c r="C1622" s="19" t="s">
        <v>7709</v>
      </c>
      <c r="D1622" s="19" t="s">
        <v>8695</v>
      </c>
      <c r="E1622" s="19" t="s">
        <v>7145</v>
      </c>
      <c r="F1622" s="19" t="s">
        <v>7110</v>
      </c>
      <c r="G1622" s="19" t="s">
        <v>7026</v>
      </c>
      <c r="H1622" s="19">
        <v>30</v>
      </c>
      <c r="I1622" s="20"/>
      <c r="J1622" s="20"/>
      <c r="K1622" s="19">
        <v>35</v>
      </c>
    </row>
    <row r="1623" spans="1:11" ht="31.5" x14ac:dyDescent="0.25">
      <c r="A1623" s="28">
        <v>20221140152792</v>
      </c>
      <c r="B1623" s="17" t="s">
        <v>8696</v>
      </c>
      <c r="C1623" s="17" t="s">
        <v>7619</v>
      </c>
      <c r="D1623" s="17" t="s">
        <v>8570</v>
      </c>
      <c r="E1623" s="17" t="s">
        <v>6985</v>
      </c>
      <c r="F1623" s="17" t="s">
        <v>6986</v>
      </c>
      <c r="G1623" s="17" t="s">
        <v>6987</v>
      </c>
      <c r="H1623" s="17">
        <v>10</v>
      </c>
      <c r="I1623" s="18"/>
      <c r="J1623" s="18"/>
      <c r="K1623" s="17">
        <v>7</v>
      </c>
    </row>
    <row r="1624" spans="1:11" ht="94.5" x14ac:dyDescent="0.25">
      <c r="A1624" s="29">
        <v>20221140152802</v>
      </c>
      <c r="B1624" s="19" t="s">
        <v>8697</v>
      </c>
      <c r="C1624" s="19" t="s">
        <v>8698</v>
      </c>
      <c r="D1624" s="19" t="s">
        <v>8699</v>
      </c>
      <c r="E1624" s="19" t="s">
        <v>8700</v>
      </c>
      <c r="F1624" s="19" t="s">
        <v>8701</v>
      </c>
      <c r="G1624" s="19" t="s">
        <v>6987</v>
      </c>
      <c r="H1624" s="19">
        <v>10</v>
      </c>
      <c r="I1624" s="20"/>
      <c r="J1624" s="20"/>
      <c r="K1624" s="19">
        <v>7</v>
      </c>
    </row>
    <row r="1625" spans="1:11" ht="31.5" x14ac:dyDescent="0.25">
      <c r="A1625" s="28">
        <v>20221140152812</v>
      </c>
      <c r="B1625" s="17" t="s">
        <v>8702</v>
      </c>
      <c r="C1625" s="17" t="s">
        <v>7044</v>
      </c>
      <c r="D1625" s="17" t="s">
        <v>8570</v>
      </c>
      <c r="E1625" s="17" t="s">
        <v>6985</v>
      </c>
      <c r="F1625" s="17" t="s">
        <v>6986</v>
      </c>
      <c r="G1625" s="17" t="s">
        <v>7299</v>
      </c>
      <c r="H1625" s="17">
        <v>10</v>
      </c>
      <c r="I1625" s="18"/>
      <c r="J1625" s="18"/>
      <c r="K1625" s="17">
        <v>7</v>
      </c>
    </row>
    <row r="1626" spans="1:11" ht="105" x14ac:dyDescent="0.25">
      <c r="A1626" s="29">
        <v>20221140152822</v>
      </c>
      <c r="B1626" s="19" t="s">
        <v>8703</v>
      </c>
      <c r="C1626" s="19" t="s">
        <v>7800</v>
      </c>
      <c r="D1626" s="19" t="s">
        <v>8704</v>
      </c>
      <c r="E1626" s="19" t="s">
        <v>6985</v>
      </c>
      <c r="F1626" s="19" t="s">
        <v>6986</v>
      </c>
      <c r="G1626" s="19" t="s">
        <v>7026</v>
      </c>
      <c r="H1626" s="19">
        <v>30</v>
      </c>
      <c r="I1626" s="20"/>
      <c r="J1626" s="20"/>
      <c r="K1626" s="19">
        <v>35</v>
      </c>
    </row>
    <row r="1627" spans="1:11" ht="105" x14ac:dyDescent="0.25">
      <c r="A1627" s="28">
        <v>20221140152832</v>
      </c>
      <c r="B1627" s="17" t="s">
        <v>8705</v>
      </c>
      <c r="C1627" s="17" t="s">
        <v>8632</v>
      </c>
      <c r="D1627" s="17" t="s">
        <v>8706</v>
      </c>
      <c r="E1627" s="17" t="s">
        <v>7064</v>
      </c>
      <c r="F1627" s="17" t="s">
        <v>7065</v>
      </c>
      <c r="G1627" s="17" t="s">
        <v>6987</v>
      </c>
      <c r="H1627" s="17">
        <v>10</v>
      </c>
      <c r="I1627" s="18"/>
      <c r="J1627" s="18"/>
      <c r="K1627" s="17">
        <v>7</v>
      </c>
    </row>
    <row r="1628" spans="1:11" ht="147" x14ac:dyDescent="0.25">
      <c r="A1628" s="29">
        <v>20221140152842</v>
      </c>
      <c r="B1628" s="19" t="s">
        <v>8707</v>
      </c>
      <c r="C1628" s="19" t="s">
        <v>7709</v>
      </c>
      <c r="D1628" s="19" t="s">
        <v>8708</v>
      </c>
      <c r="E1628" s="19" t="s">
        <v>7085</v>
      </c>
      <c r="F1628" s="19" t="s">
        <v>7025</v>
      </c>
      <c r="G1628" s="19" t="s">
        <v>7026</v>
      </c>
      <c r="H1628" s="19">
        <v>30</v>
      </c>
      <c r="I1628" s="20"/>
      <c r="J1628" s="20"/>
      <c r="K1628" s="19">
        <v>35</v>
      </c>
    </row>
    <row r="1629" spans="1:11" ht="52.5" x14ac:dyDescent="0.25">
      <c r="A1629" s="28">
        <v>20221140152852</v>
      </c>
      <c r="B1629" s="17" t="s">
        <v>8709</v>
      </c>
      <c r="C1629" s="17" t="s">
        <v>8710</v>
      </c>
      <c r="D1629" s="17" t="s">
        <v>8711</v>
      </c>
      <c r="E1629" s="17" t="s">
        <v>6985</v>
      </c>
      <c r="F1629" s="17" t="s">
        <v>6986</v>
      </c>
      <c r="G1629" s="17" t="s">
        <v>7032</v>
      </c>
      <c r="H1629" s="17">
        <v>0</v>
      </c>
      <c r="I1629" s="18"/>
      <c r="J1629" s="18"/>
      <c r="K1629" s="17">
        <v>-7</v>
      </c>
    </row>
    <row r="1630" spans="1:11" ht="31.5" x14ac:dyDescent="0.25">
      <c r="A1630" s="29">
        <v>20221140152862</v>
      </c>
      <c r="B1630" s="19" t="s">
        <v>8712</v>
      </c>
      <c r="C1630" s="19" t="s">
        <v>8713</v>
      </c>
      <c r="D1630" s="19" t="s">
        <v>7019</v>
      </c>
      <c r="E1630" s="19" t="s">
        <v>6985</v>
      </c>
      <c r="F1630" s="19" t="s">
        <v>6986</v>
      </c>
      <c r="G1630" s="19" t="s">
        <v>6987</v>
      </c>
      <c r="H1630" s="19">
        <v>10</v>
      </c>
      <c r="I1630" s="20"/>
      <c r="J1630" s="20"/>
      <c r="K1630" s="19">
        <v>7</v>
      </c>
    </row>
    <row r="1631" spans="1:11" ht="94.5" x14ac:dyDescent="0.25">
      <c r="A1631" s="28">
        <v>20221140152872</v>
      </c>
      <c r="B1631" s="17" t="s">
        <v>8714</v>
      </c>
      <c r="C1631" s="17" t="s">
        <v>8715</v>
      </c>
      <c r="D1631" s="17" t="s">
        <v>8716</v>
      </c>
      <c r="E1631" s="17" t="s">
        <v>7526</v>
      </c>
      <c r="F1631" s="17" t="s">
        <v>7025</v>
      </c>
      <c r="G1631" s="17" t="s">
        <v>7032</v>
      </c>
      <c r="H1631" s="17">
        <v>0</v>
      </c>
      <c r="I1631" s="18"/>
      <c r="J1631" s="18"/>
      <c r="K1631" s="17">
        <v>-7</v>
      </c>
    </row>
    <row r="1632" spans="1:11" ht="42" x14ac:dyDescent="0.25">
      <c r="A1632" s="29">
        <v>20221140152882</v>
      </c>
      <c r="B1632" s="19" t="s">
        <v>8717</v>
      </c>
      <c r="C1632" s="19" t="s">
        <v>8718</v>
      </c>
      <c r="D1632" s="19" t="s">
        <v>8719</v>
      </c>
      <c r="E1632" s="19" t="s">
        <v>6985</v>
      </c>
      <c r="F1632" s="19" t="s">
        <v>6986</v>
      </c>
      <c r="G1632" s="19" t="s">
        <v>7032</v>
      </c>
      <c r="H1632" s="19">
        <v>0</v>
      </c>
      <c r="I1632" s="20"/>
      <c r="J1632" s="20"/>
      <c r="K1632" s="19">
        <v>-7</v>
      </c>
    </row>
    <row r="1633" spans="1:11" ht="94.5" x14ac:dyDescent="0.25">
      <c r="A1633" s="28">
        <v>20221140152892</v>
      </c>
      <c r="B1633" s="17" t="s">
        <v>8720</v>
      </c>
      <c r="C1633" s="17" t="s">
        <v>8718</v>
      </c>
      <c r="D1633" s="17" t="s">
        <v>8719</v>
      </c>
      <c r="E1633" s="17" t="s">
        <v>7085</v>
      </c>
      <c r="F1633" s="17" t="s">
        <v>7025</v>
      </c>
      <c r="G1633" s="17" t="s">
        <v>6987</v>
      </c>
      <c r="H1633" s="17">
        <v>10</v>
      </c>
      <c r="I1633" s="17">
        <v>20222110056161</v>
      </c>
      <c r="J1633" s="17">
        <v>20222110056161</v>
      </c>
      <c r="K1633" s="17">
        <v>7</v>
      </c>
    </row>
    <row r="1634" spans="1:11" ht="31.5" x14ac:dyDescent="0.25">
      <c r="A1634" s="29">
        <v>20221140152902</v>
      </c>
      <c r="B1634" s="19" t="s">
        <v>8721</v>
      </c>
      <c r="C1634" s="19" t="s">
        <v>8722</v>
      </c>
      <c r="D1634" s="19" t="s">
        <v>8683</v>
      </c>
      <c r="E1634" s="19" t="s">
        <v>6985</v>
      </c>
      <c r="F1634" s="19" t="s">
        <v>6986</v>
      </c>
      <c r="G1634" s="19" t="s">
        <v>6987</v>
      </c>
      <c r="H1634" s="19">
        <v>10</v>
      </c>
      <c r="I1634" s="20"/>
      <c r="J1634" s="20"/>
      <c r="K1634" s="19">
        <v>7</v>
      </c>
    </row>
    <row r="1635" spans="1:11" ht="63" x14ac:dyDescent="0.25">
      <c r="A1635" s="28">
        <v>20221140152912</v>
      </c>
      <c r="B1635" s="17" t="s">
        <v>8723</v>
      </c>
      <c r="C1635" s="17" t="s">
        <v>8724</v>
      </c>
      <c r="D1635" s="17" t="s">
        <v>8725</v>
      </c>
      <c r="E1635" s="17" t="s">
        <v>8268</v>
      </c>
      <c r="F1635" s="17" t="s">
        <v>7065</v>
      </c>
      <c r="G1635" s="17" t="s">
        <v>7086</v>
      </c>
      <c r="H1635" s="17">
        <v>30</v>
      </c>
      <c r="I1635" s="18"/>
      <c r="J1635" s="18"/>
      <c r="K1635" s="17">
        <v>35</v>
      </c>
    </row>
    <row r="1636" spans="1:11" ht="42" x14ac:dyDescent="0.25">
      <c r="A1636" s="29">
        <v>20221140152922</v>
      </c>
      <c r="B1636" s="19" t="s">
        <v>8726</v>
      </c>
      <c r="C1636" s="19" t="s">
        <v>8727</v>
      </c>
      <c r="D1636" s="19" t="s">
        <v>8728</v>
      </c>
      <c r="E1636" s="19" t="s">
        <v>8268</v>
      </c>
      <c r="F1636" s="19" t="s">
        <v>7065</v>
      </c>
      <c r="G1636" s="19" t="s">
        <v>7086</v>
      </c>
      <c r="H1636" s="19">
        <v>30</v>
      </c>
      <c r="I1636" s="20"/>
      <c r="J1636" s="20"/>
      <c r="K1636" s="19">
        <v>35</v>
      </c>
    </row>
    <row r="1637" spans="1:11" ht="31.5" x14ac:dyDescent="0.25">
      <c r="A1637" s="28">
        <v>20221140152932</v>
      </c>
      <c r="B1637" s="17" t="s">
        <v>8729</v>
      </c>
      <c r="C1637" s="17" t="s">
        <v>6998</v>
      </c>
      <c r="D1637" s="17" t="s">
        <v>8570</v>
      </c>
      <c r="E1637" s="17" t="s">
        <v>6985</v>
      </c>
      <c r="F1637" s="17" t="s">
        <v>6986</v>
      </c>
      <c r="G1637" s="17" t="s">
        <v>6987</v>
      </c>
      <c r="H1637" s="17">
        <v>10</v>
      </c>
      <c r="I1637" s="18"/>
      <c r="J1637" s="18"/>
      <c r="K1637" s="17">
        <v>7</v>
      </c>
    </row>
    <row r="1638" spans="1:11" ht="31.5" x14ac:dyDescent="0.25">
      <c r="A1638" s="29">
        <v>20221140152942</v>
      </c>
      <c r="B1638" s="19" t="s">
        <v>8730</v>
      </c>
      <c r="C1638" s="19" t="s">
        <v>8731</v>
      </c>
      <c r="D1638" s="19" t="s">
        <v>8732</v>
      </c>
      <c r="E1638" s="19" t="s">
        <v>6985</v>
      </c>
      <c r="F1638" s="19" t="s">
        <v>6986</v>
      </c>
      <c r="G1638" s="19" t="s">
        <v>6987</v>
      </c>
      <c r="H1638" s="19">
        <v>10</v>
      </c>
      <c r="I1638" s="20"/>
      <c r="J1638" s="20"/>
      <c r="K1638" s="19">
        <v>7</v>
      </c>
    </row>
    <row r="1639" spans="1:11" ht="31.5" x14ac:dyDescent="0.25">
      <c r="A1639" s="28">
        <v>20221140152952</v>
      </c>
      <c r="B1639" s="17" t="s">
        <v>8733</v>
      </c>
      <c r="C1639" s="17" t="s">
        <v>8731</v>
      </c>
      <c r="D1639" s="17" t="s">
        <v>8734</v>
      </c>
      <c r="E1639" s="17" t="s">
        <v>6985</v>
      </c>
      <c r="F1639" s="17" t="s">
        <v>6986</v>
      </c>
      <c r="G1639" s="17" t="s">
        <v>6987</v>
      </c>
      <c r="H1639" s="17">
        <v>10</v>
      </c>
      <c r="I1639" s="18"/>
      <c r="J1639" s="18"/>
      <c r="K1639" s="17">
        <v>7</v>
      </c>
    </row>
    <row r="1640" spans="1:11" ht="31.5" x14ac:dyDescent="0.25">
      <c r="A1640" s="29">
        <v>20221140152962</v>
      </c>
      <c r="B1640" s="19" t="s">
        <v>8735</v>
      </c>
      <c r="C1640" s="19" t="s">
        <v>7054</v>
      </c>
      <c r="D1640" s="19" t="s">
        <v>8683</v>
      </c>
      <c r="E1640" s="19" t="s">
        <v>6985</v>
      </c>
      <c r="F1640" s="19" t="s">
        <v>6986</v>
      </c>
      <c r="G1640" s="19" t="s">
        <v>6987</v>
      </c>
      <c r="H1640" s="19">
        <v>10</v>
      </c>
      <c r="I1640" s="20"/>
      <c r="J1640" s="20"/>
      <c r="K1640" s="19">
        <v>7</v>
      </c>
    </row>
    <row r="1641" spans="1:11" ht="31.5" x14ac:dyDescent="0.25">
      <c r="A1641" s="28">
        <v>20221140152972</v>
      </c>
      <c r="B1641" s="17" t="s">
        <v>8736</v>
      </c>
      <c r="C1641" s="17" t="s">
        <v>7203</v>
      </c>
      <c r="D1641" s="17" t="s">
        <v>8737</v>
      </c>
      <c r="E1641" s="17" t="s">
        <v>6985</v>
      </c>
      <c r="F1641" s="17" t="s">
        <v>6986</v>
      </c>
      <c r="G1641" s="17" t="s">
        <v>6987</v>
      </c>
      <c r="H1641" s="17">
        <v>10</v>
      </c>
      <c r="I1641" s="18"/>
      <c r="J1641" s="18"/>
      <c r="K1641" s="17">
        <v>7</v>
      </c>
    </row>
    <row r="1642" spans="1:11" ht="31.5" x14ac:dyDescent="0.25">
      <c r="A1642" s="29">
        <v>20221140152982</v>
      </c>
      <c r="B1642" s="19" t="s">
        <v>8738</v>
      </c>
      <c r="C1642" s="19" t="s">
        <v>8739</v>
      </c>
      <c r="D1642" s="19" t="s">
        <v>8570</v>
      </c>
      <c r="E1642" s="19" t="s">
        <v>6985</v>
      </c>
      <c r="F1642" s="19" t="s">
        <v>6986</v>
      </c>
      <c r="G1642" s="19" t="s">
        <v>6987</v>
      </c>
      <c r="H1642" s="19">
        <v>10</v>
      </c>
      <c r="I1642" s="20"/>
      <c r="J1642" s="20"/>
      <c r="K1642" s="19">
        <v>7</v>
      </c>
    </row>
    <row r="1643" spans="1:11" ht="31.5" x14ac:dyDescent="0.25">
      <c r="A1643" s="28">
        <v>20221140152992</v>
      </c>
      <c r="B1643" s="17" t="s">
        <v>8740</v>
      </c>
      <c r="C1643" s="17" t="s">
        <v>8741</v>
      </c>
      <c r="D1643" s="17" t="s">
        <v>8742</v>
      </c>
      <c r="E1643" s="17" t="s">
        <v>8461</v>
      </c>
      <c r="F1643" s="17" t="s">
        <v>8462</v>
      </c>
      <c r="G1643" s="17" t="s">
        <v>6987</v>
      </c>
      <c r="H1643" s="17">
        <v>10</v>
      </c>
      <c r="I1643" s="18"/>
      <c r="J1643" s="18"/>
      <c r="K1643" s="17">
        <v>7</v>
      </c>
    </row>
    <row r="1644" spans="1:11" ht="199.5" x14ac:dyDescent="0.25">
      <c r="A1644" s="29">
        <v>20221140153002</v>
      </c>
      <c r="B1644" s="19" t="s">
        <v>8743</v>
      </c>
      <c r="C1644" s="19" t="s">
        <v>8744</v>
      </c>
      <c r="D1644" s="19" t="s">
        <v>8745</v>
      </c>
      <c r="E1644" s="19" t="s">
        <v>6985</v>
      </c>
      <c r="F1644" s="19" t="s">
        <v>6986</v>
      </c>
      <c r="G1644" s="19" t="s">
        <v>7032</v>
      </c>
      <c r="H1644" s="19">
        <v>0</v>
      </c>
      <c r="I1644" s="20"/>
      <c r="J1644" s="20"/>
      <c r="K1644" s="19">
        <v>-7</v>
      </c>
    </row>
    <row r="1645" spans="1:11" ht="31.5" x14ac:dyDescent="0.25">
      <c r="A1645" s="28">
        <v>20221140153012</v>
      </c>
      <c r="B1645" s="17" t="s">
        <v>8746</v>
      </c>
      <c r="C1645" s="17" t="s">
        <v>7613</v>
      </c>
      <c r="D1645" s="17" t="s">
        <v>8570</v>
      </c>
      <c r="E1645" s="17" t="s">
        <v>8461</v>
      </c>
      <c r="F1645" s="17" t="s">
        <v>8462</v>
      </c>
      <c r="G1645" s="17" t="s">
        <v>6987</v>
      </c>
      <c r="H1645" s="17">
        <v>10</v>
      </c>
      <c r="I1645" s="18"/>
      <c r="J1645" s="18"/>
      <c r="K1645" s="17">
        <v>7</v>
      </c>
    </row>
    <row r="1646" spans="1:11" ht="42" x14ac:dyDescent="0.25">
      <c r="A1646" s="29">
        <v>20221140153022</v>
      </c>
      <c r="B1646" s="19" t="s">
        <v>8747</v>
      </c>
      <c r="C1646" s="19" t="s">
        <v>8748</v>
      </c>
      <c r="D1646" s="19" t="s">
        <v>8749</v>
      </c>
      <c r="E1646" s="19" t="s">
        <v>6985</v>
      </c>
      <c r="F1646" s="19" t="s">
        <v>6986</v>
      </c>
      <c r="G1646" s="19" t="s">
        <v>6987</v>
      </c>
      <c r="H1646" s="19">
        <v>10</v>
      </c>
      <c r="I1646" s="20"/>
      <c r="J1646" s="20"/>
      <c r="K1646" s="19">
        <v>7</v>
      </c>
    </row>
    <row r="1647" spans="1:11" ht="126" x14ac:dyDescent="0.25">
      <c r="A1647" s="28">
        <v>20221140153032</v>
      </c>
      <c r="B1647" s="17" t="s">
        <v>8750</v>
      </c>
      <c r="C1647" s="17" t="s">
        <v>8046</v>
      </c>
      <c r="D1647" s="17" t="s">
        <v>8751</v>
      </c>
      <c r="E1647" s="17" t="s">
        <v>8752</v>
      </c>
      <c r="F1647" s="17" t="s">
        <v>7120</v>
      </c>
      <c r="G1647" s="17" t="s">
        <v>7032</v>
      </c>
      <c r="H1647" s="17">
        <v>0</v>
      </c>
      <c r="I1647" s="18"/>
      <c r="J1647" s="18"/>
      <c r="K1647" s="17">
        <v>-7</v>
      </c>
    </row>
    <row r="1648" spans="1:11" ht="84" x14ac:dyDescent="0.25">
      <c r="A1648" s="29">
        <v>20221140153042</v>
      </c>
      <c r="B1648" s="19" t="s">
        <v>8753</v>
      </c>
      <c r="C1648" s="19" t="s">
        <v>7193</v>
      </c>
      <c r="D1648" s="19" t="s">
        <v>8754</v>
      </c>
      <c r="E1648" s="19" t="s">
        <v>7115</v>
      </c>
      <c r="F1648" s="19" t="s">
        <v>7065</v>
      </c>
      <c r="G1648" s="19" t="s">
        <v>6987</v>
      </c>
      <c r="H1648" s="19">
        <v>10</v>
      </c>
      <c r="I1648" s="20"/>
      <c r="J1648" s="20"/>
      <c r="K1648" s="19">
        <v>7</v>
      </c>
    </row>
    <row r="1649" spans="1:11" ht="63" x14ac:dyDescent="0.25">
      <c r="A1649" s="28">
        <v>20221140153052</v>
      </c>
      <c r="B1649" s="17" t="s">
        <v>8755</v>
      </c>
      <c r="C1649" s="17" t="s">
        <v>7177</v>
      </c>
      <c r="D1649" s="17" t="s">
        <v>8756</v>
      </c>
      <c r="E1649" s="17" t="s">
        <v>7064</v>
      </c>
      <c r="F1649" s="17" t="s">
        <v>7065</v>
      </c>
      <c r="G1649" s="17" t="s">
        <v>6987</v>
      </c>
      <c r="H1649" s="17">
        <v>10</v>
      </c>
      <c r="I1649" s="18"/>
      <c r="J1649" s="18"/>
      <c r="K1649" s="17">
        <v>7</v>
      </c>
    </row>
    <row r="1650" spans="1:11" ht="105" x14ac:dyDescent="0.25">
      <c r="A1650" s="29">
        <v>20221140153062</v>
      </c>
      <c r="B1650" s="19" t="s">
        <v>8757</v>
      </c>
      <c r="C1650" s="19" t="s">
        <v>8660</v>
      </c>
      <c r="D1650" s="19" t="s">
        <v>8758</v>
      </c>
      <c r="E1650" s="19" t="s">
        <v>6985</v>
      </c>
      <c r="F1650" s="19" t="s">
        <v>6986</v>
      </c>
      <c r="G1650" s="19" t="s">
        <v>7032</v>
      </c>
      <c r="H1650" s="19">
        <v>0</v>
      </c>
      <c r="I1650" s="20"/>
      <c r="J1650" s="20"/>
      <c r="K1650" s="19">
        <v>-7</v>
      </c>
    </row>
    <row r="1651" spans="1:11" ht="42" x14ac:dyDescent="0.25">
      <c r="A1651" s="28">
        <v>20221140153072</v>
      </c>
      <c r="B1651" s="17" t="s">
        <v>8759</v>
      </c>
      <c r="C1651" s="17" t="s">
        <v>7751</v>
      </c>
      <c r="D1651" s="17" t="s">
        <v>8760</v>
      </c>
      <c r="E1651" s="17" t="s">
        <v>6985</v>
      </c>
      <c r="F1651" s="17" t="s">
        <v>6986</v>
      </c>
      <c r="G1651" s="17" t="s">
        <v>7032</v>
      </c>
      <c r="H1651" s="17">
        <v>0</v>
      </c>
      <c r="I1651" s="18"/>
      <c r="J1651" s="18"/>
      <c r="K1651" s="17">
        <v>-7</v>
      </c>
    </row>
    <row r="1652" spans="1:11" ht="52.5" x14ac:dyDescent="0.25">
      <c r="A1652" s="29">
        <v>20221140153082</v>
      </c>
      <c r="B1652" s="19" t="s">
        <v>8761</v>
      </c>
      <c r="C1652" s="19" t="s">
        <v>8762</v>
      </c>
      <c r="D1652" s="19" t="s">
        <v>8763</v>
      </c>
      <c r="E1652" s="19" t="s">
        <v>7161</v>
      </c>
      <c r="F1652" s="19" t="s">
        <v>7162</v>
      </c>
      <c r="G1652" s="19" t="s">
        <v>7086</v>
      </c>
      <c r="H1652" s="19">
        <v>30</v>
      </c>
      <c r="I1652" s="20"/>
      <c r="J1652" s="20"/>
      <c r="K1652" s="19">
        <v>35</v>
      </c>
    </row>
    <row r="1653" spans="1:11" ht="94.5" x14ac:dyDescent="0.25">
      <c r="A1653" s="28">
        <v>20221140153092</v>
      </c>
      <c r="B1653" s="17" t="s">
        <v>8764</v>
      </c>
      <c r="C1653" s="17" t="s">
        <v>8765</v>
      </c>
      <c r="D1653" s="17" t="s">
        <v>8766</v>
      </c>
      <c r="E1653" s="17" t="s">
        <v>8234</v>
      </c>
      <c r="F1653" s="17" t="s">
        <v>7025</v>
      </c>
      <c r="G1653" s="17" t="s">
        <v>7032</v>
      </c>
      <c r="H1653" s="17">
        <v>0</v>
      </c>
      <c r="I1653" s="18"/>
      <c r="J1653" s="18"/>
      <c r="K1653" s="17">
        <v>-7</v>
      </c>
    </row>
    <row r="1654" spans="1:11" ht="63" x14ac:dyDescent="0.25">
      <c r="A1654" s="29">
        <v>20221140153102</v>
      </c>
      <c r="B1654" s="19" t="s">
        <v>8767</v>
      </c>
      <c r="C1654" s="19" t="s">
        <v>8034</v>
      </c>
      <c r="D1654" s="19" t="s">
        <v>8768</v>
      </c>
      <c r="E1654" s="19" t="s">
        <v>7115</v>
      </c>
      <c r="F1654" s="19" t="s">
        <v>7065</v>
      </c>
      <c r="G1654" s="19" t="s">
        <v>6987</v>
      </c>
      <c r="H1654" s="19">
        <v>10</v>
      </c>
      <c r="I1654" s="20"/>
      <c r="J1654" s="20"/>
      <c r="K1654" s="19">
        <v>7</v>
      </c>
    </row>
    <row r="1655" spans="1:11" ht="31.5" x14ac:dyDescent="0.25">
      <c r="A1655" s="28">
        <v>20221140153112</v>
      </c>
      <c r="B1655" s="17" t="s">
        <v>8769</v>
      </c>
      <c r="C1655" s="17" t="s">
        <v>8770</v>
      </c>
      <c r="D1655" s="17" t="s">
        <v>8565</v>
      </c>
      <c r="E1655" s="17" t="s">
        <v>8461</v>
      </c>
      <c r="F1655" s="17" t="s">
        <v>8462</v>
      </c>
      <c r="G1655" s="17" t="s">
        <v>6987</v>
      </c>
      <c r="H1655" s="17">
        <v>10</v>
      </c>
      <c r="I1655" s="18"/>
      <c r="J1655" s="18"/>
      <c r="K1655" s="17">
        <v>7</v>
      </c>
    </row>
    <row r="1656" spans="1:11" ht="52.5" x14ac:dyDescent="0.25">
      <c r="A1656" s="29">
        <v>20221140153122</v>
      </c>
      <c r="B1656" s="19" t="s">
        <v>8771</v>
      </c>
      <c r="C1656" s="19" t="s">
        <v>8279</v>
      </c>
      <c r="D1656" s="19" t="s">
        <v>8772</v>
      </c>
      <c r="E1656" s="19" t="s">
        <v>7156</v>
      </c>
      <c r="F1656" s="19" t="s">
        <v>7157</v>
      </c>
      <c r="G1656" s="19" t="s">
        <v>7032</v>
      </c>
      <c r="H1656" s="19">
        <v>0</v>
      </c>
      <c r="I1656" s="20"/>
      <c r="J1656" s="20"/>
      <c r="K1656" s="19">
        <v>-6</v>
      </c>
    </row>
    <row r="1657" spans="1:11" ht="94.5" x14ac:dyDescent="0.25">
      <c r="A1657" s="28">
        <v>20221140153132</v>
      </c>
      <c r="B1657" s="17" t="s">
        <v>8773</v>
      </c>
      <c r="C1657" s="17" t="s">
        <v>7745</v>
      </c>
      <c r="D1657" s="17" t="s">
        <v>8774</v>
      </c>
      <c r="E1657" s="17" t="s">
        <v>7671</v>
      </c>
      <c r="F1657" s="17" t="s">
        <v>7245</v>
      </c>
      <c r="G1657" s="17" t="s">
        <v>7032</v>
      </c>
      <c r="H1657" s="17">
        <v>0</v>
      </c>
      <c r="I1657" s="18"/>
      <c r="J1657" s="18"/>
      <c r="K1657" s="17">
        <v>-6</v>
      </c>
    </row>
    <row r="1658" spans="1:11" ht="31.5" x14ac:dyDescent="0.25">
      <c r="A1658" s="29">
        <v>20221140153142</v>
      </c>
      <c r="B1658" s="19" t="s">
        <v>8775</v>
      </c>
      <c r="C1658" s="19" t="s">
        <v>7237</v>
      </c>
      <c r="D1658" s="19" t="s">
        <v>8565</v>
      </c>
      <c r="E1658" s="19" t="s">
        <v>8461</v>
      </c>
      <c r="F1658" s="19" t="s">
        <v>8462</v>
      </c>
      <c r="G1658" s="19" t="s">
        <v>6987</v>
      </c>
      <c r="H1658" s="19">
        <v>10</v>
      </c>
      <c r="I1658" s="20"/>
      <c r="J1658" s="20"/>
      <c r="K1658" s="19">
        <v>8</v>
      </c>
    </row>
    <row r="1659" spans="1:11" ht="31.5" x14ac:dyDescent="0.25">
      <c r="A1659" s="28">
        <v>20221140153162</v>
      </c>
      <c r="B1659" s="17" t="s">
        <v>8776</v>
      </c>
      <c r="C1659" s="17" t="s">
        <v>8777</v>
      </c>
      <c r="D1659" s="17" t="s">
        <v>8570</v>
      </c>
      <c r="E1659" s="17" t="s">
        <v>8461</v>
      </c>
      <c r="F1659" s="17" t="s">
        <v>8462</v>
      </c>
      <c r="G1659" s="17" t="s">
        <v>6987</v>
      </c>
      <c r="H1659" s="17">
        <v>10</v>
      </c>
      <c r="I1659" s="18"/>
      <c r="J1659" s="18"/>
      <c r="K1659" s="17">
        <v>8</v>
      </c>
    </row>
    <row r="1660" spans="1:11" ht="31.5" x14ac:dyDescent="0.25">
      <c r="A1660" s="29">
        <v>20221140153172</v>
      </c>
      <c r="B1660" s="19" t="s">
        <v>8778</v>
      </c>
      <c r="C1660" s="19" t="s">
        <v>8779</v>
      </c>
      <c r="D1660" s="19" t="s">
        <v>8780</v>
      </c>
      <c r="E1660" s="19" t="s">
        <v>8461</v>
      </c>
      <c r="F1660" s="19" t="s">
        <v>8462</v>
      </c>
      <c r="G1660" s="19" t="s">
        <v>7131</v>
      </c>
      <c r="H1660" s="19">
        <v>0</v>
      </c>
      <c r="I1660" s="20"/>
      <c r="J1660" s="20"/>
      <c r="K1660" s="19">
        <v>-6</v>
      </c>
    </row>
    <row r="1661" spans="1:11" ht="94.5" x14ac:dyDescent="0.25">
      <c r="A1661" s="28">
        <v>20221140153182</v>
      </c>
      <c r="B1661" s="17" t="s">
        <v>8781</v>
      </c>
      <c r="C1661" s="17" t="s">
        <v>8782</v>
      </c>
      <c r="D1661" s="17" t="s">
        <v>8783</v>
      </c>
      <c r="E1661" s="17" t="s">
        <v>7085</v>
      </c>
      <c r="F1661" s="17" t="s">
        <v>7025</v>
      </c>
      <c r="G1661" s="17" t="s">
        <v>7032</v>
      </c>
      <c r="H1661" s="17">
        <v>0</v>
      </c>
      <c r="I1661" s="18"/>
      <c r="J1661" s="18"/>
      <c r="K1661" s="17">
        <v>-6</v>
      </c>
    </row>
    <row r="1662" spans="1:11" ht="42" x14ac:dyDescent="0.25">
      <c r="A1662" s="29">
        <v>20221140153192</v>
      </c>
      <c r="B1662" s="19" t="s">
        <v>8784</v>
      </c>
      <c r="C1662" s="19" t="s">
        <v>8785</v>
      </c>
      <c r="D1662" s="19" t="s">
        <v>8786</v>
      </c>
      <c r="E1662" s="19" t="s">
        <v>7348</v>
      </c>
      <c r="F1662" s="19" t="s">
        <v>7162</v>
      </c>
      <c r="G1662" s="19" t="s">
        <v>7032</v>
      </c>
      <c r="H1662" s="19">
        <v>0</v>
      </c>
      <c r="I1662" s="20"/>
      <c r="J1662" s="20"/>
      <c r="K1662" s="19">
        <v>-6</v>
      </c>
    </row>
    <row r="1663" spans="1:11" ht="147" x14ac:dyDescent="0.25">
      <c r="A1663" s="28">
        <v>20221140153202</v>
      </c>
      <c r="B1663" s="17" t="s">
        <v>8787</v>
      </c>
      <c r="C1663" s="17" t="s">
        <v>7818</v>
      </c>
      <c r="D1663" s="17" t="s">
        <v>8788</v>
      </c>
      <c r="E1663" s="17" t="s">
        <v>7064</v>
      </c>
      <c r="F1663" s="17" t="s">
        <v>7065</v>
      </c>
      <c r="G1663" s="17" t="s">
        <v>6987</v>
      </c>
      <c r="H1663" s="17">
        <v>10</v>
      </c>
      <c r="I1663" s="18"/>
      <c r="J1663" s="18"/>
      <c r="K1663" s="17">
        <v>8</v>
      </c>
    </row>
    <row r="1664" spans="1:11" ht="84" x14ac:dyDescent="0.25">
      <c r="A1664" s="29">
        <v>20221140153212</v>
      </c>
      <c r="B1664" s="19" t="s">
        <v>8789</v>
      </c>
      <c r="C1664" s="19" t="s">
        <v>7487</v>
      </c>
      <c r="D1664" s="19" t="s">
        <v>8790</v>
      </c>
      <c r="E1664" s="19" t="s">
        <v>6985</v>
      </c>
      <c r="F1664" s="19" t="s">
        <v>6986</v>
      </c>
      <c r="G1664" s="19" t="s">
        <v>7032</v>
      </c>
      <c r="H1664" s="19">
        <v>0</v>
      </c>
      <c r="I1664" s="20"/>
      <c r="J1664" s="20"/>
      <c r="K1664" s="19">
        <v>-6</v>
      </c>
    </row>
    <row r="1665" spans="1:11" ht="63" x14ac:dyDescent="0.25">
      <c r="A1665" s="28">
        <v>20221140153222</v>
      </c>
      <c r="B1665" s="17" t="s">
        <v>8791</v>
      </c>
      <c r="C1665" s="17" t="s">
        <v>7537</v>
      </c>
      <c r="D1665" s="17" t="s">
        <v>8792</v>
      </c>
      <c r="E1665" s="17" t="s">
        <v>7064</v>
      </c>
      <c r="F1665" s="17" t="s">
        <v>7065</v>
      </c>
      <c r="G1665" s="17" t="s">
        <v>6987</v>
      </c>
      <c r="H1665" s="17">
        <v>10</v>
      </c>
      <c r="I1665" s="18"/>
      <c r="J1665" s="18"/>
      <c r="K1665" s="17">
        <v>8</v>
      </c>
    </row>
    <row r="1666" spans="1:11" ht="94.5" x14ac:dyDescent="0.25">
      <c r="A1666" s="29">
        <v>20221140153232</v>
      </c>
      <c r="B1666" s="19" t="s">
        <v>8793</v>
      </c>
      <c r="C1666" s="19" t="s">
        <v>8794</v>
      </c>
      <c r="D1666" s="19" t="s">
        <v>8795</v>
      </c>
      <c r="E1666" s="19" t="s">
        <v>8234</v>
      </c>
      <c r="F1666" s="19" t="s">
        <v>7025</v>
      </c>
      <c r="G1666" s="19" t="s">
        <v>7032</v>
      </c>
      <c r="H1666" s="19">
        <v>0</v>
      </c>
      <c r="I1666" s="20"/>
      <c r="J1666" s="20"/>
      <c r="K1666" s="19">
        <v>-6</v>
      </c>
    </row>
    <row r="1667" spans="1:11" ht="105" x14ac:dyDescent="0.25">
      <c r="A1667" s="28">
        <v>20221140153242</v>
      </c>
      <c r="B1667" s="17" t="s">
        <v>8796</v>
      </c>
      <c r="C1667" s="17" t="s">
        <v>8797</v>
      </c>
      <c r="D1667" s="17" t="s">
        <v>8798</v>
      </c>
      <c r="E1667" s="17" t="s">
        <v>8799</v>
      </c>
      <c r="F1667" s="17" t="s">
        <v>7065</v>
      </c>
      <c r="G1667" s="17" t="s">
        <v>7032</v>
      </c>
      <c r="H1667" s="17">
        <v>0</v>
      </c>
      <c r="I1667" s="18"/>
      <c r="J1667" s="18"/>
      <c r="K1667" s="17">
        <v>-6</v>
      </c>
    </row>
    <row r="1668" spans="1:11" ht="73.5" x14ac:dyDescent="0.25">
      <c r="A1668" s="29">
        <v>20221140153252</v>
      </c>
      <c r="B1668" s="19" t="s">
        <v>8800</v>
      </c>
      <c r="C1668" s="19" t="s">
        <v>8801</v>
      </c>
      <c r="D1668" s="19" t="s">
        <v>8802</v>
      </c>
      <c r="E1668" s="19" t="s">
        <v>7671</v>
      </c>
      <c r="F1668" s="19" t="s">
        <v>7245</v>
      </c>
      <c r="G1668" s="19" t="s">
        <v>7026</v>
      </c>
      <c r="H1668" s="19">
        <v>30</v>
      </c>
      <c r="I1668" s="20"/>
      <c r="J1668" s="20"/>
      <c r="K1668" s="19">
        <v>36</v>
      </c>
    </row>
    <row r="1669" spans="1:11" ht="63" x14ac:dyDescent="0.25">
      <c r="A1669" s="28">
        <v>20221140153262</v>
      </c>
      <c r="B1669" s="17" t="s">
        <v>8803</v>
      </c>
      <c r="C1669" s="17" t="s">
        <v>8804</v>
      </c>
      <c r="D1669" s="17" t="s">
        <v>8805</v>
      </c>
      <c r="E1669" s="17" t="s">
        <v>8268</v>
      </c>
      <c r="F1669" s="17" t="s">
        <v>7065</v>
      </c>
      <c r="G1669" s="17" t="s">
        <v>6987</v>
      </c>
      <c r="H1669" s="17">
        <v>10</v>
      </c>
      <c r="I1669" s="18"/>
      <c r="J1669" s="18"/>
      <c r="K1669" s="17">
        <v>8</v>
      </c>
    </row>
    <row r="1670" spans="1:11" ht="52.5" x14ac:dyDescent="0.25">
      <c r="A1670" s="29">
        <v>20221140153272</v>
      </c>
      <c r="B1670" s="19" t="s">
        <v>8806</v>
      </c>
      <c r="C1670" s="19" t="s">
        <v>8807</v>
      </c>
      <c r="D1670" s="19" t="s">
        <v>8808</v>
      </c>
      <c r="E1670" s="19" t="s">
        <v>7145</v>
      </c>
      <c r="F1670" s="19" t="s">
        <v>7110</v>
      </c>
      <c r="G1670" s="19" t="s">
        <v>7026</v>
      </c>
      <c r="H1670" s="19">
        <v>30</v>
      </c>
      <c r="I1670" s="20"/>
      <c r="J1670" s="20"/>
      <c r="K1670" s="19">
        <v>36</v>
      </c>
    </row>
    <row r="1671" spans="1:11" ht="31.5" x14ac:dyDescent="0.25">
      <c r="A1671" s="28">
        <v>20221140153282</v>
      </c>
      <c r="B1671" s="17" t="s">
        <v>8809</v>
      </c>
      <c r="C1671" s="17" t="s">
        <v>8810</v>
      </c>
      <c r="D1671" s="17" t="s">
        <v>8565</v>
      </c>
      <c r="E1671" s="17" t="s">
        <v>8461</v>
      </c>
      <c r="F1671" s="17" t="s">
        <v>8462</v>
      </c>
      <c r="G1671" s="17" t="s">
        <v>7131</v>
      </c>
      <c r="H1671" s="17">
        <v>0</v>
      </c>
      <c r="I1671" s="18"/>
      <c r="J1671" s="18"/>
      <c r="K1671" s="17">
        <v>-6</v>
      </c>
    </row>
    <row r="1672" spans="1:11" ht="31.5" x14ac:dyDescent="0.25">
      <c r="A1672" s="29">
        <v>20221140153292</v>
      </c>
      <c r="B1672" s="19" t="s">
        <v>8811</v>
      </c>
      <c r="C1672" s="19" t="s">
        <v>8812</v>
      </c>
      <c r="D1672" s="19" t="s">
        <v>8683</v>
      </c>
      <c r="E1672" s="19" t="s">
        <v>8461</v>
      </c>
      <c r="F1672" s="19" t="s">
        <v>8462</v>
      </c>
      <c r="G1672" s="19" t="s">
        <v>7131</v>
      </c>
      <c r="H1672" s="19">
        <v>0</v>
      </c>
      <c r="I1672" s="20"/>
      <c r="J1672" s="20"/>
      <c r="K1672" s="19">
        <v>-6</v>
      </c>
    </row>
    <row r="1673" spans="1:11" ht="31.5" x14ac:dyDescent="0.25">
      <c r="A1673" s="28">
        <v>20221140153302</v>
      </c>
      <c r="B1673" s="17" t="s">
        <v>8813</v>
      </c>
      <c r="C1673" s="17" t="s">
        <v>8814</v>
      </c>
      <c r="D1673" s="17" t="s">
        <v>8815</v>
      </c>
      <c r="E1673" s="17" t="s">
        <v>8461</v>
      </c>
      <c r="F1673" s="17" t="s">
        <v>8462</v>
      </c>
      <c r="G1673" s="17" t="s">
        <v>7131</v>
      </c>
      <c r="H1673" s="17">
        <v>0</v>
      </c>
      <c r="I1673" s="18"/>
      <c r="J1673" s="18"/>
      <c r="K1673" s="17">
        <v>-6</v>
      </c>
    </row>
    <row r="1674" spans="1:11" ht="31.5" x14ac:dyDescent="0.25">
      <c r="A1674" s="29">
        <v>20221140153312</v>
      </c>
      <c r="B1674" s="19" t="s">
        <v>8816</v>
      </c>
      <c r="C1674" s="19" t="s">
        <v>8817</v>
      </c>
      <c r="D1674" s="19" t="s">
        <v>8818</v>
      </c>
      <c r="E1674" s="19" t="s">
        <v>8461</v>
      </c>
      <c r="F1674" s="19" t="s">
        <v>8462</v>
      </c>
      <c r="G1674" s="19" t="s">
        <v>7131</v>
      </c>
      <c r="H1674" s="19">
        <v>0</v>
      </c>
      <c r="I1674" s="20"/>
      <c r="J1674" s="20"/>
      <c r="K1674" s="19">
        <v>-6</v>
      </c>
    </row>
    <row r="1675" spans="1:11" ht="31.5" x14ac:dyDescent="0.25">
      <c r="A1675" s="28">
        <v>20221140153322</v>
      </c>
      <c r="B1675" s="17" t="s">
        <v>8819</v>
      </c>
      <c r="C1675" s="17" t="s">
        <v>8820</v>
      </c>
      <c r="D1675" s="17" t="s">
        <v>8570</v>
      </c>
      <c r="E1675" s="17" t="s">
        <v>8461</v>
      </c>
      <c r="F1675" s="17" t="s">
        <v>8462</v>
      </c>
      <c r="G1675" s="17" t="s">
        <v>7131</v>
      </c>
      <c r="H1675" s="17">
        <v>0</v>
      </c>
      <c r="I1675" s="18"/>
      <c r="J1675" s="18"/>
      <c r="K1675" s="17">
        <v>-6</v>
      </c>
    </row>
    <row r="1676" spans="1:11" ht="31.5" x14ac:dyDescent="0.25">
      <c r="A1676" s="29">
        <v>20221140153332</v>
      </c>
      <c r="B1676" s="19" t="s">
        <v>8821</v>
      </c>
      <c r="C1676" s="19" t="s">
        <v>7764</v>
      </c>
      <c r="D1676" s="19" t="s">
        <v>8683</v>
      </c>
      <c r="E1676" s="19" t="s">
        <v>8461</v>
      </c>
      <c r="F1676" s="19" t="s">
        <v>8462</v>
      </c>
      <c r="G1676" s="19" t="s">
        <v>7131</v>
      </c>
      <c r="H1676" s="19">
        <v>0</v>
      </c>
      <c r="I1676" s="20"/>
      <c r="J1676" s="20"/>
      <c r="K1676" s="19">
        <v>-6</v>
      </c>
    </row>
    <row r="1677" spans="1:11" ht="31.5" x14ac:dyDescent="0.25">
      <c r="A1677" s="28">
        <v>20221140153342</v>
      </c>
      <c r="B1677" s="17" t="s">
        <v>8822</v>
      </c>
      <c r="C1677" s="17" t="s">
        <v>8823</v>
      </c>
      <c r="D1677" s="17" t="s">
        <v>8683</v>
      </c>
      <c r="E1677" s="17" t="s">
        <v>8461</v>
      </c>
      <c r="F1677" s="17" t="s">
        <v>8462</v>
      </c>
      <c r="G1677" s="17" t="s">
        <v>7131</v>
      </c>
      <c r="H1677" s="17">
        <v>0</v>
      </c>
      <c r="I1677" s="18"/>
      <c r="J1677" s="18"/>
      <c r="K1677" s="17">
        <v>-6</v>
      </c>
    </row>
    <row r="1678" spans="1:11" ht="94.5" x14ac:dyDescent="0.25">
      <c r="A1678" s="29">
        <v>20221140153352</v>
      </c>
      <c r="B1678" s="19" t="s">
        <v>8824</v>
      </c>
      <c r="C1678" s="19" t="s">
        <v>8825</v>
      </c>
      <c r="D1678" s="19" t="s">
        <v>8826</v>
      </c>
      <c r="E1678" s="19" t="s">
        <v>7275</v>
      </c>
      <c r="F1678" s="19" t="s">
        <v>7276</v>
      </c>
      <c r="G1678" s="19" t="s">
        <v>7009</v>
      </c>
      <c r="H1678" s="19">
        <v>10</v>
      </c>
      <c r="I1678" s="20"/>
      <c r="J1678" s="20"/>
      <c r="K1678" s="19">
        <v>8</v>
      </c>
    </row>
    <row r="1679" spans="1:11" ht="31.5" x14ac:dyDescent="0.25">
      <c r="A1679" s="28">
        <v>20221140153362</v>
      </c>
      <c r="B1679" s="17" t="s">
        <v>8827</v>
      </c>
      <c r="C1679" s="17" t="s">
        <v>8828</v>
      </c>
      <c r="D1679" s="17" t="s">
        <v>8683</v>
      </c>
      <c r="E1679" s="17" t="s">
        <v>8461</v>
      </c>
      <c r="F1679" s="17" t="s">
        <v>8462</v>
      </c>
      <c r="G1679" s="17" t="s">
        <v>6987</v>
      </c>
      <c r="H1679" s="17">
        <v>10</v>
      </c>
      <c r="I1679" s="18"/>
      <c r="J1679" s="18"/>
      <c r="K1679" s="17">
        <v>8</v>
      </c>
    </row>
    <row r="1680" spans="1:11" ht="31.5" x14ac:dyDescent="0.25">
      <c r="A1680" s="29">
        <v>20221140153372</v>
      </c>
      <c r="B1680" s="19" t="s">
        <v>8829</v>
      </c>
      <c r="C1680" s="19" t="s">
        <v>8830</v>
      </c>
      <c r="D1680" s="19" t="s">
        <v>8565</v>
      </c>
      <c r="E1680" s="19" t="s">
        <v>8461</v>
      </c>
      <c r="F1680" s="19" t="s">
        <v>8462</v>
      </c>
      <c r="G1680" s="19" t="s">
        <v>6987</v>
      </c>
      <c r="H1680" s="19">
        <v>10</v>
      </c>
      <c r="I1680" s="20"/>
      <c r="J1680" s="20"/>
      <c r="K1680" s="19">
        <v>8</v>
      </c>
    </row>
    <row r="1681" spans="1:11" ht="31.5" x14ac:dyDescent="0.25">
      <c r="A1681" s="28">
        <v>20221140153382</v>
      </c>
      <c r="B1681" s="17" t="s">
        <v>8831</v>
      </c>
      <c r="C1681" s="17" t="s">
        <v>8832</v>
      </c>
      <c r="D1681" s="17" t="s">
        <v>8833</v>
      </c>
      <c r="E1681" s="17" t="s">
        <v>8461</v>
      </c>
      <c r="F1681" s="17" t="s">
        <v>8462</v>
      </c>
      <c r="G1681" s="17" t="s">
        <v>6987</v>
      </c>
      <c r="H1681" s="17">
        <v>10</v>
      </c>
      <c r="I1681" s="18"/>
      <c r="J1681" s="18"/>
      <c r="K1681" s="17">
        <v>8</v>
      </c>
    </row>
    <row r="1682" spans="1:11" ht="52.5" x14ac:dyDescent="0.25">
      <c r="A1682" s="29">
        <v>20221140153392</v>
      </c>
      <c r="B1682" s="19" t="s">
        <v>8834</v>
      </c>
      <c r="C1682" s="19" t="s">
        <v>7751</v>
      </c>
      <c r="D1682" s="19" t="s">
        <v>8835</v>
      </c>
      <c r="E1682" s="19" t="s">
        <v>8836</v>
      </c>
      <c r="F1682" s="19" t="s">
        <v>8837</v>
      </c>
      <c r="G1682" s="19" t="s">
        <v>7032</v>
      </c>
      <c r="H1682" s="19">
        <v>0</v>
      </c>
      <c r="I1682" s="20"/>
      <c r="J1682" s="20"/>
      <c r="K1682" s="19">
        <v>-6</v>
      </c>
    </row>
    <row r="1683" spans="1:11" ht="63" x14ac:dyDescent="0.25">
      <c r="A1683" s="28">
        <v>20221140153402</v>
      </c>
      <c r="B1683" s="17" t="s">
        <v>8838</v>
      </c>
      <c r="C1683" s="17" t="s">
        <v>7424</v>
      </c>
      <c r="D1683" s="17" t="s">
        <v>8839</v>
      </c>
      <c r="E1683" s="17" t="s">
        <v>7115</v>
      </c>
      <c r="F1683" s="17" t="s">
        <v>7065</v>
      </c>
      <c r="G1683" s="17" t="s">
        <v>6987</v>
      </c>
      <c r="H1683" s="17">
        <v>10</v>
      </c>
      <c r="I1683" s="18"/>
      <c r="J1683" s="18"/>
      <c r="K1683" s="17">
        <v>9</v>
      </c>
    </row>
    <row r="1684" spans="1:11" ht="52.5" x14ac:dyDescent="0.25">
      <c r="A1684" s="29">
        <v>20221140153412</v>
      </c>
      <c r="B1684" s="19" t="s">
        <v>8840</v>
      </c>
      <c r="C1684" s="19" t="s">
        <v>8841</v>
      </c>
      <c r="D1684" s="19" t="s">
        <v>8842</v>
      </c>
      <c r="E1684" s="19" t="s">
        <v>8461</v>
      </c>
      <c r="F1684" s="19" t="s">
        <v>8462</v>
      </c>
      <c r="G1684" s="19" t="s">
        <v>6987</v>
      </c>
      <c r="H1684" s="19">
        <v>10</v>
      </c>
      <c r="I1684" s="20"/>
      <c r="J1684" s="20"/>
      <c r="K1684" s="19">
        <v>9</v>
      </c>
    </row>
    <row r="1685" spans="1:11" ht="31.5" x14ac:dyDescent="0.25">
      <c r="A1685" s="28">
        <v>20221140153422</v>
      </c>
      <c r="B1685" s="17" t="s">
        <v>8843</v>
      </c>
      <c r="C1685" s="17" t="s">
        <v>8844</v>
      </c>
      <c r="D1685" s="17" t="s">
        <v>8683</v>
      </c>
      <c r="E1685" s="17" t="s">
        <v>8461</v>
      </c>
      <c r="F1685" s="17" t="s">
        <v>8462</v>
      </c>
      <c r="G1685" s="17" t="s">
        <v>6987</v>
      </c>
      <c r="H1685" s="17">
        <v>10</v>
      </c>
      <c r="I1685" s="18"/>
      <c r="J1685" s="18"/>
      <c r="K1685" s="17">
        <v>9</v>
      </c>
    </row>
    <row r="1686" spans="1:11" ht="52.5" x14ac:dyDescent="0.25">
      <c r="A1686" s="29">
        <v>20221140153432</v>
      </c>
      <c r="B1686" s="19" t="s">
        <v>8845</v>
      </c>
      <c r="C1686" s="19" t="s">
        <v>7301</v>
      </c>
      <c r="D1686" s="19" t="s">
        <v>8846</v>
      </c>
      <c r="E1686" s="19" t="s">
        <v>8461</v>
      </c>
      <c r="F1686" s="19" t="s">
        <v>8462</v>
      </c>
      <c r="G1686" s="19" t="s">
        <v>6987</v>
      </c>
      <c r="H1686" s="19">
        <v>10</v>
      </c>
      <c r="I1686" s="20"/>
      <c r="J1686" s="20"/>
      <c r="K1686" s="19">
        <v>9</v>
      </c>
    </row>
    <row r="1687" spans="1:11" ht="63" x14ac:dyDescent="0.25">
      <c r="A1687" s="28">
        <v>20221140153442</v>
      </c>
      <c r="B1687" s="17" t="s">
        <v>8847</v>
      </c>
      <c r="C1687" s="17" t="s">
        <v>8848</v>
      </c>
      <c r="D1687" s="17" t="s">
        <v>8849</v>
      </c>
      <c r="E1687" s="17" t="s">
        <v>7773</v>
      </c>
      <c r="F1687" s="17" t="s">
        <v>7774</v>
      </c>
      <c r="G1687" s="17" t="s">
        <v>7232</v>
      </c>
      <c r="H1687" s="17">
        <v>20</v>
      </c>
      <c r="I1687" s="18"/>
      <c r="J1687" s="18"/>
      <c r="K1687" s="17">
        <v>23</v>
      </c>
    </row>
    <row r="1688" spans="1:11" ht="52.5" x14ac:dyDescent="0.25">
      <c r="A1688" s="29">
        <v>20221140153452</v>
      </c>
      <c r="B1688" s="19" t="s">
        <v>8850</v>
      </c>
      <c r="C1688" s="19" t="s">
        <v>8343</v>
      </c>
      <c r="D1688" s="19" t="s">
        <v>8851</v>
      </c>
      <c r="E1688" s="19" t="s">
        <v>8461</v>
      </c>
      <c r="F1688" s="19" t="s">
        <v>8462</v>
      </c>
      <c r="G1688" s="19" t="s">
        <v>6987</v>
      </c>
      <c r="H1688" s="19">
        <v>10</v>
      </c>
      <c r="I1688" s="20"/>
      <c r="J1688" s="20"/>
      <c r="K1688" s="19">
        <v>9</v>
      </c>
    </row>
    <row r="1689" spans="1:11" ht="42" x14ac:dyDescent="0.25">
      <c r="A1689" s="28">
        <v>20221140153462</v>
      </c>
      <c r="B1689" s="17" t="s">
        <v>8852</v>
      </c>
      <c r="C1689" s="17" t="s">
        <v>8028</v>
      </c>
      <c r="D1689" s="17" t="s">
        <v>8853</v>
      </c>
      <c r="E1689" s="17" t="s">
        <v>6985</v>
      </c>
      <c r="F1689" s="17" t="s">
        <v>6986</v>
      </c>
      <c r="G1689" s="17" t="s">
        <v>7032</v>
      </c>
      <c r="H1689" s="17">
        <v>0</v>
      </c>
      <c r="I1689" s="18"/>
      <c r="J1689" s="18"/>
      <c r="K1689" s="17">
        <v>-5</v>
      </c>
    </row>
    <row r="1690" spans="1:11" ht="31.5" x14ac:dyDescent="0.25">
      <c r="A1690" s="29">
        <v>20221140153472</v>
      </c>
      <c r="B1690" s="19" t="s">
        <v>8854</v>
      </c>
      <c r="C1690" s="19" t="s">
        <v>8855</v>
      </c>
      <c r="D1690" s="19" t="s">
        <v>8818</v>
      </c>
      <c r="E1690" s="19" t="s">
        <v>8461</v>
      </c>
      <c r="F1690" s="19" t="s">
        <v>8462</v>
      </c>
      <c r="G1690" s="19" t="s">
        <v>6987</v>
      </c>
      <c r="H1690" s="19">
        <v>10</v>
      </c>
      <c r="I1690" s="20"/>
      <c r="J1690" s="20"/>
      <c r="K1690" s="19">
        <v>9</v>
      </c>
    </row>
    <row r="1691" spans="1:11" ht="31.5" x14ac:dyDescent="0.25">
      <c r="A1691" s="28">
        <v>20221140153482</v>
      </c>
      <c r="B1691" s="17" t="s">
        <v>8856</v>
      </c>
      <c r="C1691" s="17" t="s">
        <v>8857</v>
      </c>
      <c r="D1691" s="17" t="s">
        <v>8587</v>
      </c>
      <c r="E1691" s="17" t="s">
        <v>8461</v>
      </c>
      <c r="F1691" s="17" t="s">
        <v>8462</v>
      </c>
      <c r="G1691" s="17" t="s">
        <v>6987</v>
      </c>
      <c r="H1691" s="17">
        <v>10</v>
      </c>
      <c r="I1691" s="18"/>
      <c r="J1691" s="18"/>
      <c r="K1691" s="17">
        <v>9</v>
      </c>
    </row>
    <row r="1692" spans="1:11" ht="42" x14ac:dyDescent="0.25">
      <c r="A1692" s="29">
        <v>20221140153492</v>
      </c>
      <c r="B1692" s="19" t="s">
        <v>8858</v>
      </c>
      <c r="C1692" s="19" t="s">
        <v>8400</v>
      </c>
      <c r="D1692" s="19" t="s">
        <v>8859</v>
      </c>
      <c r="E1692" s="19" t="s">
        <v>8461</v>
      </c>
      <c r="F1692" s="19" t="s">
        <v>8462</v>
      </c>
      <c r="G1692" s="19" t="s">
        <v>6987</v>
      </c>
      <c r="H1692" s="19">
        <v>10</v>
      </c>
      <c r="I1692" s="20"/>
      <c r="J1692" s="20"/>
      <c r="K1692" s="19">
        <v>9</v>
      </c>
    </row>
    <row r="1693" spans="1:11" ht="42" x14ac:dyDescent="0.25">
      <c r="A1693" s="28">
        <v>20221140153502</v>
      </c>
      <c r="B1693" s="17" t="s">
        <v>8860</v>
      </c>
      <c r="C1693" s="17" t="s">
        <v>7764</v>
      </c>
      <c r="D1693" s="17" t="s">
        <v>8861</v>
      </c>
      <c r="E1693" s="17" t="s">
        <v>8461</v>
      </c>
      <c r="F1693" s="17" t="s">
        <v>8462</v>
      </c>
      <c r="G1693" s="17" t="s">
        <v>6987</v>
      </c>
      <c r="H1693" s="17">
        <v>10</v>
      </c>
      <c r="I1693" s="18"/>
      <c r="J1693" s="18"/>
      <c r="K1693" s="17">
        <v>9</v>
      </c>
    </row>
    <row r="1694" spans="1:11" ht="42" x14ac:dyDescent="0.25">
      <c r="A1694" s="29">
        <v>20221140153512</v>
      </c>
      <c r="B1694" s="19" t="s">
        <v>8862</v>
      </c>
      <c r="C1694" s="19" t="s">
        <v>7044</v>
      </c>
      <c r="D1694" s="19" t="s">
        <v>8863</v>
      </c>
      <c r="E1694" s="19" t="s">
        <v>8461</v>
      </c>
      <c r="F1694" s="19" t="s">
        <v>8462</v>
      </c>
      <c r="G1694" s="19" t="s">
        <v>6987</v>
      </c>
      <c r="H1694" s="19">
        <v>10</v>
      </c>
      <c r="I1694" s="20"/>
      <c r="J1694" s="20"/>
      <c r="K1694" s="19">
        <v>9</v>
      </c>
    </row>
    <row r="1695" spans="1:11" ht="52.5" x14ac:dyDescent="0.25">
      <c r="A1695" s="28">
        <v>20221140153522</v>
      </c>
      <c r="B1695" s="17" t="s">
        <v>8864</v>
      </c>
      <c r="C1695" s="17" t="s">
        <v>8383</v>
      </c>
      <c r="D1695" s="17" t="s">
        <v>8865</v>
      </c>
      <c r="E1695" s="17" t="s">
        <v>8461</v>
      </c>
      <c r="F1695" s="17" t="s">
        <v>8462</v>
      </c>
      <c r="G1695" s="17" t="s">
        <v>6987</v>
      </c>
      <c r="H1695" s="17">
        <v>10</v>
      </c>
      <c r="I1695" s="18"/>
      <c r="J1695" s="18"/>
      <c r="K1695" s="17">
        <v>9</v>
      </c>
    </row>
    <row r="1696" spans="1:11" ht="52.5" x14ac:dyDescent="0.25">
      <c r="A1696" s="29">
        <v>20221140153532</v>
      </c>
      <c r="B1696" s="19" t="s">
        <v>8866</v>
      </c>
      <c r="C1696" s="19" t="s">
        <v>7922</v>
      </c>
      <c r="D1696" s="19" t="s">
        <v>8867</v>
      </c>
      <c r="E1696" s="19" t="s">
        <v>8461</v>
      </c>
      <c r="F1696" s="19" t="s">
        <v>8462</v>
      </c>
      <c r="G1696" s="19" t="s">
        <v>6987</v>
      </c>
      <c r="H1696" s="19">
        <v>10</v>
      </c>
      <c r="I1696" s="20"/>
      <c r="J1696" s="20"/>
      <c r="K1696" s="19">
        <v>9</v>
      </c>
    </row>
    <row r="1697" spans="1:11" ht="42" x14ac:dyDescent="0.25">
      <c r="A1697" s="28">
        <v>20221140153542</v>
      </c>
      <c r="B1697" s="17" t="s">
        <v>8868</v>
      </c>
      <c r="C1697" s="17" t="s">
        <v>7000</v>
      </c>
      <c r="D1697" s="17" t="s">
        <v>8869</v>
      </c>
      <c r="E1697" s="17" t="s">
        <v>8461</v>
      </c>
      <c r="F1697" s="17" t="s">
        <v>8462</v>
      </c>
      <c r="G1697" s="17" t="s">
        <v>6987</v>
      </c>
      <c r="H1697" s="17">
        <v>10</v>
      </c>
      <c r="I1697" s="18"/>
      <c r="J1697" s="18"/>
      <c r="K1697" s="17">
        <v>9</v>
      </c>
    </row>
    <row r="1698" spans="1:11" ht="42" x14ac:dyDescent="0.25">
      <c r="A1698" s="29">
        <v>20221140153552</v>
      </c>
      <c r="B1698" s="19" t="s">
        <v>8870</v>
      </c>
      <c r="C1698" s="19" t="s">
        <v>8635</v>
      </c>
      <c r="D1698" s="19" t="s">
        <v>8859</v>
      </c>
      <c r="E1698" s="19" t="s">
        <v>8461</v>
      </c>
      <c r="F1698" s="19" t="s">
        <v>8462</v>
      </c>
      <c r="G1698" s="19" t="s">
        <v>6987</v>
      </c>
      <c r="H1698" s="19">
        <v>10</v>
      </c>
      <c r="I1698" s="20"/>
      <c r="J1698" s="20"/>
      <c r="K1698" s="19">
        <v>9</v>
      </c>
    </row>
    <row r="1699" spans="1:11" ht="94.5" x14ac:dyDescent="0.25">
      <c r="A1699" s="28">
        <v>20221140153562</v>
      </c>
      <c r="B1699" s="17" t="s">
        <v>8871</v>
      </c>
      <c r="C1699" s="17" t="s">
        <v>8873</v>
      </c>
      <c r="D1699" s="17" t="s">
        <v>8874</v>
      </c>
      <c r="E1699" s="17" t="s">
        <v>7526</v>
      </c>
      <c r="F1699" s="17" t="s">
        <v>7025</v>
      </c>
      <c r="G1699" s="17" t="s">
        <v>7026</v>
      </c>
      <c r="H1699" s="17">
        <v>30</v>
      </c>
      <c r="I1699" s="18"/>
      <c r="J1699" s="18"/>
      <c r="K1699" s="17">
        <v>37</v>
      </c>
    </row>
    <row r="1700" spans="1:11" ht="52.5" x14ac:dyDescent="0.25">
      <c r="A1700" s="29">
        <v>20221140153572</v>
      </c>
      <c r="B1700" s="19" t="s">
        <v>8875</v>
      </c>
      <c r="C1700" s="19" t="s">
        <v>7060</v>
      </c>
      <c r="D1700" s="19" t="s">
        <v>8876</v>
      </c>
      <c r="E1700" s="19" t="s">
        <v>8461</v>
      </c>
      <c r="F1700" s="19" t="s">
        <v>8462</v>
      </c>
      <c r="G1700" s="19" t="s">
        <v>6987</v>
      </c>
      <c r="H1700" s="19">
        <v>10</v>
      </c>
      <c r="I1700" s="20"/>
      <c r="J1700" s="20"/>
      <c r="K1700" s="19">
        <v>9</v>
      </c>
    </row>
    <row r="1701" spans="1:11" ht="31.5" x14ac:dyDescent="0.25">
      <c r="A1701" s="28">
        <v>20221140153582</v>
      </c>
      <c r="B1701" s="17" t="s">
        <v>8877</v>
      </c>
      <c r="C1701" s="17" t="s">
        <v>7054</v>
      </c>
      <c r="D1701" s="17" t="s">
        <v>7926</v>
      </c>
      <c r="E1701" s="17" t="s">
        <v>8461</v>
      </c>
      <c r="F1701" s="17" t="s">
        <v>8462</v>
      </c>
      <c r="G1701" s="17" t="s">
        <v>6987</v>
      </c>
      <c r="H1701" s="17">
        <v>10</v>
      </c>
      <c r="I1701" s="18"/>
      <c r="J1701" s="18"/>
      <c r="K1701" s="17">
        <v>9</v>
      </c>
    </row>
    <row r="1702" spans="1:11" ht="52.5" x14ac:dyDescent="0.25">
      <c r="A1702" s="29">
        <v>20221140153592</v>
      </c>
      <c r="B1702" s="19" t="s">
        <v>8878</v>
      </c>
      <c r="C1702" s="19" t="s">
        <v>7058</v>
      </c>
      <c r="D1702" s="19" t="s">
        <v>8879</v>
      </c>
      <c r="E1702" s="19" t="s">
        <v>8461</v>
      </c>
      <c r="F1702" s="19" t="s">
        <v>8462</v>
      </c>
      <c r="G1702" s="19" t="s">
        <v>6987</v>
      </c>
      <c r="H1702" s="19">
        <v>10</v>
      </c>
      <c r="I1702" s="20"/>
      <c r="J1702" s="20"/>
      <c r="K1702" s="19">
        <v>9</v>
      </c>
    </row>
    <row r="1703" spans="1:11" ht="42" x14ac:dyDescent="0.25">
      <c r="A1703" s="28">
        <v>20221140153602</v>
      </c>
      <c r="B1703" s="17" t="s">
        <v>8880</v>
      </c>
      <c r="C1703" s="17" t="s">
        <v>8881</v>
      </c>
      <c r="D1703" s="17" t="s">
        <v>8863</v>
      </c>
      <c r="E1703" s="17" t="s">
        <v>8461</v>
      </c>
      <c r="F1703" s="17" t="s">
        <v>8462</v>
      </c>
      <c r="G1703" s="17" t="s">
        <v>8882</v>
      </c>
      <c r="H1703" s="17">
        <v>10</v>
      </c>
      <c r="I1703" s="18"/>
      <c r="J1703" s="18"/>
      <c r="K1703" s="17">
        <v>9</v>
      </c>
    </row>
    <row r="1704" spans="1:11" ht="31.5" x14ac:dyDescent="0.25">
      <c r="A1704" s="29">
        <v>20221140153612</v>
      </c>
      <c r="B1704" s="19" t="s">
        <v>8883</v>
      </c>
      <c r="C1704" s="19" t="s">
        <v>8884</v>
      </c>
      <c r="D1704" s="19" t="s">
        <v>8587</v>
      </c>
      <c r="E1704" s="19" t="s">
        <v>8461</v>
      </c>
      <c r="F1704" s="19" t="s">
        <v>8462</v>
      </c>
      <c r="G1704" s="19" t="s">
        <v>6987</v>
      </c>
      <c r="H1704" s="19">
        <v>10</v>
      </c>
      <c r="I1704" s="20"/>
      <c r="J1704" s="20"/>
      <c r="K1704" s="19">
        <v>9</v>
      </c>
    </row>
    <row r="1705" spans="1:11" ht="31.5" x14ac:dyDescent="0.25">
      <c r="A1705" s="28">
        <v>20221140153622</v>
      </c>
      <c r="B1705" s="17" t="s">
        <v>8885</v>
      </c>
      <c r="C1705" s="17" t="s">
        <v>8886</v>
      </c>
      <c r="D1705" s="17" t="s">
        <v>8742</v>
      </c>
      <c r="E1705" s="17" t="s">
        <v>8461</v>
      </c>
      <c r="F1705" s="17" t="s">
        <v>8462</v>
      </c>
      <c r="G1705" s="17" t="s">
        <v>6987</v>
      </c>
      <c r="H1705" s="17">
        <v>10</v>
      </c>
      <c r="I1705" s="18"/>
      <c r="J1705" s="18"/>
      <c r="K1705" s="17">
        <v>9</v>
      </c>
    </row>
    <row r="1706" spans="1:11" ht="63" x14ac:dyDescent="0.25">
      <c r="A1706" s="29">
        <v>20221140153632</v>
      </c>
      <c r="B1706" s="19" t="s">
        <v>8887</v>
      </c>
      <c r="C1706" s="19" t="s">
        <v>8814</v>
      </c>
      <c r="D1706" s="19" t="s">
        <v>8888</v>
      </c>
      <c r="E1706" s="19" t="s">
        <v>8461</v>
      </c>
      <c r="F1706" s="19" t="s">
        <v>8462</v>
      </c>
      <c r="G1706" s="19" t="s">
        <v>6987</v>
      </c>
      <c r="H1706" s="19">
        <v>10</v>
      </c>
      <c r="I1706" s="20"/>
      <c r="J1706" s="20"/>
      <c r="K1706" s="19">
        <v>9</v>
      </c>
    </row>
    <row r="1707" spans="1:11" ht="52.5" x14ac:dyDescent="0.25">
      <c r="A1707" s="28">
        <v>20221140153642</v>
      </c>
      <c r="B1707" s="17" t="s">
        <v>8889</v>
      </c>
      <c r="C1707" s="17" t="s">
        <v>7052</v>
      </c>
      <c r="D1707" s="17" t="s">
        <v>8890</v>
      </c>
      <c r="E1707" s="17" t="s">
        <v>8461</v>
      </c>
      <c r="F1707" s="17" t="s">
        <v>8462</v>
      </c>
      <c r="G1707" s="17" t="s">
        <v>6987</v>
      </c>
      <c r="H1707" s="17">
        <v>10</v>
      </c>
      <c r="I1707" s="18"/>
      <c r="J1707" s="18"/>
      <c r="K1707" s="17">
        <v>9</v>
      </c>
    </row>
    <row r="1708" spans="1:11" ht="105" x14ac:dyDescent="0.25">
      <c r="A1708" s="29">
        <v>20221140153652</v>
      </c>
      <c r="B1708" s="19" t="s">
        <v>8891</v>
      </c>
      <c r="C1708" s="19" t="s">
        <v>7948</v>
      </c>
      <c r="D1708" s="19" t="s">
        <v>8892</v>
      </c>
      <c r="E1708" s="19" t="s">
        <v>7115</v>
      </c>
      <c r="F1708" s="19" t="s">
        <v>7065</v>
      </c>
      <c r="G1708" s="19" t="s">
        <v>6987</v>
      </c>
      <c r="H1708" s="19">
        <v>10</v>
      </c>
      <c r="I1708" s="20"/>
      <c r="J1708" s="20"/>
      <c r="K1708" s="19">
        <v>9</v>
      </c>
    </row>
    <row r="1709" spans="1:11" ht="126" x14ac:dyDescent="0.25">
      <c r="A1709" s="28">
        <v>20221140153662</v>
      </c>
      <c r="B1709" s="17" t="s">
        <v>8893</v>
      </c>
      <c r="C1709" s="17" t="s">
        <v>8894</v>
      </c>
      <c r="D1709" s="17" t="s">
        <v>8895</v>
      </c>
      <c r="E1709" s="17" t="s">
        <v>7115</v>
      </c>
      <c r="F1709" s="17" t="s">
        <v>7065</v>
      </c>
      <c r="G1709" s="17" t="s">
        <v>6987</v>
      </c>
      <c r="H1709" s="17">
        <v>10</v>
      </c>
      <c r="I1709" s="18"/>
      <c r="J1709" s="18"/>
      <c r="K1709" s="17">
        <v>10</v>
      </c>
    </row>
    <row r="1710" spans="1:11" ht="94.5" x14ac:dyDescent="0.25">
      <c r="A1710" s="29">
        <v>20221140153672</v>
      </c>
      <c r="B1710" s="19" t="s">
        <v>8896</v>
      </c>
      <c r="C1710" s="19" t="s">
        <v>8897</v>
      </c>
      <c r="D1710" s="19" t="s">
        <v>8898</v>
      </c>
      <c r="E1710" s="19" t="s">
        <v>8234</v>
      </c>
      <c r="F1710" s="19" t="s">
        <v>7025</v>
      </c>
      <c r="G1710" s="19" t="s">
        <v>7032</v>
      </c>
      <c r="H1710" s="19">
        <v>0</v>
      </c>
      <c r="I1710" s="20"/>
      <c r="J1710" s="20"/>
      <c r="K1710" s="19">
        <v>-4</v>
      </c>
    </row>
    <row r="1711" spans="1:11" ht="73.5" x14ac:dyDescent="0.25">
      <c r="A1711" s="28">
        <v>20221140153682</v>
      </c>
      <c r="B1711" s="17" t="s">
        <v>8899</v>
      </c>
      <c r="C1711" s="17" t="s">
        <v>8530</v>
      </c>
      <c r="D1711" s="17" t="s">
        <v>8900</v>
      </c>
      <c r="E1711" s="17" t="s">
        <v>7671</v>
      </c>
      <c r="F1711" s="17" t="s">
        <v>7245</v>
      </c>
      <c r="G1711" s="17" t="s">
        <v>7032</v>
      </c>
      <c r="H1711" s="17">
        <v>0</v>
      </c>
      <c r="I1711" s="18"/>
      <c r="J1711" s="18"/>
      <c r="K1711" s="17">
        <v>-4</v>
      </c>
    </row>
    <row r="1712" spans="1:11" ht="73.5" x14ac:dyDescent="0.25">
      <c r="A1712" s="29">
        <v>20221140153692</v>
      </c>
      <c r="B1712" s="19" t="s">
        <v>8901</v>
      </c>
      <c r="C1712" s="19" t="s">
        <v>8804</v>
      </c>
      <c r="D1712" s="19" t="s">
        <v>8902</v>
      </c>
      <c r="E1712" s="19" t="s">
        <v>7064</v>
      </c>
      <c r="F1712" s="19" t="s">
        <v>7065</v>
      </c>
      <c r="G1712" s="19" t="s">
        <v>6987</v>
      </c>
      <c r="H1712" s="19">
        <v>10</v>
      </c>
      <c r="I1712" s="20"/>
      <c r="J1712" s="20"/>
      <c r="K1712" s="19">
        <v>10</v>
      </c>
    </row>
    <row r="1713" spans="1:11" ht="42" x14ac:dyDescent="0.25">
      <c r="A1713" s="28">
        <v>20221140153702</v>
      </c>
      <c r="B1713" s="17" t="s">
        <v>8903</v>
      </c>
      <c r="C1713" s="17" t="s">
        <v>8904</v>
      </c>
      <c r="D1713" s="17" t="s">
        <v>8905</v>
      </c>
      <c r="E1713" s="17" t="s">
        <v>6985</v>
      </c>
      <c r="F1713" s="17" t="s">
        <v>6986</v>
      </c>
      <c r="G1713" s="17" t="s">
        <v>7032</v>
      </c>
      <c r="H1713" s="17">
        <v>0</v>
      </c>
      <c r="I1713" s="18"/>
      <c r="J1713" s="18"/>
      <c r="K1713" s="17">
        <v>-4</v>
      </c>
    </row>
    <row r="1714" spans="1:11" ht="31.5" x14ac:dyDescent="0.25">
      <c r="A1714" s="29">
        <v>20221140153712</v>
      </c>
      <c r="B1714" s="19" t="s">
        <v>8906</v>
      </c>
      <c r="C1714" s="19" t="s">
        <v>8904</v>
      </c>
      <c r="D1714" s="19" t="s">
        <v>8907</v>
      </c>
      <c r="E1714" s="19" t="s">
        <v>6985</v>
      </c>
      <c r="F1714" s="19" t="s">
        <v>6986</v>
      </c>
      <c r="G1714" s="19" t="s">
        <v>7032</v>
      </c>
      <c r="H1714" s="19">
        <v>0</v>
      </c>
      <c r="I1714" s="20"/>
      <c r="J1714" s="20"/>
      <c r="K1714" s="19">
        <v>-4</v>
      </c>
    </row>
    <row r="1715" spans="1:11" ht="94.5" x14ac:dyDescent="0.25">
      <c r="A1715" s="28">
        <v>20221140153722</v>
      </c>
      <c r="B1715" s="17" t="s">
        <v>8908</v>
      </c>
      <c r="C1715" s="17" t="s">
        <v>8909</v>
      </c>
      <c r="D1715" s="17" t="s">
        <v>8910</v>
      </c>
      <c r="E1715" s="17" t="s">
        <v>8911</v>
      </c>
      <c r="F1715" s="17" t="s">
        <v>7025</v>
      </c>
      <c r="G1715" s="17" t="s">
        <v>7026</v>
      </c>
      <c r="H1715" s="17">
        <v>30</v>
      </c>
      <c r="I1715" s="18"/>
      <c r="J1715" s="18"/>
      <c r="K1715" s="17">
        <v>38</v>
      </c>
    </row>
    <row r="1716" spans="1:11" ht="94.5" x14ac:dyDescent="0.25">
      <c r="A1716" s="29">
        <v>20221140153732</v>
      </c>
      <c r="B1716" s="19" t="s">
        <v>8912</v>
      </c>
      <c r="C1716" s="19" t="s">
        <v>8913</v>
      </c>
      <c r="D1716" s="19" t="s">
        <v>8914</v>
      </c>
      <c r="E1716" s="19" t="s">
        <v>8234</v>
      </c>
      <c r="F1716" s="19" t="s">
        <v>7025</v>
      </c>
      <c r="G1716" s="19" t="s">
        <v>7032</v>
      </c>
      <c r="H1716" s="19">
        <v>0</v>
      </c>
      <c r="I1716" s="20"/>
      <c r="J1716" s="20"/>
      <c r="K1716" s="19">
        <v>-4</v>
      </c>
    </row>
    <row r="1717" spans="1:11" ht="94.5" x14ac:dyDescent="0.25">
      <c r="A1717" s="28">
        <v>20221140153742</v>
      </c>
      <c r="B1717" s="17" t="s">
        <v>8915</v>
      </c>
      <c r="C1717" s="17" t="s">
        <v>8916</v>
      </c>
      <c r="D1717" s="17" t="s">
        <v>8917</v>
      </c>
      <c r="E1717" s="17" t="s">
        <v>8911</v>
      </c>
      <c r="F1717" s="17" t="s">
        <v>7025</v>
      </c>
      <c r="G1717" s="17" t="s">
        <v>7032</v>
      </c>
      <c r="H1717" s="17">
        <v>0</v>
      </c>
      <c r="I1717" s="18"/>
      <c r="J1717" s="18"/>
      <c r="K1717" s="17">
        <v>-4</v>
      </c>
    </row>
    <row r="1718" spans="1:11" ht="73.5" x14ac:dyDescent="0.25">
      <c r="A1718" s="29">
        <v>20221140153752</v>
      </c>
      <c r="B1718" s="19" t="s">
        <v>8918</v>
      </c>
      <c r="C1718" s="19" t="s">
        <v>8919</v>
      </c>
      <c r="D1718" s="19" t="s">
        <v>8920</v>
      </c>
      <c r="E1718" s="19" t="s">
        <v>7548</v>
      </c>
      <c r="F1718" s="19" t="s">
        <v>7549</v>
      </c>
      <c r="G1718" s="19" t="s">
        <v>7131</v>
      </c>
      <c r="H1718" s="19">
        <v>0</v>
      </c>
      <c r="I1718" s="20"/>
      <c r="J1718" s="20"/>
      <c r="K1718" s="19">
        <v>-1</v>
      </c>
    </row>
    <row r="1719" spans="1:11" ht="42" x14ac:dyDescent="0.25">
      <c r="A1719" s="28">
        <v>20221140153762</v>
      </c>
      <c r="B1719" s="17" t="s">
        <v>8921</v>
      </c>
      <c r="C1719" s="17" t="s">
        <v>8922</v>
      </c>
      <c r="D1719" s="17" t="s">
        <v>8923</v>
      </c>
      <c r="E1719" s="17" t="s">
        <v>7115</v>
      </c>
      <c r="F1719" s="17" t="s">
        <v>7065</v>
      </c>
      <c r="G1719" s="17" t="s">
        <v>6987</v>
      </c>
      <c r="H1719" s="17">
        <v>10</v>
      </c>
      <c r="I1719" s="18"/>
      <c r="J1719" s="18"/>
      <c r="K1719" s="17">
        <v>13</v>
      </c>
    </row>
    <row r="1720" spans="1:11" ht="42" x14ac:dyDescent="0.25">
      <c r="A1720" s="29">
        <v>20221140153772</v>
      </c>
      <c r="B1720" s="19" t="s">
        <v>8924</v>
      </c>
      <c r="C1720" s="19" t="s">
        <v>8046</v>
      </c>
      <c r="D1720" s="19" t="s">
        <v>8925</v>
      </c>
      <c r="E1720" s="19" t="s">
        <v>8268</v>
      </c>
      <c r="F1720" s="19" t="s">
        <v>7065</v>
      </c>
      <c r="G1720" s="19" t="s">
        <v>6987</v>
      </c>
      <c r="H1720" s="19">
        <v>10</v>
      </c>
      <c r="I1720" s="20"/>
      <c r="J1720" s="20"/>
      <c r="K1720" s="19">
        <v>13</v>
      </c>
    </row>
    <row r="1721" spans="1:11" ht="42" x14ac:dyDescent="0.25">
      <c r="A1721" s="28">
        <v>20221140153782</v>
      </c>
      <c r="B1721" s="17" t="s">
        <v>8926</v>
      </c>
      <c r="C1721" s="17" t="s">
        <v>7143</v>
      </c>
      <c r="D1721" s="17" t="s">
        <v>7907</v>
      </c>
      <c r="E1721" s="17" t="s">
        <v>7064</v>
      </c>
      <c r="F1721" s="17" t="s">
        <v>7065</v>
      </c>
      <c r="G1721" s="17" t="s">
        <v>6987</v>
      </c>
      <c r="H1721" s="17">
        <v>10</v>
      </c>
      <c r="I1721" s="18"/>
      <c r="J1721" s="18"/>
      <c r="K1721" s="17">
        <v>13</v>
      </c>
    </row>
    <row r="1722" spans="1:11" ht="63" x14ac:dyDescent="0.25">
      <c r="A1722" s="29">
        <v>20221140153792</v>
      </c>
      <c r="B1722" s="19" t="s">
        <v>8927</v>
      </c>
      <c r="C1722" s="19" t="s">
        <v>8922</v>
      </c>
      <c r="D1722" s="19" t="s">
        <v>8928</v>
      </c>
      <c r="E1722" s="19" t="s">
        <v>7115</v>
      </c>
      <c r="F1722" s="19" t="s">
        <v>7065</v>
      </c>
      <c r="G1722" s="19" t="s">
        <v>6987</v>
      </c>
      <c r="H1722" s="19">
        <v>10</v>
      </c>
      <c r="I1722" s="20"/>
      <c r="J1722" s="20"/>
      <c r="K1722" s="19">
        <v>13</v>
      </c>
    </row>
    <row r="1723" spans="1:11" ht="94.5" x14ac:dyDescent="0.25">
      <c r="A1723" s="28">
        <v>20221140153802</v>
      </c>
      <c r="B1723" s="17" t="s">
        <v>8929</v>
      </c>
      <c r="C1723" s="17" t="s">
        <v>8930</v>
      </c>
      <c r="D1723" s="17" t="s">
        <v>8931</v>
      </c>
      <c r="E1723" s="17" t="s">
        <v>8911</v>
      </c>
      <c r="F1723" s="17" t="s">
        <v>7025</v>
      </c>
      <c r="G1723" s="17" t="s">
        <v>7086</v>
      </c>
      <c r="H1723" s="17">
        <v>30</v>
      </c>
      <c r="I1723" s="18"/>
      <c r="J1723" s="18"/>
      <c r="K1723" s="17">
        <v>41</v>
      </c>
    </row>
    <row r="1724" spans="1:11" ht="94.5" x14ac:dyDescent="0.25">
      <c r="A1724" s="29">
        <v>20221140153812</v>
      </c>
      <c r="B1724" s="19" t="s">
        <v>8932</v>
      </c>
      <c r="C1724" s="19" t="s">
        <v>8933</v>
      </c>
      <c r="D1724" s="19" t="s">
        <v>8934</v>
      </c>
      <c r="E1724" s="19" t="s">
        <v>8911</v>
      </c>
      <c r="F1724" s="19" t="s">
        <v>7025</v>
      </c>
      <c r="G1724" s="19" t="s">
        <v>7086</v>
      </c>
      <c r="H1724" s="19">
        <v>30</v>
      </c>
      <c r="I1724" s="20"/>
      <c r="J1724" s="20"/>
      <c r="K1724" s="19">
        <v>41</v>
      </c>
    </row>
    <row r="1725" spans="1:11" ht="42" x14ac:dyDescent="0.25">
      <c r="A1725" s="28">
        <v>20221140153822</v>
      </c>
      <c r="B1725" s="17" t="s">
        <v>8935</v>
      </c>
      <c r="C1725" s="17" t="s">
        <v>7089</v>
      </c>
      <c r="D1725" s="17" t="s">
        <v>8936</v>
      </c>
      <c r="E1725" s="17" t="s">
        <v>7064</v>
      </c>
      <c r="F1725" s="17" t="s">
        <v>7065</v>
      </c>
      <c r="G1725" s="17" t="s">
        <v>6987</v>
      </c>
      <c r="H1725" s="17">
        <v>10</v>
      </c>
      <c r="I1725" s="18"/>
      <c r="J1725" s="18"/>
      <c r="K1725" s="17">
        <v>13</v>
      </c>
    </row>
    <row r="1726" spans="1:11" ht="136.5" x14ac:dyDescent="0.25">
      <c r="A1726" s="29">
        <v>20221140153832</v>
      </c>
      <c r="B1726" s="19" t="s">
        <v>8937</v>
      </c>
      <c r="C1726" s="19" t="s">
        <v>7725</v>
      </c>
      <c r="D1726" s="19" t="s">
        <v>8938</v>
      </c>
      <c r="E1726" s="19" t="s">
        <v>7671</v>
      </c>
      <c r="F1726" s="19" t="s">
        <v>7245</v>
      </c>
      <c r="G1726" s="19" t="s">
        <v>7032</v>
      </c>
      <c r="H1726" s="19">
        <v>0</v>
      </c>
      <c r="I1726" s="20"/>
      <c r="J1726" s="20"/>
      <c r="K1726" s="19">
        <v>-1</v>
      </c>
    </row>
    <row r="1727" spans="1:11" ht="63" x14ac:dyDescent="0.25">
      <c r="A1727" s="28">
        <v>20221140153842</v>
      </c>
      <c r="B1727" s="17" t="s">
        <v>8939</v>
      </c>
      <c r="C1727" s="17" t="s">
        <v>8922</v>
      </c>
      <c r="D1727" s="17" t="s">
        <v>8940</v>
      </c>
      <c r="E1727" s="17" t="s">
        <v>7115</v>
      </c>
      <c r="F1727" s="17" t="s">
        <v>7065</v>
      </c>
      <c r="G1727" s="17" t="s">
        <v>6987</v>
      </c>
      <c r="H1727" s="17">
        <v>10</v>
      </c>
      <c r="I1727" s="18"/>
      <c r="J1727" s="18"/>
      <c r="K1727" s="17">
        <v>13</v>
      </c>
    </row>
    <row r="1728" spans="1:11" ht="63" x14ac:dyDescent="0.25">
      <c r="A1728" s="29">
        <v>20221140153852</v>
      </c>
      <c r="B1728" s="19" t="s">
        <v>8941</v>
      </c>
      <c r="C1728" s="19" t="s">
        <v>7669</v>
      </c>
      <c r="D1728" s="19" t="s">
        <v>8942</v>
      </c>
      <c r="E1728" s="19" t="s">
        <v>7064</v>
      </c>
      <c r="F1728" s="19" t="s">
        <v>7065</v>
      </c>
      <c r="G1728" s="19" t="s">
        <v>6987</v>
      </c>
      <c r="H1728" s="19">
        <v>10</v>
      </c>
      <c r="I1728" s="20"/>
      <c r="J1728" s="20"/>
      <c r="K1728" s="19">
        <v>13</v>
      </c>
    </row>
    <row r="1729" spans="1:11" ht="42" x14ac:dyDescent="0.25">
      <c r="A1729" s="28">
        <v>20221140153862</v>
      </c>
      <c r="B1729" s="17" t="s">
        <v>8943</v>
      </c>
      <c r="C1729" s="17" t="s">
        <v>7669</v>
      </c>
      <c r="D1729" s="17" t="s">
        <v>8944</v>
      </c>
      <c r="E1729" s="17" t="s">
        <v>7064</v>
      </c>
      <c r="F1729" s="17" t="s">
        <v>7065</v>
      </c>
      <c r="G1729" s="17" t="s">
        <v>6987</v>
      </c>
      <c r="H1729" s="17">
        <v>10</v>
      </c>
      <c r="I1729" s="18"/>
      <c r="J1729" s="18"/>
      <c r="K1729" s="17">
        <v>13</v>
      </c>
    </row>
    <row r="1730" spans="1:11" ht="42" x14ac:dyDescent="0.25">
      <c r="A1730" s="29">
        <v>20221140153872</v>
      </c>
      <c r="B1730" s="19" t="s">
        <v>8945</v>
      </c>
      <c r="C1730" s="19" t="s">
        <v>8350</v>
      </c>
      <c r="D1730" s="19" t="s">
        <v>8946</v>
      </c>
      <c r="E1730" s="19" t="s">
        <v>7064</v>
      </c>
      <c r="F1730" s="19" t="s">
        <v>7065</v>
      </c>
      <c r="G1730" s="19" t="s">
        <v>6987</v>
      </c>
      <c r="H1730" s="19">
        <v>10</v>
      </c>
      <c r="I1730" s="20"/>
      <c r="J1730" s="20"/>
      <c r="K1730" s="19">
        <v>13</v>
      </c>
    </row>
    <row r="1731" spans="1:11" ht="94.5" x14ac:dyDescent="0.25">
      <c r="A1731" s="28">
        <v>20221140153882</v>
      </c>
      <c r="B1731" s="17" t="s">
        <v>8947</v>
      </c>
      <c r="C1731" s="17" t="s">
        <v>8948</v>
      </c>
      <c r="D1731" s="17" t="s">
        <v>8949</v>
      </c>
      <c r="E1731" s="17" t="s">
        <v>7064</v>
      </c>
      <c r="F1731" s="17" t="s">
        <v>7065</v>
      </c>
      <c r="G1731" s="17" t="s">
        <v>6987</v>
      </c>
      <c r="H1731" s="17">
        <v>10</v>
      </c>
      <c r="I1731" s="18"/>
      <c r="J1731" s="18"/>
      <c r="K1731" s="17">
        <v>13</v>
      </c>
    </row>
    <row r="1732" spans="1:11" ht="178.5" x14ac:dyDescent="0.25">
      <c r="A1732" s="29">
        <v>20221140153892</v>
      </c>
      <c r="B1732" s="19" t="s">
        <v>8950</v>
      </c>
      <c r="C1732" s="19" t="s">
        <v>8951</v>
      </c>
      <c r="D1732" s="19" t="s">
        <v>8952</v>
      </c>
      <c r="E1732" s="19" t="s">
        <v>8234</v>
      </c>
      <c r="F1732" s="19" t="s">
        <v>7025</v>
      </c>
      <c r="G1732" s="19" t="s">
        <v>7032</v>
      </c>
      <c r="H1732" s="19">
        <v>0</v>
      </c>
      <c r="I1732" s="20"/>
      <c r="J1732" s="20"/>
      <c r="K1732" s="19">
        <v>-1</v>
      </c>
    </row>
    <row r="1733" spans="1:11" ht="42" x14ac:dyDescent="0.25">
      <c r="A1733" s="28">
        <v>20221140153902</v>
      </c>
      <c r="B1733" s="17" t="s">
        <v>8953</v>
      </c>
      <c r="C1733" s="17" t="s">
        <v>8954</v>
      </c>
      <c r="D1733" s="17" t="s">
        <v>8955</v>
      </c>
      <c r="E1733" s="17" t="s">
        <v>7115</v>
      </c>
      <c r="F1733" s="17" t="s">
        <v>7065</v>
      </c>
      <c r="G1733" s="17" t="s">
        <v>7026</v>
      </c>
      <c r="H1733" s="17">
        <v>30</v>
      </c>
      <c r="I1733" s="18"/>
      <c r="J1733" s="18"/>
      <c r="K1733" s="17">
        <v>41</v>
      </c>
    </row>
    <row r="1734" spans="1:11" ht="31.5" x14ac:dyDescent="0.25">
      <c r="A1734" s="29">
        <v>20221140153912</v>
      </c>
      <c r="B1734" s="19" t="s">
        <v>8956</v>
      </c>
      <c r="C1734" s="19" t="s">
        <v>8957</v>
      </c>
      <c r="D1734" s="19" t="s">
        <v>8242</v>
      </c>
      <c r="E1734" s="19" t="s">
        <v>6985</v>
      </c>
      <c r="F1734" s="19" t="s">
        <v>6986</v>
      </c>
      <c r="G1734" s="19" t="s">
        <v>7032</v>
      </c>
      <c r="H1734" s="19">
        <v>0</v>
      </c>
      <c r="I1734" s="20"/>
      <c r="J1734" s="20"/>
      <c r="K1734" s="19">
        <v>-1</v>
      </c>
    </row>
    <row r="1735" spans="1:11" ht="42" x14ac:dyDescent="0.25">
      <c r="A1735" s="28">
        <v>20221140153922</v>
      </c>
      <c r="B1735" s="17" t="s">
        <v>8958</v>
      </c>
      <c r="C1735" s="17" t="s">
        <v>8785</v>
      </c>
      <c r="D1735" s="17" t="s">
        <v>8786</v>
      </c>
      <c r="E1735" s="17" t="s">
        <v>6985</v>
      </c>
      <c r="F1735" s="17" t="s">
        <v>6986</v>
      </c>
      <c r="G1735" s="17" t="s">
        <v>7032</v>
      </c>
      <c r="H1735" s="17">
        <v>0</v>
      </c>
      <c r="I1735" s="18"/>
      <c r="J1735" s="18"/>
      <c r="K1735" s="17">
        <v>-1</v>
      </c>
    </row>
    <row r="1736" spans="1:11" ht="52.5" x14ac:dyDescent="0.25">
      <c r="A1736" s="29">
        <v>20221140153932</v>
      </c>
      <c r="B1736" s="19" t="s">
        <v>8959</v>
      </c>
      <c r="C1736" s="19" t="s">
        <v>7306</v>
      </c>
      <c r="D1736" s="19" t="s">
        <v>8960</v>
      </c>
      <c r="E1736" s="19" t="s">
        <v>7064</v>
      </c>
      <c r="F1736" s="19" t="s">
        <v>7065</v>
      </c>
      <c r="G1736" s="19" t="s">
        <v>7004</v>
      </c>
      <c r="H1736" s="19">
        <v>35</v>
      </c>
      <c r="I1736" s="20"/>
      <c r="J1736" s="20"/>
      <c r="K1736" s="19">
        <v>48</v>
      </c>
    </row>
    <row r="1737" spans="1:11" ht="42" x14ac:dyDescent="0.25">
      <c r="A1737" s="28">
        <v>20221140153942</v>
      </c>
      <c r="B1737" s="17" t="s">
        <v>8961</v>
      </c>
      <c r="C1737" s="17" t="s">
        <v>8785</v>
      </c>
      <c r="D1737" s="17" t="s">
        <v>8962</v>
      </c>
      <c r="E1737" s="17" t="s">
        <v>6985</v>
      </c>
      <c r="F1737" s="17" t="s">
        <v>6986</v>
      </c>
      <c r="G1737" s="17" t="s">
        <v>7032</v>
      </c>
      <c r="H1737" s="17">
        <v>0</v>
      </c>
      <c r="I1737" s="18"/>
      <c r="J1737" s="18"/>
      <c r="K1737" s="17">
        <v>-1</v>
      </c>
    </row>
    <row r="1738" spans="1:11" ht="52.5" x14ac:dyDescent="0.25">
      <c r="A1738" s="29">
        <v>20221140153952</v>
      </c>
      <c r="B1738" s="19" t="s">
        <v>8963</v>
      </c>
      <c r="C1738" s="19" t="s">
        <v>8785</v>
      </c>
      <c r="D1738" s="19" t="s">
        <v>8964</v>
      </c>
      <c r="E1738" s="19" t="s">
        <v>6985</v>
      </c>
      <c r="F1738" s="19" t="s">
        <v>6986</v>
      </c>
      <c r="G1738" s="19" t="s">
        <v>7032</v>
      </c>
      <c r="H1738" s="19">
        <v>0</v>
      </c>
      <c r="I1738" s="20"/>
      <c r="J1738" s="20"/>
      <c r="K1738" s="19">
        <v>-1</v>
      </c>
    </row>
    <row r="1739" spans="1:11" ht="73.5" x14ac:dyDescent="0.25">
      <c r="A1739" s="28">
        <v>20221140153962</v>
      </c>
      <c r="B1739" s="17" t="s">
        <v>8965</v>
      </c>
      <c r="C1739" s="17" t="s">
        <v>8966</v>
      </c>
      <c r="D1739" s="17" t="s">
        <v>8967</v>
      </c>
      <c r="E1739" s="17" t="s">
        <v>7064</v>
      </c>
      <c r="F1739" s="17" t="s">
        <v>7065</v>
      </c>
      <c r="G1739" s="17" t="s">
        <v>6987</v>
      </c>
      <c r="H1739" s="17">
        <v>10</v>
      </c>
      <c r="I1739" s="18"/>
      <c r="J1739" s="18"/>
      <c r="K1739" s="17">
        <v>13</v>
      </c>
    </row>
    <row r="1740" spans="1:11" ht="136.5" x14ac:dyDescent="0.25">
      <c r="A1740" s="29">
        <v>20221140153972</v>
      </c>
      <c r="B1740" s="19" t="s">
        <v>8968</v>
      </c>
      <c r="C1740" s="19" t="s">
        <v>8049</v>
      </c>
      <c r="D1740" s="19" t="s">
        <v>8969</v>
      </c>
      <c r="E1740" s="19" t="s">
        <v>7064</v>
      </c>
      <c r="F1740" s="19" t="s">
        <v>7065</v>
      </c>
      <c r="G1740" s="19" t="s">
        <v>6987</v>
      </c>
      <c r="H1740" s="19">
        <v>10</v>
      </c>
      <c r="I1740" s="20"/>
      <c r="J1740" s="20"/>
      <c r="K1740" s="19">
        <v>13</v>
      </c>
    </row>
    <row r="1741" spans="1:11" ht="84" x14ac:dyDescent="0.25">
      <c r="A1741" s="28">
        <v>20221140153982</v>
      </c>
      <c r="B1741" s="17" t="s">
        <v>8970</v>
      </c>
      <c r="C1741" s="17" t="s">
        <v>8971</v>
      </c>
      <c r="D1741" s="17" t="s">
        <v>8972</v>
      </c>
      <c r="E1741" s="17" t="s">
        <v>7115</v>
      </c>
      <c r="F1741" s="17" t="s">
        <v>7065</v>
      </c>
      <c r="G1741" s="17" t="s">
        <v>6987</v>
      </c>
      <c r="H1741" s="17">
        <v>10</v>
      </c>
      <c r="I1741" s="18"/>
      <c r="J1741" s="18"/>
      <c r="K1741" s="17">
        <v>13</v>
      </c>
    </row>
    <row r="1742" spans="1:11" ht="94.5" x14ac:dyDescent="0.25">
      <c r="A1742" s="29">
        <v>20221140153992</v>
      </c>
      <c r="B1742" s="19" t="s">
        <v>8973</v>
      </c>
      <c r="C1742" s="19" t="s">
        <v>8974</v>
      </c>
      <c r="D1742" s="19" t="s">
        <v>8975</v>
      </c>
      <c r="E1742" s="19" t="s">
        <v>8911</v>
      </c>
      <c r="F1742" s="19" t="s">
        <v>7025</v>
      </c>
      <c r="G1742" s="19" t="s">
        <v>7004</v>
      </c>
      <c r="H1742" s="19">
        <v>35</v>
      </c>
      <c r="I1742" s="20"/>
      <c r="J1742" s="20"/>
      <c r="K1742" s="19">
        <v>48</v>
      </c>
    </row>
    <row r="1743" spans="1:11" ht="94.5" x14ac:dyDescent="0.25">
      <c r="A1743" s="28">
        <v>20221140154002</v>
      </c>
      <c r="B1743" s="17" t="s">
        <v>8976</v>
      </c>
      <c r="C1743" s="17" t="s">
        <v>8977</v>
      </c>
      <c r="D1743" s="17" t="s">
        <v>8978</v>
      </c>
      <c r="E1743" s="17" t="s">
        <v>8911</v>
      </c>
      <c r="F1743" s="17" t="s">
        <v>7025</v>
      </c>
      <c r="G1743" s="17" t="s">
        <v>7026</v>
      </c>
      <c r="H1743" s="17">
        <v>30</v>
      </c>
      <c r="I1743" s="18"/>
      <c r="J1743" s="18"/>
      <c r="K1743" s="17">
        <v>42</v>
      </c>
    </row>
    <row r="1744" spans="1:11" ht="84" x14ac:dyDescent="0.25">
      <c r="A1744" s="29">
        <v>20221140154012</v>
      </c>
      <c r="B1744" s="19" t="s">
        <v>8979</v>
      </c>
      <c r="C1744" s="19" t="s">
        <v>7983</v>
      </c>
      <c r="D1744" s="19" t="s">
        <v>8980</v>
      </c>
      <c r="E1744" s="19" t="s">
        <v>8799</v>
      </c>
      <c r="F1744" s="19" t="s">
        <v>7065</v>
      </c>
      <c r="G1744" s="19" t="s">
        <v>6987</v>
      </c>
      <c r="H1744" s="19">
        <v>10</v>
      </c>
      <c r="I1744" s="20"/>
      <c r="J1744" s="20"/>
      <c r="K1744" s="19">
        <v>14</v>
      </c>
    </row>
    <row r="1745" spans="1:11" ht="84" x14ac:dyDescent="0.25">
      <c r="A1745" s="28">
        <v>20221140154022</v>
      </c>
      <c r="B1745" s="17" t="s">
        <v>8981</v>
      </c>
      <c r="C1745" s="17" t="s">
        <v>8031</v>
      </c>
      <c r="D1745" s="17" t="s">
        <v>8982</v>
      </c>
      <c r="E1745" s="17" t="s">
        <v>8799</v>
      </c>
      <c r="F1745" s="17" t="s">
        <v>7065</v>
      </c>
      <c r="G1745" s="17" t="s">
        <v>6987</v>
      </c>
      <c r="H1745" s="17">
        <v>10</v>
      </c>
      <c r="I1745" s="18"/>
      <c r="J1745" s="18"/>
      <c r="K1745" s="17">
        <v>14</v>
      </c>
    </row>
    <row r="1746" spans="1:11" ht="94.5" x14ac:dyDescent="0.25">
      <c r="A1746" s="29">
        <v>20221140154032</v>
      </c>
      <c r="B1746" s="19" t="s">
        <v>8983</v>
      </c>
      <c r="C1746" s="19" t="s">
        <v>8984</v>
      </c>
      <c r="D1746" s="19" t="s">
        <v>8985</v>
      </c>
      <c r="E1746" s="19" t="s">
        <v>8911</v>
      </c>
      <c r="F1746" s="19" t="s">
        <v>7025</v>
      </c>
      <c r="G1746" s="19" t="s">
        <v>7086</v>
      </c>
      <c r="H1746" s="19">
        <v>30</v>
      </c>
      <c r="I1746" s="20"/>
      <c r="J1746" s="20"/>
      <c r="K1746" s="19">
        <v>42</v>
      </c>
    </row>
    <row r="1747" spans="1:11" ht="42" x14ac:dyDescent="0.25">
      <c r="A1747" s="28">
        <v>20221140154042</v>
      </c>
      <c r="B1747" s="17" t="s">
        <v>8986</v>
      </c>
      <c r="C1747" s="17" t="s">
        <v>8987</v>
      </c>
      <c r="D1747" s="17" t="s">
        <v>8988</v>
      </c>
      <c r="E1747" s="17" t="s">
        <v>6985</v>
      </c>
      <c r="F1747" s="17" t="s">
        <v>6986</v>
      </c>
      <c r="G1747" s="17" t="s">
        <v>6987</v>
      </c>
      <c r="H1747" s="17">
        <v>10</v>
      </c>
      <c r="I1747" s="18"/>
      <c r="J1747" s="18"/>
      <c r="K1747" s="17">
        <v>14</v>
      </c>
    </row>
    <row r="1748" spans="1:11" ht="52.5" x14ac:dyDescent="0.25">
      <c r="A1748" s="29">
        <v>20221140154052</v>
      </c>
      <c r="B1748" s="19" t="s">
        <v>8989</v>
      </c>
      <c r="C1748" s="19" t="s">
        <v>8421</v>
      </c>
      <c r="D1748" s="19" t="s">
        <v>8990</v>
      </c>
      <c r="E1748" s="19" t="s">
        <v>7773</v>
      </c>
      <c r="F1748" s="19" t="s">
        <v>7774</v>
      </c>
      <c r="G1748" s="19" t="s">
        <v>7232</v>
      </c>
      <c r="H1748" s="19">
        <v>20</v>
      </c>
      <c r="I1748" s="20"/>
      <c r="J1748" s="20"/>
      <c r="K1748" s="19">
        <v>28</v>
      </c>
    </row>
    <row r="1749" spans="1:11" ht="42" x14ac:dyDescent="0.25">
      <c r="A1749" s="28">
        <v>20221140154062</v>
      </c>
      <c r="B1749" s="17" t="s">
        <v>8991</v>
      </c>
      <c r="C1749" s="17" t="s">
        <v>8987</v>
      </c>
      <c r="D1749" s="17" t="s">
        <v>8992</v>
      </c>
      <c r="E1749" s="17" t="s">
        <v>6985</v>
      </c>
      <c r="F1749" s="17" t="s">
        <v>6986</v>
      </c>
      <c r="G1749" s="17" t="s">
        <v>6987</v>
      </c>
      <c r="H1749" s="17">
        <v>10</v>
      </c>
      <c r="I1749" s="18"/>
      <c r="J1749" s="18"/>
      <c r="K1749" s="17">
        <v>14</v>
      </c>
    </row>
    <row r="1750" spans="1:11" ht="42" x14ac:dyDescent="0.25">
      <c r="A1750" s="29">
        <v>20221140154072</v>
      </c>
      <c r="B1750" s="19" t="s">
        <v>8993</v>
      </c>
      <c r="C1750" s="19" t="s">
        <v>7555</v>
      </c>
      <c r="D1750" s="19" t="s">
        <v>8233</v>
      </c>
      <c r="E1750" s="19" t="s">
        <v>7064</v>
      </c>
      <c r="F1750" s="19" t="s">
        <v>7065</v>
      </c>
      <c r="G1750" s="19" t="s">
        <v>7032</v>
      </c>
      <c r="H1750" s="19">
        <v>0</v>
      </c>
      <c r="I1750" s="20"/>
      <c r="J1750" s="20"/>
      <c r="K1750" s="19">
        <v>0</v>
      </c>
    </row>
    <row r="1751" spans="1:11" ht="94.5" x14ac:dyDescent="0.25">
      <c r="A1751" s="28">
        <v>20221140154082</v>
      </c>
      <c r="B1751" s="17" t="s">
        <v>8994</v>
      </c>
      <c r="C1751" s="17" t="s">
        <v>8995</v>
      </c>
      <c r="D1751" s="17" t="s">
        <v>8996</v>
      </c>
      <c r="E1751" s="17" t="s">
        <v>8475</v>
      </c>
      <c r="F1751" s="17" t="s">
        <v>7025</v>
      </c>
      <c r="G1751" s="17" t="s">
        <v>6987</v>
      </c>
      <c r="H1751" s="17">
        <v>10</v>
      </c>
      <c r="I1751" s="18"/>
      <c r="J1751" s="18"/>
      <c r="K1751" s="17">
        <v>14</v>
      </c>
    </row>
    <row r="1752" spans="1:11" ht="42" x14ac:dyDescent="0.25">
      <c r="A1752" s="29">
        <v>20221140154092</v>
      </c>
      <c r="B1752" s="19" t="s">
        <v>8997</v>
      </c>
      <c r="C1752" s="19" t="s">
        <v>7764</v>
      </c>
      <c r="D1752" s="19" t="s">
        <v>8863</v>
      </c>
      <c r="E1752" s="19" t="s">
        <v>8461</v>
      </c>
      <c r="F1752" s="19" t="s">
        <v>8462</v>
      </c>
      <c r="G1752" s="19" t="s">
        <v>6987</v>
      </c>
      <c r="H1752" s="19">
        <v>10</v>
      </c>
      <c r="I1752" s="20"/>
      <c r="J1752" s="20"/>
      <c r="K1752" s="19">
        <v>14</v>
      </c>
    </row>
    <row r="1753" spans="1:11" ht="63" x14ac:dyDescent="0.25">
      <c r="A1753" s="28">
        <v>20221140154102</v>
      </c>
      <c r="B1753" s="17" t="s">
        <v>8998</v>
      </c>
      <c r="C1753" s="17" t="s">
        <v>8999</v>
      </c>
      <c r="D1753" s="17" t="s">
        <v>9000</v>
      </c>
      <c r="E1753" s="17" t="s">
        <v>7115</v>
      </c>
      <c r="F1753" s="17" t="s">
        <v>7065</v>
      </c>
      <c r="G1753" s="17" t="s">
        <v>7032</v>
      </c>
      <c r="H1753" s="17">
        <v>0</v>
      </c>
      <c r="I1753" s="18"/>
      <c r="J1753" s="18"/>
      <c r="K1753" s="17">
        <v>0</v>
      </c>
    </row>
    <row r="1754" spans="1:11" ht="94.5" x14ac:dyDescent="0.25">
      <c r="A1754" s="29">
        <v>20221140154112</v>
      </c>
      <c r="B1754" s="19" t="s">
        <v>9001</v>
      </c>
      <c r="C1754" s="19" t="s">
        <v>8567</v>
      </c>
      <c r="D1754" s="19" t="s">
        <v>9002</v>
      </c>
      <c r="E1754" s="19" t="s">
        <v>7115</v>
      </c>
      <c r="F1754" s="19" t="s">
        <v>7065</v>
      </c>
      <c r="G1754" s="19" t="s">
        <v>6987</v>
      </c>
      <c r="H1754" s="19">
        <v>10</v>
      </c>
      <c r="I1754" s="20"/>
      <c r="J1754" s="20"/>
      <c r="K1754" s="19">
        <v>14</v>
      </c>
    </row>
    <row r="1755" spans="1:11" ht="42" x14ac:dyDescent="0.25">
      <c r="A1755" s="28">
        <v>20221140154122</v>
      </c>
      <c r="B1755" s="17" t="s">
        <v>9003</v>
      </c>
      <c r="C1755" s="17" t="s">
        <v>7301</v>
      </c>
      <c r="D1755" s="17" t="s">
        <v>8863</v>
      </c>
      <c r="E1755" s="17" t="s">
        <v>8461</v>
      </c>
      <c r="F1755" s="17" t="s">
        <v>8462</v>
      </c>
      <c r="G1755" s="17" t="s">
        <v>6987</v>
      </c>
      <c r="H1755" s="17">
        <v>10</v>
      </c>
      <c r="I1755" s="18"/>
      <c r="J1755" s="18"/>
      <c r="K1755" s="17">
        <v>14</v>
      </c>
    </row>
    <row r="1756" spans="1:11" ht="42" x14ac:dyDescent="0.25">
      <c r="A1756" s="29">
        <v>20221140154132</v>
      </c>
      <c r="B1756" s="19" t="s">
        <v>9004</v>
      </c>
      <c r="C1756" s="19" t="s">
        <v>8381</v>
      </c>
      <c r="D1756" s="19" t="s">
        <v>9005</v>
      </c>
      <c r="E1756" s="19" t="s">
        <v>8461</v>
      </c>
      <c r="F1756" s="19" t="s">
        <v>8462</v>
      </c>
      <c r="G1756" s="19" t="s">
        <v>6987</v>
      </c>
      <c r="H1756" s="19">
        <v>10</v>
      </c>
      <c r="I1756" s="20"/>
      <c r="J1756" s="20"/>
      <c r="K1756" s="19">
        <v>14</v>
      </c>
    </row>
    <row r="1757" spans="1:11" ht="115.5" x14ac:dyDescent="0.25">
      <c r="A1757" s="28">
        <v>20221140154142</v>
      </c>
      <c r="B1757" s="17" t="s">
        <v>9006</v>
      </c>
      <c r="C1757" s="17" t="s">
        <v>9007</v>
      </c>
      <c r="D1757" s="17" t="s">
        <v>9008</v>
      </c>
      <c r="E1757" s="17" t="s">
        <v>7922</v>
      </c>
      <c r="F1757" s="17" t="s">
        <v>8701</v>
      </c>
      <c r="G1757" s="17" t="s">
        <v>7026</v>
      </c>
      <c r="H1757" s="17">
        <v>30</v>
      </c>
      <c r="I1757" s="18"/>
      <c r="J1757" s="18"/>
      <c r="K1757" s="17">
        <v>42</v>
      </c>
    </row>
    <row r="1758" spans="1:11" ht="42" x14ac:dyDescent="0.25">
      <c r="A1758" s="29">
        <v>20221140154152</v>
      </c>
      <c r="B1758" s="19" t="s">
        <v>9009</v>
      </c>
      <c r="C1758" s="19" t="s">
        <v>8379</v>
      </c>
      <c r="D1758" s="19" t="s">
        <v>9005</v>
      </c>
      <c r="E1758" s="19" t="s">
        <v>8461</v>
      </c>
      <c r="F1758" s="19" t="s">
        <v>8462</v>
      </c>
      <c r="G1758" s="19" t="s">
        <v>6987</v>
      </c>
      <c r="H1758" s="19">
        <v>10</v>
      </c>
      <c r="I1758" s="20"/>
      <c r="J1758" s="20"/>
      <c r="K1758" s="19">
        <v>14</v>
      </c>
    </row>
    <row r="1759" spans="1:11" ht="42" x14ac:dyDescent="0.25">
      <c r="A1759" s="28">
        <v>20221140154162</v>
      </c>
      <c r="B1759" s="17" t="s">
        <v>9010</v>
      </c>
      <c r="C1759" s="17" t="s">
        <v>6992</v>
      </c>
      <c r="D1759" s="17" t="s">
        <v>9011</v>
      </c>
      <c r="E1759" s="17" t="s">
        <v>8461</v>
      </c>
      <c r="F1759" s="17" t="s">
        <v>8462</v>
      </c>
      <c r="G1759" s="17" t="s">
        <v>6987</v>
      </c>
      <c r="H1759" s="17">
        <v>10</v>
      </c>
      <c r="I1759" s="18"/>
      <c r="J1759" s="18"/>
      <c r="K1759" s="17">
        <v>14</v>
      </c>
    </row>
    <row r="1760" spans="1:11" ht="42" x14ac:dyDescent="0.25">
      <c r="A1760" s="29">
        <v>20221140154172</v>
      </c>
      <c r="B1760" s="19" t="s">
        <v>9012</v>
      </c>
      <c r="C1760" s="19" t="s">
        <v>6998</v>
      </c>
      <c r="D1760" s="19" t="s">
        <v>9011</v>
      </c>
      <c r="E1760" s="19" t="s">
        <v>8461</v>
      </c>
      <c r="F1760" s="19" t="s">
        <v>8462</v>
      </c>
      <c r="G1760" s="19" t="s">
        <v>6987</v>
      </c>
      <c r="H1760" s="19">
        <v>10</v>
      </c>
      <c r="I1760" s="20"/>
      <c r="J1760" s="20"/>
      <c r="K1760" s="19">
        <v>14</v>
      </c>
    </row>
    <row r="1761" spans="1:11" ht="42" x14ac:dyDescent="0.25">
      <c r="A1761" s="28">
        <v>20221140154182</v>
      </c>
      <c r="B1761" s="17" t="s">
        <v>9013</v>
      </c>
      <c r="C1761" s="17" t="s">
        <v>7050</v>
      </c>
      <c r="D1761" s="17" t="s">
        <v>9014</v>
      </c>
      <c r="E1761" s="17" t="s">
        <v>8461</v>
      </c>
      <c r="F1761" s="17" t="s">
        <v>8462</v>
      </c>
      <c r="G1761" s="17" t="s">
        <v>6987</v>
      </c>
      <c r="H1761" s="17">
        <v>10</v>
      </c>
      <c r="I1761" s="18"/>
      <c r="J1761" s="18"/>
      <c r="K1761" s="17">
        <v>14</v>
      </c>
    </row>
    <row r="1762" spans="1:11" ht="52.5" x14ac:dyDescent="0.25">
      <c r="A1762" s="29">
        <v>20221140154192</v>
      </c>
      <c r="B1762" s="19" t="s">
        <v>9015</v>
      </c>
      <c r="C1762" s="19" t="s">
        <v>8508</v>
      </c>
      <c r="D1762" s="19" t="s">
        <v>9016</v>
      </c>
      <c r="E1762" s="19" t="s">
        <v>8461</v>
      </c>
      <c r="F1762" s="19" t="s">
        <v>8462</v>
      </c>
      <c r="G1762" s="19" t="s">
        <v>6987</v>
      </c>
      <c r="H1762" s="19">
        <v>10</v>
      </c>
      <c r="I1762" s="20"/>
      <c r="J1762" s="20"/>
      <c r="K1762" s="19">
        <v>14</v>
      </c>
    </row>
    <row r="1763" spans="1:11" ht="52.5" x14ac:dyDescent="0.25">
      <c r="A1763" s="28">
        <v>20221140154202</v>
      </c>
      <c r="B1763" s="17" t="s">
        <v>9017</v>
      </c>
      <c r="C1763" s="17" t="s">
        <v>8841</v>
      </c>
      <c r="D1763" s="17" t="s">
        <v>9016</v>
      </c>
      <c r="E1763" s="17" t="s">
        <v>8461</v>
      </c>
      <c r="F1763" s="17" t="s">
        <v>8462</v>
      </c>
      <c r="G1763" s="17" t="s">
        <v>6987</v>
      </c>
      <c r="H1763" s="17">
        <v>10</v>
      </c>
      <c r="I1763" s="18"/>
      <c r="J1763" s="18"/>
      <c r="K1763" s="17">
        <v>14</v>
      </c>
    </row>
    <row r="1764" spans="1:11" ht="73.5" x14ac:dyDescent="0.25">
      <c r="A1764" s="29">
        <v>20221140154212</v>
      </c>
      <c r="B1764" s="19" t="s">
        <v>9018</v>
      </c>
      <c r="C1764" s="19" t="s">
        <v>8999</v>
      </c>
      <c r="D1764" s="19" t="s">
        <v>9019</v>
      </c>
      <c r="E1764" s="19" t="s">
        <v>7115</v>
      </c>
      <c r="F1764" s="19" t="s">
        <v>7065</v>
      </c>
      <c r="G1764" s="19" t="s">
        <v>7032</v>
      </c>
      <c r="H1764" s="19">
        <v>0</v>
      </c>
      <c r="I1764" s="20"/>
      <c r="J1764" s="20"/>
      <c r="K1764" s="19">
        <v>0</v>
      </c>
    </row>
    <row r="1765" spans="1:11" ht="31.5" x14ac:dyDescent="0.25">
      <c r="A1765" s="28">
        <v>20221140154222</v>
      </c>
      <c r="B1765" s="17" t="s">
        <v>9020</v>
      </c>
      <c r="C1765" s="17" t="s">
        <v>7874</v>
      </c>
      <c r="D1765" s="17" t="s">
        <v>8565</v>
      </c>
      <c r="E1765" s="17" t="s">
        <v>8461</v>
      </c>
      <c r="F1765" s="17" t="s">
        <v>8462</v>
      </c>
      <c r="G1765" s="17" t="s">
        <v>8882</v>
      </c>
      <c r="H1765" s="17">
        <v>10</v>
      </c>
      <c r="I1765" s="18"/>
      <c r="J1765" s="18"/>
      <c r="K1765" s="17">
        <v>14</v>
      </c>
    </row>
    <row r="1766" spans="1:11" ht="52.5" x14ac:dyDescent="0.25">
      <c r="A1766" s="29">
        <v>20221140154232</v>
      </c>
      <c r="B1766" s="19" t="s">
        <v>9021</v>
      </c>
      <c r="C1766" s="19" t="s">
        <v>8572</v>
      </c>
      <c r="D1766" s="19" t="s">
        <v>9022</v>
      </c>
      <c r="E1766" s="19" t="s">
        <v>7115</v>
      </c>
      <c r="F1766" s="19" t="s">
        <v>7065</v>
      </c>
      <c r="G1766" s="19" t="s">
        <v>6987</v>
      </c>
      <c r="H1766" s="19">
        <v>10</v>
      </c>
      <c r="I1766" s="20"/>
      <c r="J1766" s="20"/>
      <c r="K1766" s="19">
        <v>14</v>
      </c>
    </row>
    <row r="1767" spans="1:11" ht="52.5" x14ac:dyDescent="0.25">
      <c r="A1767" s="28">
        <v>20221140154242</v>
      </c>
      <c r="B1767" s="17" t="s">
        <v>9023</v>
      </c>
      <c r="C1767" s="17" t="s">
        <v>9024</v>
      </c>
      <c r="D1767" s="17" t="s">
        <v>9025</v>
      </c>
      <c r="E1767" s="17" t="s">
        <v>8836</v>
      </c>
      <c r="F1767" s="17" t="s">
        <v>8837</v>
      </c>
      <c r="G1767" s="17" t="s">
        <v>7032</v>
      </c>
      <c r="H1767" s="17">
        <v>0</v>
      </c>
      <c r="I1767" s="18"/>
      <c r="J1767" s="18"/>
      <c r="K1767" s="17">
        <v>0</v>
      </c>
    </row>
    <row r="1768" spans="1:11" ht="52.5" x14ac:dyDescent="0.25">
      <c r="A1768" s="29">
        <v>20221140154252</v>
      </c>
      <c r="B1768" s="19" t="s">
        <v>9026</v>
      </c>
      <c r="C1768" s="19" t="s">
        <v>7252</v>
      </c>
      <c r="D1768" s="19" t="s">
        <v>9027</v>
      </c>
      <c r="E1768" s="19" t="s">
        <v>7115</v>
      </c>
      <c r="F1768" s="19" t="s">
        <v>7065</v>
      </c>
      <c r="G1768" s="19" t="s">
        <v>6987</v>
      </c>
      <c r="H1768" s="19">
        <v>10</v>
      </c>
      <c r="I1768" s="20"/>
      <c r="J1768" s="20"/>
      <c r="K1768" s="19">
        <v>14</v>
      </c>
    </row>
    <row r="1769" spans="1:11" ht="157.5" x14ac:dyDescent="0.25">
      <c r="A1769" s="28">
        <v>20221140154262</v>
      </c>
      <c r="B1769" s="17" t="s">
        <v>9028</v>
      </c>
      <c r="C1769" s="17" t="s">
        <v>9029</v>
      </c>
      <c r="D1769" s="17" t="s">
        <v>9030</v>
      </c>
      <c r="E1769" s="17" t="s">
        <v>9031</v>
      </c>
      <c r="F1769" s="17" t="s">
        <v>7549</v>
      </c>
      <c r="G1769" s="17" t="s">
        <v>7131</v>
      </c>
      <c r="H1769" s="17">
        <v>0</v>
      </c>
      <c r="I1769" s="18"/>
      <c r="J1769" s="18"/>
      <c r="K1769" s="17">
        <v>0</v>
      </c>
    </row>
    <row r="1770" spans="1:11" ht="31.5" x14ac:dyDescent="0.25">
      <c r="A1770" s="29">
        <v>20221140154272</v>
      </c>
      <c r="B1770" s="19" t="s">
        <v>9032</v>
      </c>
      <c r="C1770" s="19" t="s">
        <v>9033</v>
      </c>
      <c r="D1770" s="19" t="s">
        <v>9034</v>
      </c>
      <c r="E1770" s="19" t="s">
        <v>9031</v>
      </c>
      <c r="F1770" s="19" t="s">
        <v>7549</v>
      </c>
      <c r="G1770" s="19" t="s">
        <v>7131</v>
      </c>
      <c r="H1770" s="19">
        <v>0</v>
      </c>
      <c r="I1770" s="20"/>
      <c r="J1770" s="20"/>
      <c r="K1770" s="19">
        <v>0</v>
      </c>
    </row>
    <row r="1771" spans="1:11" ht="52.5" x14ac:dyDescent="0.25">
      <c r="A1771" s="28">
        <v>20221140154282</v>
      </c>
      <c r="B1771" s="17" t="s">
        <v>9035</v>
      </c>
      <c r="C1771" s="17" t="s">
        <v>8999</v>
      </c>
      <c r="D1771" s="17" t="s">
        <v>9036</v>
      </c>
      <c r="E1771" s="17" t="s">
        <v>9031</v>
      </c>
      <c r="F1771" s="17" t="s">
        <v>7549</v>
      </c>
      <c r="G1771" s="17" t="s">
        <v>7131</v>
      </c>
      <c r="H1771" s="17">
        <v>0</v>
      </c>
      <c r="I1771" s="18"/>
      <c r="J1771" s="18"/>
      <c r="K1771" s="17">
        <v>0</v>
      </c>
    </row>
    <row r="1772" spans="1:11" ht="52.5" x14ac:dyDescent="0.25">
      <c r="A1772" s="29">
        <v>20229000146292</v>
      </c>
      <c r="B1772" s="21">
        <v>44683.832858796297</v>
      </c>
      <c r="C1772" s="19" t="s">
        <v>9037</v>
      </c>
      <c r="D1772" s="19" t="s">
        <v>9038</v>
      </c>
      <c r="E1772" s="19" t="s">
        <v>6985</v>
      </c>
      <c r="F1772" s="19" t="s">
        <v>6986</v>
      </c>
      <c r="G1772" s="19" t="s">
        <v>6987</v>
      </c>
      <c r="H1772" s="19">
        <v>10</v>
      </c>
      <c r="I1772" s="20"/>
      <c r="J1772" s="20"/>
      <c r="K1772" s="19">
        <v>-15</v>
      </c>
    </row>
    <row r="1773" spans="1:11" ht="147" x14ac:dyDescent="0.25">
      <c r="A1773" s="28">
        <v>20229000146562</v>
      </c>
      <c r="B1773" s="22">
        <v>44684.697291666664</v>
      </c>
      <c r="C1773" s="17" t="s">
        <v>9039</v>
      </c>
      <c r="D1773" s="17" t="s">
        <v>9040</v>
      </c>
      <c r="E1773" s="17" t="s">
        <v>6985</v>
      </c>
      <c r="F1773" s="17" t="s">
        <v>6986</v>
      </c>
      <c r="G1773" s="17" t="s">
        <v>6987</v>
      </c>
      <c r="H1773" s="17">
        <v>10</v>
      </c>
      <c r="I1773" s="17">
        <v>20222130053961</v>
      </c>
      <c r="J1773" s="17">
        <v>20222130053961</v>
      </c>
      <c r="K1773" s="17">
        <v>-14</v>
      </c>
    </row>
    <row r="1774" spans="1:11" ht="42" x14ac:dyDescent="0.25">
      <c r="A1774" s="29">
        <v>20229000147292</v>
      </c>
      <c r="B1774" s="21">
        <v>44685.920451388891</v>
      </c>
      <c r="C1774" s="19" t="s">
        <v>9041</v>
      </c>
      <c r="D1774" s="19" t="s">
        <v>9042</v>
      </c>
      <c r="E1774" s="19" t="s">
        <v>7456</v>
      </c>
      <c r="F1774" s="19" t="s">
        <v>7120</v>
      </c>
      <c r="G1774" s="19" t="s">
        <v>6987</v>
      </c>
      <c r="H1774" s="19">
        <v>10</v>
      </c>
      <c r="I1774" s="20"/>
      <c r="J1774" s="20"/>
      <c r="K1774" s="19">
        <v>-13</v>
      </c>
    </row>
    <row r="1775" spans="1:11" ht="52.5" x14ac:dyDescent="0.25">
      <c r="A1775" s="28">
        <v>20229000147612</v>
      </c>
      <c r="B1775" s="22">
        <v>44686.623020833336</v>
      </c>
      <c r="C1775" s="17" t="s">
        <v>9043</v>
      </c>
      <c r="D1775" s="17" t="s">
        <v>9044</v>
      </c>
      <c r="E1775" s="17" t="s">
        <v>7161</v>
      </c>
      <c r="F1775" s="17" t="s">
        <v>7162</v>
      </c>
      <c r="G1775" s="17" t="s">
        <v>7232</v>
      </c>
      <c r="H1775" s="17">
        <v>20</v>
      </c>
      <c r="I1775" s="17">
        <v>20221000054391</v>
      </c>
      <c r="J1775" s="17">
        <v>20221000054391</v>
      </c>
      <c r="K1775" s="17">
        <v>2</v>
      </c>
    </row>
    <row r="1776" spans="1:11" ht="168" x14ac:dyDescent="0.25">
      <c r="A1776" s="29">
        <v>20229000148432</v>
      </c>
      <c r="B1776" s="21">
        <v>44688.56050925926</v>
      </c>
      <c r="C1776" s="19" t="s">
        <v>9045</v>
      </c>
      <c r="D1776" s="19" t="s">
        <v>9046</v>
      </c>
      <c r="E1776" s="19" t="s">
        <v>7526</v>
      </c>
      <c r="F1776" s="19" t="s">
        <v>7025</v>
      </c>
      <c r="G1776" s="19" t="s">
        <v>7004</v>
      </c>
      <c r="H1776" s="19">
        <v>35</v>
      </c>
      <c r="I1776" s="19">
        <v>20222110056081</v>
      </c>
      <c r="J1776" s="19">
        <v>20222110056081</v>
      </c>
      <c r="K1776" s="19">
        <v>25</v>
      </c>
    </row>
    <row r="1777" spans="1:11" ht="42" x14ac:dyDescent="0.25">
      <c r="A1777" s="28">
        <v>20229000149252</v>
      </c>
      <c r="B1777" s="22">
        <v>44691.67560185185</v>
      </c>
      <c r="C1777" s="17" t="s">
        <v>9047</v>
      </c>
      <c r="D1777" s="17" t="s">
        <v>9048</v>
      </c>
      <c r="E1777" s="17" t="s">
        <v>6985</v>
      </c>
      <c r="F1777" s="17" t="s">
        <v>6986</v>
      </c>
      <c r="G1777" s="17" t="s">
        <v>7131</v>
      </c>
      <c r="H1777" s="17">
        <v>0</v>
      </c>
      <c r="I1777" s="18"/>
      <c r="J1777" s="18"/>
      <c r="K1777" s="17">
        <v>-21</v>
      </c>
    </row>
    <row r="1778" spans="1:11" ht="105" x14ac:dyDescent="0.25">
      <c r="A1778" s="29">
        <v>20229000149382</v>
      </c>
      <c r="B1778" s="21">
        <v>44692.390081018515</v>
      </c>
      <c r="C1778" s="19" t="s">
        <v>9039</v>
      </c>
      <c r="D1778" s="19" t="s">
        <v>9049</v>
      </c>
      <c r="E1778" s="19" t="s">
        <v>7511</v>
      </c>
      <c r="F1778" s="19" t="s">
        <v>7229</v>
      </c>
      <c r="G1778" s="19" t="s">
        <v>7884</v>
      </c>
      <c r="H1778" s="19">
        <v>15</v>
      </c>
      <c r="I1778" s="20"/>
      <c r="J1778" s="20"/>
      <c r="K1778" s="19">
        <v>0</v>
      </c>
    </row>
    <row r="1779" spans="1:11" ht="52.5" x14ac:dyDescent="0.25">
      <c r="A1779" s="28">
        <v>20229000149882</v>
      </c>
      <c r="B1779" s="22">
        <v>44693.852824074071</v>
      </c>
      <c r="C1779" s="17" t="s">
        <v>9050</v>
      </c>
      <c r="D1779" s="17" t="s">
        <v>9051</v>
      </c>
      <c r="E1779" s="17" t="s">
        <v>7161</v>
      </c>
      <c r="F1779" s="17" t="s">
        <v>7162</v>
      </c>
      <c r="G1779" s="17" t="s">
        <v>7232</v>
      </c>
      <c r="H1779" s="17">
        <v>20</v>
      </c>
      <c r="I1779" s="18"/>
      <c r="J1779" s="18"/>
      <c r="K1779" s="17">
        <v>9</v>
      </c>
    </row>
    <row r="1780" spans="1:11" ht="31.5" x14ac:dyDescent="0.25">
      <c r="A1780" s="29">
        <v>20229000149982</v>
      </c>
      <c r="B1780" s="21">
        <v>44694.647581018522</v>
      </c>
      <c r="C1780" s="19" t="s">
        <v>9052</v>
      </c>
      <c r="D1780" s="19" t="s">
        <v>9053</v>
      </c>
      <c r="E1780" s="19" t="s">
        <v>6985</v>
      </c>
      <c r="F1780" s="19" t="s">
        <v>6986</v>
      </c>
      <c r="G1780" s="19" t="s">
        <v>6987</v>
      </c>
      <c r="H1780" s="19">
        <v>10</v>
      </c>
      <c r="I1780" s="20"/>
      <c r="J1780" s="20"/>
      <c r="K1780" s="19">
        <v>-4</v>
      </c>
    </row>
    <row r="1781" spans="1:11" ht="42" x14ac:dyDescent="0.25">
      <c r="A1781" s="28">
        <v>20229000150412</v>
      </c>
      <c r="B1781" s="22">
        <v>44695.704629629632</v>
      </c>
      <c r="C1781" s="17" t="s">
        <v>9054</v>
      </c>
      <c r="D1781" s="17" t="s">
        <v>9055</v>
      </c>
      <c r="E1781" s="17" t="s">
        <v>6985</v>
      </c>
      <c r="F1781" s="17" t="s">
        <v>6986</v>
      </c>
      <c r="G1781" s="17" t="s">
        <v>7086</v>
      </c>
      <c r="H1781" s="17">
        <v>30</v>
      </c>
      <c r="I1781" s="18"/>
      <c r="J1781" s="18"/>
      <c r="K1781" s="17">
        <v>25</v>
      </c>
    </row>
    <row r="1782" spans="1:11" ht="42" x14ac:dyDescent="0.25">
      <c r="A1782" s="29">
        <v>20229000150422</v>
      </c>
      <c r="B1782" s="21">
        <v>44697.35696759259</v>
      </c>
      <c r="C1782" s="19" t="s">
        <v>9056</v>
      </c>
      <c r="D1782" s="19" t="s">
        <v>9057</v>
      </c>
      <c r="E1782" s="19" t="s">
        <v>8054</v>
      </c>
      <c r="F1782" s="19" t="s">
        <v>8055</v>
      </c>
      <c r="G1782" s="19" t="s">
        <v>7086</v>
      </c>
      <c r="H1782" s="19">
        <v>30</v>
      </c>
      <c r="I1782" s="20"/>
      <c r="J1782" s="20"/>
      <c r="K1782" s="19">
        <v>26</v>
      </c>
    </row>
    <row r="1783" spans="1:11" ht="63" x14ac:dyDescent="0.25">
      <c r="A1783" s="28">
        <v>20229000151502</v>
      </c>
      <c r="B1783" s="22">
        <v>44700.446608796294</v>
      </c>
      <c r="C1783" s="17" t="s">
        <v>9058</v>
      </c>
      <c r="D1783" s="17" t="s">
        <v>9059</v>
      </c>
      <c r="E1783" s="17" t="s">
        <v>7456</v>
      </c>
      <c r="F1783" s="17" t="s">
        <v>7120</v>
      </c>
      <c r="G1783" s="17" t="s">
        <v>7086</v>
      </c>
      <c r="H1783" s="17">
        <v>30</v>
      </c>
      <c r="I1783" s="18"/>
      <c r="J1783" s="18"/>
      <c r="K1783" s="17">
        <v>30</v>
      </c>
    </row>
    <row r="1784" spans="1:11" ht="42" x14ac:dyDescent="0.25">
      <c r="A1784" s="29">
        <v>20229000151592</v>
      </c>
      <c r="B1784" s="21">
        <v>44700.71671296296</v>
      </c>
      <c r="C1784" s="19" t="s">
        <v>9060</v>
      </c>
      <c r="D1784" s="19" t="s">
        <v>9061</v>
      </c>
      <c r="E1784" s="19" t="s">
        <v>7456</v>
      </c>
      <c r="F1784" s="19" t="s">
        <v>7120</v>
      </c>
      <c r="G1784" s="19" t="s">
        <v>7032</v>
      </c>
      <c r="H1784" s="19">
        <v>0</v>
      </c>
      <c r="I1784" s="20"/>
      <c r="J1784" s="20"/>
      <c r="K1784" s="19">
        <v>-12</v>
      </c>
    </row>
    <row r="1785" spans="1:11" ht="42" x14ac:dyDescent="0.25">
      <c r="A1785" s="28">
        <v>20229000152302</v>
      </c>
      <c r="B1785" s="22">
        <v>44704.497233796297</v>
      </c>
      <c r="C1785" s="17" t="s">
        <v>9062</v>
      </c>
      <c r="D1785" s="17" t="s">
        <v>9063</v>
      </c>
      <c r="E1785" s="17" t="s">
        <v>6985</v>
      </c>
      <c r="F1785" s="17" t="s">
        <v>6986</v>
      </c>
      <c r="G1785" s="17" t="s">
        <v>7086</v>
      </c>
      <c r="H1785" s="17">
        <v>30</v>
      </c>
      <c r="I1785" s="18"/>
      <c r="J1785" s="18"/>
      <c r="K1785" s="17">
        <v>34</v>
      </c>
    </row>
    <row r="1786" spans="1:11" ht="63" x14ac:dyDescent="0.25">
      <c r="A1786" s="29">
        <v>20229000153152</v>
      </c>
      <c r="B1786" s="21">
        <v>44706.490636574075</v>
      </c>
      <c r="C1786" s="19" t="s">
        <v>9047</v>
      </c>
      <c r="D1786" s="19" t="s">
        <v>9064</v>
      </c>
      <c r="E1786" s="19" t="s">
        <v>6985</v>
      </c>
      <c r="F1786" s="19" t="s">
        <v>6986</v>
      </c>
      <c r="G1786" s="19" t="s">
        <v>7032</v>
      </c>
      <c r="H1786" s="19">
        <v>0</v>
      </c>
      <c r="I1786" s="20"/>
      <c r="J1786" s="20"/>
      <c r="K1786" s="19">
        <v>-6</v>
      </c>
    </row>
    <row r="1787" spans="1:11" ht="42" x14ac:dyDescent="0.25">
      <c r="A1787" s="30" t="s">
        <v>11</v>
      </c>
      <c r="B1787" s="23" t="s">
        <v>12</v>
      </c>
      <c r="C1787" s="24" t="s">
        <v>13</v>
      </c>
      <c r="D1787" s="24" t="s">
        <v>14</v>
      </c>
      <c r="E1787" s="24" t="s">
        <v>15</v>
      </c>
      <c r="F1787" s="24" t="s">
        <v>16</v>
      </c>
      <c r="G1787" s="24" t="s">
        <v>17</v>
      </c>
      <c r="H1787" s="24" t="s">
        <v>18</v>
      </c>
      <c r="I1787" s="24" t="s">
        <v>19</v>
      </c>
      <c r="J1787" s="24" t="s">
        <v>20</v>
      </c>
      <c r="K1787" s="24"/>
    </row>
    <row r="1788" spans="1:11" ht="52.5" x14ac:dyDescent="0.25">
      <c r="A1788" s="30" t="s">
        <v>21</v>
      </c>
      <c r="B1788" s="23" t="s">
        <v>22</v>
      </c>
      <c r="C1788" s="24" t="s">
        <v>23</v>
      </c>
      <c r="D1788" s="24" t="s">
        <v>14</v>
      </c>
      <c r="E1788" s="24" t="s">
        <v>15</v>
      </c>
      <c r="F1788" s="24" t="s">
        <v>25</v>
      </c>
      <c r="G1788" s="24" t="s">
        <v>26</v>
      </c>
      <c r="H1788" s="24" t="s">
        <v>27</v>
      </c>
      <c r="I1788" s="24" t="s">
        <v>28</v>
      </c>
      <c r="J1788" s="24" t="s">
        <v>29</v>
      </c>
      <c r="K1788" s="24" t="s">
        <v>30</v>
      </c>
    </row>
    <row r="1789" spans="1:11" ht="84" x14ac:dyDescent="0.25">
      <c r="A1789" s="30" t="s">
        <v>31</v>
      </c>
      <c r="B1789" s="23" t="s">
        <v>32</v>
      </c>
      <c r="C1789" s="24" t="s">
        <v>33</v>
      </c>
      <c r="D1789" s="24" t="s">
        <v>14</v>
      </c>
      <c r="E1789" s="24" t="s">
        <v>15</v>
      </c>
      <c r="F1789" s="24" t="s">
        <v>34</v>
      </c>
      <c r="G1789" s="24" t="s">
        <v>35</v>
      </c>
      <c r="H1789" s="24" t="s">
        <v>36</v>
      </c>
      <c r="I1789" s="24" t="s">
        <v>28</v>
      </c>
      <c r="J1789" s="24" t="s">
        <v>29</v>
      </c>
      <c r="K1789" s="24" t="s">
        <v>37</v>
      </c>
    </row>
    <row r="1790" spans="1:11" ht="63" x14ac:dyDescent="0.25">
      <c r="A1790" s="30" t="s">
        <v>38</v>
      </c>
      <c r="B1790" s="23" t="s">
        <v>39</v>
      </c>
      <c r="C1790" s="24" t="s">
        <v>40</v>
      </c>
      <c r="D1790" s="24" t="s">
        <v>14</v>
      </c>
      <c r="E1790" s="24" t="s">
        <v>15</v>
      </c>
      <c r="F1790" s="24" t="s">
        <v>41</v>
      </c>
      <c r="G1790" s="24" t="s">
        <v>42</v>
      </c>
      <c r="H1790" s="24" t="s">
        <v>43</v>
      </c>
      <c r="I1790" s="24" t="s">
        <v>28</v>
      </c>
      <c r="J1790" s="24" t="s">
        <v>29</v>
      </c>
      <c r="K1790" s="24" t="s">
        <v>37</v>
      </c>
    </row>
    <row r="1791" spans="1:11" ht="42" x14ac:dyDescent="0.25">
      <c r="A1791" s="24" t="s">
        <v>44</v>
      </c>
      <c r="B1791" s="23" t="s">
        <v>45</v>
      </c>
      <c r="C1791" s="24" t="s">
        <v>46</v>
      </c>
      <c r="D1791" s="24" t="s">
        <v>14</v>
      </c>
      <c r="E1791" s="24" t="s">
        <v>15</v>
      </c>
      <c r="F1791" s="24" t="s">
        <v>47</v>
      </c>
      <c r="G1791" s="24" t="s">
        <v>48</v>
      </c>
      <c r="H1791" s="24" t="s">
        <v>49</v>
      </c>
      <c r="I1791" s="24" t="s">
        <v>19</v>
      </c>
      <c r="J1791" s="24" t="s">
        <v>20</v>
      </c>
      <c r="K1791" s="24"/>
    </row>
    <row r="1792" spans="1:11" ht="42" x14ac:dyDescent="0.25">
      <c r="A1792" s="30" t="s">
        <v>50</v>
      </c>
      <c r="B1792" s="23" t="s">
        <v>51</v>
      </c>
      <c r="C1792" s="24" t="s">
        <v>46</v>
      </c>
      <c r="D1792" s="24" t="s">
        <v>14</v>
      </c>
      <c r="E1792" s="24" t="s">
        <v>15</v>
      </c>
      <c r="F1792" s="24" t="s">
        <v>47</v>
      </c>
      <c r="G1792" s="24" t="s">
        <v>48</v>
      </c>
      <c r="H1792" s="24" t="s">
        <v>49</v>
      </c>
      <c r="I1792" s="24" t="s">
        <v>19</v>
      </c>
      <c r="J1792" s="24" t="s">
        <v>20</v>
      </c>
      <c r="K1792" s="24"/>
    </row>
    <row r="1793" spans="1:11" ht="94.5" x14ac:dyDescent="0.25">
      <c r="A1793" s="30" t="s">
        <v>52</v>
      </c>
      <c r="B1793" s="23" t="s">
        <v>53</v>
      </c>
      <c r="C1793" s="24" t="s">
        <v>54</v>
      </c>
      <c r="D1793" s="24" t="s">
        <v>55</v>
      </c>
      <c r="E1793" s="24" t="s">
        <v>15</v>
      </c>
      <c r="F1793" s="24" t="s">
        <v>56</v>
      </c>
      <c r="G1793" s="24" t="s">
        <v>57</v>
      </c>
      <c r="H1793" s="24" t="s">
        <v>58</v>
      </c>
      <c r="I1793" s="24" t="s">
        <v>28</v>
      </c>
      <c r="J1793" s="24" t="s">
        <v>29</v>
      </c>
      <c r="K1793" s="24" t="s">
        <v>59</v>
      </c>
    </row>
    <row r="1794" spans="1:11" ht="115.5" x14ac:dyDescent="0.25">
      <c r="A1794" s="30" t="s">
        <v>60</v>
      </c>
      <c r="B1794" s="23" t="s">
        <v>61</v>
      </c>
      <c r="C1794" s="24" t="s">
        <v>62</v>
      </c>
      <c r="D1794" s="24" t="s">
        <v>63</v>
      </c>
      <c r="E1794" s="24" t="s">
        <v>15</v>
      </c>
      <c r="F1794" s="24"/>
      <c r="G1794" s="24" t="s">
        <v>64</v>
      </c>
      <c r="H1794" s="24" t="s">
        <v>65</v>
      </c>
      <c r="I1794" s="24" t="s">
        <v>28</v>
      </c>
      <c r="J1794" s="24" t="s">
        <v>29</v>
      </c>
      <c r="K1794" s="24" t="s">
        <v>66</v>
      </c>
    </row>
    <row r="1795" spans="1:11" ht="42" x14ac:dyDescent="0.25">
      <c r="A1795" s="30" t="s">
        <v>67</v>
      </c>
      <c r="B1795" s="23" t="s">
        <v>68</v>
      </c>
      <c r="C1795" s="24" t="s">
        <v>69</v>
      </c>
      <c r="D1795" s="24" t="s">
        <v>55</v>
      </c>
      <c r="E1795" s="24" t="s">
        <v>15</v>
      </c>
      <c r="F1795" s="24" t="s">
        <v>71</v>
      </c>
      <c r="G1795" s="24" t="s">
        <v>72</v>
      </c>
      <c r="H1795" s="24" t="s">
        <v>73</v>
      </c>
      <c r="I1795" s="24" t="s">
        <v>74</v>
      </c>
      <c r="J1795" s="24" t="s">
        <v>75</v>
      </c>
      <c r="K1795" s="24" t="s">
        <v>76</v>
      </c>
    </row>
    <row r="1796" spans="1:11" ht="42" x14ac:dyDescent="0.25">
      <c r="A1796" s="30" t="s">
        <v>77</v>
      </c>
      <c r="B1796" s="23" t="s">
        <v>78</v>
      </c>
      <c r="C1796" s="24" t="s">
        <v>79</v>
      </c>
      <c r="D1796" s="24" t="s">
        <v>80</v>
      </c>
      <c r="E1796" s="24" t="s">
        <v>15</v>
      </c>
      <c r="F1796" s="24" t="s">
        <v>81</v>
      </c>
      <c r="G1796" s="24" t="s">
        <v>82</v>
      </c>
      <c r="H1796" s="24" t="s">
        <v>83</v>
      </c>
      <c r="I1796" s="24" t="s">
        <v>19</v>
      </c>
      <c r="J1796" s="24" t="s">
        <v>20</v>
      </c>
      <c r="K1796" s="24"/>
    </row>
    <row r="1797" spans="1:11" ht="84" x14ac:dyDescent="0.25">
      <c r="A1797" s="30" t="s">
        <v>84</v>
      </c>
      <c r="B1797" s="23" t="s">
        <v>85</v>
      </c>
      <c r="C1797" s="24" t="s">
        <v>86</v>
      </c>
      <c r="D1797" s="24" t="s">
        <v>14</v>
      </c>
      <c r="E1797" s="24" t="s">
        <v>15</v>
      </c>
      <c r="F1797" s="24" t="s">
        <v>87</v>
      </c>
      <c r="G1797" s="24" t="s">
        <v>88</v>
      </c>
      <c r="H1797" s="24" t="s">
        <v>89</v>
      </c>
      <c r="I1797" s="24" t="s">
        <v>28</v>
      </c>
      <c r="J1797" s="24" t="s">
        <v>29</v>
      </c>
      <c r="K1797" s="24" t="s">
        <v>37</v>
      </c>
    </row>
    <row r="1798" spans="1:11" ht="63" x14ac:dyDescent="0.25">
      <c r="A1798" s="30" t="s">
        <v>90</v>
      </c>
      <c r="B1798" s="23" t="s">
        <v>91</v>
      </c>
      <c r="C1798" s="24" t="s">
        <v>92</v>
      </c>
      <c r="D1798" s="24" t="s">
        <v>93</v>
      </c>
      <c r="E1798" s="24" t="s">
        <v>15</v>
      </c>
      <c r="F1798" s="24" t="s">
        <v>94</v>
      </c>
      <c r="G1798" s="24" t="s">
        <v>95</v>
      </c>
      <c r="H1798" s="24" t="s">
        <v>96</v>
      </c>
      <c r="I1798" s="24" t="s">
        <v>28</v>
      </c>
      <c r="J1798" s="24" t="s">
        <v>29</v>
      </c>
      <c r="K1798" s="24" t="s">
        <v>97</v>
      </c>
    </row>
    <row r="1799" spans="1:11" ht="52.5" x14ac:dyDescent="0.25">
      <c r="A1799" s="30" t="s">
        <v>98</v>
      </c>
      <c r="B1799" s="23" t="s">
        <v>99</v>
      </c>
      <c r="C1799" s="24" t="s">
        <v>100</v>
      </c>
      <c r="D1799" s="24" t="s">
        <v>101</v>
      </c>
      <c r="E1799" s="24" t="s">
        <v>15</v>
      </c>
      <c r="F1799" s="24" t="s">
        <v>102</v>
      </c>
      <c r="G1799" s="24" t="s">
        <v>103</v>
      </c>
      <c r="H1799" s="24" t="s">
        <v>104</v>
      </c>
      <c r="I1799" s="24" t="s">
        <v>105</v>
      </c>
      <c r="J1799" s="24" t="s">
        <v>106</v>
      </c>
      <c r="K1799" s="24" t="s">
        <v>107</v>
      </c>
    </row>
    <row r="1800" spans="1:11" ht="42" x14ac:dyDescent="0.25">
      <c r="A1800" s="30" t="s">
        <v>108</v>
      </c>
      <c r="B1800" s="23" t="s">
        <v>109</v>
      </c>
      <c r="C1800" s="24" t="s">
        <v>110</v>
      </c>
      <c r="D1800" s="24" t="s">
        <v>80</v>
      </c>
      <c r="E1800" s="24" t="s">
        <v>15</v>
      </c>
      <c r="F1800" s="24" t="s">
        <v>111</v>
      </c>
      <c r="G1800" s="24" t="s">
        <v>112</v>
      </c>
      <c r="H1800" s="24" t="s">
        <v>113</v>
      </c>
      <c r="I1800" s="24" t="s">
        <v>19</v>
      </c>
      <c r="J1800" s="24" t="s">
        <v>20</v>
      </c>
      <c r="K1800" s="24"/>
    </row>
    <row r="1801" spans="1:11" ht="42" x14ac:dyDescent="0.25">
      <c r="A1801" s="30" t="s">
        <v>114</v>
      </c>
      <c r="B1801" s="23" t="s">
        <v>115</v>
      </c>
      <c r="C1801" s="24" t="s">
        <v>110</v>
      </c>
      <c r="D1801" s="24" t="s">
        <v>80</v>
      </c>
      <c r="E1801" s="24" t="s">
        <v>15</v>
      </c>
      <c r="F1801" s="24" t="s">
        <v>116</v>
      </c>
      <c r="G1801" s="24" t="s">
        <v>117</v>
      </c>
      <c r="H1801" s="24" t="s">
        <v>118</v>
      </c>
      <c r="I1801" s="24" t="s">
        <v>19</v>
      </c>
      <c r="J1801" s="24" t="s">
        <v>20</v>
      </c>
      <c r="K1801" s="24"/>
    </row>
    <row r="1802" spans="1:11" ht="63" x14ac:dyDescent="0.25">
      <c r="A1802" s="30" t="s">
        <v>119</v>
      </c>
      <c r="B1802" s="23" t="s">
        <v>120</v>
      </c>
      <c r="C1802" s="24" t="s">
        <v>121</v>
      </c>
      <c r="D1802" s="24" t="s">
        <v>14</v>
      </c>
      <c r="E1802" s="24" t="s">
        <v>15</v>
      </c>
      <c r="F1802" s="24" t="s">
        <v>122</v>
      </c>
      <c r="G1802" s="24" t="s">
        <v>123</v>
      </c>
      <c r="H1802" s="24" t="s">
        <v>124</v>
      </c>
      <c r="I1802" s="24" t="s">
        <v>28</v>
      </c>
      <c r="J1802" s="24" t="s">
        <v>29</v>
      </c>
      <c r="K1802" s="24" t="s">
        <v>37</v>
      </c>
    </row>
    <row r="1803" spans="1:11" ht="42" x14ac:dyDescent="0.25">
      <c r="A1803" s="30" t="s">
        <v>125</v>
      </c>
      <c r="B1803" s="23" t="s">
        <v>126</v>
      </c>
      <c r="C1803" s="24" t="s">
        <v>127</v>
      </c>
      <c r="D1803" s="24" t="s">
        <v>128</v>
      </c>
      <c r="E1803" s="24" t="s">
        <v>15</v>
      </c>
      <c r="F1803" s="24" t="s">
        <v>129</v>
      </c>
      <c r="G1803" s="24" t="s">
        <v>130</v>
      </c>
      <c r="H1803" s="24" t="s">
        <v>131</v>
      </c>
      <c r="I1803" s="24" t="s">
        <v>28</v>
      </c>
      <c r="J1803" s="24" t="s">
        <v>29</v>
      </c>
      <c r="K1803" s="24" t="s">
        <v>59</v>
      </c>
    </row>
    <row r="1804" spans="1:11" ht="105" x14ac:dyDescent="0.25">
      <c r="A1804" s="30" t="s">
        <v>132</v>
      </c>
      <c r="B1804" s="23" t="s">
        <v>133</v>
      </c>
      <c r="C1804" s="24" t="s">
        <v>134</v>
      </c>
      <c r="D1804" s="24" t="s">
        <v>128</v>
      </c>
      <c r="E1804" s="24" t="s">
        <v>15</v>
      </c>
      <c r="F1804" s="24" t="s">
        <v>129</v>
      </c>
      <c r="G1804" s="24" t="s">
        <v>130</v>
      </c>
      <c r="H1804" s="24" t="s">
        <v>131</v>
      </c>
      <c r="I1804" s="24" t="s">
        <v>135</v>
      </c>
      <c r="J1804" s="24" t="s">
        <v>136</v>
      </c>
      <c r="K1804" s="24" t="s">
        <v>66</v>
      </c>
    </row>
    <row r="1805" spans="1:11" ht="42" x14ac:dyDescent="0.25">
      <c r="A1805" s="30" t="s">
        <v>137</v>
      </c>
      <c r="B1805" s="23" t="s">
        <v>138</v>
      </c>
      <c r="C1805" s="24" t="s">
        <v>139</v>
      </c>
      <c r="D1805" s="24" t="s">
        <v>63</v>
      </c>
      <c r="E1805" s="24" t="s">
        <v>15</v>
      </c>
      <c r="F1805" s="24" t="s">
        <v>140</v>
      </c>
      <c r="G1805" s="24" t="s">
        <v>141</v>
      </c>
      <c r="H1805" s="24" t="s">
        <v>142</v>
      </c>
      <c r="I1805" s="24" t="s">
        <v>143</v>
      </c>
      <c r="J1805" s="24" t="s">
        <v>144</v>
      </c>
      <c r="K1805" s="24" t="s">
        <v>76</v>
      </c>
    </row>
    <row r="1806" spans="1:11" ht="63" x14ac:dyDescent="0.25">
      <c r="A1806" s="30" t="s">
        <v>145</v>
      </c>
      <c r="B1806" s="23" t="s">
        <v>146</v>
      </c>
      <c r="C1806" s="24" t="s">
        <v>147</v>
      </c>
      <c r="D1806" s="24" t="s">
        <v>14</v>
      </c>
      <c r="E1806" s="24" t="s">
        <v>15</v>
      </c>
      <c r="F1806" s="24" t="s">
        <v>122</v>
      </c>
      <c r="G1806" s="24" t="s">
        <v>123</v>
      </c>
      <c r="H1806" s="24" t="s">
        <v>124</v>
      </c>
      <c r="I1806" s="24" t="s">
        <v>28</v>
      </c>
      <c r="J1806" s="24" t="s">
        <v>29</v>
      </c>
      <c r="K1806" s="24" t="s">
        <v>148</v>
      </c>
    </row>
    <row r="1807" spans="1:11" ht="105" x14ac:dyDescent="0.25">
      <c r="A1807" s="30" t="s">
        <v>149</v>
      </c>
      <c r="B1807" s="23" t="s">
        <v>150</v>
      </c>
      <c r="C1807" s="24" t="s">
        <v>151</v>
      </c>
      <c r="D1807" s="24" t="s">
        <v>14</v>
      </c>
      <c r="E1807" s="24" t="s">
        <v>15</v>
      </c>
      <c r="F1807" s="24" t="s">
        <v>152</v>
      </c>
      <c r="G1807" s="24" t="s">
        <v>153</v>
      </c>
      <c r="H1807" s="24" t="s">
        <v>154</v>
      </c>
      <c r="I1807" s="24" t="s">
        <v>28</v>
      </c>
      <c r="J1807" s="24" t="s">
        <v>29</v>
      </c>
      <c r="K1807" s="24" t="s">
        <v>155</v>
      </c>
    </row>
    <row r="1808" spans="1:11" ht="73.5" x14ac:dyDescent="0.25">
      <c r="A1808" s="30" t="s">
        <v>156</v>
      </c>
      <c r="B1808" s="23" t="s">
        <v>157</v>
      </c>
      <c r="C1808" s="24" t="s">
        <v>158</v>
      </c>
      <c r="D1808" s="24" t="s">
        <v>63</v>
      </c>
      <c r="E1808" s="24" t="s">
        <v>15</v>
      </c>
      <c r="F1808" s="24" t="s">
        <v>159</v>
      </c>
      <c r="G1808" s="24" t="s">
        <v>160</v>
      </c>
      <c r="H1808" s="24" t="s">
        <v>161</v>
      </c>
      <c r="I1808" s="24" t="s">
        <v>28</v>
      </c>
      <c r="J1808" s="24" t="s">
        <v>29</v>
      </c>
      <c r="K1808" s="24" t="s">
        <v>162</v>
      </c>
    </row>
    <row r="1809" spans="1:11" ht="63" x14ac:dyDescent="0.25">
      <c r="A1809" s="30" t="s">
        <v>163</v>
      </c>
      <c r="B1809" s="23" t="s">
        <v>164</v>
      </c>
      <c r="C1809" s="24" t="s">
        <v>165</v>
      </c>
      <c r="D1809" s="24" t="s">
        <v>14</v>
      </c>
      <c r="E1809" s="24" t="s">
        <v>15</v>
      </c>
      <c r="F1809" s="24" t="s">
        <v>167</v>
      </c>
      <c r="G1809" s="24" t="s">
        <v>168</v>
      </c>
      <c r="H1809" s="24" t="s">
        <v>169</v>
      </c>
      <c r="I1809" s="24" t="s">
        <v>28</v>
      </c>
      <c r="J1809" s="24" t="s">
        <v>29</v>
      </c>
      <c r="K1809" s="24" t="s">
        <v>170</v>
      </c>
    </row>
    <row r="1810" spans="1:11" ht="52.5" x14ac:dyDescent="0.25">
      <c r="A1810" s="30" t="s">
        <v>171</v>
      </c>
      <c r="B1810" s="23" t="s">
        <v>172</v>
      </c>
      <c r="C1810" s="24" t="s">
        <v>173</v>
      </c>
      <c r="D1810" s="24" t="s">
        <v>63</v>
      </c>
      <c r="E1810" s="24" t="s">
        <v>15</v>
      </c>
      <c r="F1810" s="24" t="s">
        <v>174</v>
      </c>
      <c r="G1810" s="24" t="s">
        <v>175</v>
      </c>
      <c r="H1810" s="24" t="s">
        <v>176</v>
      </c>
      <c r="I1810" s="24" t="s">
        <v>28</v>
      </c>
      <c r="J1810" s="24" t="s">
        <v>29</v>
      </c>
      <c r="K1810" s="24" t="s">
        <v>37</v>
      </c>
    </row>
    <row r="1811" spans="1:11" ht="63" x14ac:dyDescent="0.25">
      <c r="A1811" s="30" t="s">
        <v>177</v>
      </c>
      <c r="B1811" s="23" t="s">
        <v>178</v>
      </c>
      <c r="C1811" s="24" t="s">
        <v>179</v>
      </c>
      <c r="D1811" s="24" t="s">
        <v>14</v>
      </c>
      <c r="E1811" s="24" t="s">
        <v>15</v>
      </c>
      <c r="F1811" s="24" t="s">
        <v>181</v>
      </c>
      <c r="G1811" s="24" t="s">
        <v>182</v>
      </c>
      <c r="H1811" s="24" t="s">
        <v>183</v>
      </c>
      <c r="I1811" s="24" t="s">
        <v>28</v>
      </c>
      <c r="J1811" s="24" t="s">
        <v>29</v>
      </c>
      <c r="K1811" s="24" t="s">
        <v>37</v>
      </c>
    </row>
    <row r="1812" spans="1:11" ht="63" x14ac:dyDescent="0.25">
      <c r="A1812" s="30" t="s">
        <v>184</v>
      </c>
      <c r="B1812" s="23" t="s">
        <v>185</v>
      </c>
      <c r="C1812" s="24" t="s">
        <v>186</v>
      </c>
      <c r="D1812" s="24" t="s">
        <v>63</v>
      </c>
      <c r="E1812" s="24" t="s">
        <v>15</v>
      </c>
      <c r="F1812" s="24" t="s">
        <v>187</v>
      </c>
      <c r="G1812" s="24" t="s">
        <v>188</v>
      </c>
      <c r="H1812" s="24" t="s">
        <v>189</v>
      </c>
      <c r="I1812" s="24" t="s">
        <v>28</v>
      </c>
      <c r="J1812" s="24" t="s">
        <v>29</v>
      </c>
      <c r="K1812" s="24" t="s">
        <v>162</v>
      </c>
    </row>
    <row r="1813" spans="1:11" ht="52.5" x14ac:dyDescent="0.25">
      <c r="A1813" s="30" t="s">
        <v>190</v>
      </c>
      <c r="B1813" s="23" t="s">
        <v>191</v>
      </c>
      <c r="C1813" s="24" t="s">
        <v>192</v>
      </c>
      <c r="D1813" s="24" t="s">
        <v>128</v>
      </c>
      <c r="E1813" s="24" t="s">
        <v>15</v>
      </c>
      <c r="F1813" s="24" t="s">
        <v>193</v>
      </c>
      <c r="G1813" s="24" t="s">
        <v>194</v>
      </c>
      <c r="H1813" s="24" t="s">
        <v>195</v>
      </c>
      <c r="I1813" s="24" t="s">
        <v>28</v>
      </c>
      <c r="J1813" s="24" t="s">
        <v>29</v>
      </c>
      <c r="K1813" s="24" t="s">
        <v>196</v>
      </c>
    </row>
    <row r="1814" spans="1:11" ht="42" x14ac:dyDescent="0.25">
      <c r="A1814" s="30" t="s">
        <v>197</v>
      </c>
      <c r="B1814" s="23" t="s">
        <v>198</v>
      </c>
      <c r="C1814" s="24" t="s">
        <v>199</v>
      </c>
      <c r="D1814" s="24" t="s">
        <v>80</v>
      </c>
      <c r="E1814" s="24" t="s">
        <v>15</v>
      </c>
      <c r="F1814" s="24" t="s">
        <v>200</v>
      </c>
      <c r="G1814" s="24" t="s">
        <v>201</v>
      </c>
      <c r="H1814" s="24" t="s">
        <v>202</v>
      </c>
      <c r="I1814" s="24" t="s">
        <v>19</v>
      </c>
      <c r="J1814" s="24" t="s">
        <v>20</v>
      </c>
      <c r="K1814" s="24"/>
    </row>
    <row r="1815" spans="1:11" ht="42" x14ac:dyDescent="0.25">
      <c r="A1815" s="30" t="s">
        <v>203</v>
      </c>
      <c r="B1815" s="23" t="s">
        <v>204</v>
      </c>
      <c r="C1815" s="24" t="s">
        <v>79</v>
      </c>
      <c r="D1815" s="24" t="s">
        <v>80</v>
      </c>
      <c r="E1815" s="24" t="s">
        <v>15</v>
      </c>
      <c r="F1815" s="24" t="s">
        <v>205</v>
      </c>
      <c r="G1815" s="24"/>
      <c r="H1815" s="24" t="s">
        <v>206</v>
      </c>
      <c r="I1815" s="24" t="s">
        <v>19</v>
      </c>
      <c r="J1815" s="24" t="s">
        <v>20</v>
      </c>
      <c r="K1815" s="24"/>
    </row>
    <row r="1816" spans="1:11" ht="63" x14ac:dyDescent="0.25">
      <c r="A1816" s="30" t="s">
        <v>207</v>
      </c>
      <c r="B1816" s="23" t="s">
        <v>208</v>
      </c>
      <c r="C1816" s="24" t="s">
        <v>209</v>
      </c>
      <c r="D1816" s="24" t="s">
        <v>14</v>
      </c>
      <c r="E1816" s="24" t="s">
        <v>15</v>
      </c>
      <c r="F1816" s="24" t="s">
        <v>210</v>
      </c>
      <c r="G1816" s="24" t="s">
        <v>211</v>
      </c>
      <c r="H1816" s="24" t="s">
        <v>212</v>
      </c>
      <c r="I1816" s="24" t="s">
        <v>28</v>
      </c>
      <c r="J1816" s="24" t="s">
        <v>29</v>
      </c>
      <c r="K1816" s="24" t="s">
        <v>37</v>
      </c>
    </row>
    <row r="1817" spans="1:11" ht="63" x14ac:dyDescent="0.25">
      <c r="A1817" s="30" t="s">
        <v>213</v>
      </c>
      <c r="B1817" s="23" t="s">
        <v>214</v>
      </c>
      <c r="C1817" s="24" t="s">
        <v>215</v>
      </c>
      <c r="D1817" s="24" t="s">
        <v>128</v>
      </c>
      <c r="E1817" s="24" t="s">
        <v>15</v>
      </c>
      <c r="F1817" s="24" t="s">
        <v>216</v>
      </c>
      <c r="G1817" s="24" t="s">
        <v>217</v>
      </c>
      <c r="H1817" s="24" t="s">
        <v>218</v>
      </c>
      <c r="I1817" s="24" t="s">
        <v>28</v>
      </c>
      <c r="J1817" s="24" t="s">
        <v>29</v>
      </c>
      <c r="K1817" s="24" t="s">
        <v>59</v>
      </c>
    </row>
    <row r="1818" spans="1:11" ht="42" x14ac:dyDescent="0.25">
      <c r="A1818" s="30" t="s">
        <v>219</v>
      </c>
      <c r="B1818" s="23" t="s">
        <v>220</v>
      </c>
      <c r="C1818" s="24" t="s">
        <v>110</v>
      </c>
      <c r="D1818" s="24" t="s">
        <v>80</v>
      </c>
      <c r="E1818" s="24" t="s">
        <v>15</v>
      </c>
      <c r="F1818" s="24"/>
      <c r="G1818" s="24" t="s">
        <v>221</v>
      </c>
      <c r="H1818" s="24" t="s">
        <v>222</v>
      </c>
      <c r="I1818" s="24" t="s">
        <v>19</v>
      </c>
      <c r="J1818" s="24" t="s">
        <v>20</v>
      </c>
      <c r="K1818" s="24"/>
    </row>
    <row r="1819" spans="1:11" ht="105" x14ac:dyDescent="0.25">
      <c r="A1819" s="30" t="s">
        <v>223</v>
      </c>
      <c r="B1819" s="23" t="s">
        <v>224</v>
      </c>
      <c r="C1819" s="24" t="s">
        <v>225</v>
      </c>
      <c r="D1819" s="24" t="s">
        <v>14</v>
      </c>
      <c r="E1819" s="24" t="s">
        <v>15</v>
      </c>
      <c r="F1819" s="24" t="s">
        <v>152</v>
      </c>
      <c r="G1819" s="24" t="s">
        <v>153</v>
      </c>
      <c r="H1819" s="24" t="s">
        <v>154</v>
      </c>
      <c r="I1819" s="24" t="s">
        <v>28</v>
      </c>
      <c r="J1819" s="24" t="s">
        <v>29</v>
      </c>
      <c r="K1819" s="24" t="s">
        <v>155</v>
      </c>
    </row>
    <row r="1820" spans="1:11" ht="42" x14ac:dyDescent="0.25">
      <c r="A1820" s="30" t="s">
        <v>226</v>
      </c>
      <c r="B1820" s="23" t="s">
        <v>227</v>
      </c>
      <c r="C1820" s="24" t="s">
        <v>228</v>
      </c>
      <c r="D1820" s="24" t="s">
        <v>14</v>
      </c>
      <c r="E1820" s="24" t="s">
        <v>15</v>
      </c>
      <c r="F1820" s="24" t="s">
        <v>229</v>
      </c>
      <c r="G1820" s="24" t="s">
        <v>230</v>
      </c>
      <c r="H1820" s="24" t="s">
        <v>231</v>
      </c>
      <c r="I1820" s="24" t="s">
        <v>28</v>
      </c>
      <c r="J1820" s="24" t="s">
        <v>29</v>
      </c>
      <c r="K1820" s="24" t="s">
        <v>37</v>
      </c>
    </row>
    <row r="1821" spans="1:11" ht="42" x14ac:dyDescent="0.25">
      <c r="A1821" s="30" t="s">
        <v>232</v>
      </c>
      <c r="B1821" s="23" t="s">
        <v>233</v>
      </c>
      <c r="C1821" s="24" t="s">
        <v>234</v>
      </c>
      <c r="D1821" s="24" t="s">
        <v>80</v>
      </c>
      <c r="E1821" s="24" t="s">
        <v>15</v>
      </c>
      <c r="F1821" s="24" t="s">
        <v>235</v>
      </c>
      <c r="G1821" s="24"/>
      <c r="H1821" s="24" t="s">
        <v>236</v>
      </c>
      <c r="I1821" s="24" t="s">
        <v>19</v>
      </c>
      <c r="J1821" s="24" t="s">
        <v>20</v>
      </c>
      <c r="K1821" s="24"/>
    </row>
    <row r="1822" spans="1:11" ht="42" x14ac:dyDescent="0.25">
      <c r="A1822" s="30" t="s">
        <v>237</v>
      </c>
      <c r="B1822" s="23" t="s">
        <v>238</v>
      </c>
      <c r="C1822" s="24" t="s">
        <v>239</v>
      </c>
      <c r="D1822" s="24" t="s">
        <v>80</v>
      </c>
      <c r="E1822" s="24" t="s">
        <v>15</v>
      </c>
      <c r="F1822" s="24" t="s">
        <v>240</v>
      </c>
      <c r="G1822" s="24" t="s">
        <v>241</v>
      </c>
      <c r="H1822" s="24" t="s">
        <v>242</v>
      </c>
      <c r="I1822" s="24" t="s">
        <v>19</v>
      </c>
      <c r="J1822" s="24" t="s">
        <v>20</v>
      </c>
      <c r="K1822" s="24"/>
    </row>
    <row r="1823" spans="1:11" ht="63" x14ac:dyDescent="0.25">
      <c r="A1823" s="30" t="s">
        <v>243</v>
      </c>
      <c r="B1823" s="23" t="s">
        <v>244</v>
      </c>
      <c r="C1823" s="24" t="s">
        <v>245</v>
      </c>
      <c r="D1823" s="24" t="s">
        <v>128</v>
      </c>
      <c r="E1823" s="24" t="s">
        <v>15</v>
      </c>
      <c r="F1823" s="24" t="s">
        <v>247</v>
      </c>
      <c r="G1823" s="24" t="s">
        <v>248</v>
      </c>
      <c r="H1823" s="24" t="s">
        <v>249</v>
      </c>
      <c r="I1823" s="24" t="s">
        <v>28</v>
      </c>
      <c r="J1823" s="24" t="s">
        <v>29</v>
      </c>
      <c r="K1823" s="24" t="s">
        <v>37</v>
      </c>
    </row>
    <row r="1824" spans="1:11" ht="31.5" x14ac:dyDescent="0.25">
      <c r="A1824" s="30" t="s">
        <v>250</v>
      </c>
      <c r="B1824" s="23" t="s">
        <v>251</v>
      </c>
      <c r="C1824" s="24" t="s">
        <v>252</v>
      </c>
      <c r="D1824" s="24" t="s">
        <v>93</v>
      </c>
      <c r="E1824" s="24" t="s">
        <v>15</v>
      </c>
      <c r="F1824" s="24" t="s">
        <v>253</v>
      </c>
      <c r="G1824" s="24" t="s">
        <v>254</v>
      </c>
      <c r="H1824" s="24" t="s">
        <v>255</v>
      </c>
      <c r="I1824" s="24" t="s">
        <v>28</v>
      </c>
      <c r="J1824" s="24" t="s">
        <v>29</v>
      </c>
      <c r="K1824" s="24" t="s">
        <v>97</v>
      </c>
    </row>
    <row r="1825" spans="1:11" ht="52.5" x14ac:dyDescent="0.25">
      <c r="A1825" s="30" t="s">
        <v>256</v>
      </c>
      <c r="B1825" s="23" t="s">
        <v>257</v>
      </c>
      <c r="C1825" s="24" t="s">
        <v>258</v>
      </c>
      <c r="D1825" s="24" t="s">
        <v>14</v>
      </c>
      <c r="E1825" s="24" t="s">
        <v>15</v>
      </c>
      <c r="F1825" s="24" t="s">
        <v>259</v>
      </c>
      <c r="G1825" s="24" t="s">
        <v>260</v>
      </c>
      <c r="H1825" s="24" t="s">
        <v>261</v>
      </c>
      <c r="I1825" s="24" t="s">
        <v>28</v>
      </c>
      <c r="J1825" s="24" t="s">
        <v>29</v>
      </c>
      <c r="K1825" s="24" t="s">
        <v>155</v>
      </c>
    </row>
    <row r="1826" spans="1:11" ht="84" x14ac:dyDescent="0.25">
      <c r="A1826" s="30" t="s">
        <v>262</v>
      </c>
      <c r="B1826" s="23" t="s">
        <v>263</v>
      </c>
      <c r="C1826" s="24" t="s">
        <v>264</v>
      </c>
      <c r="D1826" s="24" t="s">
        <v>128</v>
      </c>
      <c r="E1826" s="24" t="s">
        <v>15</v>
      </c>
      <c r="F1826" s="24" t="s">
        <v>265</v>
      </c>
      <c r="G1826" s="24" t="s">
        <v>266</v>
      </c>
      <c r="H1826" s="24" t="s">
        <v>267</v>
      </c>
      <c r="I1826" s="24" t="s">
        <v>28</v>
      </c>
      <c r="J1826" s="24" t="s">
        <v>29</v>
      </c>
      <c r="K1826" s="24" t="s">
        <v>268</v>
      </c>
    </row>
    <row r="1827" spans="1:11" ht="42" x14ac:dyDescent="0.25">
      <c r="A1827" s="30" t="s">
        <v>269</v>
      </c>
      <c r="B1827" s="23" t="s">
        <v>270</v>
      </c>
      <c r="C1827" s="24" t="s">
        <v>271</v>
      </c>
      <c r="D1827" s="24" t="s">
        <v>55</v>
      </c>
      <c r="E1827" s="24" t="s">
        <v>15</v>
      </c>
      <c r="F1827" s="24" t="s">
        <v>253</v>
      </c>
      <c r="G1827" s="24" t="s">
        <v>272</v>
      </c>
      <c r="H1827" s="24" t="s">
        <v>273</v>
      </c>
      <c r="I1827" s="24" t="s">
        <v>28</v>
      </c>
      <c r="J1827" s="24" t="s">
        <v>29</v>
      </c>
      <c r="K1827" s="24" t="s">
        <v>274</v>
      </c>
    </row>
    <row r="1828" spans="1:11" ht="52.5" x14ac:dyDescent="0.25">
      <c r="A1828" s="30" t="s">
        <v>275</v>
      </c>
      <c r="B1828" s="23" t="s">
        <v>276</v>
      </c>
      <c r="C1828" s="24" t="s">
        <v>277</v>
      </c>
      <c r="D1828" s="24" t="s">
        <v>63</v>
      </c>
      <c r="E1828" s="24" t="s">
        <v>15</v>
      </c>
      <c r="F1828" s="24" t="s">
        <v>278</v>
      </c>
      <c r="G1828" s="24" t="s">
        <v>279</v>
      </c>
      <c r="H1828" s="24" t="s">
        <v>280</v>
      </c>
      <c r="I1828" s="24" t="s">
        <v>28</v>
      </c>
      <c r="J1828" s="24" t="s">
        <v>29</v>
      </c>
      <c r="K1828" s="24" t="s">
        <v>281</v>
      </c>
    </row>
    <row r="1829" spans="1:11" ht="63" x14ac:dyDescent="0.25">
      <c r="A1829" s="30" t="s">
        <v>282</v>
      </c>
      <c r="B1829" s="23" t="s">
        <v>283</v>
      </c>
      <c r="C1829" s="24" t="s">
        <v>284</v>
      </c>
      <c r="D1829" s="24" t="s">
        <v>14</v>
      </c>
      <c r="E1829" s="24" t="s">
        <v>15</v>
      </c>
      <c r="F1829" s="24" t="s">
        <v>167</v>
      </c>
      <c r="G1829" s="24" t="s">
        <v>168</v>
      </c>
      <c r="H1829" s="24" t="s">
        <v>169</v>
      </c>
      <c r="I1829" s="24" t="s">
        <v>28</v>
      </c>
      <c r="J1829" s="24" t="s">
        <v>29</v>
      </c>
      <c r="K1829" s="24" t="s">
        <v>170</v>
      </c>
    </row>
    <row r="1830" spans="1:11" ht="63" x14ac:dyDescent="0.25">
      <c r="A1830" s="30" t="s">
        <v>285</v>
      </c>
      <c r="B1830" s="23" t="s">
        <v>286</v>
      </c>
      <c r="C1830" s="24" t="s">
        <v>287</v>
      </c>
      <c r="D1830" s="24" t="s">
        <v>63</v>
      </c>
      <c r="E1830" s="24" t="s">
        <v>15</v>
      </c>
      <c r="F1830" s="24" t="s">
        <v>288</v>
      </c>
      <c r="G1830" s="24" t="s">
        <v>289</v>
      </c>
      <c r="H1830" s="24" t="s">
        <v>290</v>
      </c>
      <c r="I1830" s="24" t="s">
        <v>28</v>
      </c>
      <c r="J1830" s="24" t="s">
        <v>29</v>
      </c>
      <c r="K1830" s="24" t="s">
        <v>66</v>
      </c>
    </row>
    <row r="1831" spans="1:11" ht="63" x14ac:dyDescent="0.25">
      <c r="A1831" s="30" t="s">
        <v>291</v>
      </c>
      <c r="B1831" s="23" t="s">
        <v>292</v>
      </c>
      <c r="C1831" s="24" t="s">
        <v>293</v>
      </c>
      <c r="D1831" s="24" t="s">
        <v>14</v>
      </c>
      <c r="E1831" s="24" t="s">
        <v>15</v>
      </c>
      <c r="F1831" s="24" t="s">
        <v>181</v>
      </c>
      <c r="G1831" s="24" t="s">
        <v>182</v>
      </c>
      <c r="H1831" s="24" t="s">
        <v>183</v>
      </c>
      <c r="I1831" s="24" t="s">
        <v>28</v>
      </c>
      <c r="J1831" s="24" t="s">
        <v>29</v>
      </c>
      <c r="K1831" s="24" t="s">
        <v>37</v>
      </c>
    </row>
    <row r="1832" spans="1:11" ht="73.5" x14ac:dyDescent="0.25">
      <c r="A1832" s="30" t="s">
        <v>294</v>
      </c>
      <c r="B1832" s="23" t="s">
        <v>295</v>
      </c>
      <c r="C1832" s="24" t="s">
        <v>296</v>
      </c>
      <c r="D1832" s="24" t="s">
        <v>63</v>
      </c>
      <c r="E1832" s="24" t="s">
        <v>15</v>
      </c>
      <c r="F1832" s="24" t="s">
        <v>297</v>
      </c>
      <c r="G1832" s="24" t="s">
        <v>298</v>
      </c>
      <c r="H1832" s="24" t="s">
        <v>299</v>
      </c>
      <c r="I1832" s="24" t="s">
        <v>28</v>
      </c>
      <c r="J1832" s="24" t="s">
        <v>29</v>
      </c>
      <c r="K1832" s="24" t="s">
        <v>66</v>
      </c>
    </row>
    <row r="1833" spans="1:11" ht="73.5" x14ac:dyDescent="0.25">
      <c r="A1833" s="30" t="s">
        <v>300</v>
      </c>
      <c r="B1833" s="23" t="s">
        <v>301</v>
      </c>
      <c r="C1833" s="24" t="s">
        <v>302</v>
      </c>
      <c r="D1833" s="24" t="s">
        <v>14</v>
      </c>
      <c r="E1833" s="24" t="s">
        <v>15</v>
      </c>
      <c r="F1833" s="24" t="s">
        <v>303</v>
      </c>
      <c r="G1833" s="24" t="s">
        <v>304</v>
      </c>
      <c r="H1833" s="24" t="s">
        <v>305</v>
      </c>
      <c r="I1833" s="24" t="s">
        <v>105</v>
      </c>
      <c r="J1833" s="24" t="s">
        <v>106</v>
      </c>
      <c r="K1833" s="24" t="s">
        <v>107</v>
      </c>
    </row>
    <row r="1834" spans="1:11" ht="73.5" x14ac:dyDescent="0.25">
      <c r="A1834" s="30" t="s">
        <v>306</v>
      </c>
      <c r="B1834" s="23" t="s">
        <v>307</v>
      </c>
      <c r="C1834" s="24" t="s">
        <v>308</v>
      </c>
      <c r="D1834" s="24" t="s">
        <v>93</v>
      </c>
      <c r="E1834" s="24" t="s">
        <v>15</v>
      </c>
      <c r="F1834" s="24"/>
      <c r="G1834" s="24" t="s">
        <v>309</v>
      </c>
      <c r="H1834" s="24" t="s">
        <v>310</v>
      </c>
      <c r="I1834" s="24" t="s">
        <v>28</v>
      </c>
      <c r="J1834" s="24" t="s">
        <v>29</v>
      </c>
      <c r="K1834" s="24" t="s">
        <v>196</v>
      </c>
    </row>
    <row r="1835" spans="1:11" ht="73.5" x14ac:dyDescent="0.25">
      <c r="A1835" s="30" t="s">
        <v>311</v>
      </c>
      <c r="B1835" s="23" t="s">
        <v>312</v>
      </c>
      <c r="C1835" s="24" t="s">
        <v>313</v>
      </c>
      <c r="D1835" s="24" t="s">
        <v>93</v>
      </c>
      <c r="E1835" s="24" t="s">
        <v>15</v>
      </c>
      <c r="F1835" s="24"/>
      <c r="G1835" s="24" t="s">
        <v>314</v>
      </c>
      <c r="H1835" s="24" t="s">
        <v>315</v>
      </c>
      <c r="I1835" s="24" t="s">
        <v>316</v>
      </c>
      <c r="J1835" s="24" t="s">
        <v>317</v>
      </c>
      <c r="K1835" s="24" t="s">
        <v>76</v>
      </c>
    </row>
    <row r="1836" spans="1:11" ht="84" x14ac:dyDescent="0.25">
      <c r="A1836" s="30" t="s">
        <v>318</v>
      </c>
      <c r="B1836" s="23" t="s">
        <v>319</v>
      </c>
      <c r="C1836" s="24" t="s">
        <v>320</v>
      </c>
      <c r="D1836" s="24" t="s">
        <v>63</v>
      </c>
      <c r="E1836" s="24" t="s">
        <v>15</v>
      </c>
      <c r="F1836" s="24" t="s">
        <v>321</v>
      </c>
      <c r="G1836" s="24" t="s">
        <v>322</v>
      </c>
      <c r="H1836" s="24" t="s">
        <v>323</v>
      </c>
      <c r="I1836" s="24" t="s">
        <v>28</v>
      </c>
      <c r="J1836" s="24" t="s">
        <v>29</v>
      </c>
      <c r="K1836" s="24" t="s">
        <v>155</v>
      </c>
    </row>
    <row r="1837" spans="1:11" ht="105" x14ac:dyDescent="0.25">
      <c r="A1837" s="30" t="s">
        <v>324</v>
      </c>
      <c r="B1837" s="23" t="s">
        <v>325</v>
      </c>
      <c r="C1837" s="24" t="s">
        <v>326</v>
      </c>
      <c r="D1837" s="24" t="s">
        <v>63</v>
      </c>
      <c r="E1837" s="24" t="s">
        <v>15</v>
      </c>
      <c r="F1837" s="24" t="s">
        <v>327</v>
      </c>
      <c r="G1837" s="24" t="s">
        <v>328</v>
      </c>
      <c r="H1837" s="24" t="s">
        <v>329</v>
      </c>
      <c r="I1837" s="24" t="s">
        <v>330</v>
      </c>
      <c r="J1837" s="24" t="s">
        <v>136</v>
      </c>
      <c r="K1837" s="24" t="s">
        <v>66</v>
      </c>
    </row>
    <row r="1838" spans="1:11" ht="52.5" x14ac:dyDescent="0.25">
      <c r="A1838" s="30" t="s">
        <v>331</v>
      </c>
      <c r="B1838" s="23" t="s">
        <v>332</v>
      </c>
      <c r="C1838" s="24" t="s">
        <v>333</v>
      </c>
      <c r="D1838" s="24" t="s">
        <v>80</v>
      </c>
      <c r="E1838" s="24" t="s">
        <v>15</v>
      </c>
      <c r="F1838" s="24" t="s">
        <v>334</v>
      </c>
      <c r="G1838" s="24" t="s">
        <v>335</v>
      </c>
      <c r="H1838" s="24" t="s">
        <v>336</v>
      </c>
      <c r="I1838" s="24" t="s">
        <v>19</v>
      </c>
      <c r="J1838" s="24" t="s">
        <v>20</v>
      </c>
      <c r="K1838" s="24"/>
    </row>
    <row r="1839" spans="1:11" ht="126" x14ac:dyDescent="0.25">
      <c r="A1839" s="30" t="s">
        <v>337</v>
      </c>
      <c r="B1839" s="23" t="s">
        <v>338</v>
      </c>
      <c r="C1839" s="24" t="s">
        <v>339</v>
      </c>
      <c r="D1839" s="24" t="s">
        <v>14</v>
      </c>
      <c r="E1839" s="24" t="s">
        <v>15</v>
      </c>
      <c r="F1839" s="24" t="s">
        <v>340</v>
      </c>
      <c r="G1839" s="24" t="s">
        <v>341</v>
      </c>
      <c r="H1839" s="24" t="s">
        <v>342</v>
      </c>
      <c r="I1839" s="24" t="s">
        <v>343</v>
      </c>
      <c r="J1839" s="24" t="s">
        <v>317</v>
      </c>
      <c r="K1839" s="24" t="s">
        <v>344</v>
      </c>
    </row>
    <row r="1840" spans="1:11" ht="52.5" x14ac:dyDescent="0.25">
      <c r="A1840" s="30" t="s">
        <v>345</v>
      </c>
      <c r="B1840" s="23" t="s">
        <v>346</v>
      </c>
      <c r="C1840" s="24" t="s">
        <v>347</v>
      </c>
      <c r="D1840" s="24" t="s">
        <v>14</v>
      </c>
      <c r="E1840" s="24" t="s">
        <v>15</v>
      </c>
      <c r="F1840" s="24" t="s">
        <v>348</v>
      </c>
      <c r="G1840" s="24" t="s">
        <v>349</v>
      </c>
      <c r="H1840" s="24" t="s">
        <v>350</v>
      </c>
      <c r="I1840" s="24" t="s">
        <v>28</v>
      </c>
      <c r="J1840" s="24" t="s">
        <v>29</v>
      </c>
      <c r="K1840" s="24" t="s">
        <v>37</v>
      </c>
    </row>
    <row r="1841" spans="1:11" ht="126" x14ac:dyDescent="0.25">
      <c r="A1841" s="30" t="s">
        <v>351</v>
      </c>
      <c r="B1841" s="23" t="s">
        <v>352</v>
      </c>
      <c r="C1841" s="24" t="s">
        <v>353</v>
      </c>
      <c r="D1841" s="24" t="s">
        <v>63</v>
      </c>
      <c r="E1841" s="24" t="s">
        <v>15</v>
      </c>
      <c r="F1841" s="24" t="s">
        <v>340</v>
      </c>
      <c r="G1841" s="24" t="s">
        <v>341</v>
      </c>
      <c r="H1841" s="24" t="s">
        <v>342</v>
      </c>
      <c r="I1841" s="24" t="s">
        <v>343</v>
      </c>
      <c r="J1841" s="24" t="s">
        <v>317</v>
      </c>
      <c r="K1841" s="24" t="s">
        <v>344</v>
      </c>
    </row>
    <row r="1842" spans="1:11" ht="73.5" x14ac:dyDescent="0.25">
      <c r="A1842" s="30" t="s">
        <v>354</v>
      </c>
      <c r="B1842" s="23" t="s">
        <v>355</v>
      </c>
      <c r="C1842" s="24" t="s">
        <v>356</v>
      </c>
      <c r="D1842" s="24" t="s">
        <v>93</v>
      </c>
      <c r="E1842" s="24" t="s">
        <v>15</v>
      </c>
      <c r="F1842" s="24"/>
      <c r="G1842" s="24" t="s">
        <v>357</v>
      </c>
      <c r="H1842" s="24" t="s">
        <v>358</v>
      </c>
      <c r="I1842" s="24" t="s">
        <v>359</v>
      </c>
      <c r="J1842" s="24" t="s">
        <v>360</v>
      </c>
      <c r="K1842" s="24" t="s">
        <v>107</v>
      </c>
    </row>
    <row r="1843" spans="1:11" ht="42" x14ac:dyDescent="0.25">
      <c r="A1843" s="30" t="s">
        <v>361</v>
      </c>
      <c r="B1843" s="23" t="s">
        <v>362</v>
      </c>
      <c r="C1843" s="24" t="s">
        <v>363</v>
      </c>
      <c r="D1843" s="24" t="s">
        <v>93</v>
      </c>
      <c r="E1843" s="24" t="s">
        <v>15</v>
      </c>
      <c r="F1843" s="24" t="s">
        <v>364</v>
      </c>
      <c r="G1843" s="24" t="s">
        <v>365</v>
      </c>
      <c r="H1843" s="24" t="s">
        <v>366</v>
      </c>
      <c r="I1843" s="24" t="s">
        <v>28</v>
      </c>
      <c r="J1843" s="24" t="s">
        <v>29</v>
      </c>
      <c r="K1843" s="24" t="s">
        <v>59</v>
      </c>
    </row>
    <row r="1844" spans="1:11" ht="52.5" x14ac:dyDescent="0.25">
      <c r="A1844" s="30" t="s">
        <v>367</v>
      </c>
      <c r="B1844" s="23" t="s">
        <v>368</v>
      </c>
      <c r="C1844" s="24" t="s">
        <v>369</v>
      </c>
      <c r="D1844" s="24" t="s">
        <v>14</v>
      </c>
      <c r="E1844" s="24" t="s">
        <v>15</v>
      </c>
      <c r="F1844" s="24" t="s">
        <v>370</v>
      </c>
      <c r="G1844" s="24" t="s">
        <v>371</v>
      </c>
      <c r="H1844" s="24" t="s">
        <v>372</v>
      </c>
      <c r="I1844" s="24" t="s">
        <v>28</v>
      </c>
      <c r="J1844" s="24" t="s">
        <v>29</v>
      </c>
      <c r="K1844" s="24" t="s">
        <v>30</v>
      </c>
    </row>
    <row r="1845" spans="1:11" ht="73.5" x14ac:dyDescent="0.25">
      <c r="A1845" s="30" t="s">
        <v>373</v>
      </c>
      <c r="B1845" s="23" t="s">
        <v>374</v>
      </c>
      <c r="C1845" s="24" t="s">
        <v>375</v>
      </c>
      <c r="D1845" s="24" t="s">
        <v>128</v>
      </c>
      <c r="E1845" s="24" t="s">
        <v>15</v>
      </c>
      <c r="F1845" s="24" t="s">
        <v>370</v>
      </c>
      <c r="G1845" s="24" t="s">
        <v>371</v>
      </c>
      <c r="H1845" s="24" t="s">
        <v>372</v>
      </c>
      <c r="I1845" s="24" t="s">
        <v>28</v>
      </c>
      <c r="J1845" s="24" t="s">
        <v>29</v>
      </c>
      <c r="K1845" s="24" t="s">
        <v>37</v>
      </c>
    </row>
    <row r="1846" spans="1:11" ht="52.5" x14ac:dyDescent="0.25">
      <c r="A1846" s="30" t="s">
        <v>376</v>
      </c>
      <c r="B1846" s="23" t="s">
        <v>377</v>
      </c>
      <c r="C1846" s="24" t="s">
        <v>378</v>
      </c>
      <c r="D1846" s="24" t="s">
        <v>14</v>
      </c>
      <c r="E1846" s="24" t="s">
        <v>15</v>
      </c>
      <c r="F1846" s="24" t="s">
        <v>380</v>
      </c>
      <c r="G1846" s="24" t="s">
        <v>381</v>
      </c>
      <c r="H1846" s="24" t="s">
        <v>382</v>
      </c>
      <c r="I1846" s="24" t="s">
        <v>28</v>
      </c>
      <c r="J1846" s="24" t="s">
        <v>29</v>
      </c>
      <c r="K1846" s="24" t="s">
        <v>155</v>
      </c>
    </row>
    <row r="1847" spans="1:11" ht="42" x14ac:dyDescent="0.25">
      <c r="A1847" s="30" t="s">
        <v>383</v>
      </c>
      <c r="B1847" s="23" t="s">
        <v>384</v>
      </c>
      <c r="C1847" s="24" t="s">
        <v>110</v>
      </c>
      <c r="D1847" s="24" t="s">
        <v>80</v>
      </c>
      <c r="E1847" s="24" t="s">
        <v>15</v>
      </c>
      <c r="F1847" s="24" t="s">
        <v>385</v>
      </c>
      <c r="G1847" s="24" t="s">
        <v>386</v>
      </c>
      <c r="H1847" s="24" t="s">
        <v>387</v>
      </c>
      <c r="I1847" s="24" t="s">
        <v>19</v>
      </c>
      <c r="J1847" s="24" t="s">
        <v>20</v>
      </c>
      <c r="K1847" s="24"/>
    </row>
    <row r="1848" spans="1:11" ht="63" x14ac:dyDescent="0.25">
      <c r="A1848" s="30" t="s">
        <v>388</v>
      </c>
      <c r="B1848" s="23" t="s">
        <v>389</v>
      </c>
      <c r="C1848" s="24" t="s">
        <v>390</v>
      </c>
      <c r="D1848" s="24" t="s">
        <v>14</v>
      </c>
      <c r="E1848" s="24" t="s">
        <v>15</v>
      </c>
      <c r="F1848" s="24" t="s">
        <v>167</v>
      </c>
      <c r="G1848" s="24" t="s">
        <v>168</v>
      </c>
      <c r="H1848" s="24" t="s">
        <v>169</v>
      </c>
      <c r="I1848" s="24" t="s">
        <v>391</v>
      </c>
      <c r="J1848" s="24" t="s">
        <v>392</v>
      </c>
      <c r="K1848" s="24" t="s">
        <v>76</v>
      </c>
    </row>
    <row r="1849" spans="1:11" ht="84" x14ac:dyDescent="0.25">
      <c r="A1849" s="30" t="s">
        <v>393</v>
      </c>
      <c r="B1849" s="23" t="s">
        <v>394</v>
      </c>
      <c r="C1849" s="24" t="s">
        <v>395</v>
      </c>
      <c r="D1849" s="24" t="s">
        <v>63</v>
      </c>
      <c r="E1849" s="24" t="s">
        <v>15</v>
      </c>
      <c r="F1849" s="24" t="s">
        <v>396</v>
      </c>
      <c r="G1849" s="24" t="s">
        <v>397</v>
      </c>
      <c r="H1849" s="24" t="s">
        <v>398</v>
      </c>
      <c r="I1849" s="24" t="s">
        <v>28</v>
      </c>
      <c r="J1849" s="24" t="s">
        <v>29</v>
      </c>
      <c r="K1849" s="24" t="s">
        <v>76</v>
      </c>
    </row>
    <row r="1850" spans="1:11" ht="52.5" x14ac:dyDescent="0.25">
      <c r="A1850" s="30" t="s">
        <v>399</v>
      </c>
      <c r="B1850" s="23" t="s">
        <v>400</v>
      </c>
      <c r="C1850" s="24" t="s">
        <v>401</v>
      </c>
      <c r="D1850" s="24" t="s">
        <v>63</v>
      </c>
      <c r="E1850" s="24" t="s">
        <v>15</v>
      </c>
      <c r="F1850" s="24" t="s">
        <v>403</v>
      </c>
      <c r="G1850" s="24" t="s">
        <v>404</v>
      </c>
      <c r="H1850" s="24" t="s">
        <v>405</v>
      </c>
      <c r="I1850" s="24" t="s">
        <v>28</v>
      </c>
      <c r="J1850" s="24" t="s">
        <v>29</v>
      </c>
      <c r="K1850" s="24" t="s">
        <v>281</v>
      </c>
    </row>
    <row r="1851" spans="1:11" ht="52.5" x14ac:dyDescent="0.25">
      <c r="A1851" s="30" t="s">
        <v>406</v>
      </c>
      <c r="B1851" s="23" t="s">
        <v>407</v>
      </c>
      <c r="C1851" s="24" t="s">
        <v>408</v>
      </c>
      <c r="D1851" s="24" t="s">
        <v>80</v>
      </c>
      <c r="E1851" s="24" t="s">
        <v>15</v>
      </c>
      <c r="F1851" s="24" t="s">
        <v>409</v>
      </c>
      <c r="G1851" s="24"/>
      <c r="H1851" s="24" t="s">
        <v>410</v>
      </c>
      <c r="I1851" s="24" t="s">
        <v>19</v>
      </c>
      <c r="J1851" s="24" t="s">
        <v>20</v>
      </c>
      <c r="K1851" s="24"/>
    </row>
    <row r="1852" spans="1:11" ht="42" x14ac:dyDescent="0.25">
      <c r="A1852" s="30" t="s">
        <v>411</v>
      </c>
      <c r="B1852" s="23" t="s">
        <v>412</v>
      </c>
      <c r="C1852" s="24" t="s">
        <v>413</v>
      </c>
      <c r="D1852" s="24" t="s">
        <v>80</v>
      </c>
      <c r="E1852" s="24" t="s">
        <v>15</v>
      </c>
      <c r="F1852" s="24" t="s">
        <v>414</v>
      </c>
      <c r="G1852" s="24" t="s">
        <v>415</v>
      </c>
      <c r="H1852" s="24" t="s">
        <v>416</v>
      </c>
      <c r="I1852" s="24" t="s">
        <v>19</v>
      </c>
      <c r="J1852" s="24" t="s">
        <v>20</v>
      </c>
      <c r="K1852" s="24"/>
    </row>
    <row r="1853" spans="1:11" ht="42" x14ac:dyDescent="0.25">
      <c r="A1853" s="30" t="s">
        <v>417</v>
      </c>
      <c r="B1853" s="23" t="s">
        <v>418</v>
      </c>
      <c r="C1853" s="24" t="s">
        <v>408</v>
      </c>
      <c r="D1853" s="24" t="s">
        <v>80</v>
      </c>
      <c r="E1853" s="24" t="s">
        <v>15</v>
      </c>
      <c r="F1853" s="24"/>
      <c r="G1853" s="24" t="s">
        <v>419</v>
      </c>
      <c r="H1853" s="24" t="s">
        <v>420</v>
      </c>
      <c r="I1853" s="24" t="s">
        <v>19</v>
      </c>
      <c r="J1853" s="24" t="s">
        <v>20</v>
      </c>
      <c r="K1853" s="24"/>
    </row>
    <row r="1854" spans="1:11" ht="52.5" x14ac:dyDescent="0.25">
      <c r="A1854" s="30" t="s">
        <v>421</v>
      </c>
      <c r="B1854" s="23" t="s">
        <v>422</v>
      </c>
      <c r="C1854" s="24" t="s">
        <v>423</v>
      </c>
      <c r="D1854" s="24" t="s">
        <v>80</v>
      </c>
      <c r="E1854" s="24" t="s">
        <v>15</v>
      </c>
      <c r="F1854" s="24" t="s">
        <v>424</v>
      </c>
      <c r="G1854" s="24" t="s">
        <v>425</v>
      </c>
      <c r="H1854" s="24" t="s">
        <v>426</v>
      </c>
      <c r="I1854" s="24" t="s">
        <v>19</v>
      </c>
      <c r="J1854" s="24" t="s">
        <v>20</v>
      </c>
      <c r="K1854" s="24"/>
    </row>
    <row r="1855" spans="1:11" ht="42" x14ac:dyDescent="0.25">
      <c r="A1855" s="30" t="s">
        <v>427</v>
      </c>
      <c r="B1855" s="23" t="s">
        <v>428</v>
      </c>
      <c r="C1855" s="24" t="s">
        <v>408</v>
      </c>
      <c r="D1855" s="24" t="s">
        <v>80</v>
      </c>
      <c r="E1855" s="24" t="s">
        <v>15</v>
      </c>
      <c r="F1855" s="24" t="s">
        <v>429</v>
      </c>
      <c r="G1855" s="24" t="s">
        <v>430</v>
      </c>
      <c r="H1855" s="24" t="s">
        <v>431</v>
      </c>
      <c r="I1855" s="24" t="s">
        <v>19</v>
      </c>
      <c r="J1855" s="24" t="s">
        <v>20</v>
      </c>
      <c r="K1855" s="24"/>
    </row>
    <row r="1856" spans="1:11" ht="42" x14ac:dyDescent="0.25">
      <c r="A1856" s="30" t="s">
        <v>432</v>
      </c>
      <c r="B1856" s="23" t="s">
        <v>433</v>
      </c>
      <c r="C1856" s="24" t="s">
        <v>408</v>
      </c>
      <c r="D1856" s="24" t="s">
        <v>80</v>
      </c>
      <c r="E1856" s="24" t="s">
        <v>15</v>
      </c>
      <c r="F1856" s="24" t="s">
        <v>434</v>
      </c>
      <c r="G1856" s="24" t="s">
        <v>435</v>
      </c>
      <c r="H1856" s="24" t="s">
        <v>436</v>
      </c>
      <c r="I1856" s="24" t="s">
        <v>19</v>
      </c>
      <c r="J1856" s="24" t="s">
        <v>20</v>
      </c>
      <c r="K1856" s="24"/>
    </row>
    <row r="1857" spans="1:11" ht="42" x14ac:dyDescent="0.25">
      <c r="A1857" s="30" t="s">
        <v>437</v>
      </c>
      <c r="B1857" s="23" t="s">
        <v>438</v>
      </c>
      <c r="C1857" s="24" t="s">
        <v>439</v>
      </c>
      <c r="D1857" s="24" t="s">
        <v>128</v>
      </c>
      <c r="E1857" s="24" t="s">
        <v>15</v>
      </c>
      <c r="F1857" s="24" t="s">
        <v>440</v>
      </c>
      <c r="G1857" s="24" t="s">
        <v>441</v>
      </c>
      <c r="H1857" s="24" t="s">
        <v>442</v>
      </c>
      <c r="I1857" s="24" t="s">
        <v>28</v>
      </c>
      <c r="J1857" s="24" t="s">
        <v>29</v>
      </c>
      <c r="K1857" s="24" t="s">
        <v>170</v>
      </c>
    </row>
    <row r="1858" spans="1:11" ht="42" x14ac:dyDescent="0.25">
      <c r="A1858" s="30" t="s">
        <v>443</v>
      </c>
      <c r="B1858" s="23" t="s">
        <v>444</v>
      </c>
      <c r="C1858" s="24" t="s">
        <v>445</v>
      </c>
      <c r="D1858" s="24" t="s">
        <v>63</v>
      </c>
      <c r="E1858" s="24" t="s">
        <v>15</v>
      </c>
      <c r="F1858" s="24" t="s">
        <v>140</v>
      </c>
      <c r="G1858" s="24" t="s">
        <v>141</v>
      </c>
      <c r="H1858" s="24" t="s">
        <v>142</v>
      </c>
      <c r="I1858" s="24" t="s">
        <v>28</v>
      </c>
      <c r="J1858" s="24" t="s">
        <v>29</v>
      </c>
      <c r="K1858" s="24" t="s">
        <v>76</v>
      </c>
    </row>
    <row r="1859" spans="1:11" ht="115.5" x14ac:dyDescent="0.25">
      <c r="A1859" s="30" t="s">
        <v>446</v>
      </c>
      <c r="B1859" s="23" t="s">
        <v>447</v>
      </c>
      <c r="C1859" s="24" t="s">
        <v>448</v>
      </c>
      <c r="D1859" s="24" t="s">
        <v>63</v>
      </c>
      <c r="E1859" s="24" t="s">
        <v>15</v>
      </c>
      <c r="F1859" s="24" t="s">
        <v>140</v>
      </c>
      <c r="G1859" s="24" t="s">
        <v>449</v>
      </c>
      <c r="H1859" s="24" t="s">
        <v>450</v>
      </c>
      <c r="I1859" s="24" t="s">
        <v>28</v>
      </c>
      <c r="J1859" s="24" t="s">
        <v>29</v>
      </c>
      <c r="K1859" s="24" t="s">
        <v>76</v>
      </c>
    </row>
    <row r="1860" spans="1:11" ht="42" x14ac:dyDescent="0.25">
      <c r="A1860" s="30" t="s">
        <v>451</v>
      </c>
      <c r="B1860" s="23" t="s">
        <v>452</v>
      </c>
      <c r="C1860" s="24" t="s">
        <v>453</v>
      </c>
      <c r="D1860" s="24" t="s">
        <v>128</v>
      </c>
      <c r="E1860" s="24" t="s">
        <v>15</v>
      </c>
      <c r="F1860" s="24" t="s">
        <v>454</v>
      </c>
      <c r="G1860" s="24" t="s">
        <v>455</v>
      </c>
      <c r="H1860" s="24" t="s">
        <v>456</v>
      </c>
      <c r="I1860" s="24" t="s">
        <v>457</v>
      </c>
      <c r="J1860" s="24" t="s">
        <v>458</v>
      </c>
      <c r="K1860" s="24" t="s">
        <v>107</v>
      </c>
    </row>
    <row r="1861" spans="1:11" ht="115.5" x14ac:dyDescent="0.25">
      <c r="A1861" s="30" t="s">
        <v>459</v>
      </c>
      <c r="B1861" s="23" t="s">
        <v>460</v>
      </c>
      <c r="C1861" s="24" t="s">
        <v>461</v>
      </c>
      <c r="D1861" s="24" t="s">
        <v>63</v>
      </c>
      <c r="E1861" s="24" t="s">
        <v>15</v>
      </c>
      <c r="F1861" s="24" t="s">
        <v>140</v>
      </c>
      <c r="G1861" s="24" t="s">
        <v>449</v>
      </c>
      <c r="H1861" s="24" t="s">
        <v>450</v>
      </c>
      <c r="I1861" s="24" t="s">
        <v>28</v>
      </c>
      <c r="J1861" s="24" t="s">
        <v>29</v>
      </c>
      <c r="K1861" s="24" t="s">
        <v>76</v>
      </c>
    </row>
    <row r="1862" spans="1:11" ht="115.5" x14ac:dyDescent="0.25">
      <c r="A1862" s="30" t="s">
        <v>462</v>
      </c>
      <c r="B1862" s="23" t="s">
        <v>463</v>
      </c>
      <c r="C1862" s="24" t="s">
        <v>464</v>
      </c>
      <c r="D1862" s="24" t="s">
        <v>63</v>
      </c>
      <c r="E1862" s="24" t="s">
        <v>15</v>
      </c>
      <c r="F1862" s="24" t="s">
        <v>140</v>
      </c>
      <c r="G1862" s="24" t="s">
        <v>449</v>
      </c>
      <c r="H1862" s="24" t="s">
        <v>450</v>
      </c>
      <c r="I1862" s="24" t="s">
        <v>28</v>
      </c>
      <c r="J1862" s="24" t="s">
        <v>29</v>
      </c>
      <c r="K1862" s="24" t="s">
        <v>76</v>
      </c>
    </row>
    <row r="1863" spans="1:11" ht="115.5" x14ac:dyDescent="0.25">
      <c r="A1863" s="30" t="s">
        <v>465</v>
      </c>
      <c r="B1863" s="23" t="s">
        <v>466</v>
      </c>
      <c r="C1863" s="24" t="s">
        <v>467</v>
      </c>
      <c r="D1863" s="24" t="s">
        <v>63</v>
      </c>
      <c r="E1863" s="24" t="s">
        <v>15</v>
      </c>
      <c r="F1863" s="24" t="s">
        <v>140</v>
      </c>
      <c r="G1863" s="24" t="s">
        <v>449</v>
      </c>
      <c r="H1863" s="24" t="s">
        <v>450</v>
      </c>
      <c r="I1863" s="24" t="s">
        <v>28</v>
      </c>
      <c r="J1863" s="24" t="s">
        <v>29</v>
      </c>
      <c r="K1863" s="24" t="s">
        <v>76</v>
      </c>
    </row>
    <row r="1864" spans="1:11" ht="115.5" x14ac:dyDescent="0.25">
      <c r="A1864" s="30" t="s">
        <v>468</v>
      </c>
      <c r="B1864" s="23" t="s">
        <v>469</v>
      </c>
      <c r="C1864" s="24" t="s">
        <v>470</v>
      </c>
      <c r="D1864" s="24" t="s">
        <v>63</v>
      </c>
      <c r="E1864" s="24" t="s">
        <v>15</v>
      </c>
      <c r="F1864" s="24" t="s">
        <v>140</v>
      </c>
      <c r="G1864" s="24" t="s">
        <v>449</v>
      </c>
      <c r="H1864" s="24" t="s">
        <v>450</v>
      </c>
      <c r="I1864" s="24" t="s">
        <v>28</v>
      </c>
      <c r="J1864" s="24" t="s">
        <v>29</v>
      </c>
      <c r="K1864" s="24" t="s">
        <v>471</v>
      </c>
    </row>
    <row r="1865" spans="1:11" ht="115.5" x14ac:dyDescent="0.25">
      <c r="A1865" s="30" t="s">
        <v>472</v>
      </c>
      <c r="B1865" s="23" t="s">
        <v>473</v>
      </c>
      <c r="C1865" s="24" t="s">
        <v>474</v>
      </c>
      <c r="D1865" s="24" t="s">
        <v>63</v>
      </c>
      <c r="E1865" s="24" t="s">
        <v>15</v>
      </c>
      <c r="F1865" s="24" t="s">
        <v>140</v>
      </c>
      <c r="G1865" s="24" t="s">
        <v>449</v>
      </c>
      <c r="H1865" s="24" t="s">
        <v>450</v>
      </c>
      <c r="I1865" s="24" t="s">
        <v>28</v>
      </c>
      <c r="J1865" s="24" t="s">
        <v>29</v>
      </c>
      <c r="K1865" s="24" t="s">
        <v>76</v>
      </c>
    </row>
    <row r="1866" spans="1:11" ht="115.5" x14ac:dyDescent="0.25">
      <c r="A1866" s="30" t="s">
        <v>475</v>
      </c>
      <c r="B1866" s="23" t="s">
        <v>476</v>
      </c>
      <c r="C1866" s="24" t="s">
        <v>477</v>
      </c>
      <c r="D1866" s="24" t="s">
        <v>63</v>
      </c>
      <c r="E1866" s="24" t="s">
        <v>15</v>
      </c>
      <c r="F1866" s="24" t="s">
        <v>140</v>
      </c>
      <c r="G1866" s="24" t="s">
        <v>449</v>
      </c>
      <c r="H1866" s="24" t="s">
        <v>450</v>
      </c>
      <c r="I1866" s="24" t="s">
        <v>28</v>
      </c>
      <c r="J1866" s="24" t="s">
        <v>29</v>
      </c>
      <c r="K1866" s="24" t="s">
        <v>76</v>
      </c>
    </row>
    <row r="1867" spans="1:11" ht="63" x14ac:dyDescent="0.25">
      <c r="A1867" s="30" t="s">
        <v>478</v>
      </c>
      <c r="B1867" s="23" t="s">
        <v>479</v>
      </c>
      <c r="C1867" s="24" t="s">
        <v>480</v>
      </c>
      <c r="D1867" s="24" t="s">
        <v>128</v>
      </c>
      <c r="E1867" s="24" t="s">
        <v>15</v>
      </c>
      <c r="F1867" s="24" t="s">
        <v>440</v>
      </c>
      <c r="G1867" s="24" t="s">
        <v>441</v>
      </c>
      <c r="H1867" s="24" t="s">
        <v>442</v>
      </c>
      <c r="I1867" s="24" t="s">
        <v>481</v>
      </c>
      <c r="J1867" s="24" t="s">
        <v>317</v>
      </c>
      <c r="K1867" s="24" t="s">
        <v>170</v>
      </c>
    </row>
    <row r="1868" spans="1:11" ht="63" x14ac:dyDescent="0.25">
      <c r="A1868" s="30" t="s">
        <v>482</v>
      </c>
      <c r="B1868" s="23" t="s">
        <v>483</v>
      </c>
      <c r="C1868" s="24" t="s">
        <v>484</v>
      </c>
      <c r="D1868" s="24" t="s">
        <v>14</v>
      </c>
      <c r="E1868" s="24" t="s">
        <v>15</v>
      </c>
      <c r="F1868" s="24" t="s">
        <v>486</v>
      </c>
      <c r="G1868" s="24" t="s">
        <v>487</v>
      </c>
      <c r="H1868" s="24" t="s">
        <v>488</v>
      </c>
      <c r="I1868" s="24" t="s">
        <v>28</v>
      </c>
      <c r="J1868" s="24" t="s">
        <v>29</v>
      </c>
      <c r="K1868" s="24" t="s">
        <v>274</v>
      </c>
    </row>
    <row r="1869" spans="1:11" ht="115.5" x14ac:dyDescent="0.25">
      <c r="A1869" s="30" t="s">
        <v>489</v>
      </c>
      <c r="B1869" s="23" t="s">
        <v>490</v>
      </c>
      <c r="C1869" s="24" t="s">
        <v>491</v>
      </c>
      <c r="D1869" s="24" t="s">
        <v>63</v>
      </c>
      <c r="E1869" s="24" t="s">
        <v>15</v>
      </c>
      <c r="F1869" s="24" t="s">
        <v>140</v>
      </c>
      <c r="G1869" s="24" t="s">
        <v>449</v>
      </c>
      <c r="H1869" s="24" t="s">
        <v>450</v>
      </c>
      <c r="I1869" s="24" t="s">
        <v>28</v>
      </c>
      <c r="J1869" s="24" t="s">
        <v>29</v>
      </c>
      <c r="K1869" s="24" t="s">
        <v>76</v>
      </c>
    </row>
    <row r="1870" spans="1:11" ht="115.5" x14ac:dyDescent="0.25">
      <c r="A1870" s="30" t="s">
        <v>492</v>
      </c>
      <c r="B1870" s="23" t="s">
        <v>493</v>
      </c>
      <c r="C1870" s="24" t="s">
        <v>494</v>
      </c>
      <c r="D1870" s="24" t="s">
        <v>63</v>
      </c>
      <c r="E1870" s="24" t="s">
        <v>15</v>
      </c>
      <c r="F1870" s="24" t="s">
        <v>140</v>
      </c>
      <c r="G1870" s="24" t="s">
        <v>449</v>
      </c>
      <c r="H1870" s="24" t="s">
        <v>450</v>
      </c>
      <c r="I1870" s="24" t="s">
        <v>28</v>
      </c>
      <c r="J1870" s="24" t="s">
        <v>29</v>
      </c>
      <c r="K1870" s="24" t="s">
        <v>76</v>
      </c>
    </row>
    <row r="1871" spans="1:11" ht="115.5" x14ac:dyDescent="0.25">
      <c r="A1871" s="30" t="s">
        <v>495</v>
      </c>
      <c r="B1871" s="23" t="s">
        <v>496</v>
      </c>
      <c r="C1871" s="24" t="s">
        <v>497</v>
      </c>
      <c r="D1871" s="24" t="s">
        <v>63</v>
      </c>
      <c r="E1871" s="24" t="s">
        <v>15</v>
      </c>
      <c r="F1871" s="24" t="s">
        <v>140</v>
      </c>
      <c r="G1871" s="24" t="s">
        <v>449</v>
      </c>
      <c r="H1871" s="24" t="s">
        <v>450</v>
      </c>
      <c r="I1871" s="24" t="s">
        <v>28</v>
      </c>
      <c r="J1871" s="24" t="s">
        <v>29</v>
      </c>
      <c r="K1871" s="24" t="s">
        <v>76</v>
      </c>
    </row>
    <row r="1872" spans="1:11" ht="94.5" x14ac:dyDescent="0.25">
      <c r="A1872" s="30" t="s">
        <v>498</v>
      </c>
      <c r="B1872" s="23" t="s">
        <v>499</v>
      </c>
      <c r="C1872" s="24" t="s">
        <v>500</v>
      </c>
      <c r="D1872" s="24" t="s">
        <v>63</v>
      </c>
      <c r="E1872" s="24" t="s">
        <v>15</v>
      </c>
      <c r="F1872" s="24" t="s">
        <v>501</v>
      </c>
      <c r="G1872" s="24" t="s">
        <v>502</v>
      </c>
      <c r="H1872" s="24" t="s">
        <v>503</v>
      </c>
      <c r="I1872" s="24" t="s">
        <v>28</v>
      </c>
      <c r="J1872" s="24" t="s">
        <v>29</v>
      </c>
      <c r="K1872" s="24" t="s">
        <v>281</v>
      </c>
    </row>
    <row r="1873" spans="1:11" ht="63" x14ac:dyDescent="0.25">
      <c r="A1873" s="30" t="s">
        <v>504</v>
      </c>
      <c r="B1873" s="23" t="s">
        <v>505</v>
      </c>
      <c r="C1873" s="24" t="s">
        <v>506</v>
      </c>
      <c r="D1873" s="24" t="s">
        <v>14</v>
      </c>
      <c r="E1873" s="24" t="s">
        <v>15</v>
      </c>
      <c r="F1873" s="24" t="s">
        <v>508</v>
      </c>
      <c r="G1873" s="24" t="s">
        <v>509</v>
      </c>
      <c r="H1873" s="24" t="s">
        <v>510</v>
      </c>
      <c r="I1873" s="24" t="s">
        <v>391</v>
      </c>
      <c r="J1873" s="24" t="s">
        <v>392</v>
      </c>
      <c r="K1873" s="24" t="s">
        <v>76</v>
      </c>
    </row>
    <row r="1874" spans="1:11" ht="84" x14ac:dyDescent="0.25">
      <c r="A1874" s="30" t="s">
        <v>511</v>
      </c>
      <c r="B1874" s="23" t="s">
        <v>512</v>
      </c>
      <c r="C1874" s="24" t="s">
        <v>513</v>
      </c>
      <c r="D1874" s="24" t="s">
        <v>63</v>
      </c>
      <c r="E1874" s="24" t="s">
        <v>15</v>
      </c>
      <c r="F1874" s="24" t="s">
        <v>514</v>
      </c>
      <c r="G1874" s="24" t="s">
        <v>515</v>
      </c>
      <c r="H1874" s="24" t="s">
        <v>516</v>
      </c>
      <c r="I1874" s="24" t="s">
        <v>28</v>
      </c>
      <c r="J1874" s="24" t="s">
        <v>29</v>
      </c>
      <c r="K1874" s="24" t="s">
        <v>517</v>
      </c>
    </row>
    <row r="1875" spans="1:11" ht="52.5" x14ac:dyDescent="0.25">
      <c r="A1875" s="30" t="s">
        <v>518</v>
      </c>
      <c r="B1875" s="23" t="s">
        <v>519</v>
      </c>
      <c r="C1875" s="24" t="s">
        <v>520</v>
      </c>
      <c r="D1875" s="24" t="s">
        <v>63</v>
      </c>
      <c r="E1875" s="24" t="s">
        <v>15</v>
      </c>
      <c r="F1875" s="24" t="s">
        <v>522</v>
      </c>
      <c r="G1875" s="24" t="s">
        <v>523</v>
      </c>
      <c r="H1875" s="24" t="s">
        <v>524</v>
      </c>
      <c r="I1875" s="24" t="s">
        <v>28</v>
      </c>
      <c r="J1875" s="24" t="s">
        <v>29</v>
      </c>
      <c r="K1875" s="24" t="s">
        <v>281</v>
      </c>
    </row>
    <row r="1876" spans="1:11" ht="52.5" x14ac:dyDescent="0.25">
      <c r="A1876" s="30" t="s">
        <v>525</v>
      </c>
      <c r="B1876" s="23" t="s">
        <v>526</v>
      </c>
      <c r="C1876" s="24" t="s">
        <v>527</v>
      </c>
      <c r="D1876" s="24" t="s">
        <v>14</v>
      </c>
      <c r="E1876" s="24" t="s">
        <v>15</v>
      </c>
      <c r="F1876" s="24" t="s">
        <v>528</v>
      </c>
      <c r="G1876" s="24" t="s">
        <v>529</v>
      </c>
      <c r="H1876" s="24" t="s">
        <v>530</v>
      </c>
      <c r="I1876" s="24" t="s">
        <v>28</v>
      </c>
      <c r="J1876" s="24" t="s">
        <v>29</v>
      </c>
      <c r="K1876" s="24" t="s">
        <v>170</v>
      </c>
    </row>
    <row r="1877" spans="1:11" ht="63" x14ac:dyDescent="0.25">
      <c r="A1877" s="30" t="s">
        <v>531</v>
      </c>
      <c r="B1877" s="23" t="s">
        <v>532</v>
      </c>
      <c r="C1877" s="24" t="s">
        <v>533</v>
      </c>
      <c r="D1877" s="24" t="s">
        <v>128</v>
      </c>
      <c r="E1877" s="24" t="s">
        <v>15</v>
      </c>
      <c r="F1877" s="24" t="s">
        <v>535</v>
      </c>
      <c r="G1877" s="24" t="s">
        <v>534</v>
      </c>
      <c r="H1877" s="24" t="s">
        <v>536</v>
      </c>
      <c r="I1877" s="24" t="s">
        <v>28</v>
      </c>
      <c r="J1877" s="24" t="s">
        <v>29</v>
      </c>
      <c r="K1877" s="24" t="s">
        <v>268</v>
      </c>
    </row>
    <row r="1878" spans="1:11" ht="73.5" x14ac:dyDescent="0.25">
      <c r="A1878" s="30" t="s">
        <v>537</v>
      </c>
      <c r="B1878" s="23" t="s">
        <v>538</v>
      </c>
      <c r="C1878" s="24" t="s">
        <v>539</v>
      </c>
      <c r="D1878" s="24" t="s">
        <v>93</v>
      </c>
      <c r="E1878" s="24" t="s">
        <v>15</v>
      </c>
      <c r="F1878" s="24" t="s">
        <v>253</v>
      </c>
      <c r="G1878" s="24" t="s">
        <v>540</v>
      </c>
      <c r="H1878" s="24" t="s">
        <v>541</v>
      </c>
      <c r="I1878" s="24" t="s">
        <v>28</v>
      </c>
      <c r="J1878" s="24" t="s">
        <v>29</v>
      </c>
      <c r="K1878" s="24" t="s">
        <v>59</v>
      </c>
    </row>
    <row r="1879" spans="1:11" ht="52.5" x14ac:dyDescent="0.25">
      <c r="A1879" s="30" t="s">
        <v>542</v>
      </c>
      <c r="B1879" s="23" t="s">
        <v>543</v>
      </c>
      <c r="C1879" s="24" t="s">
        <v>544</v>
      </c>
      <c r="D1879" s="24" t="s">
        <v>128</v>
      </c>
      <c r="E1879" s="24" t="s">
        <v>15</v>
      </c>
      <c r="F1879" s="24" t="s">
        <v>545</v>
      </c>
      <c r="G1879" s="24" t="s">
        <v>546</v>
      </c>
      <c r="H1879" s="24" t="s">
        <v>547</v>
      </c>
      <c r="I1879" s="24" t="s">
        <v>105</v>
      </c>
      <c r="J1879" s="24" t="s">
        <v>106</v>
      </c>
      <c r="K1879" s="24" t="s">
        <v>107</v>
      </c>
    </row>
    <row r="1880" spans="1:11" ht="52.5" x14ac:dyDescent="0.25">
      <c r="A1880" s="30" t="s">
        <v>548</v>
      </c>
      <c r="B1880" s="23" t="s">
        <v>549</v>
      </c>
      <c r="C1880" s="24" t="s">
        <v>550</v>
      </c>
      <c r="D1880" s="24" t="s">
        <v>14</v>
      </c>
      <c r="E1880" s="24" t="s">
        <v>15</v>
      </c>
      <c r="F1880" s="24" t="s">
        <v>551</v>
      </c>
      <c r="G1880" s="24" t="s">
        <v>552</v>
      </c>
      <c r="H1880" s="24" t="s">
        <v>553</v>
      </c>
      <c r="I1880" s="24" t="s">
        <v>28</v>
      </c>
      <c r="J1880" s="24" t="s">
        <v>29</v>
      </c>
      <c r="K1880" s="24" t="s">
        <v>37</v>
      </c>
    </row>
    <row r="1881" spans="1:11" ht="84" x14ac:dyDescent="0.25">
      <c r="A1881" s="30" t="s">
        <v>554</v>
      </c>
      <c r="B1881" s="23" t="s">
        <v>555</v>
      </c>
      <c r="C1881" s="24" t="s">
        <v>556</v>
      </c>
      <c r="D1881" s="24" t="s">
        <v>63</v>
      </c>
      <c r="E1881" s="24" t="s">
        <v>15</v>
      </c>
      <c r="F1881" s="24" t="s">
        <v>321</v>
      </c>
      <c r="G1881" s="24" t="s">
        <v>322</v>
      </c>
      <c r="H1881" s="24" t="s">
        <v>323</v>
      </c>
      <c r="I1881" s="24" t="s">
        <v>316</v>
      </c>
      <c r="J1881" s="24" t="s">
        <v>317</v>
      </c>
      <c r="K1881" s="24" t="s">
        <v>344</v>
      </c>
    </row>
    <row r="1882" spans="1:11" ht="52.5" x14ac:dyDescent="0.25">
      <c r="A1882" s="30" t="s">
        <v>557</v>
      </c>
      <c r="B1882" s="23" t="s">
        <v>558</v>
      </c>
      <c r="C1882" s="24" t="s">
        <v>559</v>
      </c>
      <c r="D1882" s="24" t="s">
        <v>93</v>
      </c>
      <c r="E1882" s="24" t="s">
        <v>15</v>
      </c>
      <c r="F1882" s="24" t="s">
        <v>174</v>
      </c>
      <c r="G1882" s="24" t="s">
        <v>175</v>
      </c>
      <c r="H1882" s="24" t="s">
        <v>176</v>
      </c>
      <c r="I1882" s="24" t="s">
        <v>560</v>
      </c>
      <c r="J1882" s="24" t="s">
        <v>458</v>
      </c>
      <c r="K1882" s="24" t="s">
        <v>66</v>
      </c>
    </row>
    <row r="1883" spans="1:11" ht="73.5" x14ac:dyDescent="0.25">
      <c r="A1883" s="30" t="s">
        <v>561</v>
      </c>
      <c r="B1883" s="23" t="s">
        <v>562</v>
      </c>
      <c r="C1883" s="24" t="s">
        <v>563</v>
      </c>
      <c r="D1883" s="24" t="s">
        <v>63</v>
      </c>
      <c r="E1883" s="24" t="s">
        <v>15</v>
      </c>
      <c r="F1883" s="24" t="s">
        <v>565</v>
      </c>
      <c r="G1883" s="24" t="s">
        <v>566</v>
      </c>
      <c r="H1883" s="24" t="s">
        <v>567</v>
      </c>
      <c r="I1883" s="24" t="s">
        <v>28</v>
      </c>
      <c r="J1883" s="24" t="s">
        <v>29</v>
      </c>
      <c r="K1883" s="24" t="s">
        <v>517</v>
      </c>
    </row>
    <row r="1884" spans="1:11" ht="52.5" x14ac:dyDescent="0.25">
      <c r="A1884" s="30" t="s">
        <v>568</v>
      </c>
      <c r="B1884" s="23" t="s">
        <v>569</v>
      </c>
      <c r="C1884" s="24" t="s">
        <v>570</v>
      </c>
      <c r="D1884" s="24" t="s">
        <v>63</v>
      </c>
      <c r="E1884" s="24" t="s">
        <v>15</v>
      </c>
      <c r="F1884" s="24" t="s">
        <v>193</v>
      </c>
      <c r="G1884" s="24" t="s">
        <v>194</v>
      </c>
      <c r="H1884" s="24" t="s">
        <v>195</v>
      </c>
      <c r="I1884" s="24" t="s">
        <v>28</v>
      </c>
      <c r="J1884" s="24" t="s">
        <v>29</v>
      </c>
      <c r="K1884" s="24" t="s">
        <v>196</v>
      </c>
    </row>
    <row r="1885" spans="1:11" ht="94.5" x14ac:dyDescent="0.25">
      <c r="A1885" s="30" t="s">
        <v>571</v>
      </c>
      <c r="B1885" s="23" t="s">
        <v>572</v>
      </c>
      <c r="C1885" s="24" t="s">
        <v>573</v>
      </c>
      <c r="D1885" s="24" t="s">
        <v>80</v>
      </c>
      <c r="E1885" s="24" t="s">
        <v>15</v>
      </c>
      <c r="F1885" s="24" t="s">
        <v>574</v>
      </c>
      <c r="G1885" s="24"/>
      <c r="H1885" s="24" t="s">
        <v>575</v>
      </c>
      <c r="I1885" s="24" t="s">
        <v>19</v>
      </c>
      <c r="J1885" s="24" t="s">
        <v>20</v>
      </c>
      <c r="K1885" s="24"/>
    </row>
    <row r="1886" spans="1:11" ht="42" x14ac:dyDescent="0.25">
      <c r="A1886" s="30" t="s">
        <v>576</v>
      </c>
      <c r="B1886" s="23" t="s">
        <v>577</v>
      </c>
      <c r="C1886" s="24" t="s">
        <v>578</v>
      </c>
      <c r="D1886" s="24" t="s">
        <v>80</v>
      </c>
      <c r="E1886" s="24" t="s">
        <v>15</v>
      </c>
      <c r="F1886" s="24" t="s">
        <v>579</v>
      </c>
      <c r="G1886" s="24" t="s">
        <v>580</v>
      </c>
      <c r="H1886" s="24" t="s">
        <v>581</v>
      </c>
      <c r="I1886" s="24" t="s">
        <v>19</v>
      </c>
      <c r="J1886" s="24" t="s">
        <v>20</v>
      </c>
      <c r="K1886" s="24"/>
    </row>
    <row r="1887" spans="1:11" ht="84" x14ac:dyDescent="0.25">
      <c r="A1887" s="30" t="s">
        <v>582</v>
      </c>
      <c r="B1887" s="23" t="s">
        <v>583</v>
      </c>
      <c r="C1887" s="24" t="s">
        <v>584</v>
      </c>
      <c r="D1887" s="24" t="s">
        <v>585</v>
      </c>
      <c r="E1887" s="24" t="s">
        <v>15</v>
      </c>
      <c r="F1887" s="24" t="s">
        <v>587</v>
      </c>
      <c r="G1887" s="24" t="s">
        <v>586</v>
      </c>
      <c r="H1887" s="24" t="s">
        <v>588</v>
      </c>
      <c r="I1887" s="24" t="s">
        <v>28</v>
      </c>
      <c r="J1887" s="24" t="s">
        <v>29</v>
      </c>
      <c r="K1887" s="24" t="s">
        <v>589</v>
      </c>
    </row>
    <row r="1888" spans="1:11" ht="84" x14ac:dyDescent="0.25">
      <c r="A1888" s="30" t="s">
        <v>590</v>
      </c>
      <c r="B1888" s="23" t="s">
        <v>591</v>
      </c>
      <c r="C1888" s="24" t="s">
        <v>592</v>
      </c>
      <c r="D1888" s="24" t="s">
        <v>128</v>
      </c>
      <c r="E1888" s="24" t="s">
        <v>15</v>
      </c>
      <c r="F1888" s="24" t="s">
        <v>587</v>
      </c>
      <c r="G1888" s="24" t="s">
        <v>586</v>
      </c>
      <c r="H1888" s="24" t="s">
        <v>588</v>
      </c>
      <c r="I1888" s="24" t="s">
        <v>28</v>
      </c>
      <c r="J1888" s="24" t="s">
        <v>29</v>
      </c>
      <c r="K1888" s="24" t="s">
        <v>196</v>
      </c>
    </row>
    <row r="1889" spans="1:11" ht="84" x14ac:dyDescent="0.25">
      <c r="A1889" s="30" t="s">
        <v>593</v>
      </c>
      <c r="B1889" s="23" t="s">
        <v>594</v>
      </c>
      <c r="C1889" s="24" t="s">
        <v>595</v>
      </c>
      <c r="D1889" s="24" t="s">
        <v>63</v>
      </c>
      <c r="E1889" s="24" t="s">
        <v>15</v>
      </c>
      <c r="F1889" s="24" t="s">
        <v>587</v>
      </c>
      <c r="G1889" s="24" t="s">
        <v>586</v>
      </c>
      <c r="H1889" s="24" t="s">
        <v>588</v>
      </c>
      <c r="I1889" s="24" t="s">
        <v>28</v>
      </c>
      <c r="J1889" s="24" t="s">
        <v>29</v>
      </c>
      <c r="K1889" s="24" t="s">
        <v>66</v>
      </c>
    </row>
    <row r="1890" spans="1:11" ht="84" x14ac:dyDescent="0.25">
      <c r="A1890" s="30" t="s">
        <v>596</v>
      </c>
      <c r="B1890" s="23" t="s">
        <v>597</v>
      </c>
      <c r="C1890" s="24" t="s">
        <v>598</v>
      </c>
      <c r="D1890" s="24" t="s">
        <v>585</v>
      </c>
      <c r="E1890" s="24" t="s">
        <v>15</v>
      </c>
      <c r="F1890" s="24" t="s">
        <v>587</v>
      </c>
      <c r="G1890" s="24" t="s">
        <v>586</v>
      </c>
      <c r="H1890" s="24" t="s">
        <v>588</v>
      </c>
      <c r="I1890" s="24" t="s">
        <v>28</v>
      </c>
      <c r="J1890" s="24" t="s">
        <v>29</v>
      </c>
      <c r="K1890" s="24" t="s">
        <v>599</v>
      </c>
    </row>
    <row r="1891" spans="1:11" ht="42" x14ac:dyDescent="0.25">
      <c r="A1891" s="30" t="s">
        <v>600</v>
      </c>
      <c r="B1891" s="23" t="s">
        <v>601</v>
      </c>
      <c r="C1891" s="24" t="s">
        <v>110</v>
      </c>
      <c r="D1891" s="24" t="s">
        <v>80</v>
      </c>
      <c r="E1891" s="24" t="s">
        <v>15</v>
      </c>
      <c r="F1891" s="24" t="s">
        <v>602</v>
      </c>
      <c r="G1891" s="24" t="s">
        <v>335</v>
      </c>
      <c r="H1891" s="24" t="s">
        <v>603</v>
      </c>
      <c r="I1891" s="24" t="s">
        <v>19</v>
      </c>
      <c r="J1891" s="24" t="s">
        <v>20</v>
      </c>
      <c r="K1891" s="24"/>
    </row>
    <row r="1892" spans="1:11" ht="63" x14ac:dyDescent="0.25">
      <c r="A1892" s="30" t="s">
        <v>604</v>
      </c>
      <c r="B1892" s="23" t="s">
        <v>605</v>
      </c>
      <c r="C1892" s="24" t="s">
        <v>110</v>
      </c>
      <c r="D1892" s="24" t="s">
        <v>80</v>
      </c>
      <c r="E1892" s="24" t="s">
        <v>15</v>
      </c>
      <c r="F1892" s="24" t="s">
        <v>606</v>
      </c>
      <c r="G1892" s="24" t="s">
        <v>335</v>
      </c>
      <c r="H1892" s="24" t="s">
        <v>607</v>
      </c>
      <c r="I1892" s="24" t="s">
        <v>19</v>
      </c>
      <c r="J1892" s="24" t="s">
        <v>20</v>
      </c>
      <c r="K1892" s="24"/>
    </row>
    <row r="1893" spans="1:11" ht="42" x14ac:dyDescent="0.25">
      <c r="A1893" s="30" t="s">
        <v>608</v>
      </c>
      <c r="B1893" s="23" t="s">
        <v>609</v>
      </c>
      <c r="C1893" s="24" t="s">
        <v>610</v>
      </c>
      <c r="D1893" s="24" t="s">
        <v>80</v>
      </c>
      <c r="E1893" s="24" t="s">
        <v>15</v>
      </c>
      <c r="F1893" s="24" t="s">
        <v>612</v>
      </c>
      <c r="G1893" s="24" t="s">
        <v>611</v>
      </c>
      <c r="H1893" s="24" t="s">
        <v>613</v>
      </c>
      <c r="I1893" s="24" t="s">
        <v>19</v>
      </c>
      <c r="J1893" s="24" t="s">
        <v>20</v>
      </c>
      <c r="K1893" s="24"/>
    </row>
    <row r="1894" spans="1:11" ht="42" x14ac:dyDescent="0.25">
      <c r="A1894" s="30" t="s">
        <v>614</v>
      </c>
      <c r="B1894" s="23" t="s">
        <v>615</v>
      </c>
      <c r="C1894" s="24" t="s">
        <v>423</v>
      </c>
      <c r="D1894" s="24" t="s">
        <v>80</v>
      </c>
      <c r="E1894" s="24" t="s">
        <v>15</v>
      </c>
      <c r="F1894" s="24"/>
      <c r="G1894" s="24" t="s">
        <v>616</v>
      </c>
      <c r="H1894" s="24" t="s">
        <v>617</v>
      </c>
      <c r="I1894" s="24" t="s">
        <v>19</v>
      </c>
      <c r="J1894" s="24" t="s">
        <v>20</v>
      </c>
      <c r="K1894" s="24"/>
    </row>
    <row r="1895" spans="1:11" ht="42" x14ac:dyDescent="0.25">
      <c r="A1895" s="30" t="s">
        <v>618</v>
      </c>
      <c r="B1895" s="23" t="s">
        <v>619</v>
      </c>
      <c r="C1895" s="24" t="s">
        <v>620</v>
      </c>
      <c r="D1895" s="24" t="s">
        <v>80</v>
      </c>
      <c r="E1895" s="24" t="s">
        <v>15</v>
      </c>
      <c r="F1895" s="24" t="s">
        <v>429</v>
      </c>
      <c r="G1895" s="24" t="s">
        <v>430</v>
      </c>
      <c r="H1895" s="24" t="s">
        <v>431</v>
      </c>
      <c r="I1895" s="24" t="s">
        <v>19</v>
      </c>
      <c r="J1895" s="24" t="s">
        <v>20</v>
      </c>
      <c r="K1895" s="24"/>
    </row>
    <row r="1896" spans="1:11" ht="42" x14ac:dyDescent="0.25">
      <c r="A1896" s="30" t="s">
        <v>621</v>
      </c>
      <c r="B1896" s="23" t="s">
        <v>622</v>
      </c>
      <c r="C1896" s="24" t="s">
        <v>623</v>
      </c>
      <c r="D1896" s="24" t="s">
        <v>80</v>
      </c>
      <c r="E1896" s="24" t="s">
        <v>15</v>
      </c>
      <c r="F1896" s="24" t="s">
        <v>624</v>
      </c>
      <c r="G1896" s="24" t="s">
        <v>625</v>
      </c>
      <c r="H1896" s="24" t="s">
        <v>626</v>
      </c>
      <c r="I1896" s="24" t="s">
        <v>19</v>
      </c>
      <c r="J1896" s="24" t="s">
        <v>20</v>
      </c>
      <c r="K1896" s="24"/>
    </row>
    <row r="1897" spans="1:11" ht="42" x14ac:dyDescent="0.25">
      <c r="A1897" s="30" t="s">
        <v>627</v>
      </c>
      <c r="B1897" s="23" t="s">
        <v>628</v>
      </c>
      <c r="C1897" s="24" t="s">
        <v>629</v>
      </c>
      <c r="D1897" s="24" t="s">
        <v>80</v>
      </c>
      <c r="E1897" s="24" t="s">
        <v>15</v>
      </c>
      <c r="F1897" s="24" t="s">
        <v>630</v>
      </c>
      <c r="G1897" s="24" t="s">
        <v>631</v>
      </c>
      <c r="H1897" s="24" t="s">
        <v>632</v>
      </c>
      <c r="I1897" s="24" t="s">
        <v>19</v>
      </c>
      <c r="J1897" s="24" t="s">
        <v>20</v>
      </c>
      <c r="K1897" s="24"/>
    </row>
    <row r="1898" spans="1:11" ht="52.5" x14ac:dyDescent="0.25">
      <c r="A1898" s="30" t="s">
        <v>633</v>
      </c>
      <c r="B1898" s="23" t="s">
        <v>634</v>
      </c>
      <c r="C1898" s="24" t="s">
        <v>635</v>
      </c>
      <c r="D1898" s="24" t="s">
        <v>14</v>
      </c>
      <c r="E1898" s="24" t="s">
        <v>15</v>
      </c>
      <c r="F1898" s="24" t="s">
        <v>636</v>
      </c>
      <c r="G1898" s="24" t="s">
        <v>637</v>
      </c>
      <c r="H1898" s="24" t="s">
        <v>638</v>
      </c>
      <c r="I1898" s="24" t="s">
        <v>28</v>
      </c>
      <c r="J1898" s="24" t="s">
        <v>29</v>
      </c>
      <c r="K1898" s="24" t="s">
        <v>155</v>
      </c>
    </row>
    <row r="1899" spans="1:11" ht="52.5" x14ac:dyDescent="0.25">
      <c r="A1899" s="30" t="s">
        <v>639</v>
      </c>
      <c r="B1899" s="23" t="s">
        <v>640</v>
      </c>
      <c r="C1899" s="24" t="s">
        <v>641</v>
      </c>
      <c r="D1899" s="24" t="s">
        <v>63</v>
      </c>
      <c r="E1899" s="24" t="s">
        <v>15</v>
      </c>
      <c r="F1899" s="24" t="s">
        <v>642</v>
      </c>
      <c r="G1899" s="24" t="s">
        <v>643</v>
      </c>
      <c r="H1899" s="24" t="s">
        <v>644</v>
      </c>
      <c r="I1899" s="24" t="s">
        <v>28</v>
      </c>
      <c r="J1899" s="24" t="s">
        <v>29</v>
      </c>
      <c r="K1899" s="24" t="s">
        <v>148</v>
      </c>
    </row>
    <row r="1900" spans="1:11" ht="52.5" x14ac:dyDescent="0.25">
      <c r="A1900" s="30" t="s">
        <v>645</v>
      </c>
      <c r="B1900" s="23" t="s">
        <v>646</v>
      </c>
      <c r="C1900" s="24" t="s">
        <v>647</v>
      </c>
      <c r="D1900" s="24" t="s">
        <v>14</v>
      </c>
      <c r="E1900" s="24" t="s">
        <v>15</v>
      </c>
      <c r="F1900" s="24" t="s">
        <v>648</v>
      </c>
      <c r="G1900" s="24" t="s">
        <v>649</v>
      </c>
      <c r="H1900" s="24" t="s">
        <v>650</v>
      </c>
      <c r="I1900" s="24" t="s">
        <v>28</v>
      </c>
      <c r="J1900" s="24" t="s">
        <v>29</v>
      </c>
      <c r="K1900" s="24" t="s">
        <v>344</v>
      </c>
    </row>
    <row r="1901" spans="1:11" ht="84" x14ac:dyDescent="0.25">
      <c r="A1901" s="30" t="s">
        <v>651</v>
      </c>
      <c r="B1901" s="23" t="s">
        <v>652</v>
      </c>
      <c r="C1901" s="24" t="s">
        <v>653</v>
      </c>
      <c r="D1901" s="24" t="s">
        <v>93</v>
      </c>
      <c r="E1901" s="24" t="s">
        <v>15</v>
      </c>
      <c r="F1901" s="24" t="s">
        <v>654</v>
      </c>
      <c r="G1901" s="24" t="s">
        <v>655</v>
      </c>
      <c r="H1901" s="24" t="s">
        <v>656</v>
      </c>
      <c r="I1901" s="24" t="s">
        <v>28</v>
      </c>
      <c r="J1901" s="24" t="s">
        <v>29</v>
      </c>
      <c r="K1901" s="24" t="s">
        <v>59</v>
      </c>
    </row>
    <row r="1902" spans="1:11" ht="84" x14ac:dyDescent="0.25">
      <c r="A1902" s="30" t="s">
        <v>657</v>
      </c>
      <c r="B1902" s="23" t="s">
        <v>658</v>
      </c>
      <c r="C1902" s="24" t="s">
        <v>659</v>
      </c>
      <c r="D1902" s="24" t="s">
        <v>660</v>
      </c>
      <c r="E1902" s="24" t="s">
        <v>15</v>
      </c>
      <c r="F1902" s="24"/>
      <c r="G1902" s="24" t="s">
        <v>661</v>
      </c>
      <c r="H1902" s="24" t="s">
        <v>662</v>
      </c>
      <c r="I1902" s="24" t="s">
        <v>663</v>
      </c>
      <c r="J1902" s="24" t="s">
        <v>664</v>
      </c>
      <c r="K1902" s="24" t="s">
        <v>76</v>
      </c>
    </row>
    <row r="1903" spans="1:11" ht="52.5" x14ac:dyDescent="0.25">
      <c r="A1903" s="30" t="s">
        <v>665</v>
      </c>
      <c r="B1903" s="23" t="s">
        <v>666</v>
      </c>
      <c r="C1903" s="24" t="s">
        <v>667</v>
      </c>
      <c r="D1903" s="24" t="s">
        <v>14</v>
      </c>
      <c r="E1903" s="24" t="s">
        <v>15</v>
      </c>
      <c r="F1903" s="24" t="s">
        <v>669</v>
      </c>
      <c r="G1903" s="24" t="s">
        <v>670</v>
      </c>
      <c r="H1903" s="24" t="s">
        <v>671</v>
      </c>
      <c r="I1903" s="24" t="s">
        <v>28</v>
      </c>
      <c r="J1903" s="24" t="s">
        <v>29</v>
      </c>
      <c r="K1903" s="24" t="s">
        <v>37</v>
      </c>
    </row>
    <row r="1904" spans="1:11" ht="52.5" x14ac:dyDescent="0.25">
      <c r="A1904" s="30" t="s">
        <v>672</v>
      </c>
      <c r="B1904" s="23" t="s">
        <v>673</v>
      </c>
      <c r="C1904" s="24" t="s">
        <v>674</v>
      </c>
      <c r="D1904" s="24" t="s">
        <v>63</v>
      </c>
      <c r="E1904" s="24" t="s">
        <v>15</v>
      </c>
      <c r="F1904" s="24" t="s">
        <v>253</v>
      </c>
      <c r="G1904" s="24" t="s">
        <v>675</v>
      </c>
      <c r="H1904" s="24" t="s">
        <v>676</v>
      </c>
      <c r="I1904" s="24" t="s">
        <v>28</v>
      </c>
      <c r="J1904" s="24" t="s">
        <v>29</v>
      </c>
      <c r="K1904" s="24" t="s">
        <v>274</v>
      </c>
    </row>
    <row r="1905" spans="1:11" ht="52.5" x14ac:dyDescent="0.25">
      <c r="A1905" s="30" t="s">
        <v>677</v>
      </c>
      <c r="B1905" s="23" t="s">
        <v>678</v>
      </c>
      <c r="C1905" s="24" t="s">
        <v>679</v>
      </c>
      <c r="D1905" s="24" t="s">
        <v>14</v>
      </c>
      <c r="E1905" s="24" t="s">
        <v>15</v>
      </c>
      <c r="F1905" s="24" t="s">
        <v>669</v>
      </c>
      <c r="G1905" s="24" t="s">
        <v>670</v>
      </c>
      <c r="H1905" s="24" t="s">
        <v>671</v>
      </c>
      <c r="I1905" s="24" t="s">
        <v>28</v>
      </c>
      <c r="J1905" s="24" t="s">
        <v>29</v>
      </c>
      <c r="K1905" s="24" t="s">
        <v>344</v>
      </c>
    </row>
    <row r="1906" spans="1:11" ht="84" x14ac:dyDescent="0.25">
      <c r="A1906" s="30" t="s">
        <v>680</v>
      </c>
      <c r="B1906" s="23" t="s">
        <v>681</v>
      </c>
      <c r="C1906" s="24" t="s">
        <v>682</v>
      </c>
      <c r="D1906" s="24" t="s">
        <v>585</v>
      </c>
      <c r="E1906" s="24" t="s">
        <v>15</v>
      </c>
      <c r="F1906" s="24" t="s">
        <v>684</v>
      </c>
      <c r="G1906" s="24" t="s">
        <v>685</v>
      </c>
      <c r="H1906" s="24" t="s">
        <v>686</v>
      </c>
      <c r="I1906" s="24" t="s">
        <v>28</v>
      </c>
      <c r="J1906" s="24" t="s">
        <v>29</v>
      </c>
      <c r="K1906" s="24" t="s">
        <v>30</v>
      </c>
    </row>
    <row r="1907" spans="1:11" ht="52.5" x14ac:dyDescent="0.25">
      <c r="A1907" s="30" t="s">
        <v>687</v>
      </c>
      <c r="B1907" s="23" t="s">
        <v>688</v>
      </c>
      <c r="C1907" s="24" t="s">
        <v>689</v>
      </c>
      <c r="D1907" s="24" t="s">
        <v>63</v>
      </c>
      <c r="E1907" s="24" t="s">
        <v>15</v>
      </c>
      <c r="F1907" s="24" t="s">
        <v>690</v>
      </c>
      <c r="G1907" s="24" t="s">
        <v>691</v>
      </c>
      <c r="H1907" s="24" t="s">
        <v>692</v>
      </c>
      <c r="I1907" s="24" t="s">
        <v>28</v>
      </c>
      <c r="J1907" s="24" t="s">
        <v>29</v>
      </c>
      <c r="K1907" s="24" t="s">
        <v>66</v>
      </c>
    </row>
    <row r="1908" spans="1:11" ht="63" x14ac:dyDescent="0.25">
      <c r="A1908" s="30" t="s">
        <v>693</v>
      </c>
      <c r="B1908" s="23" t="s">
        <v>694</v>
      </c>
      <c r="C1908" s="24" t="s">
        <v>695</v>
      </c>
      <c r="D1908" s="24" t="s">
        <v>14</v>
      </c>
      <c r="E1908" s="24" t="s">
        <v>15</v>
      </c>
      <c r="F1908" s="24" t="s">
        <v>696</v>
      </c>
      <c r="G1908" s="24" t="s">
        <v>697</v>
      </c>
      <c r="H1908" s="24" t="s">
        <v>698</v>
      </c>
      <c r="I1908" s="24" t="s">
        <v>28</v>
      </c>
      <c r="J1908" s="24" t="s">
        <v>29</v>
      </c>
      <c r="K1908" s="24" t="s">
        <v>162</v>
      </c>
    </row>
    <row r="1909" spans="1:11" ht="52.5" x14ac:dyDescent="0.25">
      <c r="A1909" s="30" t="s">
        <v>699</v>
      </c>
      <c r="B1909" s="23" t="s">
        <v>700</v>
      </c>
      <c r="C1909" s="24" t="s">
        <v>701</v>
      </c>
      <c r="D1909" s="24" t="s">
        <v>80</v>
      </c>
      <c r="E1909" s="24" t="s">
        <v>15</v>
      </c>
      <c r="F1909" s="24" t="s">
        <v>669</v>
      </c>
      <c r="G1909" s="24" t="s">
        <v>702</v>
      </c>
      <c r="H1909" s="24" t="s">
        <v>671</v>
      </c>
      <c r="I1909" s="24" t="s">
        <v>19</v>
      </c>
      <c r="J1909" s="24" t="s">
        <v>20</v>
      </c>
      <c r="K1909" s="24"/>
    </row>
    <row r="1910" spans="1:11" ht="63" x14ac:dyDescent="0.25">
      <c r="A1910" s="30" t="s">
        <v>703</v>
      </c>
      <c r="B1910" s="23" t="s">
        <v>704</v>
      </c>
      <c r="C1910" s="24" t="s">
        <v>705</v>
      </c>
      <c r="D1910" s="24" t="s">
        <v>80</v>
      </c>
      <c r="E1910" s="24" t="s">
        <v>15</v>
      </c>
      <c r="F1910" s="24" t="s">
        <v>706</v>
      </c>
      <c r="G1910" s="24" t="s">
        <v>707</v>
      </c>
      <c r="H1910" s="24" t="s">
        <v>708</v>
      </c>
      <c r="I1910" s="24" t="s">
        <v>19</v>
      </c>
      <c r="J1910" s="24" t="s">
        <v>20</v>
      </c>
      <c r="K1910" s="24"/>
    </row>
    <row r="1911" spans="1:11" ht="63" x14ac:dyDescent="0.25">
      <c r="A1911" s="30" t="s">
        <v>709</v>
      </c>
      <c r="B1911" s="23" t="s">
        <v>710</v>
      </c>
      <c r="C1911" s="24" t="s">
        <v>711</v>
      </c>
      <c r="D1911" s="24" t="s">
        <v>14</v>
      </c>
      <c r="E1911" s="24" t="s">
        <v>15</v>
      </c>
      <c r="F1911" s="24" t="s">
        <v>340</v>
      </c>
      <c r="G1911" s="24" t="s">
        <v>712</v>
      </c>
      <c r="H1911" s="24" t="s">
        <v>713</v>
      </c>
      <c r="I1911" s="24" t="s">
        <v>343</v>
      </c>
      <c r="J1911" s="24" t="s">
        <v>317</v>
      </c>
      <c r="K1911" s="24" t="s">
        <v>344</v>
      </c>
    </row>
    <row r="1912" spans="1:11" ht="42" x14ac:dyDescent="0.25">
      <c r="A1912" s="30" t="s">
        <v>714</v>
      </c>
      <c r="B1912" s="23" t="s">
        <v>715</v>
      </c>
      <c r="C1912" s="24" t="s">
        <v>716</v>
      </c>
      <c r="D1912" s="24" t="s">
        <v>63</v>
      </c>
      <c r="E1912" s="24" t="s">
        <v>15</v>
      </c>
      <c r="F1912" s="24" t="s">
        <v>717</v>
      </c>
      <c r="G1912" s="24" t="s">
        <v>718</v>
      </c>
      <c r="H1912" s="24" t="s">
        <v>719</v>
      </c>
      <c r="I1912" s="24" t="s">
        <v>28</v>
      </c>
      <c r="J1912" s="24" t="s">
        <v>29</v>
      </c>
      <c r="K1912" s="24" t="s">
        <v>274</v>
      </c>
    </row>
    <row r="1913" spans="1:11" ht="42" x14ac:dyDescent="0.25">
      <c r="A1913" s="30" t="s">
        <v>720</v>
      </c>
      <c r="B1913" s="23" t="s">
        <v>721</v>
      </c>
      <c r="C1913" s="24" t="s">
        <v>722</v>
      </c>
      <c r="D1913" s="24" t="s">
        <v>80</v>
      </c>
      <c r="E1913" s="24" t="s">
        <v>15</v>
      </c>
      <c r="F1913" s="24" t="s">
        <v>723</v>
      </c>
      <c r="G1913" s="24" t="s">
        <v>724</v>
      </c>
      <c r="H1913" s="24" t="s">
        <v>725</v>
      </c>
      <c r="I1913" s="24" t="s">
        <v>19</v>
      </c>
      <c r="J1913" s="24" t="s">
        <v>20</v>
      </c>
      <c r="K1913" s="24"/>
    </row>
    <row r="1914" spans="1:11" ht="42" x14ac:dyDescent="0.25">
      <c r="A1914" s="24" t="s">
        <v>726</v>
      </c>
      <c r="B1914" s="23" t="s">
        <v>727</v>
      </c>
      <c r="C1914" s="24" t="s">
        <v>728</v>
      </c>
      <c r="D1914" s="24" t="s">
        <v>80</v>
      </c>
      <c r="E1914" s="24" t="s">
        <v>15</v>
      </c>
      <c r="F1914" s="24" t="s">
        <v>729</v>
      </c>
      <c r="G1914" s="24" t="s">
        <v>335</v>
      </c>
      <c r="H1914" s="24" t="s">
        <v>730</v>
      </c>
      <c r="I1914" s="24" t="s">
        <v>19</v>
      </c>
      <c r="J1914" s="24" t="s">
        <v>20</v>
      </c>
      <c r="K1914" s="24"/>
    </row>
    <row r="1915" spans="1:11" ht="42" x14ac:dyDescent="0.25">
      <c r="A1915" s="30" t="s">
        <v>731</v>
      </c>
      <c r="B1915" s="23" t="s">
        <v>732</v>
      </c>
      <c r="C1915" s="24" t="s">
        <v>620</v>
      </c>
      <c r="D1915" s="24" t="s">
        <v>80</v>
      </c>
      <c r="E1915" s="24" t="s">
        <v>15</v>
      </c>
      <c r="F1915" s="24" t="s">
        <v>733</v>
      </c>
      <c r="G1915" s="24" t="s">
        <v>734</v>
      </c>
      <c r="H1915" s="24" t="s">
        <v>735</v>
      </c>
      <c r="I1915" s="24" t="s">
        <v>19</v>
      </c>
      <c r="J1915" s="24" t="s">
        <v>20</v>
      </c>
      <c r="K1915" s="24"/>
    </row>
    <row r="1916" spans="1:11" ht="94.5" x14ac:dyDescent="0.25">
      <c r="A1916" s="30" t="s">
        <v>736</v>
      </c>
      <c r="B1916" s="23" t="s">
        <v>737</v>
      </c>
      <c r="C1916" s="24" t="s">
        <v>738</v>
      </c>
      <c r="D1916" s="24" t="s">
        <v>80</v>
      </c>
      <c r="E1916" s="24" t="s">
        <v>15</v>
      </c>
      <c r="F1916" s="24" t="s">
        <v>739</v>
      </c>
      <c r="G1916" s="24" t="s">
        <v>740</v>
      </c>
      <c r="H1916" s="24" t="s">
        <v>741</v>
      </c>
      <c r="I1916" s="24" t="s">
        <v>19</v>
      </c>
      <c r="J1916" s="24" t="s">
        <v>20</v>
      </c>
      <c r="K1916" s="24"/>
    </row>
    <row r="1917" spans="1:11" ht="42" x14ac:dyDescent="0.25">
      <c r="A1917" s="30" t="s">
        <v>742</v>
      </c>
      <c r="B1917" s="23" t="s">
        <v>743</v>
      </c>
      <c r="C1917" s="24" t="s">
        <v>744</v>
      </c>
      <c r="D1917" s="24" t="s">
        <v>80</v>
      </c>
      <c r="E1917" s="24" t="s">
        <v>15</v>
      </c>
      <c r="F1917" s="24" t="s">
        <v>745</v>
      </c>
      <c r="G1917" s="24" t="s">
        <v>746</v>
      </c>
      <c r="H1917" s="24" t="s">
        <v>747</v>
      </c>
      <c r="I1917" s="24" t="s">
        <v>19</v>
      </c>
      <c r="J1917" s="24" t="s">
        <v>20</v>
      </c>
      <c r="K1917" s="24"/>
    </row>
    <row r="1918" spans="1:11" ht="42" x14ac:dyDescent="0.25">
      <c r="A1918" s="30" t="s">
        <v>748</v>
      </c>
      <c r="B1918" s="23" t="s">
        <v>749</v>
      </c>
      <c r="C1918" s="24" t="s">
        <v>750</v>
      </c>
      <c r="D1918" s="24" t="s">
        <v>80</v>
      </c>
      <c r="E1918" s="24" t="s">
        <v>15</v>
      </c>
      <c r="F1918" s="24"/>
      <c r="G1918" s="24" t="s">
        <v>751</v>
      </c>
      <c r="H1918" s="24" t="s">
        <v>752</v>
      </c>
      <c r="I1918" s="24" t="s">
        <v>19</v>
      </c>
      <c r="J1918" s="24" t="s">
        <v>20</v>
      </c>
      <c r="K1918" s="24"/>
    </row>
    <row r="1919" spans="1:11" ht="52.5" x14ac:dyDescent="0.25">
      <c r="A1919" s="30" t="s">
        <v>753</v>
      </c>
      <c r="B1919" s="23" t="s">
        <v>754</v>
      </c>
      <c r="C1919" s="24" t="s">
        <v>755</v>
      </c>
      <c r="D1919" s="24" t="s">
        <v>128</v>
      </c>
      <c r="E1919" s="24" t="s">
        <v>15</v>
      </c>
      <c r="F1919" s="24" t="s">
        <v>756</v>
      </c>
      <c r="G1919" s="24" t="s">
        <v>757</v>
      </c>
      <c r="H1919" s="24" t="s">
        <v>758</v>
      </c>
      <c r="I1919" s="24" t="s">
        <v>28</v>
      </c>
      <c r="J1919" s="24" t="s">
        <v>29</v>
      </c>
      <c r="K1919" s="24" t="s">
        <v>759</v>
      </c>
    </row>
    <row r="1920" spans="1:11" ht="52.5" x14ac:dyDescent="0.25">
      <c r="A1920" s="30" t="s">
        <v>760</v>
      </c>
      <c r="B1920" s="23" t="s">
        <v>761</v>
      </c>
      <c r="C1920" s="24" t="s">
        <v>762</v>
      </c>
      <c r="D1920" s="24" t="s">
        <v>80</v>
      </c>
      <c r="E1920" s="24" t="s">
        <v>15</v>
      </c>
      <c r="F1920" s="24" t="s">
        <v>763</v>
      </c>
      <c r="G1920" s="24" t="s">
        <v>764</v>
      </c>
      <c r="H1920" s="24" t="s">
        <v>765</v>
      </c>
      <c r="I1920" s="24" t="s">
        <v>19</v>
      </c>
      <c r="J1920" s="24" t="s">
        <v>20</v>
      </c>
      <c r="K1920" s="24"/>
    </row>
    <row r="1921" spans="1:11" ht="52.5" x14ac:dyDescent="0.25">
      <c r="A1921" s="30" t="s">
        <v>766</v>
      </c>
      <c r="B1921" s="23" t="s">
        <v>767</v>
      </c>
      <c r="C1921" s="24" t="s">
        <v>768</v>
      </c>
      <c r="D1921" s="24" t="s">
        <v>14</v>
      </c>
      <c r="E1921" s="24" t="s">
        <v>15</v>
      </c>
      <c r="F1921" s="24" t="s">
        <v>770</v>
      </c>
      <c r="G1921" s="24" t="s">
        <v>769</v>
      </c>
      <c r="H1921" s="24" t="s">
        <v>771</v>
      </c>
      <c r="I1921" s="24" t="s">
        <v>28</v>
      </c>
      <c r="J1921" s="24" t="s">
        <v>29</v>
      </c>
      <c r="K1921" s="24" t="s">
        <v>37</v>
      </c>
    </row>
    <row r="1922" spans="1:11" ht="84" x14ac:dyDescent="0.25">
      <c r="A1922" s="30" t="s">
        <v>772</v>
      </c>
      <c r="B1922" s="23" t="s">
        <v>773</v>
      </c>
      <c r="C1922" s="24" t="s">
        <v>774</v>
      </c>
      <c r="D1922" s="24" t="s">
        <v>14</v>
      </c>
      <c r="E1922" s="24" t="s">
        <v>15</v>
      </c>
      <c r="F1922" s="24" t="s">
        <v>775</v>
      </c>
      <c r="G1922" s="24" t="s">
        <v>776</v>
      </c>
      <c r="H1922" s="24" t="s">
        <v>777</v>
      </c>
      <c r="I1922" s="24" t="s">
        <v>28</v>
      </c>
      <c r="J1922" s="24" t="s">
        <v>29</v>
      </c>
      <c r="K1922" s="24" t="s">
        <v>155</v>
      </c>
    </row>
    <row r="1923" spans="1:11" ht="63" x14ac:dyDescent="0.25">
      <c r="A1923" s="30" t="s">
        <v>778</v>
      </c>
      <c r="B1923" s="23" t="s">
        <v>779</v>
      </c>
      <c r="C1923" s="24" t="s">
        <v>780</v>
      </c>
      <c r="D1923" s="24" t="s">
        <v>63</v>
      </c>
      <c r="E1923" s="24" t="s">
        <v>15</v>
      </c>
      <c r="F1923" s="24" t="s">
        <v>781</v>
      </c>
      <c r="G1923" s="24" t="s">
        <v>782</v>
      </c>
      <c r="H1923" s="24" t="s">
        <v>783</v>
      </c>
      <c r="I1923" s="24" t="s">
        <v>28</v>
      </c>
      <c r="J1923" s="24" t="s">
        <v>29</v>
      </c>
      <c r="K1923" s="24" t="s">
        <v>281</v>
      </c>
    </row>
    <row r="1924" spans="1:11" ht="63" x14ac:dyDescent="0.25">
      <c r="A1924" s="30" t="s">
        <v>784</v>
      </c>
      <c r="B1924" s="23" t="s">
        <v>785</v>
      </c>
      <c r="C1924" s="24" t="s">
        <v>786</v>
      </c>
      <c r="D1924" s="24" t="s">
        <v>14</v>
      </c>
      <c r="E1924" s="24" t="s">
        <v>15</v>
      </c>
      <c r="F1924" s="24" t="s">
        <v>122</v>
      </c>
      <c r="G1924" s="24" t="s">
        <v>123</v>
      </c>
      <c r="H1924" s="24" t="s">
        <v>124</v>
      </c>
      <c r="I1924" s="24" t="s">
        <v>28</v>
      </c>
      <c r="J1924" s="24" t="s">
        <v>29</v>
      </c>
      <c r="K1924" s="24" t="s">
        <v>37</v>
      </c>
    </row>
    <row r="1925" spans="1:11" ht="84" x14ac:dyDescent="0.25">
      <c r="A1925" s="30" t="s">
        <v>787</v>
      </c>
      <c r="B1925" s="23" t="s">
        <v>788</v>
      </c>
      <c r="C1925" s="24" t="s">
        <v>789</v>
      </c>
      <c r="D1925" s="24" t="s">
        <v>63</v>
      </c>
      <c r="E1925" s="24" t="s">
        <v>15</v>
      </c>
      <c r="F1925" s="24" t="s">
        <v>654</v>
      </c>
      <c r="G1925" s="24" t="s">
        <v>655</v>
      </c>
      <c r="H1925" s="24" t="s">
        <v>656</v>
      </c>
      <c r="I1925" s="24" t="s">
        <v>28</v>
      </c>
      <c r="J1925" s="24" t="s">
        <v>29</v>
      </c>
      <c r="K1925" s="24" t="s">
        <v>344</v>
      </c>
    </row>
    <row r="1926" spans="1:11" ht="42" x14ac:dyDescent="0.25">
      <c r="A1926" s="30" t="s">
        <v>790</v>
      </c>
      <c r="B1926" s="23" t="s">
        <v>791</v>
      </c>
      <c r="C1926" s="24" t="s">
        <v>792</v>
      </c>
      <c r="D1926" s="24" t="s">
        <v>93</v>
      </c>
      <c r="E1926" s="24" t="s">
        <v>15</v>
      </c>
      <c r="F1926" s="24" t="s">
        <v>793</v>
      </c>
      <c r="G1926" s="24" t="s">
        <v>794</v>
      </c>
      <c r="H1926" s="24" t="s">
        <v>795</v>
      </c>
      <c r="I1926" s="24" t="s">
        <v>560</v>
      </c>
      <c r="J1926" s="24" t="s">
        <v>458</v>
      </c>
      <c r="K1926" s="24" t="s">
        <v>66</v>
      </c>
    </row>
    <row r="1927" spans="1:11" ht="63" x14ac:dyDescent="0.25">
      <c r="A1927" s="30" t="s">
        <v>796</v>
      </c>
      <c r="B1927" s="23" t="s">
        <v>797</v>
      </c>
      <c r="C1927" s="24" t="s">
        <v>798</v>
      </c>
      <c r="D1927" s="24" t="s">
        <v>80</v>
      </c>
      <c r="E1927" s="24" t="s">
        <v>15</v>
      </c>
      <c r="F1927" s="24" t="s">
        <v>799</v>
      </c>
      <c r="G1927" s="24" t="s">
        <v>800</v>
      </c>
      <c r="H1927" s="24" t="s">
        <v>801</v>
      </c>
      <c r="I1927" s="24" t="s">
        <v>28</v>
      </c>
      <c r="J1927" s="24" t="s">
        <v>29</v>
      </c>
      <c r="K1927" s="24" t="s">
        <v>155</v>
      </c>
    </row>
    <row r="1928" spans="1:11" ht="73.5" x14ac:dyDescent="0.25">
      <c r="A1928" s="30" t="s">
        <v>802</v>
      </c>
      <c r="B1928" s="23" t="s">
        <v>803</v>
      </c>
      <c r="C1928" s="24" t="s">
        <v>804</v>
      </c>
      <c r="D1928" s="24" t="s">
        <v>63</v>
      </c>
      <c r="E1928" s="24" t="s">
        <v>15</v>
      </c>
      <c r="F1928" s="24" t="s">
        <v>805</v>
      </c>
      <c r="G1928" s="24" t="s">
        <v>806</v>
      </c>
      <c r="H1928" s="24" t="s">
        <v>807</v>
      </c>
      <c r="I1928" s="24" t="s">
        <v>28</v>
      </c>
      <c r="J1928" s="24" t="s">
        <v>29</v>
      </c>
      <c r="K1928" s="24" t="s">
        <v>281</v>
      </c>
    </row>
    <row r="1929" spans="1:11" ht="52.5" x14ac:dyDescent="0.25">
      <c r="A1929" s="30" t="s">
        <v>808</v>
      </c>
      <c r="B1929" s="23" t="s">
        <v>809</v>
      </c>
      <c r="C1929" s="24" t="s">
        <v>810</v>
      </c>
      <c r="D1929" s="24" t="s">
        <v>55</v>
      </c>
      <c r="E1929" s="24" t="s">
        <v>15</v>
      </c>
      <c r="F1929" s="24" t="s">
        <v>811</v>
      </c>
      <c r="G1929" s="24" t="s">
        <v>812</v>
      </c>
      <c r="H1929" s="24" t="s">
        <v>813</v>
      </c>
      <c r="I1929" s="24" t="s">
        <v>28</v>
      </c>
      <c r="J1929" s="24" t="s">
        <v>29</v>
      </c>
      <c r="K1929" s="24" t="s">
        <v>196</v>
      </c>
    </row>
    <row r="1930" spans="1:11" ht="42" x14ac:dyDescent="0.25">
      <c r="A1930" s="30" t="s">
        <v>814</v>
      </c>
      <c r="B1930" s="23" t="s">
        <v>815</v>
      </c>
      <c r="C1930" s="24" t="s">
        <v>816</v>
      </c>
      <c r="D1930" s="24" t="s">
        <v>93</v>
      </c>
      <c r="E1930" s="24" t="s">
        <v>15</v>
      </c>
      <c r="F1930" s="24" t="s">
        <v>140</v>
      </c>
      <c r="G1930" s="24" t="s">
        <v>141</v>
      </c>
      <c r="H1930" s="24" t="s">
        <v>142</v>
      </c>
      <c r="I1930" s="24" t="s">
        <v>663</v>
      </c>
      <c r="J1930" s="24" t="s">
        <v>664</v>
      </c>
      <c r="K1930" s="24" t="s">
        <v>76</v>
      </c>
    </row>
    <row r="1931" spans="1:11" ht="52.5" x14ac:dyDescent="0.25">
      <c r="A1931" s="30" t="s">
        <v>817</v>
      </c>
      <c r="B1931" s="23" t="s">
        <v>818</v>
      </c>
      <c r="C1931" s="24" t="s">
        <v>819</v>
      </c>
      <c r="D1931" s="24" t="s">
        <v>63</v>
      </c>
      <c r="E1931" s="24" t="s">
        <v>15</v>
      </c>
      <c r="F1931" s="24" t="s">
        <v>545</v>
      </c>
      <c r="G1931" s="24" t="s">
        <v>546</v>
      </c>
      <c r="H1931" s="24" t="s">
        <v>547</v>
      </c>
      <c r="I1931" s="24" t="s">
        <v>28</v>
      </c>
      <c r="J1931" s="24" t="s">
        <v>29</v>
      </c>
      <c r="K1931" s="24" t="s">
        <v>344</v>
      </c>
    </row>
    <row r="1932" spans="1:11" ht="52.5" x14ac:dyDescent="0.25">
      <c r="A1932" s="30" t="s">
        <v>820</v>
      </c>
      <c r="B1932" s="23" t="s">
        <v>821</v>
      </c>
      <c r="C1932" s="24" t="s">
        <v>822</v>
      </c>
      <c r="D1932" s="24" t="s">
        <v>14</v>
      </c>
      <c r="E1932" s="24" t="s">
        <v>15</v>
      </c>
      <c r="F1932" s="24" t="s">
        <v>823</v>
      </c>
      <c r="G1932" s="24" t="s">
        <v>824</v>
      </c>
      <c r="H1932" s="24" t="s">
        <v>825</v>
      </c>
      <c r="I1932" s="24" t="s">
        <v>28</v>
      </c>
      <c r="J1932" s="24" t="s">
        <v>29</v>
      </c>
      <c r="K1932" s="24" t="s">
        <v>155</v>
      </c>
    </row>
    <row r="1933" spans="1:11" ht="52.5" x14ac:dyDescent="0.25">
      <c r="A1933" s="30" t="s">
        <v>826</v>
      </c>
      <c r="B1933" s="23" t="s">
        <v>827</v>
      </c>
      <c r="C1933" s="24" t="s">
        <v>828</v>
      </c>
      <c r="D1933" s="24" t="s">
        <v>63</v>
      </c>
      <c r="E1933" s="24" t="s">
        <v>15</v>
      </c>
      <c r="F1933" s="24" t="s">
        <v>829</v>
      </c>
      <c r="G1933" s="24" t="s">
        <v>830</v>
      </c>
      <c r="H1933" s="24" t="s">
        <v>831</v>
      </c>
      <c r="I1933" s="24" t="s">
        <v>28</v>
      </c>
      <c r="J1933" s="24" t="s">
        <v>29</v>
      </c>
      <c r="K1933" s="24" t="s">
        <v>281</v>
      </c>
    </row>
    <row r="1934" spans="1:11" ht="52.5" x14ac:dyDescent="0.25">
      <c r="A1934" s="30" t="s">
        <v>832</v>
      </c>
      <c r="B1934" s="23" t="s">
        <v>833</v>
      </c>
      <c r="C1934" s="24" t="s">
        <v>834</v>
      </c>
      <c r="D1934" s="24" t="s">
        <v>14</v>
      </c>
      <c r="E1934" s="24" t="s">
        <v>15</v>
      </c>
      <c r="F1934" s="24" t="s">
        <v>835</v>
      </c>
      <c r="G1934" s="24" t="s">
        <v>836</v>
      </c>
      <c r="H1934" s="24" t="s">
        <v>837</v>
      </c>
      <c r="I1934" s="24" t="s">
        <v>28</v>
      </c>
      <c r="J1934" s="24" t="s">
        <v>29</v>
      </c>
      <c r="K1934" s="24" t="s">
        <v>155</v>
      </c>
    </row>
    <row r="1935" spans="1:11" ht="63" x14ac:dyDescent="0.25">
      <c r="A1935" s="30" t="s">
        <v>838</v>
      </c>
      <c r="B1935" s="23" t="s">
        <v>839</v>
      </c>
      <c r="C1935" s="24" t="s">
        <v>840</v>
      </c>
      <c r="D1935" s="24" t="s">
        <v>14</v>
      </c>
      <c r="E1935" s="24" t="s">
        <v>15</v>
      </c>
      <c r="F1935" s="24" t="s">
        <v>841</v>
      </c>
      <c r="G1935" s="24" t="s">
        <v>842</v>
      </c>
      <c r="H1935" s="24" t="s">
        <v>843</v>
      </c>
      <c r="I1935" s="24" t="s">
        <v>28</v>
      </c>
      <c r="J1935" s="24" t="s">
        <v>29</v>
      </c>
      <c r="K1935" s="24" t="s">
        <v>37</v>
      </c>
    </row>
    <row r="1936" spans="1:11" ht="42" x14ac:dyDescent="0.25">
      <c r="A1936" s="30" t="s">
        <v>844</v>
      </c>
      <c r="B1936" s="23" t="s">
        <v>845</v>
      </c>
      <c r="C1936" s="24" t="s">
        <v>846</v>
      </c>
      <c r="D1936" s="24" t="s">
        <v>128</v>
      </c>
      <c r="E1936" s="24" t="s">
        <v>15</v>
      </c>
      <c r="F1936" s="24" t="s">
        <v>486</v>
      </c>
      <c r="G1936" s="24" t="s">
        <v>847</v>
      </c>
      <c r="H1936" s="24" t="s">
        <v>848</v>
      </c>
      <c r="I1936" s="24" t="s">
        <v>28</v>
      </c>
      <c r="J1936" s="24" t="s">
        <v>29</v>
      </c>
      <c r="K1936" s="24" t="s">
        <v>196</v>
      </c>
    </row>
    <row r="1937" spans="1:11" ht="42" x14ac:dyDescent="0.25">
      <c r="A1937" s="30" t="s">
        <v>849</v>
      </c>
      <c r="B1937" s="23" t="s">
        <v>850</v>
      </c>
      <c r="C1937" s="24" t="s">
        <v>851</v>
      </c>
      <c r="D1937" s="24" t="s">
        <v>55</v>
      </c>
      <c r="E1937" s="24" t="s">
        <v>15</v>
      </c>
      <c r="F1937" s="24" t="s">
        <v>253</v>
      </c>
      <c r="G1937" s="24" t="s">
        <v>852</v>
      </c>
      <c r="H1937" s="24" t="s">
        <v>853</v>
      </c>
      <c r="I1937" s="24" t="s">
        <v>28</v>
      </c>
      <c r="J1937" s="24" t="s">
        <v>29</v>
      </c>
      <c r="K1937" s="24" t="s">
        <v>196</v>
      </c>
    </row>
    <row r="1938" spans="1:11" ht="73.5" x14ac:dyDescent="0.25">
      <c r="A1938" s="30" t="s">
        <v>854</v>
      </c>
      <c r="B1938" s="23" t="s">
        <v>855</v>
      </c>
      <c r="C1938" s="24" t="s">
        <v>856</v>
      </c>
      <c r="D1938" s="24" t="s">
        <v>14</v>
      </c>
      <c r="E1938" s="24" t="s">
        <v>15</v>
      </c>
      <c r="F1938" s="24" t="s">
        <v>857</v>
      </c>
      <c r="G1938" s="24" t="s">
        <v>858</v>
      </c>
      <c r="H1938" s="24" t="s">
        <v>859</v>
      </c>
      <c r="I1938" s="24" t="s">
        <v>28</v>
      </c>
      <c r="J1938" s="24" t="s">
        <v>29</v>
      </c>
      <c r="K1938" s="24" t="s">
        <v>37</v>
      </c>
    </row>
    <row r="1939" spans="1:11" ht="84" x14ac:dyDescent="0.25">
      <c r="A1939" s="30" t="s">
        <v>860</v>
      </c>
      <c r="B1939" s="23" t="s">
        <v>861</v>
      </c>
      <c r="C1939" s="24" t="s">
        <v>862</v>
      </c>
      <c r="D1939" s="24" t="s">
        <v>14</v>
      </c>
      <c r="E1939" s="24" t="s">
        <v>15</v>
      </c>
      <c r="F1939" s="24" t="s">
        <v>863</v>
      </c>
      <c r="G1939" s="24" t="s">
        <v>864</v>
      </c>
      <c r="H1939" s="24" t="s">
        <v>865</v>
      </c>
      <c r="I1939" s="24" t="s">
        <v>28</v>
      </c>
      <c r="J1939" s="24" t="s">
        <v>29</v>
      </c>
      <c r="K1939" s="24" t="s">
        <v>274</v>
      </c>
    </row>
    <row r="1940" spans="1:11" ht="105" x14ac:dyDescent="0.25">
      <c r="A1940" s="30" t="s">
        <v>866</v>
      </c>
      <c r="B1940" s="23" t="s">
        <v>867</v>
      </c>
      <c r="C1940" s="24" t="s">
        <v>868</v>
      </c>
      <c r="D1940" s="24" t="s">
        <v>14</v>
      </c>
      <c r="E1940" s="24" t="s">
        <v>15</v>
      </c>
      <c r="F1940" s="24" t="s">
        <v>340</v>
      </c>
      <c r="G1940" s="24" t="s">
        <v>869</v>
      </c>
      <c r="H1940" s="24" t="s">
        <v>870</v>
      </c>
      <c r="I1940" s="24" t="s">
        <v>28</v>
      </c>
      <c r="J1940" s="24" t="s">
        <v>29</v>
      </c>
      <c r="K1940" s="24" t="s">
        <v>170</v>
      </c>
    </row>
    <row r="1941" spans="1:11" ht="73.5" x14ac:dyDescent="0.25">
      <c r="A1941" s="30" t="s">
        <v>871</v>
      </c>
      <c r="B1941" s="23" t="s">
        <v>872</v>
      </c>
      <c r="C1941" s="24" t="s">
        <v>873</v>
      </c>
      <c r="D1941" s="24" t="s">
        <v>128</v>
      </c>
      <c r="E1941" s="24" t="s">
        <v>15</v>
      </c>
      <c r="F1941" s="24" t="s">
        <v>874</v>
      </c>
      <c r="G1941" s="24" t="s">
        <v>875</v>
      </c>
      <c r="H1941" s="24" t="s">
        <v>876</v>
      </c>
      <c r="I1941" s="24" t="s">
        <v>28</v>
      </c>
      <c r="J1941" s="24" t="s">
        <v>29</v>
      </c>
      <c r="K1941" s="24" t="s">
        <v>268</v>
      </c>
    </row>
    <row r="1942" spans="1:11" ht="31.5" x14ac:dyDescent="0.25">
      <c r="A1942" s="30" t="s">
        <v>877</v>
      </c>
      <c r="B1942" s="23" t="s">
        <v>878</v>
      </c>
      <c r="C1942" s="24" t="s">
        <v>879</v>
      </c>
      <c r="D1942" s="24" t="s">
        <v>880</v>
      </c>
      <c r="E1942" s="24" t="s">
        <v>15</v>
      </c>
      <c r="F1942" s="24" t="s">
        <v>253</v>
      </c>
      <c r="G1942" s="24" t="s">
        <v>881</v>
      </c>
      <c r="H1942" s="24" t="s">
        <v>882</v>
      </c>
      <c r="I1942" s="24" t="s">
        <v>28</v>
      </c>
      <c r="J1942" s="24" t="s">
        <v>29</v>
      </c>
      <c r="K1942" s="24" t="s">
        <v>37</v>
      </c>
    </row>
    <row r="1943" spans="1:11" ht="52.5" x14ac:dyDescent="0.25">
      <c r="A1943" s="30" t="s">
        <v>883</v>
      </c>
      <c r="B1943" s="23" t="s">
        <v>884</v>
      </c>
      <c r="C1943" s="24" t="s">
        <v>885</v>
      </c>
      <c r="D1943" s="24" t="s">
        <v>585</v>
      </c>
      <c r="E1943" s="24" t="s">
        <v>15</v>
      </c>
      <c r="F1943" s="24"/>
      <c r="G1943" s="24" t="s">
        <v>864</v>
      </c>
      <c r="H1943" s="24" t="s">
        <v>886</v>
      </c>
      <c r="I1943" s="24" t="s">
        <v>28</v>
      </c>
      <c r="J1943" s="24" t="s">
        <v>29</v>
      </c>
      <c r="K1943" s="24" t="s">
        <v>274</v>
      </c>
    </row>
    <row r="1944" spans="1:11" ht="73.5" x14ac:dyDescent="0.25">
      <c r="A1944" s="30" t="s">
        <v>887</v>
      </c>
      <c r="B1944" s="23" t="s">
        <v>888</v>
      </c>
      <c r="C1944" s="24" t="s">
        <v>889</v>
      </c>
      <c r="D1944" s="24" t="s">
        <v>585</v>
      </c>
      <c r="E1944" s="24" t="s">
        <v>15</v>
      </c>
      <c r="F1944" s="24" t="s">
        <v>890</v>
      </c>
      <c r="G1944" s="24" t="s">
        <v>891</v>
      </c>
      <c r="H1944" s="24" t="s">
        <v>892</v>
      </c>
      <c r="I1944" s="24" t="s">
        <v>28</v>
      </c>
      <c r="J1944" s="24" t="s">
        <v>29</v>
      </c>
      <c r="K1944" s="24" t="s">
        <v>59</v>
      </c>
    </row>
    <row r="1945" spans="1:11" ht="52.5" x14ac:dyDescent="0.25">
      <c r="A1945" s="30" t="s">
        <v>893</v>
      </c>
      <c r="B1945" s="23" t="s">
        <v>894</v>
      </c>
      <c r="C1945" s="24" t="s">
        <v>895</v>
      </c>
      <c r="D1945" s="24" t="s">
        <v>63</v>
      </c>
      <c r="E1945" s="24" t="s">
        <v>15</v>
      </c>
      <c r="F1945" s="24" t="s">
        <v>486</v>
      </c>
      <c r="G1945" s="24" t="s">
        <v>896</v>
      </c>
      <c r="H1945" s="24" t="s">
        <v>897</v>
      </c>
      <c r="I1945" s="24" t="s">
        <v>28</v>
      </c>
      <c r="J1945" s="24" t="s">
        <v>29</v>
      </c>
      <c r="K1945" s="24" t="s">
        <v>162</v>
      </c>
    </row>
    <row r="1946" spans="1:11" ht="42" x14ac:dyDescent="0.25">
      <c r="A1946" s="30" t="s">
        <v>898</v>
      </c>
      <c r="B1946" s="23" t="s">
        <v>899</v>
      </c>
      <c r="C1946" s="24" t="s">
        <v>900</v>
      </c>
      <c r="D1946" s="24" t="s">
        <v>63</v>
      </c>
      <c r="E1946" s="24" t="s">
        <v>15</v>
      </c>
      <c r="F1946" s="24" t="s">
        <v>140</v>
      </c>
      <c r="G1946" s="24" t="s">
        <v>901</v>
      </c>
      <c r="H1946" s="24" t="s">
        <v>142</v>
      </c>
      <c r="I1946" s="24" t="s">
        <v>28</v>
      </c>
      <c r="J1946" s="24" t="s">
        <v>29</v>
      </c>
      <c r="K1946" s="24" t="s">
        <v>76</v>
      </c>
    </row>
    <row r="1947" spans="1:11" ht="84" x14ac:dyDescent="0.25">
      <c r="A1947" s="30" t="s">
        <v>902</v>
      </c>
      <c r="B1947" s="23" t="s">
        <v>903</v>
      </c>
      <c r="C1947" s="24" t="s">
        <v>904</v>
      </c>
      <c r="D1947" s="24" t="s">
        <v>14</v>
      </c>
      <c r="E1947" s="24" t="s">
        <v>15</v>
      </c>
      <c r="F1947" s="24" t="s">
        <v>905</v>
      </c>
      <c r="G1947" s="24" t="s">
        <v>906</v>
      </c>
      <c r="H1947" s="24" t="s">
        <v>907</v>
      </c>
      <c r="I1947" s="24" t="s">
        <v>28</v>
      </c>
      <c r="J1947" s="24" t="s">
        <v>29</v>
      </c>
      <c r="K1947" s="24" t="s">
        <v>344</v>
      </c>
    </row>
    <row r="1948" spans="1:11" ht="73.5" x14ac:dyDescent="0.25">
      <c r="A1948" s="30" t="s">
        <v>908</v>
      </c>
      <c r="B1948" s="23" t="s">
        <v>909</v>
      </c>
      <c r="C1948" s="24" t="s">
        <v>910</v>
      </c>
      <c r="D1948" s="24" t="s">
        <v>128</v>
      </c>
      <c r="E1948" s="24" t="s">
        <v>15</v>
      </c>
      <c r="F1948" s="24" t="s">
        <v>911</v>
      </c>
      <c r="G1948" s="24"/>
      <c r="H1948" s="24" t="s">
        <v>912</v>
      </c>
      <c r="I1948" s="24" t="s">
        <v>28</v>
      </c>
      <c r="J1948" s="24" t="s">
        <v>29</v>
      </c>
      <c r="K1948" s="24" t="s">
        <v>471</v>
      </c>
    </row>
    <row r="1949" spans="1:11" ht="63" x14ac:dyDescent="0.25">
      <c r="A1949" s="30" t="s">
        <v>913</v>
      </c>
      <c r="B1949" s="23" t="s">
        <v>914</v>
      </c>
      <c r="C1949" s="24" t="s">
        <v>915</v>
      </c>
      <c r="D1949" s="24" t="s">
        <v>14</v>
      </c>
      <c r="E1949" s="24" t="s">
        <v>15</v>
      </c>
      <c r="F1949" s="24" t="s">
        <v>167</v>
      </c>
      <c r="G1949" s="24" t="s">
        <v>168</v>
      </c>
      <c r="H1949" s="24" t="s">
        <v>169</v>
      </c>
      <c r="I1949" s="24" t="s">
        <v>28</v>
      </c>
      <c r="J1949" s="24" t="s">
        <v>29</v>
      </c>
      <c r="K1949" s="24" t="s">
        <v>37</v>
      </c>
    </row>
    <row r="1950" spans="1:11" ht="63" x14ac:dyDescent="0.25">
      <c r="A1950" s="30" t="s">
        <v>916</v>
      </c>
      <c r="B1950" s="23" t="s">
        <v>917</v>
      </c>
      <c r="C1950" s="24" t="s">
        <v>918</v>
      </c>
      <c r="D1950" s="24" t="s">
        <v>14</v>
      </c>
      <c r="E1950" s="24" t="s">
        <v>15</v>
      </c>
      <c r="F1950" s="24" t="s">
        <v>167</v>
      </c>
      <c r="G1950" s="24" t="s">
        <v>168</v>
      </c>
      <c r="H1950" s="24" t="s">
        <v>169</v>
      </c>
      <c r="I1950" s="24" t="s">
        <v>28</v>
      </c>
      <c r="J1950" s="24" t="s">
        <v>29</v>
      </c>
      <c r="K1950" s="24" t="s">
        <v>170</v>
      </c>
    </row>
    <row r="1951" spans="1:11" ht="63" x14ac:dyDescent="0.25">
      <c r="A1951" s="30" t="s">
        <v>919</v>
      </c>
      <c r="B1951" s="23" t="s">
        <v>920</v>
      </c>
      <c r="C1951" s="24" t="s">
        <v>921</v>
      </c>
      <c r="D1951" s="24" t="s">
        <v>63</v>
      </c>
      <c r="E1951" s="24" t="s">
        <v>15</v>
      </c>
      <c r="F1951" s="24" t="s">
        <v>922</v>
      </c>
      <c r="G1951" s="24" t="s">
        <v>923</v>
      </c>
      <c r="H1951" s="24" t="s">
        <v>924</v>
      </c>
      <c r="I1951" s="24" t="s">
        <v>28</v>
      </c>
      <c r="J1951" s="24" t="s">
        <v>29</v>
      </c>
      <c r="K1951" s="24" t="s">
        <v>37</v>
      </c>
    </row>
    <row r="1952" spans="1:11" ht="52.5" x14ac:dyDescent="0.25">
      <c r="A1952" s="30" t="s">
        <v>925</v>
      </c>
      <c r="B1952" s="23" t="s">
        <v>926</v>
      </c>
      <c r="C1952" s="24" t="s">
        <v>927</v>
      </c>
      <c r="D1952" s="24" t="s">
        <v>80</v>
      </c>
      <c r="E1952" s="24" t="s">
        <v>15</v>
      </c>
      <c r="F1952" s="24" t="s">
        <v>928</v>
      </c>
      <c r="G1952" s="24" t="s">
        <v>929</v>
      </c>
      <c r="H1952" s="24" t="s">
        <v>930</v>
      </c>
      <c r="I1952" s="24" t="s">
        <v>19</v>
      </c>
      <c r="J1952" s="24" t="s">
        <v>20</v>
      </c>
      <c r="K1952" s="24"/>
    </row>
    <row r="1953" spans="1:11" ht="42" x14ac:dyDescent="0.25">
      <c r="A1953" s="30" t="s">
        <v>931</v>
      </c>
      <c r="B1953" s="23" t="s">
        <v>932</v>
      </c>
      <c r="C1953" s="24" t="s">
        <v>620</v>
      </c>
      <c r="D1953" s="24" t="s">
        <v>80</v>
      </c>
      <c r="E1953" s="24" t="s">
        <v>15</v>
      </c>
      <c r="F1953" s="24"/>
      <c r="G1953" s="24" t="s">
        <v>419</v>
      </c>
      <c r="H1953" s="24" t="s">
        <v>420</v>
      </c>
      <c r="I1953" s="24" t="s">
        <v>19</v>
      </c>
      <c r="J1953" s="24" t="s">
        <v>20</v>
      </c>
      <c r="K1953" s="24"/>
    </row>
    <row r="1954" spans="1:11" ht="42" x14ac:dyDescent="0.25">
      <c r="A1954" s="30" t="s">
        <v>933</v>
      </c>
      <c r="B1954" s="23" t="s">
        <v>934</v>
      </c>
      <c r="C1954" s="24" t="s">
        <v>935</v>
      </c>
      <c r="D1954" s="24" t="s">
        <v>80</v>
      </c>
      <c r="E1954" s="24" t="s">
        <v>15</v>
      </c>
      <c r="F1954" s="24" t="s">
        <v>936</v>
      </c>
      <c r="G1954" s="24" t="s">
        <v>937</v>
      </c>
      <c r="H1954" s="24" t="s">
        <v>938</v>
      </c>
      <c r="I1954" s="24" t="s">
        <v>19</v>
      </c>
      <c r="J1954" s="24" t="s">
        <v>20</v>
      </c>
      <c r="K1954" s="24"/>
    </row>
    <row r="1955" spans="1:11" ht="42" x14ac:dyDescent="0.25">
      <c r="A1955" s="30" t="s">
        <v>939</v>
      </c>
      <c r="B1955" s="23" t="s">
        <v>940</v>
      </c>
      <c r="C1955" s="24" t="s">
        <v>941</v>
      </c>
      <c r="D1955" s="24" t="s">
        <v>80</v>
      </c>
      <c r="E1955" s="24" t="s">
        <v>15</v>
      </c>
      <c r="F1955" s="24" t="s">
        <v>429</v>
      </c>
      <c r="G1955" s="24" t="s">
        <v>430</v>
      </c>
      <c r="H1955" s="24" t="s">
        <v>431</v>
      </c>
      <c r="I1955" s="24" t="s">
        <v>19</v>
      </c>
      <c r="J1955" s="24" t="s">
        <v>20</v>
      </c>
      <c r="K1955" s="24"/>
    </row>
    <row r="1956" spans="1:11" ht="94.5" x14ac:dyDescent="0.25">
      <c r="A1956" s="30" t="s">
        <v>942</v>
      </c>
      <c r="B1956" s="23" t="s">
        <v>943</v>
      </c>
      <c r="C1956" s="24" t="s">
        <v>944</v>
      </c>
      <c r="D1956" s="24" t="s">
        <v>80</v>
      </c>
      <c r="E1956" s="24" t="s">
        <v>15</v>
      </c>
      <c r="F1956" s="24" t="s">
        <v>739</v>
      </c>
      <c r="G1956" s="24" t="s">
        <v>740</v>
      </c>
      <c r="H1956" s="24" t="s">
        <v>741</v>
      </c>
      <c r="I1956" s="24" t="s">
        <v>19</v>
      </c>
      <c r="J1956" s="24" t="s">
        <v>20</v>
      </c>
      <c r="K1956" s="24"/>
    </row>
    <row r="1957" spans="1:11" ht="52.5" x14ac:dyDescent="0.25">
      <c r="A1957" s="30" t="s">
        <v>945</v>
      </c>
      <c r="B1957" s="23" t="s">
        <v>946</v>
      </c>
      <c r="C1957" s="24" t="s">
        <v>947</v>
      </c>
      <c r="D1957" s="24" t="s">
        <v>660</v>
      </c>
      <c r="E1957" s="24" t="s">
        <v>15</v>
      </c>
      <c r="F1957" s="24" t="s">
        <v>253</v>
      </c>
      <c r="G1957" s="24" t="s">
        <v>948</v>
      </c>
      <c r="H1957" s="24" t="s">
        <v>949</v>
      </c>
      <c r="I1957" s="24" t="s">
        <v>28</v>
      </c>
      <c r="J1957" s="24" t="s">
        <v>29</v>
      </c>
      <c r="K1957" s="24" t="s">
        <v>268</v>
      </c>
    </row>
    <row r="1958" spans="1:11" ht="42" x14ac:dyDescent="0.25">
      <c r="A1958" s="30" t="s">
        <v>950</v>
      </c>
      <c r="B1958" s="23" t="s">
        <v>951</v>
      </c>
      <c r="C1958" s="24" t="s">
        <v>952</v>
      </c>
      <c r="D1958" s="24" t="s">
        <v>14</v>
      </c>
      <c r="E1958" s="24" t="s">
        <v>15</v>
      </c>
      <c r="F1958" s="24" t="s">
        <v>953</v>
      </c>
      <c r="G1958" s="24" t="s">
        <v>954</v>
      </c>
      <c r="H1958" s="24" t="s">
        <v>955</v>
      </c>
      <c r="I1958" s="24" t="s">
        <v>28</v>
      </c>
      <c r="J1958" s="24" t="s">
        <v>29</v>
      </c>
      <c r="K1958" s="24" t="s">
        <v>37</v>
      </c>
    </row>
    <row r="1959" spans="1:11" ht="73.5" x14ac:dyDescent="0.25">
      <c r="A1959" s="30" t="s">
        <v>956</v>
      </c>
      <c r="B1959" s="23" t="s">
        <v>957</v>
      </c>
      <c r="C1959" s="24" t="s">
        <v>958</v>
      </c>
      <c r="D1959" s="24" t="s">
        <v>63</v>
      </c>
      <c r="E1959" s="24" t="s">
        <v>15</v>
      </c>
      <c r="F1959" s="24"/>
      <c r="G1959" s="24" t="s">
        <v>959</v>
      </c>
      <c r="H1959" s="24" t="s">
        <v>960</v>
      </c>
      <c r="I1959" s="24" t="s">
        <v>28</v>
      </c>
      <c r="J1959" s="24" t="s">
        <v>29</v>
      </c>
      <c r="K1959" s="24" t="s">
        <v>66</v>
      </c>
    </row>
    <row r="1960" spans="1:11" ht="52.5" x14ac:dyDescent="0.25">
      <c r="A1960" s="30" t="s">
        <v>961</v>
      </c>
      <c r="B1960" s="23" t="s">
        <v>962</v>
      </c>
      <c r="C1960" s="24" t="s">
        <v>963</v>
      </c>
      <c r="D1960" s="24" t="s">
        <v>14</v>
      </c>
      <c r="E1960" s="24" t="s">
        <v>15</v>
      </c>
      <c r="F1960" s="24" t="s">
        <v>174</v>
      </c>
      <c r="G1960" s="24" t="s">
        <v>175</v>
      </c>
      <c r="H1960" s="24" t="s">
        <v>176</v>
      </c>
      <c r="I1960" s="24" t="s">
        <v>28</v>
      </c>
      <c r="J1960" s="24" t="s">
        <v>29</v>
      </c>
      <c r="K1960" s="24" t="s">
        <v>37</v>
      </c>
    </row>
    <row r="1961" spans="1:11" ht="42" x14ac:dyDescent="0.25">
      <c r="A1961" s="30" t="s">
        <v>964</v>
      </c>
      <c r="B1961" s="23" t="s">
        <v>965</v>
      </c>
      <c r="C1961" s="24" t="s">
        <v>966</v>
      </c>
      <c r="D1961" s="24" t="s">
        <v>80</v>
      </c>
      <c r="E1961" s="24" t="s">
        <v>15</v>
      </c>
      <c r="F1961" s="24" t="s">
        <v>936</v>
      </c>
      <c r="G1961" s="24" t="s">
        <v>937</v>
      </c>
      <c r="H1961" s="24" t="s">
        <v>938</v>
      </c>
      <c r="I1961" s="24" t="s">
        <v>19</v>
      </c>
      <c r="J1961" s="24" t="s">
        <v>20</v>
      </c>
      <c r="K1961" s="24"/>
    </row>
    <row r="1962" spans="1:11" ht="42" x14ac:dyDescent="0.25">
      <c r="A1962" s="30" t="s">
        <v>967</v>
      </c>
      <c r="B1962" s="23" t="s">
        <v>968</v>
      </c>
      <c r="C1962" s="24" t="s">
        <v>969</v>
      </c>
      <c r="D1962" s="24" t="s">
        <v>80</v>
      </c>
      <c r="E1962" s="24" t="s">
        <v>15</v>
      </c>
      <c r="F1962" s="24" t="s">
        <v>970</v>
      </c>
      <c r="G1962" s="24" t="s">
        <v>971</v>
      </c>
      <c r="H1962" s="24" t="s">
        <v>972</v>
      </c>
      <c r="I1962" s="24" t="s">
        <v>19</v>
      </c>
      <c r="J1962" s="24" t="s">
        <v>20</v>
      </c>
      <c r="K1962" s="24"/>
    </row>
    <row r="1963" spans="1:11" ht="42" x14ac:dyDescent="0.25">
      <c r="A1963" s="30" t="s">
        <v>973</v>
      </c>
      <c r="B1963" s="23" t="s">
        <v>974</v>
      </c>
      <c r="C1963" s="24" t="s">
        <v>975</v>
      </c>
      <c r="D1963" s="24" t="s">
        <v>80</v>
      </c>
      <c r="E1963" s="24" t="s">
        <v>15</v>
      </c>
      <c r="F1963" s="24" t="s">
        <v>976</v>
      </c>
      <c r="G1963" s="24" t="s">
        <v>977</v>
      </c>
      <c r="H1963" s="24" t="s">
        <v>978</v>
      </c>
      <c r="I1963" s="24" t="s">
        <v>19</v>
      </c>
      <c r="J1963" s="24" t="s">
        <v>20</v>
      </c>
      <c r="K1963" s="24"/>
    </row>
    <row r="1964" spans="1:11" ht="52.5" x14ac:dyDescent="0.25">
      <c r="A1964" s="30" t="s">
        <v>979</v>
      </c>
      <c r="B1964" s="23" t="s">
        <v>980</v>
      </c>
      <c r="C1964" s="24" t="s">
        <v>981</v>
      </c>
      <c r="D1964" s="24" t="s">
        <v>63</v>
      </c>
      <c r="E1964" s="24" t="s">
        <v>15</v>
      </c>
      <c r="F1964" s="24" t="s">
        <v>982</v>
      </c>
      <c r="G1964" s="24" t="s">
        <v>983</v>
      </c>
      <c r="H1964" s="24" t="s">
        <v>984</v>
      </c>
      <c r="I1964" s="24" t="s">
        <v>28</v>
      </c>
      <c r="J1964" s="24" t="s">
        <v>29</v>
      </c>
      <c r="K1964" s="24" t="s">
        <v>66</v>
      </c>
    </row>
    <row r="1965" spans="1:11" ht="63" x14ac:dyDescent="0.25">
      <c r="A1965" s="30" t="s">
        <v>985</v>
      </c>
      <c r="B1965" s="23" t="s">
        <v>986</v>
      </c>
      <c r="C1965" s="24" t="s">
        <v>987</v>
      </c>
      <c r="D1965" s="24" t="s">
        <v>14</v>
      </c>
      <c r="E1965" s="24" t="s">
        <v>15</v>
      </c>
      <c r="F1965" s="24" t="s">
        <v>988</v>
      </c>
      <c r="G1965" s="24" t="s">
        <v>989</v>
      </c>
      <c r="H1965" s="24" t="s">
        <v>990</v>
      </c>
      <c r="I1965" s="24" t="s">
        <v>28</v>
      </c>
      <c r="J1965" s="24" t="s">
        <v>29</v>
      </c>
      <c r="K1965" s="24" t="s">
        <v>37</v>
      </c>
    </row>
    <row r="1966" spans="1:11" ht="52.5" x14ac:dyDescent="0.25">
      <c r="A1966" s="30" t="s">
        <v>991</v>
      </c>
      <c r="B1966" s="23" t="s">
        <v>992</v>
      </c>
      <c r="C1966" s="24" t="s">
        <v>993</v>
      </c>
      <c r="D1966" s="24" t="s">
        <v>14</v>
      </c>
      <c r="E1966" s="24" t="s">
        <v>15</v>
      </c>
      <c r="F1966" s="24" t="s">
        <v>994</v>
      </c>
      <c r="G1966" s="24" t="s">
        <v>995</v>
      </c>
      <c r="H1966" s="24" t="s">
        <v>996</v>
      </c>
      <c r="I1966" s="24" t="s">
        <v>28</v>
      </c>
      <c r="J1966" s="24" t="s">
        <v>29</v>
      </c>
      <c r="K1966" s="24" t="s">
        <v>155</v>
      </c>
    </row>
    <row r="1967" spans="1:11" ht="52.5" x14ac:dyDescent="0.25">
      <c r="A1967" s="30" t="s">
        <v>997</v>
      </c>
      <c r="B1967" s="23" t="s">
        <v>998</v>
      </c>
      <c r="C1967" s="24" t="s">
        <v>999</v>
      </c>
      <c r="D1967" s="24" t="s">
        <v>14</v>
      </c>
      <c r="E1967" s="24" t="s">
        <v>15</v>
      </c>
      <c r="F1967" s="24" t="s">
        <v>770</v>
      </c>
      <c r="G1967" s="24" t="s">
        <v>769</v>
      </c>
      <c r="H1967" s="24" t="s">
        <v>771</v>
      </c>
      <c r="I1967" s="24" t="s">
        <v>28</v>
      </c>
      <c r="J1967" s="24" t="s">
        <v>29</v>
      </c>
      <c r="K1967" s="24" t="s">
        <v>37</v>
      </c>
    </row>
    <row r="1968" spans="1:11" ht="31.5" x14ac:dyDescent="0.25">
      <c r="A1968" s="30" t="s">
        <v>1000</v>
      </c>
      <c r="B1968" s="23" t="s">
        <v>1001</v>
      </c>
      <c r="C1968" s="24" t="s">
        <v>1002</v>
      </c>
      <c r="D1968" s="24" t="s">
        <v>14</v>
      </c>
      <c r="E1968" s="24" t="s">
        <v>15</v>
      </c>
      <c r="F1968" s="24" t="s">
        <v>1003</v>
      </c>
      <c r="G1968" s="24" t="s">
        <v>1004</v>
      </c>
      <c r="H1968" s="24" t="s">
        <v>1005</v>
      </c>
      <c r="I1968" s="24" t="s">
        <v>28</v>
      </c>
      <c r="J1968" s="24" t="s">
        <v>29</v>
      </c>
      <c r="K1968" s="24" t="s">
        <v>37</v>
      </c>
    </row>
    <row r="1969" spans="1:11" ht="52.5" x14ac:dyDescent="0.25">
      <c r="A1969" s="30" t="s">
        <v>1006</v>
      </c>
      <c r="B1969" s="23" t="s">
        <v>1007</v>
      </c>
      <c r="C1969" s="24" t="s">
        <v>1008</v>
      </c>
      <c r="D1969" s="24" t="s">
        <v>14</v>
      </c>
      <c r="E1969" s="24" t="s">
        <v>15</v>
      </c>
      <c r="F1969" s="24" t="s">
        <v>1009</v>
      </c>
      <c r="G1969" s="24" t="s">
        <v>1010</v>
      </c>
      <c r="H1969" s="24" t="s">
        <v>1011</v>
      </c>
      <c r="I1969" s="24" t="s">
        <v>28</v>
      </c>
      <c r="J1969" s="24" t="s">
        <v>29</v>
      </c>
      <c r="K1969" s="24" t="s">
        <v>37</v>
      </c>
    </row>
    <row r="1970" spans="1:11" ht="42" x14ac:dyDescent="0.25">
      <c r="A1970" s="30" t="s">
        <v>1012</v>
      </c>
      <c r="B1970" s="23" t="s">
        <v>1013</v>
      </c>
      <c r="C1970" s="24" t="s">
        <v>1014</v>
      </c>
      <c r="D1970" s="24" t="s">
        <v>63</v>
      </c>
      <c r="E1970" s="24" t="s">
        <v>15</v>
      </c>
      <c r="F1970" s="24" t="s">
        <v>1015</v>
      </c>
      <c r="G1970" s="24" t="s">
        <v>1016</v>
      </c>
      <c r="H1970" s="24" t="s">
        <v>1017</v>
      </c>
      <c r="I1970" s="24" t="s">
        <v>28</v>
      </c>
      <c r="J1970" s="24" t="s">
        <v>29</v>
      </c>
      <c r="K1970" s="24" t="s">
        <v>1018</v>
      </c>
    </row>
    <row r="1971" spans="1:11" ht="63" x14ac:dyDescent="0.25">
      <c r="A1971" s="30" t="s">
        <v>1019</v>
      </c>
      <c r="B1971" s="23" t="s">
        <v>1020</v>
      </c>
      <c r="C1971" s="24" t="s">
        <v>1021</v>
      </c>
      <c r="D1971" s="24" t="s">
        <v>14</v>
      </c>
      <c r="E1971" s="24" t="s">
        <v>15</v>
      </c>
      <c r="F1971" s="24" t="s">
        <v>841</v>
      </c>
      <c r="G1971" s="24" t="s">
        <v>842</v>
      </c>
      <c r="H1971" s="24" t="s">
        <v>843</v>
      </c>
      <c r="I1971" s="24" t="s">
        <v>28</v>
      </c>
      <c r="J1971" s="24" t="s">
        <v>29</v>
      </c>
      <c r="K1971" s="24" t="s">
        <v>37</v>
      </c>
    </row>
    <row r="1972" spans="1:11" ht="52.5" x14ac:dyDescent="0.25">
      <c r="A1972" s="30" t="s">
        <v>1022</v>
      </c>
      <c r="B1972" s="23" t="s">
        <v>1023</v>
      </c>
      <c r="C1972" s="24" t="s">
        <v>792</v>
      </c>
      <c r="D1972" s="24" t="s">
        <v>55</v>
      </c>
      <c r="E1972" s="24" t="s">
        <v>15</v>
      </c>
      <c r="F1972" s="24" t="s">
        <v>253</v>
      </c>
      <c r="G1972" s="24" t="s">
        <v>1024</v>
      </c>
      <c r="H1972" s="24" t="s">
        <v>1025</v>
      </c>
      <c r="I1972" s="24" t="s">
        <v>28</v>
      </c>
      <c r="J1972" s="24" t="s">
        <v>29</v>
      </c>
      <c r="K1972" s="24" t="s">
        <v>196</v>
      </c>
    </row>
    <row r="1973" spans="1:11" ht="73.5" x14ac:dyDescent="0.25">
      <c r="A1973" s="24" t="s">
        <v>1026</v>
      </c>
      <c r="B1973" s="23" t="s">
        <v>1027</v>
      </c>
      <c r="C1973" s="24" t="s">
        <v>1028</v>
      </c>
      <c r="D1973" s="24" t="s">
        <v>128</v>
      </c>
      <c r="E1973" s="24" t="s">
        <v>15</v>
      </c>
      <c r="F1973" s="24" t="s">
        <v>1029</v>
      </c>
      <c r="G1973" s="24" t="s">
        <v>1030</v>
      </c>
      <c r="H1973" s="24" t="s">
        <v>1031</v>
      </c>
      <c r="I1973" s="24" t="s">
        <v>28</v>
      </c>
      <c r="J1973" s="24" t="s">
        <v>29</v>
      </c>
      <c r="K1973" s="24" t="s">
        <v>471</v>
      </c>
    </row>
    <row r="1974" spans="1:11" ht="73.5" x14ac:dyDescent="0.25">
      <c r="A1974" s="30" t="s">
        <v>1032</v>
      </c>
      <c r="B1974" s="23" t="s">
        <v>1033</v>
      </c>
      <c r="C1974" s="24" t="s">
        <v>1028</v>
      </c>
      <c r="D1974" s="24" t="s">
        <v>14</v>
      </c>
      <c r="E1974" s="24" t="s">
        <v>15</v>
      </c>
      <c r="F1974" s="24" t="s">
        <v>1029</v>
      </c>
      <c r="G1974" s="24" t="s">
        <v>1030</v>
      </c>
      <c r="H1974" s="24" t="s">
        <v>1031</v>
      </c>
      <c r="I1974" s="24" t="s">
        <v>28</v>
      </c>
      <c r="J1974" s="24" t="s">
        <v>29</v>
      </c>
      <c r="K1974" s="24" t="s">
        <v>170</v>
      </c>
    </row>
    <row r="1975" spans="1:11" ht="63" x14ac:dyDescent="0.25">
      <c r="A1975" s="30" t="s">
        <v>1034</v>
      </c>
      <c r="B1975" s="23" t="s">
        <v>1035</v>
      </c>
      <c r="C1975" s="24" t="s">
        <v>1036</v>
      </c>
      <c r="D1975" s="24" t="s">
        <v>14</v>
      </c>
      <c r="E1975" s="24" t="s">
        <v>15</v>
      </c>
      <c r="F1975" s="24" t="s">
        <v>841</v>
      </c>
      <c r="G1975" s="24" t="s">
        <v>842</v>
      </c>
      <c r="H1975" s="24" t="s">
        <v>843</v>
      </c>
      <c r="I1975" s="24" t="s">
        <v>343</v>
      </c>
      <c r="J1975" s="24" t="s">
        <v>317</v>
      </c>
      <c r="K1975" s="24" t="s">
        <v>344</v>
      </c>
    </row>
    <row r="1976" spans="1:11" ht="42" x14ac:dyDescent="0.25">
      <c r="A1976" s="30" t="s">
        <v>1037</v>
      </c>
      <c r="B1976" s="23" t="s">
        <v>1038</v>
      </c>
      <c r="C1976" s="24" t="s">
        <v>1039</v>
      </c>
      <c r="D1976" s="24" t="s">
        <v>1040</v>
      </c>
      <c r="E1976" s="24" t="s">
        <v>15</v>
      </c>
      <c r="F1976" s="24"/>
      <c r="G1976" s="24" t="s">
        <v>419</v>
      </c>
      <c r="H1976" s="24" t="s">
        <v>420</v>
      </c>
      <c r="I1976" s="24" t="s">
        <v>19</v>
      </c>
      <c r="J1976" s="24" t="s">
        <v>20</v>
      </c>
      <c r="K1976" s="24" t="s">
        <v>1041</v>
      </c>
    </row>
    <row r="1977" spans="1:11" ht="42" x14ac:dyDescent="0.25">
      <c r="A1977" s="30" t="s">
        <v>1042</v>
      </c>
      <c r="B1977" s="23" t="s">
        <v>1043</v>
      </c>
      <c r="C1977" s="24" t="s">
        <v>1044</v>
      </c>
      <c r="D1977" s="24" t="s">
        <v>1040</v>
      </c>
      <c r="E1977" s="24" t="s">
        <v>15</v>
      </c>
      <c r="F1977" s="24" t="s">
        <v>340</v>
      </c>
      <c r="G1977" s="24" t="s">
        <v>1045</v>
      </c>
      <c r="H1977" s="24" t="s">
        <v>1046</v>
      </c>
      <c r="I1977" s="24" t="s">
        <v>19</v>
      </c>
      <c r="J1977" s="24" t="s">
        <v>20</v>
      </c>
      <c r="K1977" s="24" t="s">
        <v>1041</v>
      </c>
    </row>
    <row r="1978" spans="1:11" ht="42" x14ac:dyDescent="0.25">
      <c r="A1978" s="30" t="s">
        <v>1047</v>
      </c>
      <c r="B1978" s="23" t="s">
        <v>1048</v>
      </c>
      <c r="C1978" s="24" t="s">
        <v>1049</v>
      </c>
      <c r="D1978" s="24" t="s">
        <v>1040</v>
      </c>
      <c r="E1978" s="24" t="s">
        <v>15</v>
      </c>
      <c r="F1978" s="24" t="s">
        <v>1050</v>
      </c>
      <c r="G1978" s="24"/>
      <c r="H1978" s="24" t="s">
        <v>1051</v>
      </c>
      <c r="I1978" s="24" t="s">
        <v>19</v>
      </c>
      <c r="J1978" s="24" t="s">
        <v>20</v>
      </c>
      <c r="K1978" s="24" t="s">
        <v>1041</v>
      </c>
    </row>
    <row r="1979" spans="1:11" ht="42" x14ac:dyDescent="0.25">
      <c r="A1979" s="30" t="s">
        <v>1052</v>
      </c>
      <c r="B1979" s="23" t="s">
        <v>1053</v>
      </c>
      <c r="C1979" s="24" t="s">
        <v>1054</v>
      </c>
      <c r="D1979" s="24" t="s">
        <v>55</v>
      </c>
      <c r="E1979" s="24" t="s">
        <v>15</v>
      </c>
      <c r="F1979" s="24" t="s">
        <v>253</v>
      </c>
      <c r="G1979" s="24" t="s">
        <v>1055</v>
      </c>
      <c r="H1979" s="24" t="s">
        <v>1056</v>
      </c>
      <c r="I1979" s="24" t="s">
        <v>1057</v>
      </c>
      <c r="J1979" s="24" t="s">
        <v>75</v>
      </c>
      <c r="K1979" s="24" t="s">
        <v>76</v>
      </c>
    </row>
    <row r="1980" spans="1:11" ht="63" x14ac:dyDescent="0.25">
      <c r="A1980" s="30" t="s">
        <v>1058</v>
      </c>
      <c r="B1980" s="23" t="s">
        <v>1059</v>
      </c>
      <c r="C1980" s="24" t="s">
        <v>1060</v>
      </c>
      <c r="D1980" s="24" t="s">
        <v>55</v>
      </c>
      <c r="E1980" s="24" t="s">
        <v>15</v>
      </c>
      <c r="F1980" s="24"/>
      <c r="G1980" s="24" t="s">
        <v>1061</v>
      </c>
      <c r="H1980" s="24" t="s">
        <v>1062</v>
      </c>
      <c r="I1980" s="24" t="s">
        <v>28</v>
      </c>
      <c r="J1980" s="24" t="s">
        <v>29</v>
      </c>
      <c r="K1980" s="24" t="s">
        <v>196</v>
      </c>
    </row>
    <row r="1981" spans="1:11" ht="73.5" x14ac:dyDescent="0.25">
      <c r="A1981" s="30" t="s">
        <v>1063</v>
      </c>
      <c r="B1981" s="23" t="s">
        <v>1064</v>
      </c>
      <c r="C1981" s="24" t="s">
        <v>1065</v>
      </c>
      <c r="D1981" s="24" t="s">
        <v>14</v>
      </c>
      <c r="E1981" s="24" t="s">
        <v>15</v>
      </c>
      <c r="F1981" s="24" t="s">
        <v>1066</v>
      </c>
      <c r="G1981" s="24" t="s">
        <v>1067</v>
      </c>
      <c r="H1981" s="24" t="s">
        <v>1068</v>
      </c>
      <c r="I1981" s="24" t="s">
        <v>28</v>
      </c>
      <c r="J1981" s="24" t="s">
        <v>29</v>
      </c>
      <c r="K1981" s="24" t="s">
        <v>37</v>
      </c>
    </row>
    <row r="1982" spans="1:11" ht="84" x14ac:dyDescent="0.25">
      <c r="A1982" s="30" t="s">
        <v>1069</v>
      </c>
      <c r="B1982" s="23" t="s">
        <v>1070</v>
      </c>
      <c r="C1982" s="24" t="s">
        <v>1071</v>
      </c>
      <c r="D1982" s="24" t="s">
        <v>14</v>
      </c>
      <c r="E1982" s="24" t="s">
        <v>15</v>
      </c>
      <c r="F1982" s="24" t="s">
        <v>1072</v>
      </c>
      <c r="G1982" s="24" t="s">
        <v>1073</v>
      </c>
      <c r="H1982" s="24" t="s">
        <v>1074</v>
      </c>
      <c r="I1982" s="24" t="s">
        <v>28</v>
      </c>
      <c r="J1982" s="24" t="s">
        <v>29</v>
      </c>
      <c r="K1982" s="24" t="s">
        <v>37</v>
      </c>
    </row>
    <row r="1983" spans="1:11" ht="63" x14ac:dyDescent="0.25">
      <c r="A1983" s="30" t="s">
        <v>1075</v>
      </c>
      <c r="B1983" s="23" t="s">
        <v>1076</v>
      </c>
      <c r="C1983" s="24" t="s">
        <v>1077</v>
      </c>
      <c r="D1983" s="24" t="s">
        <v>660</v>
      </c>
      <c r="E1983" s="24" t="s">
        <v>15</v>
      </c>
      <c r="F1983" s="24" t="s">
        <v>1078</v>
      </c>
      <c r="G1983" s="24"/>
      <c r="H1983" s="24" t="s">
        <v>1079</v>
      </c>
      <c r="I1983" s="24" t="s">
        <v>28</v>
      </c>
      <c r="J1983" s="24" t="s">
        <v>29</v>
      </c>
      <c r="K1983" s="24" t="s">
        <v>759</v>
      </c>
    </row>
    <row r="1984" spans="1:11" ht="84" x14ac:dyDescent="0.25">
      <c r="A1984" s="30" t="s">
        <v>1080</v>
      </c>
      <c r="B1984" s="23" t="s">
        <v>1081</v>
      </c>
      <c r="C1984" s="24" t="s">
        <v>1082</v>
      </c>
      <c r="D1984" s="24" t="s">
        <v>1083</v>
      </c>
      <c r="E1984" s="24" t="s">
        <v>15</v>
      </c>
      <c r="F1984" s="24"/>
      <c r="G1984" s="24" t="s">
        <v>1084</v>
      </c>
      <c r="H1984" s="24" t="s">
        <v>1085</v>
      </c>
      <c r="I1984" s="24" t="s">
        <v>28</v>
      </c>
      <c r="J1984" s="24" t="s">
        <v>29</v>
      </c>
      <c r="K1984" s="24" t="s">
        <v>37</v>
      </c>
    </row>
    <row r="1985" spans="1:11" ht="52.5" x14ac:dyDescent="0.25">
      <c r="A1985" s="30" t="s">
        <v>1086</v>
      </c>
      <c r="B1985" s="23" t="s">
        <v>1087</v>
      </c>
      <c r="C1985" s="24" t="s">
        <v>1088</v>
      </c>
      <c r="D1985" s="24" t="s">
        <v>128</v>
      </c>
      <c r="E1985" s="24" t="s">
        <v>15</v>
      </c>
      <c r="F1985" s="24" t="s">
        <v>71</v>
      </c>
      <c r="G1985" s="24" t="s">
        <v>1089</v>
      </c>
      <c r="H1985" s="24" t="s">
        <v>1090</v>
      </c>
      <c r="I1985" s="24" t="s">
        <v>28</v>
      </c>
      <c r="J1985" s="24" t="s">
        <v>29</v>
      </c>
      <c r="K1985" s="24" t="s">
        <v>196</v>
      </c>
    </row>
    <row r="1986" spans="1:11" ht="84" x14ac:dyDescent="0.25">
      <c r="A1986" s="30" t="s">
        <v>1091</v>
      </c>
      <c r="B1986" s="23" t="s">
        <v>1092</v>
      </c>
      <c r="C1986" s="24" t="s">
        <v>1093</v>
      </c>
      <c r="D1986" s="24" t="s">
        <v>80</v>
      </c>
      <c r="E1986" s="24" t="s">
        <v>15</v>
      </c>
      <c r="F1986" s="24" t="s">
        <v>1094</v>
      </c>
      <c r="G1986" s="24" t="s">
        <v>1095</v>
      </c>
      <c r="H1986" s="24" t="s">
        <v>1096</v>
      </c>
      <c r="I1986" s="24" t="s">
        <v>28</v>
      </c>
      <c r="J1986" s="24" t="s">
        <v>29</v>
      </c>
      <c r="K1986" s="24" t="s">
        <v>155</v>
      </c>
    </row>
    <row r="1987" spans="1:11" ht="52.5" x14ac:dyDescent="0.25">
      <c r="A1987" s="30" t="s">
        <v>1097</v>
      </c>
      <c r="B1987" s="23" t="s">
        <v>1098</v>
      </c>
      <c r="C1987" s="24" t="s">
        <v>1099</v>
      </c>
      <c r="D1987" s="24" t="s">
        <v>660</v>
      </c>
      <c r="E1987" s="24" t="s">
        <v>15</v>
      </c>
      <c r="F1987" s="24" t="s">
        <v>253</v>
      </c>
      <c r="G1987" s="24" t="s">
        <v>1100</v>
      </c>
      <c r="H1987" s="24" t="s">
        <v>1101</v>
      </c>
      <c r="I1987" s="24" t="s">
        <v>28</v>
      </c>
      <c r="J1987" s="24" t="s">
        <v>29</v>
      </c>
      <c r="K1987" s="24" t="s">
        <v>59</v>
      </c>
    </row>
    <row r="1988" spans="1:11" ht="63" x14ac:dyDescent="0.25">
      <c r="A1988" s="30" t="s">
        <v>1102</v>
      </c>
      <c r="B1988" s="23" t="s">
        <v>1103</v>
      </c>
      <c r="C1988" s="24" t="s">
        <v>1104</v>
      </c>
      <c r="D1988" s="24" t="s">
        <v>63</v>
      </c>
      <c r="E1988" s="24" t="s">
        <v>15</v>
      </c>
      <c r="F1988" s="24" t="s">
        <v>1105</v>
      </c>
      <c r="G1988" s="24" t="s">
        <v>1106</v>
      </c>
      <c r="H1988" s="24" t="s">
        <v>1107</v>
      </c>
      <c r="I1988" s="24" t="s">
        <v>28</v>
      </c>
      <c r="J1988" s="24" t="s">
        <v>29</v>
      </c>
      <c r="K1988" s="24" t="s">
        <v>281</v>
      </c>
    </row>
    <row r="1989" spans="1:11" ht="52.5" x14ac:dyDescent="0.25">
      <c r="A1989" s="30" t="s">
        <v>1108</v>
      </c>
      <c r="B1989" s="23" t="s">
        <v>1109</v>
      </c>
      <c r="C1989" s="24" t="s">
        <v>1110</v>
      </c>
      <c r="D1989" s="24" t="s">
        <v>80</v>
      </c>
      <c r="E1989" s="24" t="s">
        <v>15</v>
      </c>
      <c r="F1989" s="24" t="s">
        <v>1111</v>
      </c>
      <c r="G1989" s="24" t="s">
        <v>1112</v>
      </c>
      <c r="H1989" s="24" t="s">
        <v>1113</v>
      </c>
      <c r="I1989" s="24" t="s">
        <v>19</v>
      </c>
      <c r="J1989" s="24" t="s">
        <v>20</v>
      </c>
      <c r="K1989" s="24"/>
    </row>
    <row r="1990" spans="1:11" ht="52.5" x14ac:dyDescent="0.25">
      <c r="A1990" s="30" t="s">
        <v>1114</v>
      </c>
      <c r="B1990" s="23" t="s">
        <v>1115</v>
      </c>
      <c r="C1990" s="24" t="s">
        <v>1116</v>
      </c>
      <c r="D1990" s="24" t="s">
        <v>14</v>
      </c>
      <c r="E1990" s="24" t="s">
        <v>15</v>
      </c>
      <c r="F1990" s="24"/>
      <c r="G1990" s="24" t="s">
        <v>1117</v>
      </c>
      <c r="H1990" s="24" t="s">
        <v>1118</v>
      </c>
      <c r="I1990" s="24" t="s">
        <v>105</v>
      </c>
      <c r="J1990" s="24" t="s">
        <v>106</v>
      </c>
      <c r="K1990" s="24" t="s">
        <v>107</v>
      </c>
    </row>
    <row r="1991" spans="1:11" ht="52.5" x14ac:dyDescent="0.25">
      <c r="A1991" s="30" t="s">
        <v>1119</v>
      </c>
      <c r="B1991" s="23" t="s">
        <v>1120</v>
      </c>
      <c r="C1991" s="24" t="s">
        <v>1121</v>
      </c>
      <c r="D1991" s="24" t="s">
        <v>128</v>
      </c>
      <c r="E1991" s="24" t="s">
        <v>15</v>
      </c>
      <c r="F1991" s="24" t="s">
        <v>545</v>
      </c>
      <c r="G1991" s="24" t="s">
        <v>546</v>
      </c>
      <c r="H1991" s="24" t="s">
        <v>547</v>
      </c>
      <c r="I1991" s="24" t="s">
        <v>105</v>
      </c>
      <c r="J1991" s="24" t="s">
        <v>106</v>
      </c>
      <c r="K1991" s="24" t="s">
        <v>107</v>
      </c>
    </row>
    <row r="1992" spans="1:11" ht="42" x14ac:dyDescent="0.25">
      <c r="A1992" s="30" t="s">
        <v>1122</v>
      </c>
      <c r="B1992" s="23" t="s">
        <v>1123</v>
      </c>
      <c r="C1992" s="24" t="s">
        <v>1124</v>
      </c>
      <c r="D1992" s="24" t="s">
        <v>63</v>
      </c>
      <c r="E1992" s="24" t="s">
        <v>15</v>
      </c>
      <c r="F1992" s="24" t="s">
        <v>1050</v>
      </c>
      <c r="G1992" s="24"/>
      <c r="H1992" s="24" t="s">
        <v>1051</v>
      </c>
      <c r="I1992" s="24" t="s">
        <v>28</v>
      </c>
      <c r="J1992" s="24" t="s">
        <v>29</v>
      </c>
      <c r="K1992" s="24" t="s">
        <v>1125</v>
      </c>
    </row>
    <row r="1993" spans="1:11" ht="63" x14ac:dyDescent="0.25">
      <c r="A1993" s="30" t="s">
        <v>1126</v>
      </c>
      <c r="B1993" s="23" t="s">
        <v>1127</v>
      </c>
      <c r="C1993" s="24" t="s">
        <v>1128</v>
      </c>
      <c r="D1993" s="24" t="s">
        <v>63</v>
      </c>
      <c r="E1993" s="24" t="s">
        <v>15</v>
      </c>
      <c r="F1993" s="24"/>
      <c r="G1993" s="24" t="s">
        <v>1129</v>
      </c>
      <c r="H1993" s="24" t="s">
        <v>1130</v>
      </c>
      <c r="I1993" s="24" t="s">
        <v>28</v>
      </c>
      <c r="J1993" s="24" t="s">
        <v>29</v>
      </c>
      <c r="K1993" s="24" t="s">
        <v>66</v>
      </c>
    </row>
    <row r="1994" spans="1:11" ht="63" x14ac:dyDescent="0.25">
      <c r="A1994" s="30" t="s">
        <v>1131</v>
      </c>
      <c r="B1994" s="23" t="s">
        <v>1132</v>
      </c>
      <c r="C1994" s="24" t="s">
        <v>1133</v>
      </c>
      <c r="D1994" s="24" t="s">
        <v>14</v>
      </c>
      <c r="E1994" s="24" t="s">
        <v>15</v>
      </c>
      <c r="F1994" s="24" t="s">
        <v>1134</v>
      </c>
      <c r="G1994" s="24" t="s">
        <v>1135</v>
      </c>
      <c r="H1994" s="24" t="s">
        <v>1136</v>
      </c>
      <c r="I1994" s="24" t="s">
        <v>28</v>
      </c>
      <c r="J1994" s="24" t="s">
        <v>29</v>
      </c>
      <c r="K1994" s="24" t="s">
        <v>344</v>
      </c>
    </row>
    <row r="1995" spans="1:11" ht="52.5" x14ac:dyDescent="0.25">
      <c r="A1995" s="30" t="s">
        <v>1137</v>
      </c>
      <c r="B1995" s="23" t="s">
        <v>1138</v>
      </c>
      <c r="C1995" s="24" t="s">
        <v>1139</v>
      </c>
      <c r="D1995" s="24" t="s">
        <v>14</v>
      </c>
      <c r="E1995" s="24" t="s">
        <v>15</v>
      </c>
      <c r="F1995" s="24" t="s">
        <v>1141</v>
      </c>
      <c r="G1995" s="24" t="s">
        <v>1142</v>
      </c>
      <c r="H1995" s="24" t="s">
        <v>1143</v>
      </c>
      <c r="I1995" s="24" t="s">
        <v>28</v>
      </c>
      <c r="J1995" s="24" t="s">
        <v>29</v>
      </c>
      <c r="K1995" s="24" t="s">
        <v>37</v>
      </c>
    </row>
    <row r="1996" spans="1:11" ht="52.5" x14ac:dyDescent="0.25">
      <c r="A1996" s="30" t="s">
        <v>1144</v>
      </c>
      <c r="B1996" s="23" t="s">
        <v>1145</v>
      </c>
      <c r="C1996" s="24" t="s">
        <v>1146</v>
      </c>
      <c r="D1996" s="24" t="s">
        <v>63</v>
      </c>
      <c r="E1996" s="24" t="s">
        <v>15</v>
      </c>
      <c r="F1996" s="24" t="s">
        <v>1147</v>
      </c>
      <c r="G1996" s="24" t="s">
        <v>1148</v>
      </c>
      <c r="H1996" s="24" t="s">
        <v>1149</v>
      </c>
      <c r="I1996" s="24" t="s">
        <v>28</v>
      </c>
      <c r="J1996" s="24" t="s">
        <v>29</v>
      </c>
      <c r="K1996" s="24" t="s">
        <v>148</v>
      </c>
    </row>
    <row r="1997" spans="1:11" ht="42" x14ac:dyDescent="0.25">
      <c r="A1997" s="30" t="s">
        <v>1150</v>
      </c>
      <c r="B1997" s="23" t="s">
        <v>1151</v>
      </c>
      <c r="C1997" s="24" t="s">
        <v>944</v>
      </c>
      <c r="D1997" s="24" t="s">
        <v>1040</v>
      </c>
      <c r="E1997" s="24" t="s">
        <v>15</v>
      </c>
      <c r="F1997" s="24" t="s">
        <v>1050</v>
      </c>
      <c r="G1997" s="24"/>
      <c r="H1997" s="24" t="s">
        <v>1152</v>
      </c>
      <c r="I1997" s="24" t="s">
        <v>19</v>
      </c>
      <c r="J1997" s="24" t="s">
        <v>20</v>
      </c>
      <c r="K1997" s="24" t="s">
        <v>76</v>
      </c>
    </row>
    <row r="1998" spans="1:11" ht="73.5" x14ac:dyDescent="0.25">
      <c r="A1998" s="30" t="s">
        <v>1153</v>
      </c>
      <c r="B1998" s="23" t="s">
        <v>1154</v>
      </c>
      <c r="C1998" s="24" t="s">
        <v>1155</v>
      </c>
      <c r="D1998" s="24" t="s">
        <v>14</v>
      </c>
      <c r="E1998" s="24" t="s">
        <v>15</v>
      </c>
      <c r="F1998" s="24" t="s">
        <v>1156</v>
      </c>
      <c r="G1998" s="24" t="s">
        <v>1157</v>
      </c>
      <c r="H1998" s="24" t="s">
        <v>1158</v>
      </c>
      <c r="I1998" s="24" t="s">
        <v>28</v>
      </c>
      <c r="J1998" s="24" t="s">
        <v>29</v>
      </c>
      <c r="K1998" s="24" t="s">
        <v>162</v>
      </c>
    </row>
    <row r="1999" spans="1:11" ht="52.5" x14ac:dyDescent="0.25">
      <c r="A1999" s="30" t="s">
        <v>1159</v>
      </c>
      <c r="B1999" s="23" t="s">
        <v>1160</v>
      </c>
      <c r="C1999" s="24" t="s">
        <v>1161</v>
      </c>
      <c r="D1999" s="24" t="s">
        <v>55</v>
      </c>
      <c r="E1999" s="24" t="s">
        <v>15</v>
      </c>
      <c r="F1999" s="24" t="s">
        <v>522</v>
      </c>
      <c r="G1999" s="24" t="s">
        <v>523</v>
      </c>
      <c r="H1999" s="24" t="s">
        <v>524</v>
      </c>
      <c r="I1999" s="24" t="s">
        <v>105</v>
      </c>
      <c r="J1999" s="24" t="s">
        <v>106</v>
      </c>
      <c r="K1999" s="24" t="s">
        <v>107</v>
      </c>
    </row>
    <row r="2000" spans="1:11" ht="63" x14ac:dyDescent="0.25">
      <c r="A2000" s="30" t="s">
        <v>1162</v>
      </c>
      <c r="B2000" s="23" t="s">
        <v>1163</v>
      </c>
      <c r="C2000" s="24" t="s">
        <v>1164</v>
      </c>
      <c r="D2000" s="24" t="s">
        <v>14</v>
      </c>
      <c r="E2000" s="24" t="s">
        <v>15</v>
      </c>
      <c r="F2000" s="24" t="s">
        <v>174</v>
      </c>
      <c r="G2000" s="24" t="s">
        <v>175</v>
      </c>
      <c r="H2000" s="24" t="s">
        <v>176</v>
      </c>
      <c r="I2000" s="24" t="s">
        <v>343</v>
      </c>
      <c r="J2000" s="24" t="s">
        <v>317</v>
      </c>
      <c r="K2000" s="24" t="s">
        <v>344</v>
      </c>
    </row>
    <row r="2001" spans="1:11" ht="105" x14ac:dyDescent="0.25">
      <c r="A2001" s="30" t="s">
        <v>1165</v>
      </c>
      <c r="B2001" s="23" t="s">
        <v>1166</v>
      </c>
      <c r="C2001" s="24" t="s">
        <v>1167</v>
      </c>
      <c r="D2001" s="24" t="s">
        <v>128</v>
      </c>
      <c r="E2001" s="24" t="s">
        <v>15</v>
      </c>
      <c r="F2001" s="24" t="s">
        <v>1168</v>
      </c>
      <c r="G2001" s="24" t="s">
        <v>1169</v>
      </c>
      <c r="H2001" s="24" t="s">
        <v>1170</v>
      </c>
      <c r="I2001" s="24" t="s">
        <v>330</v>
      </c>
      <c r="J2001" s="24" t="s">
        <v>136</v>
      </c>
      <c r="K2001" s="24" t="s">
        <v>281</v>
      </c>
    </row>
    <row r="2002" spans="1:11" ht="63" x14ac:dyDescent="0.25">
      <c r="A2002" s="30" t="s">
        <v>1171</v>
      </c>
      <c r="B2002" s="23" t="s">
        <v>1172</v>
      </c>
      <c r="C2002" s="24" t="s">
        <v>1173</v>
      </c>
      <c r="D2002" s="24" t="s">
        <v>14</v>
      </c>
      <c r="E2002" s="24" t="s">
        <v>15</v>
      </c>
      <c r="F2002" s="24" t="s">
        <v>1174</v>
      </c>
      <c r="G2002" s="24" t="s">
        <v>1175</v>
      </c>
      <c r="H2002" s="24" t="s">
        <v>1176</v>
      </c>
      <c r="I2002" s="24" t="s">
        <v>343</v>
      </c>
      <c r="J2002" s="24" t="s">
        <v>317</v>
      </c>
      <c r="K2002" s="24" t="s">
        <v>344</v>
      </c>
    </row>
    <row r="2003" spans="1:11" ht="63" x14ac:dyDescent="0.25">
      <c r="A2003" s="30" t="s">
        <v>1177</v>
      </c>
      <c r="B2003" s="23" t="s">
        <v>1178</v>
      </c>
      <c r="C2003" s="24" t="s">
        <v>1179</v>
      </c>
      <c r="D2003" s="24" t="s">
        <v>128</v>
      </c>
      <c r="E2003" s="24" t="s">
        <v>15</v>
      </c>
      <c r="F2003" s="24" t="s">
        <v>1180</v>
      </c>
      <c r="G2003" s="24" t="s">
        <v>1181</v>
      </c>
      <c r="H2003" s="24" t="s">
        <v>1182</v>
      </c>
      <c r="I2003" s="24" t="s">
        <v>28</v>
      </c>
      <c r="J2003" s="24" t="s">
        <v>29</v>
      </c>
      <c r="K2003" s="24" t="s">
        <v>471</v>
      </c>
    </row>
    <row r="2004" spans="1:11" ht="63" x14ac:dyDescent="0.25">
      <c r="A2004" s="30" t="s">
        <v>1183</v>
      </c>
      <c r="B2004" s="23" t="s">
        <v>1184</v>
      </c>
      <c r="C2004" s="24" t="s">
        <v>1185</v>
      </c>
      <c r="D2004" s="24" t="s">
        <v>14</v>
      </c>
      <c r="E2004" s="24" t="s">
        <v>15</v>
      </c>
      <c r="F2004" s="24" t="s">
        <v>1186</v>
      </c>
      <c r="G2004" s="24" t="s">
        <v>1187</v>
      </c>
      <c r="H2004" s="24" t="s">
        <v>1188</v>
      </c>
      <c r="I2004" s="24" t="s">
        <v>28</v>
      </c>
      <c r="J2004" s="24" t="s">
        <v>29</v>
      </c>
      <c r="K2004" s="24" t="s">
        <v>37</v>
      </c>
    </row>
    <row r="2005" spans="1:11" ht="52.5" x14ac:dyDescent="0.25">
      <c r="A2005" s="30" t="s">
        <v>1189</v>
      </c>
      <c r="B2005" s="23" t="s">
        <v>1190</v>
      </c>
      <c r="C2005" s="24" t="s">
        <v>1191</v>
      </c>
      <c r="D2005" s="24" t="s">
        <v>14</v>
      </c>
      <c r="E2005" s="24" t="s">
        <v>15</v>
      </c>
      <c r="F2005" s="24" t="s">
        <v>1192</v>
      </c>
      <c r="G2005" s="24" t="s">
        <v>1193</v>
      </c>
      <c r="H2005" s="24" t="s">
        <v>1194</v>
      </c>
      <c r="I2005" s="24" t="s">
        <v>28</v>
      </c>
      <c r="J2005" s="24" t="s">
        <v>29</v>
      </c>
      <c r="K2005" s="24" t="s">
        <v>30</v>
      </c>
    </row>
    <row r="2006" spans="1:11" ht="63" x14ac:dyDescent="0.25">
      <c r="A2006" s="30" t="s">
        <v>1195</v>
      </c>
      <c r="B2006" s="23" t="s">
        <v>1196</v>
      </c>
      <c r="C2006" s="24" t="s">
        <v>1197</v>
      </c>
      <c r="D2006" s="24" t="s">
        <v>14</v>
      </c>
      <c r="E2006" s="24" t="s">
        <v>15</v>
      </c>
      <c r="F2006" s="24" t="s">
        <v>799</v>
      </c>
      <c r="G2006" s="24" t="s">
        <v>1198</v>
      </c>
      <c r="H2006" s="24" t="s">
        <v>801</v>
      </c>
      <c r="I2006" s="24" t="s">
        <v>28</v>
      </c>
      <c r="J2006" s="24" t="s">
        <v>29</v>
      </c>
      <c r="K2006" s="24" t="s">
        <v>37</v>
      </c>
    </row>
    <row r="2007" spans="1:11" ht="63" x14ac:dyDescent="0.25">
      <c r="A2007" s="30" t="s">
        <v>1199</v>
      </c>
      <c r="B2007" s="23" t="s">
        <v>1200</v>
      </c>
      <c r="C2007" s="24" t="s">
        <v>1201</v>
      </c>
      <c r="D2007" s="24" t="s">
        <v>63</v>
      </c>
      <c r="E2007" s="24" t="s">
        <v>15</v>
      </c>
      <c r="F2007" s="24" t="s">
        <v>1202</v>
      </c>
      <c r="G2007" s="24" t="s">
        <v>1203</v>
      </c>
      <c r="H2007" s="24" t="s">
        <v>1204</v>
      </c>
      <c r="I2007" s="24" t="s">
        <v>343</v>
      </c>
      <c r="J2007" s="24" t="s">
        <v>317</v>
      </c>
      <c r="K2007" s="24" t="s">
        <v>344</v>
      </c>
    </row>
    <row r="2008" spans="1:11" ht="52.5" x14ac:dyDescent="0.25">
      <c r="A2008" s="30" t="s">
        <v>1205</v>
      </c>
      <c r="B2008" s="23" t="s">
        <v>1206</v>
      </c>
      <c r="C2008" s="24" t="s">
        <v>1207</v>
      </c>
      <c r="D2008" s="24" t="s">
        <v>14</v>
      </c>
      <c r="E2008" s="24" t="s">
        <v>15</v>
      </c>
      <c r="F2008" s="24" t="s">
        <v>253</v>
      </c>
      <c r="G2008" s="24" t="s">
        <v>1208</v>
      </c>
      <c r="H2008" s="24" t="s">
        <v>1209</v>
      </c>
      <c r="I2008" s="24" t="s">
        <v>28</v>
      </c>
      <c r="J2008" s="24" t="s">
        <v>29</v>
      </c>
      <c r="K2008" s="24" t="s">
        <v>37</v>
      </c>
    </row>
    <row r="2009" spans="1:11" ht="52.5" x14ac:dyDescent="0.25">
      <c r="A2009" s="30" t="s">
        <v>1210</v>
      </c>
      <c r="B2009" s="23" t="s">
        <v>1211</v>
      </c>
      <c r="C2009" s="24" t="s">
        <v>792</v>
      </c>
      <c r="D2009" s="24" t="s">
        <v>14</v>
      </c>
      <c r="E2009" s="24" t="s">
        <v>15</v>
      </c>
      <c r="F2009" s="24"/>
      <c r="G2009" s="24" t="s">
        <v>1212</v>
      </c>
      <c r="H2009" s="24" t="s">
        <v>1213</v>
      </c>
      <c r="I2009" s="24" t="s">
        <v>28</v>
      </c>
      <c r="J2009" s="24" t="s">
        <v>29</v>
      </c>
      <c r="K2009" s="24" t="s">
        <v>170</v>
      </c>
    </row>
    <row r="2010" spans="1:11" ht="84" x14ac:dyDescent="0.25">
      <c r="A2010" s="24" t="s">
        <v>1214</v>
      </c>
      <c r="B2010" s="23" t="s">
        <v>1215</v>
      </c>
      <c r="C2010" s="24" t="s">
        <v>1216</v>
      </c>
      <c r="D2010" s="24" t="s">
        <v>585</v>
      </c>
      <c r="E2010" s="24" t="s">
        <v>15</v>
      </c>
      <c r="F2010" s="24" t="s">
        <v>321</v>
      </c>
      <c r="G2010" s="24" t="s">
        <v>322</v>
      </c>
      <c r="H2010" s="24" t="s">
        <v>323</v>
      </c>
      <c r="I2010" s="24" t="s">
        <v>28</v>
      </c>
      <c r="J2010" s="24" t="s">
        <v>29</v>
      </c>
      <c r="K2010" s="24" t="s">
        <v>471</v>
      </c>
    </row>
    <row r="2011" spans="1:11" ht="84" x14ac:dyDescent="0.25">
      <c r="A2011" s="30" t="s">
        <v>1217</v>
      </c>
      <c r="B2011" s="23" t="s">
        <v>1218</v>
      </c>
      <c r="C2011" s="24" t="s">
        <v>1216</v>
      </c>
      <c r="D2011" s="24" t="s">
        <v>128</v>
      </c>
      <c r="E2011" s="24" t="s">
        <v>15</v>
      </c>
      <c r="F2011" s="24" t="s">
        <v>321</v>
      </c>
      <c r="G2011" s="24" t="s">
        <v>322</v>
      </c>
      <c r="H2011" s="24" t="s">
        <v>323</v>
      </c>
      <c r="I2011" s="24" t="s">
        <v>1057</v>
      </c>
      <c r="J2011" s="24" t="s">
        <v>75</v>
      </c>
      <c r="K2011" s="24" t="s">
        <v>76</v>
      </c>
    </row>
    <row r="2012" spans="1:11" ht="63" x14ac:dyDescent="0.25">
      <c r="A2012" s="30" t="s">
        <v>1219</v>
      </c>
      <c r="B2012" s="23" t="s">
        <v>1220</v>
      </c>
      <c r="C2012" s="24" t="s">
        <v>1221</v>
      </c>
      <c r="D2012" s="24" t="s">
        <v>63</v>
      </c>
      <c r="E2012" s="24" t="s">
        <v>15</v>
      </c>
      <c r="F2012" s="24" t="s">
        <v>1222</v>
      </c>
      <c r="G2012" s="24" t="s">
        <v>1223</v>
      </c>
      <c r="H2012" s="24" t="s">
        <v>1224</v>
      </c>
      <c r="I2012" s="24" t="s">
        <v>28</v>
      </c>
      <c r="J2012" s="24" t="s">
        <v>29</v>
      </c>
      <c r="K2012" s="24" t="s">
        <v>1225</v>
      </c>
    </row>
    <row r="2013" spans="1:11" ht="84" x14ac:dyDescent="0.25">
      <c r="A2013" s="30" t="s">
        <v>1226</v>
      </c>
      <c r="B2013" s="23" t="s">
        <v>1227</v>
      </c>
      <c r="C2013" s="24" t="s">
        <v>1228</v>
      </c>
      <c r="D2013" s="24" t="s">
        <v>660</v>
      </c>
      <c r="E2013" s="24" t="s">
        <v>15</v>
      </c>
      <c r="F2013" s="24"/>
      <c r="G2013" s="24" t="s">
        <v>1229</v>
      </c>
      <c r="H2013" s="24" t="s">
        <v>1230</v>
      </c>
      <c r="I2013" s="24" t="s">
        <v>28</v>
      </c>
      <c r="J2013" s="24" t="s">
        <v>29</v>
      </c>
      <c r="K2013" s="24" t="s">
        <v>196</v>
      </c>
    </row>
    <row r="2014" spans="1:11" ht="42" x14ac:dyDescent="0.25">
      <c r="A2014" s="30" t="s">
        <v>1231</v>
      </c>
      <c r="B2014" s="23" t="s">
        <v>1232</v>
      </c>
      <c r="C2014" s="24" t="s">
        <v>1233</v>
      </c>
      <c r="D2014" s="24" t="s">
        <v>80</v>
      </c>
      <c r="E2014" s="24" t="s">
        <v>15</v>
      </c>
      <c r="F2014" s="24" t="s">
        <v>1234</v>
      </c>
      <c r="G2014" s="24"/>
      <c r="H2014" s="24" t="s">
        <v>1235</v>
      </c>
      <c r="I2014" s="24" t="s">
        <v>19</v>
      </c>
      <c r="J2014" s="24" t="s">
        <v>20</v>
      </c>
      <c r="K2014" s="24"/>
    </row>
    <row r="2015" spans="1:11" ht="42" x14ac:dyDescent="0.25">
      <c r="A2015" s="30" t="s">
        <v>1236</v>
      </c>
      <c r="B2015" s="23" t="s">
        <v>1237</v>
      </c>
      <c r="C2015" s="24" t="s">
        <v>1238</v>
      </c>
      <c r="D2015" s="24" t="s">
        <v>80</v>
      </c>
      <c r="E2015" s="24" t="s">
        <v>15</v>
      </c>
      <c r="F2015" s="24" t="s">
        <v>1239</v>
      </c>
      <c r="G2015" s="24" t="s">
        <v>1240</v>
      </c>
      <c r="H2015" s="24" t="s">
        <v>1241</v>
      </c>
      <c r="I2015" s="24" t="s">
        <v>19</v>
      </c>
      <c r="J2015" s="24" t="s">
        <v>20</v>
      </c>
      <c r="K2015" s="24"/>
    </row>
    <row r="2016" spans="1:11" ht="42" x14ac:dyDescent="0.25">
      <c r="A2016" s="30" t="s">
        <v>1242</v>
      </c>
      <c r="B2016" s="23" t="s">
        <v>1243</v>
      </c>
      <c r="C2016" s="24" t="s">
        <v>1244</v>
      </c>
      <c r="D2016" s="24" t="s">
        <v>80</v>
      </c>
      <c r="E2016" s="24" t="s">
        <v>15</v>
      </c>
      <c r="F2016" s="24" t="s">
        <v>1245</v>
      </c>
      <c r="G2016" s="24" t="s">
        <v>1246</v>
      </c>
      <c r="H2016" s="24" t="s">
        <v>1247</v>
      </c>
      <c r="I2016" s="24" t="s">
        <v>19</v>
      </c>
      <c r="J2016" s="24" t="s">
        <v>20</v>
      </c>
      <c r="K2016" s="24"/>
    </row>
    <row r="2017" spans="1:11" ht="73.5" x14ac:dyDescent="0.25">
      <c r="A2017" s="30" t="s">
        <v>1248</v>
      </c>
      <c r="B2017" s="23" t="s">
        <v>1249</v>
      </c>
      <c r="C2017" s="24" t="s">
        <v>1250</v>
      </c>
      <c r="D2017" s="24" t="s">
        <v>63</v>
      </c>
      <c r="E2017" s="24" t="s">
        <v>15</v>
      </c>
      <c r="F2017" s="24" t="s">
        <v>370</v>
      </c>
      <c r="G2017" s="24" t="s">
        <v>371</v>
      </c>
      <c r="H2017" s="24" t="s">
        <v>372</v>
      </c>
      <c r="I2017" s="24" t="s">
        <v>28</v>
      </c>
      <c r="J2017" s="24" t="s">
        <v>29</v>
      </c>
      <c r="K2017" s="24" t="s">
        <v>66</v>
      </c>
    </row>
    <row r="2018" spans="1:11" ht="63" x14ac:dyDescent="0.25">
      <c r="A2018" s="30" t="s">
        <v>1251</v>
      </c>
      <c r="B2018" s="23" t="s">
        <v>1252</v>
      </c>
      <c r="C2018" s="24" t="s">
        <v>1253</v>
      </c>
      <c r="D2018" s="24" t="s">
        <v>14</v>
      </c>
      <c r="E2018" s="24" t="s">
        <v>15</v>
      </c>
      <c r="F2018" s="24" t="s">
        <v>1254</v>
      </c>
      <c r="G2018" s="24" t="s">
        <v>1255</v>
      </c>
      <c r="H2018" s="24" t="s">
        <v>1256</v>
      </c>
      <c r="I2018" s="24" t="s">
        <v>28</v>
      </c>
      <c r="J2018" s="24" t="s">
        <v>29</v>
      </c>
      <c r="K2018" s="24" t="s">
        <v>155</v>
      </c>
    </row>
    <row r="2019" spans="1:11" ht="52.5" x14ac:dyDescent="0.25">
      <c r="A2019" s="30" t="s">
        <v>1257</v>
      </c>
      <c r="B2019" s="23" t="s">
        <v>1258</v>
      </c>
      <c r="C2019" s="24" t="s">
        <v>1259</v>
      </c>
      <c r="D2019" s="24" t="s">
        <v>14</v>
      </c>
      <c r="E2019" s="24" t="s">
        <v>15</v>
      </c>
      <c r="F2019" s="24" t="s">
        <v>1260</v>
      </c>
      <c r="G2019" s="24" t="s">
        <v>1261</v>
      </c>
      <c r="H2019" s="24" t="s">
        <v>1262</v>
      </c>
      <c r="I2019" s="24" t="s">
        <v>28</v>
      </c>
      <c r="J2019" s="24" t="s">
        <v>29</v>
      </c>
      <c r="K2019" s="24" t="s">
        <v>37</v>
      </c>
    </row>
    <row r="2020" spans="1:11" ht="52.5" x14ac:dyDescent="0.25">
      <c r="A2020" s="30" t="s">
        <v>1263</v>
      </c>
      <c r="B2020" s="23" t="s">
        <v>1264</v>
      </c>
      <c r="C2020" s="24" t="s">
        <v>1265</v>
      </c>
      <c r="D2020" s="24" t="s">
        <v>14</v>
      </c>
      <c r="E2020" s="24" t="s">
        <v>15</v>
      </c>
      <c r="F2020" s="24" t="s">
        <v>1266</v>
      </c>
      <c r="G2020" s="24" t="s">
        <v>1267</v>
      </c>
      <c r="H2020" s="24" t="s">
        <v>1268</v>
      </c>
      <c r="I2020" s="24" t="s">
        <v>28</v>
      </c>
      <c r="J2020" s="24" t="s">
        <v>29</v>
      </c>
      <c r="K2020" s="24" t="s">
        <v>37</v>
      </c>
    </row>
    <row r="2021" spans="1:11" ht="63" x14ac:dyDescent="0.25">
      <c r="A2021" s="30" t="s">
        <v>1269</v>
      </c>
      <c r="B2021" s="23" t="s">
        <v>1270</v>
      </c>
      <c r="C2021" s="24" t="s">
        <v>1271</v>
      </c>
      <c r="D2021" s="24" t="s">
        <v>14</v>
      </c>
      <c r="E2021" s="24" t="s">
        <v>15</v>
      </c>
      <c r="F2021" s="24" t="s">
        <v>1272</v>
      </c>
      <c r="G2021" s="24" t="s">
        <v>1273</v>
      </c>
      <c r="H2021" s="24" t="s">
        <v>1274</v>
      </c>
      <c r="I2021" s="24" t="s">
        <v>28</v>
      </c>
      <c r="J2021" s="24" t="s">
        <v>29</v>
      </c>
      <c r="K2021" s="24" t="s">
        <v>37</v>
      </c>
    </row>
    <row r="2022" spans="1:11" ht="63" x14ac:dyDescent="0.25">
      <c r="A2022" s="30" t="s">
        <v>1275</v>
      </c>
      <c r="B2022" s="23" t="s">
        <v>1276</v>
      </c>
      <c r="C2022" s="24" t="s">
        <v>1277</v>
      </c>
      <c r="D2022" s="24" t="s">
        <v>14</v>
      </c>
      <c r="E2022" s="24" t="s">
        <v>15</v>
      </c>
      <c r="F2022" s="24" t="s">
        <v>1278</v>
      </c>
      <c r="G2022" s="24" t="s">
        <v>1279</v>
      </c>
      <c r="H2022" s="24" t="s">
        <v>1280</v>
      </c>
      <c r="I2022" s="24" t="s">
        <v>391</v>
      </c>
      <c r="J2022" s="24" t="s">
        <v>392</v>
      </c>
      <c r="K2022" s="24" t="s">
        <v>76</v>
      </c>
    </row>
    <row r="2023" spans="1:11" ht="84" x14ac:dyDescent="0.25">
      <c r="A2023" s="24" t="s">
        <v>1281</v>
      </c>
      <c r="B2023" s="23" t="s">
        <v>1282</v>
      </c>
      <c r="C2023" s="24" t="s">
        <v>1283</v>
      </c>
      <c r="D2023" s="24" t="s">
        <v>585</v>
      </c>
      <c r="E2023" s="24" t="s">
        <v>15</v>
      </c>
      <c r="F2023" s="24" t="s">
        <v>1284</v>
      </c>
      <c r="G2023" s="24"/>
      <c r="H2023" s="24" t="s">
        <v>1285</v>
      </c>
      <c r="I2023" s="24" t="s">
        <v>28</v>
      </c>
      <c r="J2023" s="24" t="s">
        <v>29</v>
      </c>
      <c r="K2023" s="24" t="s">
        <v>471</v>
      </c>
    </row>
    <row r="2024" spans="1:11" ht="84" x14ac:dyDescent="0.25">
      <c r="A2024" s="24" t="s">
        <v>1286</v>
      </c>
      <c r="B2024" s="23" t="s">
        <v>1287</v>
      </c>
      <c r="C2024" s="24" t="s">
        <v>1283</v>
      </c>
      <c r="D2024" s="24" t="s">
        <v>128</v>
      </c>
      <c r="E2024" s="24" t="s">
        <v>15</v>
      </c>
      <c r="F2024" s="24" t="s">
        <v>1284</v>
      </c>
      <c r="G2024" s="24"/>
      <c r="H2024" s="24" t="s">
        <v>1285</v>
      </c>
      <c r="I2024" s="24" t="s">
        <v>28</v>
      </c>
      <c r="J2024" s="24" t="s">
        <v>29</v>
      </c>
      <c r="K2024" s="24" t="s">
        <v>471</v>
      </c>
    </row>
    <row r="2025" spans="1:11" ht="84" x14ac:dyDescent="0.25">
      <c r="A2025" s="30" t="s">
        <v>1288</v>
      </c>
      <c r="B2025" s="23" t="s">
        <v>1289</v>
      </c>
      <c r="C2025" s="24" t="s">
        <v>1283</v>
      </c>
      <c r="D2025" s="24" t="s">
        <v>14</v>
      </c>
      <c r="E2025" s="24" t="s">
        <v>15</v>
      </c>
      <c r="F2025" s="24" t="s">
        <v>1284</v>
      </c>
      <c r="G2025" s="24"/>
      <c r="H2025" s="24" t="s">
        <v>1285</v>
      </c>
      <c r="I2025" s="24" t="s">
        <v>28</v>
      </c>
      <c r="J2025" s="24" t="s">
        <v>29</v>
      </c>
      <c r="K2025" s="24" t="s">
        <v>170</v>
      </c>
    </row>
    <row r="2026" spans="1:11" ht="63" x14ac:dyDescent="0.25">
      <c r="A2026" s="30" t="s">
        <v>1290</v>
      </c>
      <c r="B2026" s="23" t="s">
        <v>1291</v>
      </c>
      <c r="C2026" s="24" t="s">
        <v>1292</v>
      </c>
      <c r="D2026" s="24" t="s">
        <v>63</v>
      </c>
      <c r="E2026" s="24" t="s">
        <v>15</v>
      </c>
      <c r="F2026" s="24" t="s">
        <v>1293</v>
      </c>
      <c r="G2026" s="24" t="s">
        <v>1294</v>
      </c>
      <c r="H2026" s="24" t="s">
        <v>1295</v>
      </c>
      <c r="I2026" s="24" t="s">
        <v>28</v>
      </c>
      <c r="J2026" s="24" t="s">
        <v>29</v>
      </c>
      <c r="K2026" s="24" t="s">
        <v>162</v>
      </c>
    </row>
    <row r="2027" spans="1:11" ht="42" x14ac:dyDescent="0.25">
      <c r="A2027" s="30" t="s">
        <v>1296</v>
      </c>
      <c r="B2027" s="23" t="s">
        <v>1297</v>
      </c>
      <c r="C2027" s="24" t="s">
        <v>1298</v>
      </c>
      <c r="D2027" s="24" t="s">
        <v>660</v>
      </c>
      <c r="E2027" s="24" t="s">
        <v>15</v>
      </c>
      <c r="F2027" s="24"/>
      <c r="G2027" s="24" t="s">
        <v>1299</v>
      </c>
      <c r="H2027" s="24" t="s">
        <v>1300</v>
      </c>
      <c r="I2027" s="24" t="s">
        <v>28</v>
      </c>
      <c r="J2027" s="24" t="s">
        <v>29</v>
      </c>
      <c r="K2027" s="24" t="s">
        <v>589</v>
      </c>
    </row>
    <row r="2028" spans="1:11" ht="52.5" x14ac:dyDescent="0.25">
      <c r="A2028" s="30" t="s">
        <v>1301</v>
      </c>
      <c r="B2028" s="23" t="s">
        <v>1302</v>
      </c>
      <c r="C2028" s="24" t="s">
        <v>1303</v>
      </c>
      <c r="D2028" s="24" t="s">
        <v>55</v>
      </c>
      <c r="E2028" s="24" t="s">
        <v>15</v>
      </c>
      <c r="F2028" s="24" t="s">
        <v>253</v>
      </c>
      <c r="G2028" s="24" t="s">
        <v>1304</v>
      </c>
      <c r="H2028" s="24" t="s">
        <v>1305</v>
      </c>
      <c r="I2028" s="24" t="s">
        <v>28</v>
      </c>
      <c r="J2028" s="24" t="s">
        <v>29</v>
      </c>
      <c r="K2028" s="24" t="s">
        <v>97</v>
      </c>
    </row>
    <row r="2029" spans="1:11" ht="105" x14ac:dyDescent="0.25">
      <c r="A2029" s="30" t="s">
        <v>1306</v>
      </c>
      <c r="B2029" s="23" t="s">
        <v>1307</v>
      </c>
      <c r="C2029" s="24" t="s">
        <v>1308</v>
      </c>
      <c r="D2029" s="24" t="s">
        <v>55</v>
      </c>
      <c r="E2029" s="24" t="s">
        <v>15</v>
      </c>
      <c r="F2029" s="24" t="s">
        <v>253</v>
      </c>
      <c r="G2029" s="24" t="s">
        <v>1309</v>
      </c>
      <c r="H2029" s="24" t="s">
        <v>1310</v>
      </c>
      <c r="I2029" s="24" t="s">
        <v>135</v>
      </c>
      <c r="J2029" s="24" t="s">
        <v>136</v>
      </c>
      <c r="K2029" s="24" t="s">
        <v>66</v>
      </c>
    </row>
    <row r="2030" spans="1:11" ht="42" x14ac:dyDescent="0.25">
      <c r="A2030" s="30" t="s">
        <v>1311</v>
      </c>
      <c r="B2030" s="23" t="s">
        <v>1312</v>
      </c>
      <c r="C2030" s="24" t="s">
        <v>1313</v>
      </c>
      <c r="D2030" s="24" t="s">
        <v>63</v>
      </c>
      <c r="E2030" s="24" t="s">
        <v>15</v>
      </c>
      <c r="F2030" s="24" t="s">
        <v>253</v>
      </c>
      <c r="G2030" s="24" t="s">
        <v>1314</v>
      </c>
      <c r="H2030" s="24" t="s">
        <v>1315</v>
      </c>
      <c r="I2030" s="24" t="s">
        <v>28</v>
      </c>
      <c r="J2030" s="24" t="s">
        <v>29</v>
      </c>
      <c r="K2030" s="24" t="s">
        <v>97</v>
      </c>
    </row>
    <row r="2031" spans="1:11" ht="42" x14ac:dyDescent="0.25">
      <c r="A2031" s="30" t="s">
        <v>1316</v>
      </c>
      <c r="B2031" s="23" t="s">
        <v>1317</v>
      </c>
      <c r="C2031" s="24" t="s">
        <v>1318</v>
      </c>
      <c r="D2031" s="24" t="s">
        <v>128</v>
      </c>
      <c r="E2031" s="24" t="s">
        <v>15</v>
      </c>
      <c r="F2031" s="24" t="s">
        <v>253</v>
      </c>
      <c r="G2031" s="24" t="s">
        <v>1319</v>
      </c>
      <c r="H2031" s="24" t="s">
        <v>1320</v>
      </c>
      <c r="I2031" s="24" t="s">
        <v>28</v>
      </c>
      <c r="J2031" s="24" t="s">
        <v>29</v>
      </c>
      <c r="K2031" s="24" t="s">
        <v>471</v>
      </c>
    </row>
    <row r="2032" spans="1:11" ht="73.5" x14ac:dyDescent="0.25">
      <c r="A2032" s="30" t="s">
        <v>1321</v>
      </c>
      <c r="B2032" s="23" t="s">
        <v>1322</v>
      </c>
      <c r="C2032" s="24" t="s">
        <v>1323</v>
      </c>
      <c r="D2032" s="24" t="s">
        <v>14</v>
      </c>
      <c r="E2032" s="24" t="s">
        <v>15</v>
      </c>
      <c r="F2032" s="24" t="s">
        <v>1324</v>
      </c>
      <c r="G2032" s="24" t="s">
        <v>1325</v>
      </c>
      <c r="H2032" s="24" t="s">
        <v>1326</v>
      </c>
      <c r="I2032" s="24" t="s">
        <v>391</v>
      </c>
      <c r="J2032" s="24" t="s">
        <v>392</v>
      </c>
      <c r="K2032" s="24" t="s">
        <v>76</v>
      </c>
    </row>
    <row r="2033" spans="1:11" ht="63" x14ac:dyDescent="0.25">
      <c r="A2033" s="30" t="s">
        <v>1327</v>
      </c>
      <c r="B2033" s="23" t="s">
        <v>1328</v>
      </c>
      <c r="C2033" s="24" t="s">
        <v>1329</v>
      </c>
      <c r="D2033" s="24" t="s">
        <v>63</v>
      </c>
      <c r="E2033" s="24" t="s">
        <v>15</v>
      </c>
      <c r="F2033" s="24" t="s">
        <v>396</v>
      </c>
      <c r="G2033" s="24" t="s">
        <v>397</v>
      </c>
      <c r="H2033" s="24" t="s">
        <v>398</v>
      </c>
      <c r="I2033" s="24" t="s">
        <v>28</v>
      </c>
      <c r="J2033" s="24" t="s">
        <v>29</v>
      </c>
      <c r="K2033" s="24" t="s">
        <v>162</v>
      </c>
    </row>
    <row r="2034" spans="1:11" ht="73.5" x14ac:dyDescent="0.25">
      <c r="A2034" s="30" t="s">
        <v>1330</v>
      </c>
      <c r="B2034" s="23" t="s">
        <v>1331</v>
      </c>
      <c r="C2034" s="24" t="s">
        <v>1332</v>
      </c>
      <c r="D2034" s="24" t="s">
        <v>585</v>
      </c>
      <c r="E2034" s="24" t="s">
        <v>15</v>
      </c>
      <c r="F2034" s="24" t="s">
        <v>1333</v>
      </c>
      <c r="G2034" s="24" t="s">
        <v>1334</v>
      </c>
      <c r="H2034" s="24" t="s">
        <v>1335</v>
      </c>
      <c r="I2034" s="24" t="s">
        <v>1336</v>
      </c>
      <c r="J2034" s="24" t="s">
        <v>1337</v>
      </c>
      <c r="K2034" s="24" t="s">
        <v>76</v>
      </c>
    </row>
    <row r="2035" spans="1:11" ht="105" x14ac:dyDescent="0.25">
      <c r="A2035" s="30" t="s">
        <v>1338</v>
      </c>
      <c r="B2035" s="23" t="s">
        <v>1339</v>
      </c>
      <c r="C2035" s="24" t="s">
        <v>889</v>
      </c>
      <c r="D2035" s="24" t="s">
        <v>93</v>
      </c>
      <c r="E2035" s="24" t="s">
        <v>15</v>
      </c>
      <c r="F2035" s="24"/>
      <c r="G2035" s="24" t="s">
        <v>1340</v>
      </c>
      <c r="H2035" s="24" t="s">
        <v>1341</v>
      </c>
      <c r="I2035" s="24" t="s">
        <v>135</v>
      </c>
      <c r="J2035" s="24" t="s">
        <v>136</v>
      </c>
      <c r="K2035" s="24" t="s">
        <v>66</v>
      </c>
    </row>
    <row r="2036" spans="1:11" ht="105" x14ac:dyDescent="0.25">
      <c r="A2036" s="30" t="s">
        <v>1342</v>
      </c>
      <c r="B2036" s="23" t="s">
        <v>1343</v>
      </c>
      <c r="C2036" s="24" t="s">
        <v>1344</v>
      </c>
      <c r="D2036" s="24" t="s">
        <v>1083</v>
      </c>
      <c r="E2036" s="24" t="s">
        <v>15</v>
      </c>
      <c r="F2036" s="24" t="s">
        <v>152</v>
      </c>
      <c r="G2036" s="24" t="s">
        <v>1345</v>
      </c>
      <c r="H2036" s="24" t="s">
        <v>154</v>
      </c>
      <c r="I2036" s="24" t="s">
        <v>1057</v>
      </c>
      <c r="J2036" s="24" t="s">
        <v>75</v>
      </c>
      <c r="K2036" s="24" t="s">
        <v>76</v>
      </c>
    </row>
    <row r="2037" spans="1:11" ht="63" x14ac:dyDescent="0.25">
      <c r="A2037" s="30" t="s">
        <v>1346</v>
      </c>
      <c r="B2037" s="23" t="s">
        <v>1347</v>
      </c>
      <c r="C2037" s="24" t="s">
        <v>1348</v>
      </c>
      <c r="D2037" s="24" t="s">
        <v>14</v>
      </c>
      <c r="E2037" s="24" t="s">
        <v>15</v>
      </c>
      <c r="F2037" s="24" t="s">
        <v>1349</v>
      </c>
      <c r="G2037" s="24" t="s">
        <v>1350</v>
      </c>
      <c r="H2037" s="24" t="s">
        <v>1351</v>
      </c>
      <c r="I2037" s="24" t="s">
        <v>28</v>
      </c>
      <c r="J2037" s="24" t="s">
        <v>29</v>
      </c>
      <c r="K2037" s="24" t="s">
        <v>170</v>
      </c>
    </row>
    <row r="2038" spans="1:11" ht="52.5" x14ac:dyDescent="0.25">
      <c r="A2038" s="30" t="s">
        <v>1352</v>
      </c>
      <c r="B2038" s="23" t="s">
        <v>1353</v>
      </c>
      <c r="C2038" s="24" t="s">
        <v>1354</v>
      </c>
      <c r="D2038" s="24" t="s">
        <v>63</v>
      </c>
      <c r="E2038" s="24" t="s">
        <v>15</v>
      </c>
      <c r="F2038" s="24"/>
      <c r="G2038" s="24" t="s">
        <v>1355</v>
      </c>
      <c r="H2038" s="24" t="s">
        <v>1356</v>
      </c>
      <c r="I2038" s="24" t="s">
        <v>28</v>
      </c>
      <c r="J2038" s="24" t="s">
        <v>29</v>
      </c>
      <c r="K2038" s="24" t="s">
        <v>59</v>
      </c>
    </row>
    <row r="2039" spans="1:11" ht="63" x14ac:dyDescent="0.25">
      <c r="A2039" s="30" t="s">
        <v>1357</v>
      </c>
      <c r="B2039" s="23" t="s">
        <v>1358</v>
      </c>
      <c r="C2039" s="24" t="s">
        <v>1359</v>
      </c>
      <c r="D2039" s="24" t="s">
        <v>128</v>
      </c>
      <c r="E2039" s="24" t="s">
        <v>15</v>
      </c>
      <c r="F2039" s="24" t="s">
        <v>988</v>
      </c>
      <c r="G2039" s="24" t="s">
        <v>989</v>
      </c>
      <c r="H2039" s="24" t="s">
        <v>990</v>
      </c>
      <c r="I2039" s="24" t="s">
        <v>28</v>
      </c>
      <c r="J2039" s="24" t="s">
        <v>29</v>
      </c>
      <c r="K2039" s="24" t="s">
        <v>162</v>
      </c>
    </row>
    <row r="2040" spans="1:11" ht="63" x14ac:dyDescent="0.25">
      <c r="A2040" s="30" t="s">
        <v>1360</v>
      </c>
      <c r="B2040" s="23" t="s">
        <v>1361</v>
      </c>
      <c r="C2040" s="24" t="s">
        <v>1362</v>
      </c>
      <c r="D2040" s="24" t="s">
        <v>63</v>
      </c>
      <c r="E2040" s="24" t="s">
        <v>15</v>
      </c>
      <c r="F2040" s="24" t="s">
        <v>1363</v>
      </c>
      <c r="G2040" s="24" t="s">
        <v>1364</v>
      </c>
      <c r="H2040" s="24" t="s">
        <v>1365</v>
      </c>
      <c r="I2040" s="24" t="s">
        <v>28</v>
      </c>
      <c r="J2040" s="24" t="s">
        <v>29</v>
      </c>
      <c r="K2040" s="24" t="s">
        <v>66</v>
      </c>
    </row>
    <row r="2041" spans="1:11" ht="63" x14ac:dyDescent="0.25">
      <c r="A2041" s="30" t="s">
        <v>1366</v>
      </c>
      <c r="B2041" s="23" t="s">
        <v>1367</v>
      </c>
      <c r="C2041" s="24" t="s">
        <v>1368</v>
      </c>
      <c r="D2041" s="24" t="s">
        <v>63</v>
      </c>
      <c r="E2041" s="24" t="s">
        <v>15</v>
      </c>
      <c r="F2041" s="24" t="s">
        <v>841</v>
      </c>
      <c r="G2041" s="24" t="s">
        <v>842</v>
      </c>
      <c r="H2041" s="24" t="s">
        <v>843</v>
      </c>
      <c r="I2041" s="24" t="s">
        <v>343</v>
      </c>
      <c r="J2041" s="24" t="s">
        <v>317</v>
      </c>
      <c r="K2041" s="24" t="s">
        <v>344</v>
      </c>
    </row>
    <row r="2042" spans="1:11" ht="63" x14ac:dyDescent="0.25">
      <c r="A2042" s="30" t="s">
        <v>1369</v>
      </c>
      <c r="B2042" s="23" t="s">
        <v>1370</v>
      </c>
      <c r="C2042" s="24" t="s">
        <v>1371</v>
      </c>
      <c r="D2042" s="24" t="s">
        <v>128</v>
      </c>
      <c r="E2042" s="24" t="s">
        <v>15</v>
      </c>
      <c r="F2042" s="24" t="s">
        <v>1373</v>
      </c>
      <c r="G2042" s="24" t="s">
        <v>1374</v>
      </c>
      <c r="H2042" s="24" t="s">
        <v>1375</v>
      </c>
      <c r="I2042" s="24" t="s">
        <v>105</v>
      </c>
      <c r="J2042" s="24" t="s">
        <v>106</v>
      </c>
      <c r="K2042" s="24" t="s">
        <v>107</v>
      </c>
    </row>
    <row r="2043" spans="1:11" ht="52.5" x14ac:dyDescent="0.25">
      <c r="A2043" s="24" t="s">
        <v>1376</v>
      </c>
      <c r="B2043" s="23" t="s">
        <v>1377</v>
      </c>
      <c r="C2043" s="24" t="s">
        <v>1378</v>
      </c>
      <c r="D2043" s="24" t="s">
        <v>14</v>
      </c>
      <c r="E2043" s="24" t="s">
        <v>15</v>
      </c>
      <c r="F2043" s="24" t="s">
        <v>253</v>
      </c>
      <c r="G2043" s="24" t="s">
        <v>1379</v>
      </c>
      <c r="H2043" s="24" t="s">
        <v>1380</v>
      </c>
      <c r="I2043" s="24" t="s">
        <v>28</v>
      </c>
      <c r="J2043" s="24" t="s">
        <v>29</v>
      </c>
      <c r="K2043" s="24" t="s">
        <v>471</v>
      </c>
    </row>
    <row r="2044" spans="1:11" ht="63" x14ac:dyDescent="0.25">
      <c r="A2044" s="30" t="s">
        <v>1381</v>
      </c>
      <c r="B2044" s="23" t="s">
        <v>1382</v>
      </c>
      <c r="C2044" s="24" t="s">
        <v>1378</v>
      </c>
      <c r="D2044" s="24" t="s">
        <v>93</v>
      </c>
      <c r="E2044" s="24" t="s">
        <v>15</v>
      </c>
      <c r="F2044" s="24" t="s">
        <v>253</v>
      </c>
      <c r="G2044" s="24" t="s">
        <v>1379</v>
      </c>
      <c r="H2044" s="24" t="s">
        <v>1380</v>
      </c>
      <c r="I2044" s="24" t="s">
        <v>316</v>
      </c>
      <c r="J2044" s="24" t="s">
        <v>317</v>
      </c>
      <c r="K2044" s="24" t="s">
        <v>66</v>
      </c>
    </row>
    <row r="2045" spans="1:11" ht="63" x14ac:dyDescent="0.25">
      <c r="A2045" s="30" t="s">
        <v>1383</v>
      </c>
      <c r="B2045" s="23" t="s">
        <v>1384</v>
      </c>
      <c r="C2045" s="24" t="s">
        <v>1385</v>
      </c>
      <c r="D2045" s="24" t="s">
        <v>14</v>
      </c>
      <c r="E2045" s="24" t="s">
        <v>15</v>
      </c>
      <c r="F2045" s="24" t="s">
        <v>1386</v>
      </c>
      <c r="G2045" s="24" t="s">
        <v>1387</v>
      </c>
      <c r="H2045" s="24" t="s">
        <v>1388</v>
      </c>
      <c r="I2045" s="24" t="s">
        <v>28</v>
      </c>
      <c r="J2045" s="24" t="s">
        <v>29</v>
      </c>
      <c r="K2045" s="24" t="s">
        <v>37</v>
      </c>
    </row>
    <row r="2046" spans="1:11" ht="52.5" x14ac:dyDescent="0.25">
      <c r="A2046" s="30" t="s">
        <v>1389</v>
      </c>
      <c r="B2046" s="23" t="s">
        <v>1390</v>
      </c>
      <c r="C2046" s="24" t="s">
        <v>1391</v>
      </c>
      <c r="D2046" s="24" t="s">
        <v>93</v>
      </c>
      <c r="E2046" s="24" t="s">
        <v>15</v>
      </c>
      <c r="F2046" s="24" t="s">
        <v>1392</v>
      </c>
      <c r="G2046" s="24" t="s">
        <v>1393</v>
      </c>
      <c r="H2046" s="24" t="s">
        <v>1394</v>
      </c>
      <c r="I2046" s="24" t="s">
        <v>28</v>
      </c>
      <c r="J2046" s="24" t="s">
        <v>29</v>
      </c>
      <c r="K2046" s="24" t="s">
        <v>196</v>
      </c>
    </row>
    <row r="2047" spans="1:11" ht="42" x14ac:dyDescent="0.25">
      <c r="A2047" s="30" t="s">
        <v>1395</v>
      </c>
      <c r="B2047" s="23" t="s">
        <v>1396</v>
      </c>
      <c r="C2047" s="24" t="s">
        <v>1397</v>
      </c>
      <c r="D2047" s="24" t="s">
        <v>14</v>
      </c>
      <c r="E2047" s="24" t="s">
        <v>15</v>
      </c>
      <c r="F2047" s="24" t="s">
        <v>1202</v>
      </c>
      <c r="G2047" s="24" t="s">
        <v>1203</v>
      </c>
      <c r="H2047" s="24" t="s">
        <v>1204</v>
      </c>
      <c r="I2047" s="24" t="s">
        <v>28</v>
      </c>
      <c r="J2047" s="24" t="s">
        <v>29</v>
      </c>
      <c r="K2047" s="24" t="s">
        <v>37</v>
      </c>
    </row>
    <row r="2048" spans="1:11" ht="63" x14ac:dyDescent="0.25">
      <c r="A2048" s="30" t="s">
        <v>1398</v>
      </c>
      <c r="B2048" s="23" t="s">
        <v>1399</v>
      </c>
      <c r="C2048" s="24" t="s">
        <v>1400</v>
      </c>
      <c r="D2048" s="24" t="s">
        <v>93</v>
      </c>
      <c r="E2048" s="24" t="s">
        <v>15</v>
      </c>
      <c r="F2048" s="24" t="s">
        <v>1401</v>
      </c>
      <c r="G2048" s="24" t="s">
        <v>1402</v>
      </c>
      <c r="H2048" s="24" t="s">
        <v>1403</v>
      </c>
      <c r="I2048" s="24" t="s">
        <v>1404</v>
      </c>
      <c r="J2048" s="24" t="s">
        <v>317</v>
      </c>
      <c r="K2048" s="24" t="s">
        <v>344</v>
      </c>
    </row>
    <row r="2049" spans="1:11" ht="42" x14ac:dyDescent="0.25">
      <c r="A2049" s="30" t="s">
        <v>1405</v>
      </c>
      <c r="B2049" s="23" t="s">
        <v>1406</v>
      </c>
      <c r="C2049" s="24" t="s">
        <v>1407</v>
      </c>
      <c r="D2049" s="24" t="s">
        <v>93</v>
      </c>
      <c r="E2049" s="24" t="s">
        <v>15</v>
      </c>
      <c r="F2049" s="24" t="s">
        <v>140</v>
      </c>
      <c r="G2049" s="24" t="s">
        <v>141</v>
      </c>
      <c r="H2049" s="24" t="s">
        <v>142</v>
      </c>
      <c r="I2049" s="24" t="s">
        <v>28</v>
      </c>
      <c r="J2049" s="24" t="s">
        <v>29</v>
      </c>
      <c r="K2049" s="24" t="s">
        <v>37</v>
      </c>
    </row>
    <row r="2050" spans="1:11" ht="105" x14ac:dyDescent="0.25">
      <c r="A2050" s="30" t="s">
        <v>1408</v>
      </c>
      <c r="B2050" s="23" t="s">
        <v>1409</v>
      </c>
      <c r="C2050" s="24" t="s">
        <v>1410</v>
      </c>
      <c r="D2050" s="24" t="s">
        <v>14</v>
      </c>
      <c r="E2050" s="24" t="s">
        <v>15</v>
      </c>
      <c r="F2050" s="24" t="s">
        <v>1411</v>
      </c>
      <c r="G2050" s="24" t="s">
        <v>1412</v>
      </c>
      <c r="H2050" s="24" t="s">
        <v>1413</v>
      </c>
      <c r="I2050" s="24" t="s">
        <v>28</v>
      </c>
      <c r="J2050" s="24" t="s">
        <v>29</v>
      </c>
      <c r="K2050" s="24" t="s">
        <v>30</v>
      </c>
    </row>
    <row r="2051" spans="1:11" ht="52.5" x14ac:dyDescent="0.25">
      <c r="A2051" s="30" t="s">
        <v>1414</v>
      </c>
      <c r="B2051" s="23" t="s">
        <v>1415</v>
      </c>
      <c r="C2051" s="24" t="s">
        <v>1416</v>
      </c>
      <c r="D2051" s="24" t="s">
        <v>93</v>
      </c>
      <c r="E2051" s="24" t="s">
        <v>15</v>
      </c>
      <c r="F2051" s="24" t="s">
        <v>1417</v>
      </c>
      <c r="G2051" s="24" t="s">
        <v>1418</v>
      </c>
      <c r="H2051" s="24" t="s">
        <v>1419</v>
      </c>
      <c r="I2051" s="24" t="s">
        <v>28</v>
      </c>
      <c r="J2051" s="24" t="s">
        <v>29</v>
      </c>
      <c r="K2051" s="24" t="s">
        <v>196</v>
      </c>
    </row>
    <row r="2052" spans="1:11" ht="63" x14ac:dyDescent="0.25">
      <c r="A2052" s="30" t="s">
        <v>1420</v>
      </c>
      <c r="B2052" s="23" t="s">
        <v>1421</v>
      </c>
      <c r="C2052" s="24" t="s">
        <v>1422</v>
      </c>
      <c r="D2052" s="24" t="s">
        <v>14</v>
      </c>
      <c r="E2052" s="24" t="s">
        <v>15</v>
      </c>
      <c r="F2052" s="24" t="s">
        <v>988</v>
      </c>
      <c r="G2052" s="24" t="s">
        <v>989</v>
      </c>
      <c r="H2052" s="24" t="s">
        <v>990</v>
      </c>
      <c r="I2052" s="24" t="s">
        <v>28</v>
      </c>
      <c r="J2052" s="24" t="s">
        <v>29</v>
      </c>
      <c r="K2052" s="24" t="s">
        <v>344</v>
      </c>
    </row>
    <row r="2053" spans="1:11" ht="42" x14ac:dyDescent="0.25">
      <c r="A2053" s="30" t="s">
        <v>1423</v>
      </c>
      <c r="B2053" s="23" t="s">
        <v>1424</v>
      </c>
      <c r="C2053" s="24" t="s">
        <v>1425</v>
      </c>
      <c r="D2053" s="24" t="s">
        <v>63</v>
      </c>
      <c r="E2053" s="24" t="s">
        <v>15</v>
      </c>
      <c r="F2053" s="24" t="s">
        <v>1426</v>
      </c>
      <c r="G2053" s="24" t="s">
        <v>1427</v>
      </c>
      <c r="H2053" s="24" t="s">
        <v>1428</v>
      </c>
      <c r="I2053" s="24" t="s">
        <v>28</v>
      </c>
      <c r="J2053" s="24" t="s">
        <v>29</v>
      </c>
      <c r="K2053" s="24" t="s">
        <v>66</v>
      </c>
    </row>
    <row r="2054" spans="1:11" ht="52.5" x14ac:dyDescent="0.25">
      <c r="A2054" s="30" t="s">
        <v>1429</v>
      </c>
      <c r="B2054" s="23" t="s">
        <v>1430</v>
      </c>
      <c r="C2054" s="24" t="s">
        <v>1431</v>
      </c>
      <c r="D2054" s="24" t="s">
        <v>55</v>
      </c>
      <c r="E2054" s="24" t="s">
        <v>15</v>
      </c>
      <c r="F2054" s="24" t="s">
        <v>1433</v>
      </c>
      <c r="G2054" s="24" t="s">
        <v>1434</v>
      </c>
      <c r="H2054" s="24" t="s">
        <v>1435</v>
      </c>
      <c r="I2054" s="24" t="s">
        <v>105</v>
      </c>
      <c r="J2054" s="24" t="s">
        <v>106</v>
      </c>
      <c r="K2054" s="24" t="s">
        <v>107</v>
      </c>
    </row>
    <row r="2055" spans="1:11" ht="105" x14ac:dyDescent="0.25">
      <c r="A2055" s="30" t="s">
        <v>1436</v>
      </c>
      <c r="B2055" s="23" t="s">
        <v>1437</v>
      </c>
      <c r="C2055" s="24" t="s">
        <v>1438</v>
      </c>
      <c r="D2055" s="24" t="s">
        <v>585</v>
      </c>
      <c r="E2055" s="24" t="s">
        <v>15</v>
      </c>
      <c r="F2055" s="24"/>
      <c r="G2055" s="24" t="s">
        <v>1439</v>
      </c>
      <c r="H2055" s="24" t="s">
        <v>1440</v>
      </c>
      <c r="I2055" s="24" t="s">
        <v>391</v>
      </c>
      <c r="J2055" s="24" t="s">
        <v>392</v>
      </c>
      <c r="K2055" s="24" t="s">
        <v>76</v>
      </c>
    </row>
    <row r="2056" spans="1:11" ht="105" x14ac:dyDescent="0.25">
      <c r="A2056" s="24" t="s">
        <v>1441</v>
      </c>
      <c r="B2056" s="23" t="s">
        <v>1442</v>
      </c>
      <c r="C2056" s="24" t="s">
        <v>1443</v>
      </c>
      <c r="D2056" s="24" t="s">
        <v>128</v>
      </c>
      <c r="E2056" s="24" t="s">
        <v>15</v>
      </c>
      <c r="F2056" s="24"/>
      <c r="G2056" s="24" t="s">
        <v>1439</v>
      </c>
      <c r="H2056" s="24" t="s">
        <v>1440</v>
      </c>
      <c r="I2056" s="24" t="s">
        <v>28</v>
      </c>
      <c r="J2056" s="24" t="s">
        <v>29</v>
      </c>
      <c r="K2056" s="24" t="s">
        <v>471</v>
      </c>
    </row>
    <row r="2057" spans="1:11" ht="105" x14ac:dyDescent="0.25">
      <c r="A2057" s="30" t="s">
        <v>1444</v>
      </c>
      <c r="B2057" s="23" t="s">
        <v>1445</v>
      </c>
      <c r="C2057" s="24" t="s">
        <v>1443</v>
      </c>
      <c r="D2057" s="24" t="s">
        <v>63</v>
      </c>
      <c r="E2057" s="24" t="s">
        <v>15</v>
      </c>
      <c r="F2057" s="24"/>
      <c r="G2057" s="24" t="s">
        <v>1439</v>
      </c>
      <c r="H2057" s="24" t="s">
        <v>1440</v>
      </c>
      <c r="I2057" s="24" t="s">
        <v>391</v>
      </c>
      <c r="J2057" s="24" t="s">
        <v>392</v>
      </c>
      <c r="K2057" s="24" t="s">
        <v>76</v>
      </c>
    </row>
    <row r="2058" spans="1:11" ht="63" x14ac:dyDescent="0.25">
      <c r="A2058" s="30" t="s">
        <v>1446</v>
      </c>
      <c r="B2058" s="23" t="s">
        <v>1447</v>
      </c>
      <c r="C2058" s="24" t="s">
        <v>1448</v>
      </c>
      <c r="D2058" s="24" t="s">
        <v>14</v>
      </c>
      <c r="E2058" s="24" t="s">
        <v>15</v>
      </c>
      <c r="F2058" s="24" t="s">
        <v>1272</v>
      </c>
      <c r="G2058" s="24" t="s">
        <v>1273</v>
      </c>
      <c r="H2058" s="24" t="s">
        <v>1274</v>
      </c>
      <c r="I2058" s="24" t="s">
        <v>28</v>
      </c>
      <c r="J2058" s="24" t="s">
        <v>29</v>
      </c>
      <c r="K2058" s="24" t="s">
        <v>170</v>
      </c>
    </row>
    <row r="2059" spans="1:11" ht="105" x14ac:dyDescent="0.25">
      <c r="A2059" s="30" t="s">
        <v>1449</v>
      </c>
      <c r="B2059" s="23" t="s">
        <v>1450</v>
      </c>
      <c r="C2059" s="24" t="s">
        <v>1451</v>
      </c>
      <c r="D2059" s="24" t="s">
        <v>14</v>
      </c>
      <c r="E2059" s="24" t="s">
        <v>15</v>
      </c>
      <c r="F2059" s="24" t="s">
        <v>152</v>
      </c>
      <c r="G2059" s="24" t="s">
        <v>153</v>
      </c>
      <c r="H2059" s="24" t="s">
        <v>154</v>
      </c>
      <c r="I2059" s="24" t="s">
        <v>28</v>
      </c>
      <c r="J2059" s="24" t="s">
        <v>29</v>
      </c>
      <c r="K2059" s="24" t="s">
        <v>344</v>
      </c>
    </row>
    <row r="2060" spans="1:11" ht="52.5" x14ac:dyDescent="0.25">
      <c r="A2060" s="30" t="s">
        <v>1452</v>
      </c>
      <c r="B2060" s="23" t="s">
        <v>1453</v>
      </c>
      <c r="C2060" s="24" t="s">
        <v>1454</v>
      </c>
      <c r="D2060" s="24" t="s">
        <v>14</v>
      </c>
      <c r="E2060" s="24" t="s">
        <v>15</v>
      </c>
      <c r="F2060" s="24" t="s">
        <v>994</v>
      </c>
      <c r="G2060" s="24" t="s">
        <v>1455</v>
      </c>
      <c r="H2060" s="24" t="s">
        <v>996</v>
      </c>
      <c r="I2060" s="24" t="s">
        <v>28</v>
      </c>
      <c r="J2060" s="24" t="s">
        <v>29</v>
      </c>
      <c r="K2060" s="24" t="s">
        <v>37</v>
      </c>
    </row>
    <row r="2061" spans="1:11" ht="63" x14ac:dyDescent="0.25">
      <c r="A2061" s="30" t="s">
        <v>1456</v>
      </c>
      <c r="B2061" s="23" t="s">
        <v>1457</v>
      </c>
      <c r="C2061" s="24" t="s">
        <v>952</v>
      </c>
      <c r="D2061" s="24" t="s">
        <v>14</v>
      </c>
      <c r="E2061" s="24" t="s">
        <v>15</v>
      </c>
      <c r="F2061" s="24" t="s">
        <v>167</v>
      </c>
      <c r="G2061" s="24" t="s">
        <v>168</v>
      </c>
      <c r="H2061" s="24" t="s">
        <v>169</v>
      </c>
      <c r="I2061" s="24" t="s">
        <v>28</v>
      </c>
      <c r="J2061" s="24" t="s">
        <v>29</v>
      </c>
      <c r="K2061" s="24" t="s">
        <v>37</v>
      </c>
    </row>
    <row r="2062" spans="1:11" ht="42" x14ac:dyDescent="0.25">
      <c r="A2062" s="30" t="s">
        <v>1458</v>
      </c>
      <c r="B2062" s="23" t="s">
        <v>1459</v>
      </c>
      <c r="C2062" s="24" t="s">
        <v>1460</v>
      </c>
      <c r="D2062" s="24" t="s">
        <v>80</v>
      </c>
      <c r="E2062" s="24" t="s">
        <v>15</v>
      </c>
      <c r="F2062" s="24" t="s">
        <v>1461</v>
      </c>
      <c r="G2062" s="24" t="s">
        <v>1462</v>
      </c>
      <c r="H2062" s="24" t="s">
        <v>1463</v>
      </c>
      <c r="I2062" s="24" t="s">
        <v>19</v>
      </c>
      <c r="J2062" s="24" t="s">
        <v>20</v>
      </c>
      <c r="K2062" s="24"/>
    </row>
    <row r="2063" spans="1:11" ht="42" x14ac:dyDescent="0.25">
      <c r="A2063" s="30" t="s">
        <v>1464</v>
      </c>
      <c r="B2063" s="23" t="s">
        <v>1465</v>
      </c>
      <c r="C2063" s="24" t="s">
        <v>1466</v>
      </c>
      <c r="D2063" s="24" t="s">
        <v>80</v>
      </c>
      <c r="E2063" s="24" t="s">
        <v>15</v>
      </c>
      <c r="F2063" s="24" t="s">
        <v>936</v>
      </c>
      <c r="G2063" s="24" t="s">
        <v>937</v>
      </c>
      <c r="H2063" s="24" t="s">
        <v>938</v>
      </c>
      <c r="I2063" s="24" t="s">
        <v>19</v>
      </c>
      <c r="J2063" s="24" t="s">
        <v>20</v>
      </c>
      <c r="K2063" s="24"/>
    </row>
    <row r="2064" spans="1:11" ht="42" x14ac:dyDescent="0.25">
      <c r="A2064" s="30" t="s">
        <v>1467</v>
      </c>
      <c r="B2064" s="23" t="s">
        <v>1468</v>
      </c>
      <c r="C2064" s="24" t="s">
        <v>1469</v>
      </c>
      <c r="D2064" s="24" t="s">
        <v>80</v>
      </c>
      <c r="E2064" s="24" t="s">
        <v>15</v>
      </c>
      <c r="F2064" s="24" t="s">
        <v>429</v>
      </c>
      <c r="G2064" s="24" t="s">
        <v>430</v>
      </c>
      <c r="H2064" s="24" t="s">
        <v>431</v>
      </c>
      <c r="I2064" s="24" t="s">
        <v>19</v>
      </c>
      <c r="J2064" s="24" t="s">
        <v>20</v>
      </c>
      <c r="K2064" s="24"/>
    </row>
    <row r="2065" spans="1:11" ht="84" x14ac:dyDescent="0.25">
      <c r="A2065" s="30" t="s">
        <v>1470</v>
      </c>
      <c r="B2065" s="23" t="s">
        <v>1471</v>
      </c>
      <c r="C2065" s="24" t="s">
        <v>1472</v>
      </c>
      <c r="D2065" s="24" t="s">
        <v>14</v>
      </c>
      <c r="E2065" s="24" t="s">
        <v>15</v>
      </c>
      <c r="F2065" s="24" t="s">
        <v>34</v>
      </c>
      <c r="G2065" s="24" t="s">
        <v>1473</v>
      </c>
      <c r="H2065" s="24" t="s">
        <v>36</v>
      </c>
      <c r="I2065" s="24" t="s">
        <v>28</v>
      </c>
      <c r="J2065" s="24" t="s">
        <v>29</v>
      </c>
      <c r="K2065" s="24" t="s">
        <v>37</v>
      </c>
    </row>
    <row r="2066" spans="1:11" ht="63" x14ac:dyDescent="0.25">
      <c r="A2066" s="30" t="s">
        <v>1474</v>
      </c>
      <c r="B2066" s="23" t="s">
        <v>1475</v>
      </c>
      <c r="C2066" s="24" t="s">
        <v>1476</v>
      </c>
      <c r="D2066" s="24" t="s">
        <v>14</v>
      </c>
      <c r="E2066" s="24" t="s">
        <v>15</v>
      </c>
      <c r="F2066" s="24" t="s">
        <v>1363</v>
      </c>
      <c r="G2066" s="24" t="s">
        <v>1364</v>
      </c>
      <c r="H2066" s="24" t="s">
        <v>1365</v>
      </c>
      <c r="I2066" s="24" t="s">
        <v>28</v>
      </c>
      <c r="J2066" s="24" t="s">
        <v>29</v>
      </c>
      <c r="K2066" s="24" t="s">
        <v>281</v>
      </c>
    </row>
    <row r="2067" spans="1:11" ht="94.5" x14ac:dyDescent="0.25">
      <c r="A2067" s="30" t="s">
        <v>1477</v>
      </c>
      <c r="B2067" s="23" t="s">
        <v>1478</v>
      </c>
      <c r="C2067" s="24" t="s">
        <v>1479</v>
      </c>
      <c r="D2067" s="24" t="s">
        <v>80</v>
      </c>
      <c r="E2067" s="24" t="s">
        <v>15</v>
      </c>
      <c r="F2067" s="24" t="s">
        <v>739</v>
      </c>
      <c r="G2067" s="24" t="s">
        <v>740</v>
      </c>
      <c r="H2067" s="24" t="s">
        <v>741</v>
      </c>
      <c r="I2067" s="24" t="s">
        <v>19</v>
      </c>
      <c r="J2067" s="24" t="s">
        <v>20</v>
      </c>
      <c r="K2067" s="24"/>
    </row>
    <row r="2068" spans="1:11" ht="42" x14ac:dyDescent="0.25">
      <c r="A2068" s="30" t="s">
        <v>1480</v>
      </c>
      <c r="B2068" s="23" t="s">
        <v>1481</v>
      </c>
      <c r="C2068" s="24" t="s">
        <v>1482</v>
      </c>
      <c r="D2068" s="24" t="s">
        <v>80</v>
      </c>
      <c r="E2068" s="24" t="s">
        <v>15</v>
      </c>
      <c r="F2068" s="24" t="s">
        <v>624</v>
      </c>
      <c r="G2068" s="24" t="s">
        <v>625</v>
      </c>
      <c r="H2068" s="24" t="s">
        <v>626</v>
      </c>
      <c r="I2068" s="24" t="s">
        <v>19</v>
      </c>
      <c r="J2068" s="24" t="s">
        <v>20</v>
      </c>
      <c r="K2068" s="24"/>
    </row>
    <row r="2069" spans="1:11" ht="73.5" x14ac:dyDescent="0.25">
      <c r="A2069" s="30" t="s">
        <v>1483</v>
      </c>
      <c r="B2069" s="23" t="s">
        <v>1484</v>
      </c>
      <c r="C2069" s="24" t="s">
        <v>1485</v>
      </c>
      <c r="D2069" s="24" t="s">
        <v>63</v>
      </c>
      <c r="E2069" s="24" t="s">
        <v>15</v>
      </c>
      <c r="F2069" s="24" t="s">
        <v>565</v>
      </c>
      <c r="G2069" s="24" t="s">
        <v>566</v>
      </c>
      <c r="H2069" s="24" t="s">
        <v>567</v>
      </c>
      <c r="I2069" s="24" t="s">
        <v>105</v>
      </c>
      <c r="J2069" s="24" t="s">
        <v>106</v>
      </c>
      <c r="K2069" s="24" t="s">
        <v>281</v>
      </c>
    </row>
    <row r="2070" spans="1:11" ht="42" x14ac:dyDescent="0.25">
      <c r="A2070" s="30" t="s">
        <v>1486</v>
      </c>
      <c r="B2070" s="23" t="s">
        <v>1487</v>
      </c>
      <c r="C2070" s="24" t="s">
        <v>1488</v>
      </c>
      <c r="D2070" s="24" t="s">
        <v>80</v>
      </c>
      <c r="E2070" s="24" t="s">
        <v>15</v>
      </c>
      <c r="F2070" s="24"/>
      <c r="G2070" s="24" t="s">
        <v>1489</v>
      </c>
      <c r="H2070" s="24" t="s">
        <v>1490</v>
      </c>
      <c r="I2070" s="24" t="s">
        <v>19</v>
      </c>
      <c r="J2070" s="24" t="s">
        <v>20</v>
      </c>
      <c r="K2070" s="24"/>
    </row>
    <row r="2071" spans="1:11" ht="105" x14ac:dyDescent="0.25">
      <c r="A2071" s="30" t="s">
        <v>1491</v>
      </c>
      <c r="B2071" s="23" t="s">
        <v>1492</v>
      </c>
      <c r="C2071" s="24" t="s">
        <v>1493</v>
      </c>
      <c r="D2071" s="24" t="s">
        <v>63</v>
      </c>
      <c r="E2071" s="24" t="s">
        <v>15</v>
      </c>
      <c r="F2071" s="24" t="s">
        <v>1411</v>
      </c>
      <c r="G2071" s="24" t="s">
        <v>1412</v>
      </c>
      <c r="H2071" s="24" t="s">
        <v>1413</v>
      </c>
      <c r="I2071" s="24" t="s">
        <v>28</v>
      </c>
      <c r="J2071" s="24" t="s">
        <v>29</v>
      </c>
      <c r="K2071" s="24" t="s">
        <v>37</v>
      </c>
    </row>
    <row r="2072" spans="1:11" ht="42" x14ac:dyDescent="0.25">
      <c r="A2072" s="30" t="s">
        <v>1494</v>
      </c>
      <c r="B2072" s="23" t="s">
        <v>1495</v>
      </c>
      <c r="C2072" s="24" t="s">
        <v>1496</v>
      </c>
      <c r="D2072" s="24" t="s">
        <v>80</v>
      </c>
      <c r="E2072" s="24" t="s">
        <v>15</v>
      </c>
      <c r="F2072" s="24" t="s">
        <v>745</v>
      </c>
      <c r="G2072" s="24" t="s">
        <v>746</v>
      </c>
      <c r="H2072" s="24" t="s">
        <v>747</v>
      </c>
      <c r="I2072" s="24" t="s">
        <v>19</v>
      </c>
      <c r="J2072" s="24" t="s">
        <v>20</v>
      </c>
      <c r="K2072" s="24"/>
    </row>
    <row r="2073" spans="1:11" ht="115.5" x14ac:dyDescent="0.25">
      <c r="A2073" s="30" t="s">
        <v>1497</v>
      </c>
      <c r="B2073" s="23" t="s">
        <v>1498</v>
      </c>
      <c r="C2073" s="24" t="s">
        <v>1499</v>
      </c>
      <c r="D2073" s="24" t="s">
        <v>55</v>
      </c>
      <c r="E2073" s="24" t="s">
        <v>15</v>
      </c>
      <c r="F2073" s="24" t="s">
        <v>1500</v>
      </c>
      <c r="G2073" s="24" t="s">
        <v>1501</v>
      </c>
      <c r="H2073" s="24" t="s">
        <v>1502</v>
      </c>
      <c r="I2073" s="24" t="s">
        <v>391</v>
      </c>
      <c r="J2073" s="24" t="s">
        <v>392</v>
      </c>
      <c r="K2073" s="24" t="s">
        <v>76</v>
      </c>
    </row>
    <row r="2074" spans="1:11" ht="42" x14ac:dyDescent="0.25">
      <c r="A2074" s="30" t="s">
        <v>1503</v>
      </c>
      <c r="B2074" s="23" t="s">
        <v>1504</v>
      </c>
      <c r="C2074" s="24" t="s">
        <v>1505</v>
      </c>
      <c r="D2074" s="24" t="s">
        <v>80</v>
      </c>
      <c r="E2074" s="24" t="s">
        <v>15</v>
      </c>
      <c r="F2074" s="24" t="s">
        <v>1506</v>
      </c>
      <c r="G2074" s="24" t="s">
        <v>1507</v>
      </c>
      <c r="H2074" s="24" t="s">
        <v>1508</v>
      </c>
      <c r="I2074" s="24" t="s">
        <v>19</v>
      </c>
      <c r="J2074" s="24" t="s">
        <v>20</v>
      </c>
      <c r="K2074" s="24"/>
    </row>
    <row r="2075" spans="1:11" ht="42" x14ac:dyDescent="0.25">
      <c r="A2075" s="30" t="s">
        <v>1509</v>
      </c>
      <c r="B2075" s="23" t="s">
        <v>1510</v>
      </c>
      <c r="C2075" s="24" t="s">
        <v>1488</v>
      </c>
      <c r="D2075" s="24" t="s">
        <v>80</v>
      </c>
      <c r="E2075" s="24" t="s">
        <v>15</v>
      </c>
      <c r="F2075" s="24" t="s">
        <v>205</v>
      </c>
      <c r="G2075" s="24" t="s">
        <v>1511</v>
      </c>
      <c r="H2075" s="24" t="s">
        <v>143</v>
      </c>
      <c r="I2075" s="24" t="s">
        <v>19</v>
      </c>
      <c r="J2075" s="24" t="s">
        <v>20</v>
      </c>
      <c r="K2075" s="24"/>
    </row>
    <row r="2076" spans="1:11" ht="63" x14ac:dyDescent="0.25">
      <c r="A2076" s="30" t="s">
        <v>1512</v>
      </c>
      <c r="B2076" s="23" t="s">
        <v>1513</v>
      </c>
      <c r="C2076" s="24" t="s">
        <v>1514</v>
      </c>
      <c r="D2076" s="24" t="s">
        <v>14</v>
      </c>
      <c r="E2076" s="24" t="s">
        <v>15</v>
      </c>
      <c r="F2076" s="24" t="s">
        <v>174</v>
      </c>
      <c r="G2076" s="24" t="s">
        <v>175</v>
      </c>
      <c r="H2076" s="24" t="s">
        <v>176</v>
      </c>
      <c r="I2076" s="24" t="s">
        <v>343</v>
      </c>
      <c r="J2076" s="24" t="s">
        <v>317</v>
      </c>
      <c r="K2076" s="24" t="s">
        <v>344</v>
      </c>
    </row>
    <row r="2077" spans="1:11" ht="63" x14ac:dyDescent="0.25">
      <c r="A2077" s="30" t="s">
        <v>1515</v>
      </c>
      <c r="B2077" s="23" t="s">
        <v>1516</v>
      </c>
      <c r="C2077" s="24" t="s">
        <v>1517</v>
      </c>
      <c r="D2077" s="24" t="s">
        <v>14</v>
      </c>
      <c r="E2077" s="24" t="s">
        <v>15</v>
      </c>
      <c r="F2077" s="24" t="s">
        <v>167</v>
      </c>
      <c r="G2077" s="24" t="s">
        <v>168</v>
      </c>
      <c r="H2077" s="24" t="s">
        <v>169</v>
      </c>
      <c r="I2077" s="24" t="s">
        <v>28</v>
      </c>
      <c r="J2077" s="24" t="s">
        <v>29</v>
      </c>
      <c r="K2077" s="24" t="s">
        <v>155</v>
      </c>
    </row>
    <row r="2078" spans="1:11" ht="105" x14ac:dyDescent="0.25">
      <c r="A2078" s="30" t="s">
        <v>1518</v>
      </c>
      <c r="B2078" s="23" t="s">
        <v>1519</v>
      </c>
      <c r="C2078" s="24" t="s">
        <v>1520</v>
      </c>
      <c r="D2078" s="24" t="s">
        <v>63</v>
      </c>
      <c r="E2078" s="24" t="s">
        <v>15</v>
      </c>
      <c r="F2078" s="24"/>
      <c r="G2078" s="24"/>
      <c r="H2078" s="24" t="s">
        <v>1521</v>
      </c>
      <c r="I2078" s="24" t="s">
        <v>330</v>
      </c>
      <c r="J2078" s="24" t="s">
        <v>136</v>
      </c>
      <c r="K2078" s="24" t="s">
        <v>66</v>
      </c>
    </row>
    <row r="2079" spans="1:11" ht="52.5" x14ac:dyDescent="0.25">
      <c r="A2079" s="30" t="s">
        <v>1522</v>
      </c>
      <c r="B2079" s="23" t="s">
        <v>1523</v>
      </c>
      <c r="C2079" s="24" t="s">
        <v>1524</v>
      </c>
      <c r="D2079" s="24" t="s">
        <v>14</v>
      </c>
      <c r="E2079" s="24" t="s">
        <v>15</v>
      </c>
      <c r="F2079" s="24" t="s">
        <v>690</v>
      </c>
      <c r="G2079" s="24" t="s">
        <v>1525</v>
      </c>
      <c r="H2079" s="24" t="s">
        <v>692</v>
      </c>
      <c r="I2079" s="24" t="s">
        <v>28</v>
      </c>
      <c r="J2079" s="24" t="s">
        <v>29</v>
      </c>
      <c r="K2079" s="24" t="s">
        <v>37</v>
      </c>
    </row>
    <row r="2080" spans="1:11" ht="52.5" x14ac:dyDescent="0.25">
      <c r="A2080" s="30" t="s">
        <v>1526</v>
      </c>
      <c r="B2080" s="23" t="s">
        <v>1527</v>
      </c>
      <c r="C2080" s="24" t="s">
        <v>1528</v>
      </c>
      <c r="D2080" s="24" t="s">
        <v>660</v>
      </c>
      <c r="E2080" s="24" t="s">
        <v>15</v>
      </c>
      <c r="F2080" s="24"/>
      <c r="G2080" s="24" t="s">
        <v>1229</v>
      </c>
      <c r="H2080" s="24" t="s">
        <v>1529</v>
      </c>
      <c r="I2080" s="24" t="s">
        <v>105</v>
      </c>
      <c r="J2080" s="24" t="s">
        <v>106</v>
      </c>
      <c r="K2080" s="24" t="s">
        <v>107</v>
      </c>
    </row>
    <row r="2081" spans="1:11" ht="52.5" x14ac:dyDescent="0.25">
      <c r="A2081" s="30" t="s">
        <v>1530</v>
      </c>
      <c r="B2081" s="23" t="s">
        <v>1531</v>
      </c>
      <c r="C2081" s="24" t="s">
        <v>1454</v>
      </c>
      <c r="D2081" s="24" t="s">
        <v>14</v>
      </c>
      <c r="E2081" s="24" t="s">
        <v>15</v>
      </c>
      <c r="F2081" s="24" t="s">
        <v>994</v>
      </c>
      <c r="G2081" s="24" t="s">
        <v>995</v>
      </c>
      <c r="H2081" s="24" t="s">
        <v>996</v>
      </c>
      <c r="I2081" s="24" t="s">
        <v>28</v>
      </c>
      <c r="J2081" s="24" t="s">
        <v>29</v>
      </c>
      <c r="K2081" s="24" t="s">
        <v>37</v>
      </c>
    </row>
    <row r="2082" spans="1:11" ht="52.5" x14ac:dyDescent="0.25">
      <c r="A2082" s="30" t="s">
        <v>1532</v>
      </c>
      <c r="B2082" s="23" t="s">
        <v>1533</v>
      </c>
      <c r="C2082" s="24" t="s">
        <v>1534</v>
      </c>
      <c r="D2082" s="24" t="s">
        <v>55</v>
      </c>
      <c r="E2082" s="24" t="s">
        <v>15</v>
      </c>
      <c r="F2082" s="24" t="s">
        <v>71</v>
      </c>
      <c r="G2082" s="24" t="s">
        <v>1535</v>
      </c>
      <c r="H2082" s="24" t="s">
        <v>1536</v>
      </c>
      <c r="I2082" s="24" t="s">
        <v>28</v>
      </c>
      <c r="J2082" s="24" t="s">
        <v>29</v>
      </c>
      <c r="K2082" s="24" t="s">
        <v>196</v>
      </c>
    </row>
    <row r="2083" spans="1:11" ht="63" x14ac:dyDescent="0.25">
      <c r="A2083" s="30" t="s">
        <v>1537</v>
      </c>
      <c r="B2083" s="23" t="s">
        <v>1538</v>
      </c>
      <c r="C2083" s="24" t="s">
        <v>1539</v>
      </c>
      <c r="D2083" s="24" t="s">
        <v>63</v>
      </c>
      <c r="E2083" s="24" t="s">
        <v>15</v>
      </c>
      <c r="F2083" s="24" t="s">
        <v>1540</v>
      </c>
      <c r="G2083" s="24" t="s">
        <v>1541</v>
      </c>
      <c r="H2083" s="24" t="s">
        <v>1542</v>
      </c>
      <c r="I2083" s="24" t="s">
        <v>28</v>
      </c>
      <c r="J2083" s="24" t="s">
        <v>29</v>
      </c>
      <c r="K2083" s="24" t="s">
        <v>148</v>
      </c>
    </row>
    <row r="2084" spans="1:11" ht="63" x14ac:dyDescent="0.25">
      <c r="A2084" s="30" t="s">
        <v>1543</v>
      </c>
      <c r="B2084" s="23" t="s">
        <v>1544</v>
      </c>
      <c r="C2084" s="24" t="s">
        <v>1545</v>
      </c>
      <c r="D2084" s="24" t="s">
        <v>14</v>
      </c>
      <c r="E2084" s="24" t="s">
        <v>15</v>
      </c>
      <c r="F2084" s="24" t="s">
        <v>1547</v>
      </c>
      <c r="G2084" s="24" t="s">
        <v>1548</v>
      </c>
      <c r="H2084" s="24" t="s">
        <v>1549</v>
      </c>
      <c r="I2084" s="24" t="s">
        <v>19</v>
      </c>
      <c r="J2084" s="24" t="s">
        <v>20</v>
      </c>
      <c r="K2084" s="24" t="s">
        <v>76</v>
      </c>
    </row>
    <row r="2085" spans="1:11" ht="73.5" x14ac:dyDescent="0.25">
      <c r="A2085" s="30" t="s">
        <v>1550</v>
      </c>
      <c r="B2085" s="23" t="s">
        <v>1551</v>
      </c>
      <c r="C2085" s="24" t="s">
        <v>1552</v>
      </c>
      <c r="D2085" s="24" t="s">
        <v>63</v>
      </c>
      <c r="E2085" s="24" t="s">
        <v>15</v>
      </c>
      <c r="F2085" s="24" t="s">
        <v>805</v>
      </c>
      <c r="G2085" s="24" t="s">
        <v>806</v>
      </c>
      <c r="H2085" s="24" t="s">
        <v>807</v>
      </c>
      <c r="I2085" s="24" t="s">
        <v>28</v>
      </c>
      <c r="J2085" s="24" t="s">
        <v>29</v>
      </c>
      <c r="K2085" s="24" t="s">
        <v>281</v>
      </c>
    </row>
    <row r="2086" spans="1:11" ht="105" x14ac:dyDescent="0.25">
      <c r="A2086" s="30" t="s">
        <v>1553</v>
      </c>
      <c r="B2086" s="23" t="s">
        <v>1554</v>
      </c>
      <c r="C2086" s="24" t="s">
        <v>1555</v>
      </c>
      <c r="D2086" s="24" t="s">
        <v>14</v>
      </c>
      <c r="E2086" s="24" t="s">
        <v>15</v>
      </c>
      <c r="F2086" s="24" t="s">
        <v>1556</v>
      </c>
      <c r="G2086" s="24" t="s">
        <v>1557</v>
      </c>
      <c r="H2086" s="24" t="s">
        <v>1558</v>
      </c>
      <c r="I2086" s="24" t="s">
        <v>28</v>
      </c>
      <c r="J2086" s="24" t="s">
        <v>29</v>
      </c>
      <c r="K2086" s="24" t="s">
        <v>170</v>
      </c>
    </row>
    <row r="2087" spans="1:11" ht="52.5" x14ac:dyDescent="0.25">
      <c r="A2087" s="30" t="s">
        <v>1559</v>
      </c>
      <c r="B2087" s="23" t="s">
        <v>1560</v>
      </c>
      <c r="C2087" s="24" t="s">
        <v>1561</v>
      </c>
      <c r="D2087" s="24" t="s">
        <v>14</v>
      </c>
      <c r="E2087" s="24" t="s">
        <v>15</v>
      </c>
      <c r="F2087" s="24" t="s">
        <v>1562</v>
      </c>
      <c r="G2087" s="24" t="s">
        <v>1563</v>
      </c>
      <c r="H2087" s="24" t="s">
        <v>1564</v>
      </c>
      <c r="I2087" s="24" t="s">
        <v>28</v>
      </c>
      <c r="J2087" s="24" t="s">
        <v>29</v>
      </c>
      <c r="K2087" s="24" t="s">
        <v>37</v>
      </c>
    </row>
    <row r="2088" spans="1:11" ht="52.5" x14ac:dyDescent="0.25">
      <c r="A2088" s="30" t="s">
        <v>1565</v>
      </c>
      <c r="B2088" s="23" t="s">
        <v>1566</v>
      </c>
      <c r="C2088" s="24" t="s">
        <v>1567</v>
      </c>
      <c r="D2088" s="24" t="s">
        <v>55</v>
      </c>
      <c r="E2088" s="24" t="s">
        <v>15</v>
      </c>
      <c r="F2088" s="24" t="s">
        <v>1568</v>
      </c>
      <c r="G2088" s="24" t="s">
        <v>1569</v>
      </c>
      <c r="H2088" s="24" t="s">
        <v>1570</v>
      </c>
      <c r="I2088" s="24" t="s">
        <v>28</v>
      </c>
      <c r="J2088" s="24" t="s">
        <v>29</v>
      </c>
      <c r="K2088" s="24" t="s">
        <v>97</v>
      </c>
    </row>
    <row r="2089" spans="1:11" ht="52.5" x14ac:dyDescent="0.25">
      <c r="A2089" s="30" t="s">
        <v>1571</v>
      </c>
      <c r="B2089" s="23" t="s">
        <v>1572</v>
      </c>
      <c r="C2089" s="24" t="s">
        <v>1573</v>
      </c>
      <c r="D2089" s="24" t="s">
        <v>14</v>
      </c>
      <c r="E2089" s="24" t="s">
        <v>15</v>
      </c>
      <c r="F2089" s="24" t="s">
        <v>823</v>
      </c>
      <c r="G2089" s="24" t="s">
        <v>824</v>
      </c>
      <c r="H2089" s="24" t="s">
        <v>825</v>
      </c>
      <c r="I2089" s="24" t="s">
        <v>28</v>
      </c>
      <c r="J2089" s="24" t="s">
        <v>29</v>
      </c>
      <c r="K2089" s="24" t="s">
        <v>155</v>
      </c>
    </row>
    <row r="2090" spans="1:11" ht="63" x14ac:dyDescent="0.25">
      <c r="A2090" s="30" t="s">
        <v>1574</v>
      </c>
      <c r="B2090" s="23" t="s">
        <v>1575</v>
      </c>
      <c r="C2090" s="24" t="s">
        <v>1576</v>
      </c>
      <c r="D2090" s="24" t="s">
        <v>14</v>
      </c>
      <c r="E2090" s="24" t="s">
        <v>15</v>
      </c>
      <c r="F2090" s="24" t="s">
        <v>1577</v>
      </c>
      <c r="G2090" s="24" t="s">
        <v>1578</v>
      </c>
      <c r="H2090" s="24" t="s">
        <v>1579</v>
      </c>
      <c r="I2090" s="24" t="s">
        <v>391</v>
      </c>
      <c r="J2090" s="24" t="s">
        <v>392</v>
      </c>
      <c r="K2090" s="24" t="s">
        <v>76</v>
      </c>
    </row>
    <row r="2091" spans="1:11" ht="52.5" x14ac:dyDescent="0.25">
      <c r="A2091" s="30" t="s">
        <v>1580</v>
      </c>
      <c r="B2091" s="23" t="s">
        <v>1581</v>
      </c>
      <c r="C2091" s="24" t="s">
        <v>1582</v>
      </c>
      <c r="D2091" s="24" t="s">
        <v>63</v>
      </c>
      <c r="E2091" s="24" t="s">
        <v>15</v>
      </c>
      <c r="F2091" s="24" t="s">
        <v>1583</v>
      </c>
      <c r="G2091" s="24" t="s">
        <v>1584</v>
      </c>
      <c r="H2091" s="24" t="s">
        <v>1585</v>
      </c>
      <c r="I2091" s="24" t="s">
        <v>28</v>
      </c>
      <c r="J2091" s="24" t="s">
        <v>29</v>
      </c>
      <c r="K2091" s="24" t="s">
        <v>66</v>
      </c>
    </row>
    <row r="2092" spans="1:11" ht="63" x14ac:dyDescent="0.25">
      <c r="A2092" s="30" t="s">
        <v>1586</v>
      </c>
      <c r="B2092" s="23" t="s">
        <v>1587</v>
      </c>
      <c r="C2092" s="24" t="s">
        <v>1588</v>
      </c>
      <c r="D2092" s="24" t="s">
        <v>63</v>
      </c>
      <c r="E2092" s="24" t="s">
        <v>15</v>
      </c>
      <c r="F2092" s="24" t="s">
        <v>1411</v>
      </c>
      <c r="G2092" s="24" t="s">
        <v>1589</v>
      </c>
      <c r="H2092" s="24" t="s">
        <v>1590</v>
      </c>
      <c r="I2092" s="24" t="s">
        <v>316</v>
      </c>
      <c r="J2092" s="24" t="s">
        <v>317</v>
      </c>
      <c r="K2092" s="24" t="s">
        <v>344</v>
      </c>
    </row>
    <row r="2093" spans="1:11" ht="73.5" x14ac:dyDescent="0.25">
      <c r="A2093" s="30" t="s">
        <v>1591</v>
      </c>
      <c r="B2093" s="23" t="s">
        <v>1592</v>
      </c>
      <c r="C2093" s="24" t="s">
        <v>1593</v>
      </c>
      <c r="D2093" s="24" t="s">
        <v>14</v>
      </c>
      <c r="E2093" s="24" t="s">
        <v>15</v>
      </c>
      <c r="F2093" s="24"/>
      <c r="G2093" s="24" t="s">
        <v>1594</v>
      </c>
      <c r="H2093" s="24" t="s">
        <v>1595</v>
      </c>
      <c r="I2093" s="24" t="s">
        <v>28</v>
      </c>
      <c r="J2093" s="24" t="s">
        <v>29</v>
      </c>
      <c r="K2093" s="24" t="s">
        <v>170</v>
      </c>
    </row>
    <row r="2094" spans="1:11" ht="52.5" x14ac:dyDescent="0.25">
      <c r="A2094" s="30" t="s">
        <v>1596</v>
      </c>
      <c r="B2094" s="23" t="s">
        <v>1597</v>
      </c>
      <c r="C2094" s="24" t="s">
        <v>1598</v>
      </c>
      <c r="D2094" s="24" t="s">
        <v>14</v>
      </c>
      <c r="E2094" s="24" t="s">
        <v>15</v>
      </c>
      <c r="F2094" s="24" t="s">
        <v>174</v>
      </c>
      <c r="G2094" s="24" t="s">
        <v>175</v>
      </c>
      <c r="H2094" s="24" t="s">
        <v>176</v>
      </c>
      <c r="I2094" s="24" t="s">
        <v>28</v>
      </c>
      <c r="J2094" s="24" t="s">
        <v>29</v>
      </c>
      <c r="K2094" s="24" t="s">
        <v>37</v>
      </c>
    </row>
    <row r="2095" spans="1:11" ht="105" x14ac:dyDescent="0.25">
      <c r="A2095" s="30" t="s">
        <v>1599</v>
      </c>
      <c r="B2095" s="23" t="s">
        <v>1600</v>
      </c>
      <c r="C2095" s="24" t="s">
        <v>1601</v>
      </c>
      <c r="D2095" s="24" t="s">
        <v>55</v>
      </c>
      <c r="E2095" s="24" t="s">
        <v>15</v>
      </c>
      <c r="F2095" s="24" t="s">
        <v>1602</v>
      </c>
      <c r="G2095" s="24" t="s">
        <v>1603</v>
      </c>
      <c r="H2095" s="24" t="s">
        <v>1604</v>
      </c>
      <c r="I2095" s="24" t="s">
        <v>330</v>
      </c>
      <c r="J2095" s="24" t="s">
        <v>136</v>
      </c>
      <c r="K2095" s="24" t="s">
        <v>66</v>
      </c>
    </row>
    <row r="2096" spans="1:11" ht="63" x14ac:dyDescent="0.25">
      <c r="A2096" s="30" t="s">
        <v>1605</v>
      </c>
      <c r="B2096" s="23" t="s">
        <v>1606</v>
      </c>
      <c r="C2096" s="24" t="s">
        <v>1607</v>
      </c>
      <c r="D2096" s="24" t="s">
        <v>63</v>
      </c>
      <c r="E2096" s="24" t="s">
        <v>15</v>
      </c>
      <c r="F2096" s="24" t="s">
        <v>1608</v>
      </c>
      <c r="G2096" s="24" t="s">
        <v>1609</v>
      </c>
      <c r="H2096" s="24" t="s">
        <v>1610</v>
      </c>
      <c r="I2096" s="24" t="s">
        <v>391</v>
      </c>
      <c r="J2096" s="24" t="s">
        <v>392</v>
      </c>
      <c r="K2096" s="24" t="s">
        <v>76</v>
      </c>
    </row>
    <row r="2097" spans="1:11" ht="63" x14ac:dyDescent="0.25">
      <c r="A2097" s="30" t="s">
        <v>1611</v>
      </c>
      <c r="B2097" s="23" t="s">
        <v>1612</v>
      </c>
      <c r="C2097" s="24" t="s">
        <v>1613</v>
      </c>
      <c r="D2097" s="24" t="s">
        <v>14</v>
      </c>
      <c r="E2097" s="24" t="s">
        <v>15</v>
      </c>
      <c r="F2097" s="24" t="s">
        <v>1615</v>
      </c>
      <c r="G2097" s="24" t="s">
        <v>1616</v>
      </c>
      <c r="H2097" s="24" t="s">
        <v>1617</v>
      </c>
      <c r="I2097" s="24" t="s">
        <v>143</v>
      </c>
      <c r="J2097" s="24" t="s">
        <v>144</v>
      </c>
      <c r="K2097" s="24" t="s">
        <v>76</v>
      </c>
    </row>
    <row r="2098" spans="1:11" ht="42" x14ac:dyDescent="0.25">
      <c r="A2098" s="30" t="s">
        <v>1618</v>
      </c>
      <c r="B2098" s="23" t="s">
        <v>1619</v>
      </c>
      <c r="C2098" s="24" t="s">
        <v>1620</v>
      </c>
      <c r="D2098" s="24" t="s">
        <v>80</v>
      </c>
      <c r="E2098" s="24" t="s">
        <v>15</v>
      </c>
      <c r="F2098" s="24" t="s">
        <v>1621</v>
      </c>
      <c r="G2098" s="24" t="s">
        <v>485</v>
      </c>
      <c r="H2098" s="24" t="s">
        <v>1622</v>
      </c>
      <c r="I2098" s="24" t="s">
        <v>19</v>
      </c>
      <c r="J2098" s="24" t="s">
        <v>20</v>
      </c>
      <c r="K2098" s="24"/>
    </row>
    <row r="2099" spans="1:11" ht="42" x14ac:dyDescent="0.25">
      <c r="A2099" s="30" t="s">
        <v>1623</v>
      </c>
      <c r="B2099" s="23" t="s">
        <v>1624</v>
      </c>
      <c r="C2099" s="24" t="s">
        <v>1625</v>
      </c>
      <c r="D2099" s="24" t="s">
        <v>80</v>
      </c>
      <c r="E2099" s="24" t="s">
        <v>15</v>
      </c>
      <c r="F2099" s="24" t="s">
        <v>1621</v>
      </c>
      <c r="G2099" s="24" t="s">
        <v>485</v>
      </c>
      <c r="H2099" s="24" t="s">
        <v>1622</v>
      </c>
      <c r="I2099" s="24" t="s">
        <v>19</v>
      </c>
      <c r="J2099" s="24" t="s">
        <v>20</v>
      </c>
      <c r="K2099" s="24"/>
    </row>
    <row r="2100" spans="1:11" ht="42" x14ac:dyDescent="0.25">
      <c r="A2100" s="30" t="s">
        <v>1626</v>
      </c>
      <c r="B2100" s="23" t="s">
        <v>1627</v>
      </c>
      <c r="C2100" s="24" t="s">
        <v>1628</v>
      </c>
      <c r="D2100" s="24" t="s">
        <v>80</v>
      </c>
      <c r="E2100" s="24" t="s">
        <v>15</v>
      </c>
      <c r="F2100" s="24" t="s">
        <v>1621</v>
      </c>
      <c r="G2100" s="24" t="s">
        <v>485</v>
      </c>
      <c r="H2100" s="24" t="s">
        <v>1622</v>
      </c>
      <c r="I2100" s="24" t="s">
        <v>19</v>
      </c>
      <c r="J2100" s="24" t="s">
        <v>20</v>
      </c>
      <c r="K2100" s="24"/>
    </row>
    <row r="2101" spans="1:11" ht="105" x14ac:dyDescent="0.25">
      <c r="A2101" s="30" t="s">
        <v>1629</v>
      </c>
      <c r="B2101" s="23" t="s">
        <v>1630</v>
      </c>
      <c r="C2101" s="24" t="s">
        <v>1631</v>
      </c>
      <c r="D2101" s="24" t="s">
        <v>128</v>
      </c>
      <c r="E2101" s="24" t="s">
        <v>15</v>
      </c>
      <c r="F2101" s="24" t="s">
        <v>1633</v>
      </c>
      <c r="G2101" s="24" t="s">
        <v>1632</v>
      </c>
      <c r="H2101" s="24" t="s">
        <v>1634</v>
      </c>
      <c r="I2101" s="24" t="s">
        <v>330</v>
      </c>
      <c r="J2101" s="24" t="s">
        <v>136</v>
      </c>
      <c r="K2101" s="24" t="s">
        <v>76</v>
      </c>
    </row>
    <row r="2102" spans="1:11" ht="63" x14ac:dyDescent="0.25">
      <c r="A2102" s="30" t="s">
        <v>1635</v>
      </c>
      <c r="B2102" s="23" t="s">
        <v>1636</v>
      </c>
      <c r="C2102" s="24" t="s">
        <v>1637</v>
      </c>
      <c r="D2102" s="24" t="s">
        <v>80</v>
      </c>
      <c r="E2102" s="24" t="s">
        <v>15</v>
      </c>
      <c r="F2102" s="24" t="s">
        <v>1186</v>
      </c>
      <c r="G2102" s="24" t="s">
        <v>1187</v>
      </c>
      <c r="H2102" s="24" t="s">
        <v>1188</v>
      </c>
      <c r="I2102" s="24" t="s">
        <v>19</v>
      </c>
      <c r="J2102" s="24" t="s">
        <v>20</v>
      </c>
      <c r="K2102" s="24"/>
    </row>
    <row r="2103" spans="1:11" ht="42" x14ac:dyDescent="0.25">
      <c r="A2103" s="30" t="s">
        <v>1638</v>
      </c>
      <c r="B2103" s="23" t="s">
        <v>1639</v>
      </c>
      <c r="C2103" s="24" t="s">
        <v>1640</v>
      </c>
      <c r="D2103" s="24" t="s">
        <v>80</v>
      </c>
      <c r="E2103" s="24" t="s">
        <v>15</v>
      </c>
      <c r="F2103" s="24" t="s">
        <v>1641</v>
      </c>
      <c r="G2103" s="24" t="s">
        <v>1642</v>
      </c>
      <c r="H2103" s="24" t="s">
        <v>1643</v>
      </c>
      <c r="I2103" s="24" t="s">
        <v>19</v>
      </c>
      <c r="J2103" s="24" t="s">
        <v>20</v>
      </c>
      <c r="K2103" s="24"/>
    </row>
    <row r="2104" spans="1:11" ht="42" x14ac:dyDescent="0.25">
      <c r="A2104" s="30" t="s">
        <v>1644</v>
      </c>
      <c r="B2104" s="23" t="s">
        <v>1645</v>
      </c>
      <c r="C2104" s="24" t="s">
        <v>1646</v>
      </c>
      <c r="D2104" s="24" t="s">
        <v>80</v>
      </c>
      <c r="E2104" s="24" t="s">
        <v>15</v>
      </c>
      <c r="F2104" s="24" t="s">
        <v>429</v>
      </c>
      <c r="G2104" s="24" t="s">
        <v>1647</v>
      </c>
      <c r="H2104" s="24" t="s">
        <v>1648</v>
      </c>
      <c r="I2104" s="24" t="s">
        <v>19</v>
      </c>
      <c r="J2104" s="24" t="s">
        <v>20</v>
      </c>
      <c r="K2104" s="24"/>
    </row>
    <row r="2105" spans="1:11" ht="42" x14ac:dyDescent="0.25">
      <c r="A2105" s="30" t="s">
        <v>1649</v>
      </c>
      <c r="B2105" s="23" t="s">
        <v>1650</v>
      </c>
      <c r="C2105" s="24" t="s">
        <v>1651</v>
      </c>
      <c r="D2105" s="24" t="s">
        <v>80</v>
      </c>
      <c r="E2105" s="24" t="s">
        <v>15</v>
      </c>
      <c r="F2105" s="24" t="s">
        <v>1652</v>
      </c>
      <c r="G2105" s="24" t="s">
        <v>1653</v>
      </c>
      <c r="H2105" s="24" t="s">
        <v>1654</v>
      </c>
      <c r="I2105" s="24" t="s">
        <v>19</v>
      </c>
      <c r="J2105" s="24" t="s">
        <v>20</v>
      </c>
      <c r="K2105" s="24"/>
    </row>
    <row r="2106" spans="1:11" ht="42" x14ac:dyDescent="0.25">
      <c r="A2106" s="30" t="s">
        <v>1655</v>
      </c>
      <c r="B2106" s="23" t="s">
        <v>1656</v>
      </c>
      <c r="C2106" s="24" t="s">
        <v>1657</v>
      </c>
      <c r="D2106" s="24" t="s">
        <v>80</v>
      </c>
      <c r="E2106" s="24" t="s">
        <v>15</v>
      </c>
      <c r="F2106" s="24"/>
      <c r="G2106" s="24" t="s">
        <v>221</v>
      </c>
      <c r="H2106" s="24" t="s">
        <v>222</v>
      </c>
      <c r="I2106" s="24" t="s">
        <v>19</v>
      </c>
      <c r="J2106" s="24" t="s">
        <v>20</v>
      </c>
      <c r="K2106" s="24"/>
    </row>
    <row r="2107" spans="1:11" ht="42" x14ac:dyDescent="0.25">
      <c r="A2107" s="30" t="s">
        <v>1658</v>
      </c>
      <c r="B2107" s="23" t="s">
        <v>1659</v>
      </c>
      <c r="C2107" s="24" t="s">
        <v>1660</v>
      </c>
      <c r="D2107" s="24" t="s">
        <v>80</v>
      </c>
      <c r="E2107" s="24" t="s">
        <v>15</v>
      </c>
      <c r="F2107" s="24" t="s">
        <v>205</v>
      </c>
      <c r="G2107" s="24" t="s">
        <v>1511</v>
      </c>
      <c r="H2107" s="24" t="s">
        <v>143</v>
      </c>
      <c r="I2107" s="24" t="s">
        <v>19</v>
      </c>
      <c r="J2107" s="24" t="s">
        <v>20</v>
      </c>
      <c r="K2107" s="24"/>
    </row>
    <row r="2108" spans="1:11" ht="42" x14ac:dyDescent="0.25">
      <c r="A2108" s="30" t="s">
        <v>1661</v>
      </c>
      <c r="B2108" s="23" t="s">
        <v>1662</v>
      </c>
      <c r="C2108" s="24" t="s">
        <v>1663</v>
      </c>
      <c r="D2108" s="24" t="s">
        <v>80</v>
      </c>
      <c r="E2108" s="24" t="s">
        <v>15</v>
      </c>
      <c r="F2108" s="24" t="s">
        <v>745</v>
      </c>
      <c r="G2108" s="24" t="s">
        <v>746</v>
      </c>
      <c r="H2108" s="24" t="s">
        <v>747</v>
      </c>
      <c r="I2108" s="24" t="s">
        <v>19</v>
      </c>
      <c r="J2108" s="24" t="s">
        <v>20</v>
      </c>
      <c r="K2108" s="24"/>
    </row>
    <row r="2109" spans="1:11" ht="42" x14ac:dyDescent="0.25">
      <c r="A2109" s="30" t="s">
        <v>1664</v>
      </c>
      <c r="B2109" s="23" t="s">
        <v>1665</v>
      </c>
      <c r="C2109" s="24" t="s">
        <v>1238</v>
      </c>
      <c r="D2109" s="24" t="s">
        <v>80</v>
      </c>
      <c r="E2109" s="24" t="s">
        <v>15</v>
      </c>
      <c r="F2109" s="24" t="s">
        <v>1666</v>
      </c>
      <c r="G2109" s="24" t="s">
        <v>1667</v>
      </c>
      <c r="H2109" s="24" t="s">
        <v>1668</v>
      </c>
      <c r="I2109" s="24" t="s">
        <v>19</v>
      </c>
      <c r="J2109" s="24" t="s">
        <v>20</v>
      </c>
      <c r="K2109" s="24"/>
    </row>
    <row r="2110" spans="1:11" ht="42" x14ac:dyDescent="0.25">
      <c r="A2110" s="30" t="s">
        <v>1669</v>
      </c>
      <c r="B2110" s="23" t="s">
        <v>1670</v>
      </c>
      <c r="C2110" s="24" t="s">
        <v>1671</v>
      </c>
      <c r="D2110" s="24" t="s">
        <v>80</v>
      </c>
      <c r="E2110" s="24" t="s">
        <v>15</v>
      </c>
      <c r="F2110" s="24" t="s">
        <v>1672</v>
      </c>
      <c r="G2110" s="24"/>
      <c r="H2110" s="24" t="s">
        <v>1673</v>
      </c>
      <c r="I2110" s="24" t="s">
        <v>19</v>
      </c>
      <c r="J2110" s="24" t="s">
        <v>20</v>
      </c>
      <c r="K2110" s="24"/>
    </row>
    <row r="2111" spans="1:11" ht="52.5" x14ac:dyDescent="0.25">
      <c r="A2111" s="30" t="s">
        <v>1674</v>
      </c>
      <c r="B2111" s="23" t="s">
        <v>1675</v>
      </c>
      <c r="C2111" s="24" t="s">
        <v>1676</v>
      </c>
      <c r="D2111" s="24" t="s">
        <v>80</v>
      </c>
      <c r="E2111" s="24" t="s">
        <v>15</v>
      </c>
      <c r="F2111" s="24" t="s">
        <v>1677</v>
      </c>
      <c r="G2111" s="24" t="s">
        <v>1678</v>
      </c>
      <c r="H2111" s="24" t="s">
        <v>1679</v>
      </c>
      <c r="I2111" s="24" t="s">
        <v>19</v>
      </c>
      <c r="J2111" s="24" t="s">
        <v>20</v>
      </c>
      <c r="K2111" s="24"/>
    </row>
    <row r="2112" spans="1:11" ht="42" x14ac:dyDescent="0.25">
      <c r="A2112" s="30" t="s">
        <v>1680</v>
      </c>
      <c r="B2112" s="23" t="s">
        <v>1681</v>
      </c>
      <c r="C2112" s="24" t="s">
        <v>110</v>
      </c>
      <c r="D2112" s="24" t="s">
        <v>80</v>
      </c>
      <c r="E2112" s="24" t="s">
        <v>15</v>
      </c>
      <c r="F2112" s="24" t="s">
        <v>200</v>
      </c>
      <c r="G2112" s="24" t="s">
        <v>201</v>
      </c>
      <c r="H2112" s="24" t="s">
        <v>202</v>
      </c>
      <c r="I2112" s="24" t="s">
        <v>19</v>
      </c>
      <c r="J2112" s="24" t="s">
        <v>20</v>
      </c>
      <c r="K2112" s="24"/>
    </row>
    <row r="2113" spans="1:11" ht="52.5" x14ac:dyDescent="0.25">
      <c r="A2113" s="30" t="s">
        <v>1682</v>
      </c>
      <c r="B2113" s="23" t="s">
        <v>1683</v>
      </c>
      <c r="C2113" s="24" t="s">
        <v>1684</v>
      </c>
      <c r="D2113" s="24" t="s">
        <v>14</v>
      </c>
      <c r="E2113" s="24" t="s">
        <v>15</v>
      </c>
      <c r="F2113" s="24" t="s">
        <v>25</v>
      </c>
      <c r="G2113" s="24" t="s">
        <v>26</v>
      </c>
      <c r="H2113" s="24" t="s">
        <v>27</v>
      </c>
      <c r="I2113" s="24" t="s">
        <v>28</v>
      </c>
      <c r="J2113" s="24" t="s">
        <v>29</v>
      </c>
      <c r="K2113" s="24" t="s">
        <v>37</v>
      </c>
    </row>
    <row r="2114" spans="1:11" ht="42" x14ac:dyDescent="0.25">
      <c r="A2114" s="30" t="s">
        <v>1685</v>
      </c>
      <c r="B2114" s="23" t="s">
        <v>1686</v>
      </c>
      <c r="C2114" s="24" t="s">
        <v>1687</v>
      </c>
      <c r="D2114" s="24" t="s">
        <v>80</v>
      </c>
      <c r="E2114" s="24" t="s">
        <v>15</v>
      </c>
      <c r="F2114" s="24" t="s">
        <v>205</v>
      </c>
      <c r="G2114" s="24" t="s">
        <v>1511</v>
      </c>
      <c r="H2114" s="24" t="s">
        <v>143</v>
      </c>
      <c r="I2114" s="24" t="s">
        <v>19</v>
      </c>
      <c r="J2114" s="24" t="s">
        <v>20</v>
      </c>
      <c r="K2114" s="24"/>
    </row>
    <row r="2115" spans="1:11" ht="42" x14ac:dyDescent="0.25">
      <c r="A2115" s="30" t="s">
        <v>1688</v>
      </c>
      <c r="B2115" s="23" t="s">
        <v>1689</v>
      </c>
      <c r="C2115" s="24" t="s">
        <v>1690</v>
      </c>
      <c r="D2115" s="24" t="s">
        <v>80</v>
      </c>
      <c r="E2115" s="24" t="s">
        <v>15</v>
      </c>
      <c r="F2115" s="24" t="s">
        <v>1691</v>
      </c>
      <c r="G2115" s="24"/>
      <c r="H2115" s="24" t="s">
        <v>1692</v>
      </c>
      <c r="I2115" s="24" t="s">
        <v>19</v>
      </c>
      <c r="J2115" s="24" t="s">
        <v>20</v>
      </c>
      <c r="K2115" s="24"/>
    </row>
    <row r="2116" spans="1:11" ht="63" x14ac:dyDescent="0.25">
      <c r="A2116" s="30" t="s">
        <v>1693</v>
      </c>
      <c r="B2116" s="23" t="s">
        <v>1694</v>
      </c>
      <c r="C2116" s="24" t="s">
        <v>1695</v>
      </c>
      <c r="D2116" s="24" t="s">
        <v>63</v>
      </c>
      <c r="E2116" s="24" t="s">
        <v>15</v>
      </c>
      <c r="F2116" s="24" t="s">
        <v>1547</v>
      </c>
      <c r="G2116" s="24" t="s">
        <v>1548</v>
      </c>
      <c r="H2116" s="24" t="s">
        <v>1549</v>
      </c>
      <c r="I2116" s="24" t="s">
        <v>19</v>
      </c>
      <c r="J2116" s="24" t="s">
        <v>20</v>
      </c>
      <c r="K2116" s="24" t="s">
        <v>76</v>
      </c>
    </row>
    <row r="2117" spans="1:11" ht="63" x14ac:dyDescent="0.25">
      <c r="A2117" s="30" t="s">
        <v>1696</v>
      </c>
      <c r="B2117" s="23" t="s">
        <v>1697</v>
      </c>
      <c r="C2117" s="24" t="s">
        <v>1698</v>
      </c>
      <c r="D2117" s="24" t="s">
        <v>80</v>
      </c>
      <c r="E2117" s="24" t="s">
        <v>15</v>
      </c>
      <c r="F2117" s="24" t="s">
        <v>1699</v>
      </c>
      <c r="G2117" s="24" t="s">
        <v>1700</v>
      </c>
      <c r="H2117" s="24" t="s">
        <v>1701</v>
      </c>
      <c r="I2117" s="24" t="s">
        <v>19</v>
      </c>
      <c r="J2117" s="24" t="s">
        <v>20</v>
      </c>
      <c r="K2117" s="24"/>
    </row>
    <row r="2118" spans="1:11" ht="52.5" x14ac:dyDescent="0.25">
      <c r="A2118" s="30" t="s">
        <v>1702</v>
      </c>
      <c r="B2118" s="23" t="s">
        <v>1703</v>
      </c>
      <c r="C2118" s="24" t="s">
        <v>1704</v>
      </c>
      <c r="D2118" s="24" t="s">
        <v>80</v>
      </c>
      <c r="E2118" s="24" t="s">
        <v>15</v>
      </c>
      <c r="F2118" s="24" t="s">
        <v>928</v>
      </c>
      <c r="G2118" s="24" t="s">
        <v>929</v>
      </c>
      <c r="H2118" s="24" t="s">
        <v>930</v>
      </c>
      <c r="I2118" s="24" t="s">
        <v>19</v>
      </c>
      <c r="J2118" s="24" t="s">
        <v>20</v>
      </c>
      <c r="K2118" s="24"/>
    </row>
    <row r="2119" spans="1:11" ht="52.5" x14ac:dyDescent="0.25">
      <c r="A2119" s="30" t="s">
        <v>1705</v>
      </c>
      <c r="B2119" s="23" t="s">
        <v>1706</v>
      </c>
      <c r="C2119" s="24" t="s">
        <v>1646</v>
      </c>
      <c r="D2119" s="24" t="s">
        <v>80</v>
      </c>
      <c r="E2119" s="24" t="s">
        <v>15</v>
      </c>
      <c r="F2119" s="24" t="s">
        <v>1707</v>
      </c>
      <c r="G2119" s="24" t="s">
        <v>335</v>
      </c>
      <c r="H2119" s="24" t="s">
        <v>1708</v>
      </c>
      <c r="I2119" s="24" t="s">
        <v>19</v>
      </c>
      <c r="J2119" s="24" t="s">
        <v>20</v>
      </c>
      <c r="K2119" s="24"/>
    </row>
    <row r="2120" spans="1:11" ht="63" x14ac:dyDescent="0.25">
      <c r="A2120" s="30" t="s">
        <v>1709</v>
      </c>
      <c r="B2120" s="23" t="s">
        <v>1710</v>
      </c>
      <c r="C2120" s="24" t="s">
        <v>1711</v>
      </c>
      <c r="D2120" s="24" t="s">
        <v>63</v>
      </c>
      <c r="E2120" s="24" t="s">
        <v>15</v>
      </c>
      <c r="F2120" s="24" t="s">
        <v>1712</v>
      </c>
      <c r="G2120" s="24" t="s">
        <v>1713</v>
      </c>
      <c r="H2120" s="24" t="s">
        <v>1714</v>
      </c>
      <c r="I2120" s="24" t="s">
        <v>316</v>
      </c>
      <c r="J2120" s="24" t="s">
        <v>317</v>
      </c>
      <c r="K2120" s="24" t="s">
        <v>344</v>
      </c>
    </row>
    <row r="2121" spans="1:11" ht="63" x14ac:dyDescent="0.25">
      <c r="A2121" s="30" t="s">
        <v>1715</v>
      </c>
      <c r="B2121" s="23" t="s">
        <v>1716</v>
      </c>
      <c r="C2121" s="24" t="s">
        <v>1717</v>
      </c>
      <c r="D2121" s="24" t="s">
        <v>14</v>
      </c>
      <c r="E2121" s="24" t="s">
        <v>15</v>
      </c>
      <c r="F2121" s="24" t="s">
        <v>174</v>
      </c>
      <c r="G2121" s="24" t="s">
        <v>175</v>
      </c>
      <c r="H2121" s="24" t="s">
        <v>176</v>
      </c>
      <c r="I2121" s="24" t="s">
        <v>343</v>
      </c>
      <c r="J2121" s="24" t="s">
        <v>317</v>
      </c>
      <c r="K2121" s="24" t="s">
        <v>344</v>
      </c>
    </row>
    <row r="2122" spans="1:11" ht="73.5" x14ac:dyDescent="0.25">
      <c r="A2122" s="30" t="s">
        <v>1718</v>
      </c>
      <c r="B2122" s="23" t="s">
        <v>1719</v>
      </c>
      <c r="C2122" s="24" t="s">
        <v>1720</v>
      </c>
      <c r="D2122" s="24" t="s">
        <v>128</v>
      </c>
      <c r="E2122" s="24" t="s">
        <v>15</v>
      </c>
      <c r="F2122" s="24" t="s">
        <v>1333</v>
      </c>
      <c r="G2122" s="24" t="s">
        <v>1334</v>
      </c>
      <c r="H2122" s="24" t="s">
        <v>1335</v>
      </c>
      <c r="I2122" s="24" t="s">
        <v>1404</v>
      </c>
      <c r="J2122" s="24" t="s">
        <v>317</v>
      </c>
      <c r="K2122" s="24" t="s">
        <v>344</v>
      </c>
    </row>
    <row r="2123" spans="1:11" ht="63" x14ac:dyDescent="0.25">
      <c r="A2123" s="30" t="s">
        <v>1721</v>
      </c>
      <c r="B2123" s="23" t="s">
        <v>1722</v>
      </c>
      <c r="C2123" s="24" t="s">
        <v>1723</v>
      </c>
      <c r="D2123" s="24" t="s">
        <v>14</v>
      </c>
      <c r="E2123" s="24" t="s">
        <v>15</v>
      </c>
      <c r="F2123" s="24" t="s">
        <v>745</v>
      </c>
      <c r="G2123" s="24" t="s">
        <v>746</v>
      </c>
      <c r="H2123" s="24" t="s">
        <v>747</v>
      </c>
      <c r="I2123" s="24" t="s">
        <v>481</v>
      </c>
      <c r="J2123" s="24" t="s">
        <v>317</v>
      </c>
      <c r="K2123" s="24" t="s">
        <v>170</v>
      </c>
    </row>
    <row r="2124" spans="1:11" ht="63" x14ac:dyDescent="0.25">
      <c r="A2124" s="30" t="s">
        <v>1724</v>
      </c>
      <c r="B2124" s="23" t="s">
        <v>1725</v>
      </c>
      <c r="C2124" s="24" t="s">
        <v>1726</v>
      </c>
      <c r="D2124" s="24" t="s">
        <v>14</v>
      </c>
      <c r="E2124" s="24" t="s">
        <v>15</v>
      </c>
      <c r="F2124" s="24" t="s">
        <v>1727</v>
      </c>
      <c r="G2124" s="24" t="s">
        <v>1728</v>
      </c>
      <c r="H2124" s="24" t="s">
        <v>1729</v>
      </c>
      <c r="I2124" s="24" t="s">
        <v>28</v>
      </c>
      <c r="J2124" s="24" t="s">
        <v>29</v>
      </c>
      <c r="K2124" s="24" t="s">
        <v>37</v>
      </c>
    </row>
    <row r="2125" spans="1:11" ht="52.5" x14ac:dyDescent="0.25">
      <c r="A2125" s="30" t="s">
        <v>1730</v>
      </c>
      <c r="B2125" s="23" t="s">
        <v>1731</v>
      </c>
      <c r="C2125" s="24" t="s">
        <v>1732</v>
      </c>
      <c r="D2125" s="24" t="s">
        <v>63</v>
      </c>
      <c r="E2125" s="24" t="s">
        <v>15</v>
      </c>
      <c r="F2125" s="24" t="s">
        <v>1147</v>
      </c>
      <c r="G2125" s="24" t="s">
        <v>1148</v>
      </c>
      <c r="H2125" s="24" t="s">
        <v>1149</v>
      </c>
      <c r="I2125" s="24" t="s">
        <v>28</v>
      </c>
      <c r="J2125" s="24" t="s">
        <v>29</v>
      </c>
      <c r="K2125" s="24" t="s">
        <v>148</v>
      </c>
    </row>
    <row r="2126" spans="1:11" ht="42" x14ac:dyDescent="0.25">
      <c r="A2126" s="30" t="s">
        <v>1733</v>
      </c>
      <c r="B2126" s="23" t="s">
        <v>1734</v>
      </c>
      <c r="C2126" s="24" t="s">
        <v>1735</v>
      </c>
      <c r="D2126" s="24" t="s">
        <v>14</v>
      </c>
      <c r="E2126" s="24" t="s">
        <v>15</v>
      </c>
      <c r="F2126" s="24" t="s">
        <v>253</v>
      </c>
      <c r="G2126" s="24" t="s">
        <v>1736</v>
      </c>
      <c r="H2126" s="24" t="s">
        <v>1737</v>
      </c>
      <c r="I2126" s="24" t="s">
        <v>28</v>
      </c>
      <c r="J2126" s="24" t="s">
        <v>29</v>
      </c>
      <c r="K2126" s="24" t="s">
        <v>170</v>
      </c>
    </row>
    <row r="2127" spans="1:11" ht="52.5" x14ac:dyDescent="0.25">
      <c r="A2127" s="30" t="s">
        <v>1738</v>
      </c>
      <c r="B2127" s="23" t="s">
        <v>1739</v>
      </c>
      <c r="C2127" s="24" t="s">
        <v>1740</v>
      </c>
      <c r="D2127" s="24" t="s">
        <v>63</v>
      </c>
      <c r="E2127" s="24" t="s">
        <v>15</v>
      </c>
      <c r="F2127" s="24" t="s">
        <v>669</v>
      </c>
      <c r="G2127" s="24" t="s">
        <v>702</v>
      </c>
      <c r="H2127" s="24" t="s">
        <v>671</v>
      </c>
      <c r="I2127" s="24" t="s">
        <v>28</v>
      </c>
      <c r="J2127" s="24" t="s">
        <v>29</v>
      </c>
      <c r="K2127" s="24" t="s">
        <v>148</v>
      </c>
    </row>
    <row r="2128" spans="1:11" ht="63" x14ac:dyDescent="0.25">
      <c r="A2128" s="30" t="s">
        <v>1741</v>
      </c>
      <c r="B2128" s="23" t="s">
        <v>1742</v>
      </c>
      <c r="C2128" s="24" t="s">
        <v>1743</v>
      </c>
      <c r="D2128" s="24" t="s">
        <v>14</v>
      </c>
      <c r="E2128" s="24" t="s">
        <v>15</v>
      </c>
      <c r="F2128" s="24" t="s">
        <v>181</v>
      </c>
      <c r="G2128" s="24" t="s">
        <v>182</v>
      </c>
      <c r="H2128" s="24" t="s">
        <v>183</v>
      </c>
      <c r="I2128" s="24" t="s">
        <v>343</v>
      </c>
      <c r="J2128" s="24" t="s">
        <v>317</v>
      </c>
      <c r="K2128" s="24" t="s">
        <v>344</v>
      </c>
    </row>
    <row r="2129" spans="1:11" ht="52.5" x14ac:dyDescent="0.25">
      <c r="A2129" s="30" t="s">
        <v>1744</v>
      </c>
      <c r="B2129" s="23" t="s">
        <v>1745</v>
      </c>
      <c r="C2129" s="24" t="s">
        <v>1746</v>
      </c>
      <c r="D2129" s="24" t="s">
        <v>14</v>
      </c>
      <c r="E2129" s="24" t="s">
        <v>15</v>
      </c>
      <c r="F2129" s="24" t="s">
        <v>522</v>
      </c>
      <c r="G2129" s="24" t="s">
        <v>523</v>
      </c>
      <c r="H2129" s="24" t="s">
        <v>524</v>
      </c>
      <c r="I2129" s="24" t="s">
        <v>105</v>
      </c>
      <c r="J2129" s="24" t="s">
        <v>106</v>
      </c>
      <c r="K2129" s="24" t="s">
        <v>107</v>
      </c>
    </row>
    <row r="2130" spans="1:11" ht="63" x14ac:dyDescent="0.25">
      <c r="A2130" s="30" t="s">
        <v>1747</v>
      </c>
      <c r="B2130" s="23" t="s">
        <v>1748</v>
      </c>
      <c r="C2130" s="24" t="s">
        <v>1749</v>
      </c>
      <c r="D2130" s="24" t="s">
        <v>63</v>
      </c>
      <c r="E2130" s="24" t="s">
        <v>15</v>
      </c>
      <c r="F2130" s="24" t="s">
        <v>1750</v>
      </c>
      <c r="G2130" s="24" t="s">
        <v>1751</v>
      </c>
      <c r="H2130" s="24" t="s">
        <v>1752</v>
      </c>
      <c r="I2130" s="24" t="s">
        <v>1753</v>
      </c>
      <c r="J2130" s="24" t="s">
        <v>75</v>
      </c>
      <c r="K2130" s="24" t="s">
        <v>76</v>
      </c>
    </row>
    <row r="2131" spans="1:11" ht="63" x14ac:dyDescent="0.25">
      <c r="A2131" s="30" t="s">
        <v>1754</v>
      </c>
      <c r="B2131" s="23" t="s">
        <v>1755</v>
      </c>
      <c r="C2131" s="24" t="s">
        <v>1756</v>
      </c>
      <c r="D2131" s="24" t="s">
        <v>63</v>
      </c>
      <c r="E2131" s="24" t="s">
        <v>15</v>
      </c>
      <c r="F2131" s="24"/>
      <c r="G2131" s="24"/>
      <c r="H2131" s="24" t="s">
        <v>1757</v>
      </c>
      <c r="I2131" s="24" t="s">
        <v>28</v>
      </c>
      <c r="J2131" s="24" t="s">
        <v>29</v>
      </c>
      <c r="K2131" s="24" t="s">
        <v>66</v>
      </c>
    </row>
    <row r="2132" spans="1:11" ht="73.5" x14ac:dyDescent="0.25">
      <c r="A2132" s="30" t="s">
        <v>1758</v>
      </c>
      <c r="B2132" s="23" t="s">
        <v>1759</v>
      </c>
      <c r="C2132" s="24" t="s">
        <v>1760</v>
      </c>
      <c r="D2132" s="24" t="s">
        <v>55</v>
      </c>
      <c r="E2132" s="24" t="s">
        <v>15</v>
      </c>
      <c r="F2132" s="24" t="s">
        <v>565</v>
      </c>
      <c r="G2132" s="24" t="s">
        <v>566</v>
      </c>
      <c r="H2132" s="24" t="s">
        <v>567</v>
      </c>
      <c r="I2132" s="24" t="s">
        <v>1761</v>
      </c>
      <c r="J2132" s="24" t="s">
        <v>1762</v>
      </c>
      <c r="K2132" s="24" t="s">
        <v>76</v>
      </c>
    </row>
    <row r="2133" spans="1:11" ht="63" x14ac:dyDescent="0.25">
      <c r="A2133" s="30" t="s">
        <v>1763</v>
      </c>
      <c r="B2133" s="23" t="s">
        <v>1764</v>
      </c>
      <c r="C2133" s="24" t="s">
        <v>1765</v>
      </c>
      <c r="D2133" s="24" t="s">
        <v>55</v>
      </c>
      <c r="E2133" s="24" t="s">
        <v>15</v>
      </c>
      <c r="F2133" s="24"/>
      <c r="G2133" s="24" t="s">
        <v>1766</v>
      </c>
      <c r="H2133" s="24" t="s">
        <v>1011</v>
      </c>
      <c r="I2133" s="24" t="s">
        <v>316</v>
      </c>
      <c r="J2133" s="24" t="s">
        <v>317</v>
      </c>
      <c r="K2133" s="24" t="s">
        <v>76</v>
      </c>
    </row>
    <row r="2134" spans="1:11" ht="73.5" x14ac:dyDescent="0.25">
      <c r="A2134" s="30" t="s">
        <v>1767</v>
      </c>
      <c r="B2134" s="23" t="s">
        <v>1768</v>
      </c>
      <c r="C2134" s="24" t="s">
        <v>1769</v>
      </c>
      <c r="D2134" s="24" t="s">
        <v>14</v>
      </c>
      <c r="E2134" s="24" t="s">
        <v>15</v>
      </c>
      <c r="F2134" s="24" t="s">
        <v>1770</v>
      </c>
      <c r="G2134" s="24" t="s">
        <v>1771</v>
      </c>
      <c r="H2134" s="24" t="s">
        <v>1772</v>
      </c>
      <c r="I2134" s="24" t="s">
        <v>28</v>
      </c>
      <c r="J2134" s="24" t="s">
        <v>29</v>
      </c>
      <c r="K2134" s="24" t="s">
        <v>37</v>
      </c>
    </row>
    <row r="2135" spans="1:11" ht="42" x14ac:dyDescent="0.25">
      <c r="A2135" s="30" t="s">
        <v>1773</v>
      </c>
      <c r="B2135" s="23" t="s">
        <v>1774</v>
      </c>
      <c r="C2135" s="24" t="s">
        <v>1775</v>
      </c>
      <c r="D2135" s="24" t="s">
        <v>14</v>
      </c>
      <c r="E2135" s="24" t="s">
        <v>15</v>
      </c>
      <c r="F2135" s="24" t="s">
        <v>1776</v>
      </c>
      <c r="G2135" s="24" t="s">
        <v>1777</v>
      </c>
      <c r="H2135" s="24" t="s">
        <v>1778</v>
      </c>
      <c r="I2135" s="24" t="s">
        <v>28</v>
      </c>
      <c r="J2135" s="24" t="s">
        <v>29</v>
      </c>
      <c r="K2135" s="24" t="s">
        <v>1041</v>
      </c>
    </row>
    <row r="2136" spans="1:11" ht="42" x14ac:dyDescent="0.25">
      <c r="A2136" s="30" t="s">
        <v>1779</v>
      </c>
      <c r="B2136" s="23" t="s">
        <v>1780</v>
      </c>
      <c r="C2136" s="24" t="s">
        <v>1781</v>
      </c>
      <c r="D2136" s="24" t="s">
        <v>80</v>
      </c>
      <c r="E2136" s="24" t="s">
        <v>15</v>
      </c>
      <c r="F2136" s="24" t="s">
        <v>1782</v>
      </c>
      <c r="G2136" s="24" t="s">
        <v>1783</v>
      </c>
      <c r="H2136" s="24" t="s">
        <v>1784</v>
      </c>
      <c r="I2136" s="24" t="s">
        <v>19</v>
      </c>
      <c r="J2136" s="24" t="s">
        <v>20</v>
      </c>
      <c r="K2136" s="24"/>
    </row>
    <row r="2137" spans="1:11" ht="42" x14ac:dyDescent="0.25">
      <c r="A2137" s="30" t="s">
        <v>1785</v>
      </c>
      <c r="B2137" s="23" t="s">
        <v>1786</v>
      </c>
      <c r="C2137" s="24" t="s">
        <v>1787</v>
      </c>
      <c r="D2137" s="24" t="s">
        <v>80</v>
      </c>
      <c r="E2137" s="24" t="s">
        <v>15</v>
      </c>
      <c r="F2137" s="24" t="s">
        <v>1641</v>
      </c>
      <c r="G2137" s="24" t="s">
        <v>751</v>
      </c>
      <c r="H2137" s="24" t="s">
        <v>1788</v>
      </c>
      <c r="I2137" s="24" t="s">
        <v>19</v>
      </c>
      <c r="J2137" s="24" t="s">
        <v>20</v>
      </c>
      <c r="K2137" s="24"/>
    </row>
    <row r="2138" spans="1:11" ht="31.5" x14ac:dyDescent="0.25">
      <c r="A2138" s="30" t="s">
        <v>1789</v>
      </c>
      <c r="B2138" s="23" t="s">
        <v>1790</v>
      </c>
      <c r="C2138" s="24" t="s">
        <v>1791</v>
      </c>
      <c r="D2138" s="24" t="s">
        <v>93</v>
      </c>
      <c r="E2138" s="24" t="s">
        <v>15</v>
      </c>
      <c r="F2138" s="24" t="s">
        <v>1792</v>
      </c>
      <c r="G2138" s="24" t="s">
        <v>1793</v>
      </c>
      <c r="H2138" s="24" t="s">
        <v>1794</v>
      </c>
      <c r="I2138" s="24" t="s">
        <v>28</v>
      </c>
      <c r="J2138" s="24" t="s">
        <v>29</v>
      </c>
      <c r="K2138" s="24" t="s">
        <v>37</v>
      </c>
    </row>
    <row r="2139" spans="1:11" ht="42" x14ac:dyDescent="0.25">
      <c r="A2139" s="24" t="s">
        <v>1795</v>
      </c>
      <c r="B2139" s="23" t="s">
        <v>1796</v>
      </c>
      <c r="C2139" s="24" t="s">
        <v>1238</v>
      </c>
      <c r="D2139" s="24" t="s">
        <v>80</v>
      </c>
      <c r="E2139" s="24" t="s">
        <v>15</v>
      </c>
      <c r="F2139" s="24" t="s">
        <v>733</v>
      </c>
      <c r="G2139" s="24" t="s">
        <v>734</v>
      </c>
      <c r="H2139" s="24" t="s">
        <v>735</v>
      </c>
      <c r="I2139" s="24" t="s">
        <v>19</v>
      </c>
      <c r="J2139" s="24" t="s">
        <v>20</v>
      </c>
      <c r="K2139" s="24"/>
    </row>
    <row r="2140" spans="1:11" ht="42" x14ac:dyDescent="0.25">
      <c r="A2140" s="30" t="s">
        <v>1797</v>
      </c>
      <c r="B2140" s="23" t="s">
        <v>1798</v>
      </c>
      <c r="C2140" s="24" t="s">
        <v>13</v>
      </c>
      <c r="D2140" s="24" t="s">
        <v>80</v>
      </c>
      <c r="E2140" s="24" t="s">
        <v>15</v>
      </c>
      <c r="F2140" s="24" t="s">
        <v>624</v>
      </c>
      <c r="G2140" s="24" t="s">
        <v>625</v>
      </c>
      <c r="H2140" s="24" t="s">
        <v>626</v>
      </c>
      <c r="I2140" s="24" t="s">
        <v>19</v>
      </c>
      <c r="J2140" s="24" t="s">
        <v>20</v>
      </c>
      <c r="K2140" s="24"/>
    </row>
    <row r="2141" spans="1:11" ht="42" x14ac:dyDescent="0.25">
      <c r="A2141" s="30" t="s">
        <v>1799</v>
      </c>
      <c r="B2141" s="23" t="s">
        <v>1800</v>
      </c>
      <c r="C2141" s="24" t="s">
        <v>1801</v>
      </c>
      <c r="D2141" s="24" t="s">
        <v>80</v>
      </c>
      <c r="E2141" s="24" t="s">
        <v>15</v>
      </c>
      <c r="F2141" s="24" t="s">
        <v>1802</v>
      </c>
      <c r="G2141" s="24" t="s">
        <v>1803</v>
      </c>
      <c r="H2141" s="24" t="s">
        <v>1804</v>
      </c>
      <c r="I2141" s="24" t="s">
        <v>19</v>
      </c>
      <c r="J2141" s="24" t="s">
        <v>20</v>
      </c>
      <c r="K2141" s="24"/>
    </row>
    <row r="2142" spans="1:11" ht="115.5" x14ac:dyDescent="0.25">
      <c r="A2142" s="30" t="s">
        <v>1805</v>
      </c>
      <c r="B2142" s="23" t="s">
        <v>1806</v>
      </c>
      <c r="C2142" s="24" t="s">
        <v>1807</v>
      </c>
      <c r="D2142" s="24" t="s">
        <v>585</v>
      </c>
      <c r="E2142" s="24" t="s">
        <v>15</v>
      </c>
      <c r="F2142" s="24"/>
      <c r="G2142" s="24" t="s">
        <v>1808</v>
      </c>
      <c r="H2142" s="24" t="s">
        <v>1809</v>
      </c>
      <c r="I2142" s="24" t="s">
        <v>74</v>
      </c>
      <c r="J2142" s="24" t="s">
        <v>75</v>
      </c>
      <c r="K2142" s="24" t="s">
        <v>76</v>
      </c>
    </row>
    <row r="2143" spans="1:11" ht="42" x14ac:dyDescent="0.25">
      <c r="A2143" s="30" t="s">
        <v>1810</v>
      </c>
      <c r="B2143" s="23" t="s">
        <v>1811</v>
      </c>
      <c r="C2143" s="24" t="s">
        <v>199</v>
      </c>
      <c r="D2143" s="24" t="s">
        <v>80</v>
      </c>
      <c r="E2143" s="24" t="s">
        <v>15</v>
      </c>
      <c r="F2143" s="24" t="s">
        <v>47</v>
      </c>
      <c r="G2143" s="24" t="s">
        <v>48</v>
      </c>
      <c r="H2143" s="24" t="s">
        <v>49</v>
      </c>
      <c r="I2143" s="24" t="s">
        <v>19</v>
      </c>
      <c r="J2143" s="24" t="s">
        <v>20</v>
      </c>
      <c r="K2143" s="24"/>
    </row>
    <row r="2144" spans="1:11" ht="63" x14ac:dyDescent="0.25">
      <c r="A2144" s="30" t="s">
        <v>1812</v>
      </c>
      <c r="B2144" s="23" t="s">
        <v>1813</v>
      </c>
      <c r="C2144" s="24" t="s">
        <v>1814</v>
      </c>
      <c r="D2144" s="24" t="s">
        <v>63</v>
      </c>
      <c r="E2144" s="24" t="s">
        <v>15</v>
      </c>
      <c r="F2144" s="24" t="s">
        <v>1815</v>
      </c>
      <c r="G2144" s="24" t="s">
        <v>1816</v>
      </c>
      <c r="H2144" s="24" t="s">
        <v>1817</v>
      </c>
      <c r="I2144" s="24" t="s">
        <v>316</v>
      </c>
      <c r="J2144" s="24" t="s">
        <v>317</v>
      </c>
      <c r="K2144" s="24" t="s">
        <v>344</v>
      </c>
    </row>
    <row r="2145" spans="1:11" ht="52.5" x14ac:dyDescent="0.25">
      <c r="A2145" s="30" t="s">
        <v>1818</v>
      </c>
      <c r="B2145" s="23" t="s">
        <v>1819</v>
      </c>
      <c r="C2145" s="24" t="s">
        <v>1820</v>
      </c>
      <c r="D2145" s="24" t="s">
        <v>80</v>
      </c>
      <c r="E2145" s="24" t="s">
        <v>15</v>
      </c>
      <c r="F2145" s="24" t="s">
        <v>409</v>
      </c>
      <c r="G2145" s="24"/>
      <c r="H2145" s="24" t="s">
        <v>410</v>
      </c>
      <c r="I2145" s="24" t="s">
        <v>19</v>
      </c>
      <c r="J2145" s="24" t="s">
        <v>20</v>
      </c>
      <c r="K2145" s="24"/>
    </row>
    <row r="2146" spans="1:11" ht="42" x14ac:dyDescent="0.25">
      <c r="A2146" s="30" t="s">
        <v>1821</v>
      </c>
      <c r="B2146" s="23" t="s">
        <v>1822</v>
      </c>
      <c r="C2146" s="24" t="s">
        <v>1238</v>
      </c>
      <c r="D2146" s="24" t="s">
        <v>80</v>
      </c>
      <c r="E2146" s="24" t="s">
        <v>15</v>
      </c>
      <c r="F2146" s="24" t="s">
        <v>1691</v>
      </c>
      <c r="G2146" s="24" t="s">
        <v>1823</v>
      </c>
      <c r="H2146" s="24" t="s">
        <v>1692</v>
      </c>
      <c r="I2146" s="24" t="s">
        <v>19</v>
      </c>
      <c r="J2146" s="24" t="s">
        <v>20</v>
      </c>
      <c r="K2146" s="24"/>
    </row>
    <row r="2147" spans="1:11" ht="63" x14ac:dyDescent="0.25">
      <c r="A2147" s="30" t="s">
        <v>1824</v>
      </c>
      <c r="B2147" s="23" t="s">
        <v>1825</v>
      </c>
      <c r="C2147" s="24" t="s">
        <v>1826</v>
      </c>
      <c r="D2147" s="24" t="s">
        <v>14</v>
      </c>
      <c r="E2147" s="24" t="s">
        <v>15</v>
      </c>
      <c r="F2147" s="24" t="s">
        <v>1827</v>
      </c>
      <c r="G2147" s="24" t="s">
        <v>1828</v>
      </c>
      <c r="H2147" s="24" t="s">
        <v>1829</v>
      </c>
      <c r="I2147" s="24" t="s">
        <v>343</v>
      </c>
      <c r="J2147" s="24" t="s">
        <v>317</v>
      </c>
      <c r="K2147" s="24" t="s">
        <v>344</v>
      </c>
    </row>
    <row r="2148" spans="1:11" ht="42" x14ac:dyDescent="0.25">
      <c r="A2148" s="30" t="s">
        <v>1830</v>
      </c>
      <c r="B2148" s="23" t="s">
        <v>1831</v>
      </c>
      <c r="C2148" s="24" t="s">
        <v>1238</v>
      </c>
      <c r="D2148" s="24" t="s">
        <v>80</v>
      </c>
      <c r="E2148" s="24" t="s">
        <v>15</v>
      </c>
      <c r="F2148" s="24" t="s">
        <v>1832</v>
      </c>
      <c r="G2148" s="24"/>
      <c r="H2148" s="24" t="s">
        <v>1833</v>
      </c>
      <c r="I2148" s="24" t="s">
        <v>19</v>
      </c>
      <c r="J2148" s="24" t="s">
        <v>20</v>
      </c>
      <c r="K2148" s="24"/>
    </row>
    <row r="2149" spans="1:11" ht="63" x14ac:dyDescent="0.25">
      <c r="A2149" s="30" t="s">
        <v>1834</v>
      </c>
      <c r="B2149" s="23" t="s">
        <v>1835</v>
      </c>
      <c r="C2149" s="24" t="s">
        <v>1836</v>
      </c>
      <c r="D2149" s="24" t="s">
        <v>14</v>
      </c>
      <c r="E2149" s="24" t="s">
        <v>15</v>
      </c>
      <c r="F2149" s="24" t="s">
        <v>1260</v>
      </c>
      <c r="G2149" s="24" t="s">
        <v>1261</v>
      </c>
      <c r="H2149" s="24" t="s">
        <v>1262</v>
      </c>
      <c r="I2149" s="24" t="s">
        <v>343</v>
      </c>
      <c r="J2149" s="24" t="s">
        <v>317</v>
      </c>
      <c r="K2149" s="24" t="s">
        <v>344</v>
      </c>
    </row>
    <row r="2150" spans="1:11" ht="42" x14ac:dyDescent="0.25">
      <c r="A2150" s="30" t="s">
        <v>1837</v>
      </c>
      <c r="B2150" s="23" t="s">
        <v>1838</v>
      </c>
      <c r="C2150" s="24" t="s">
        <v>110</v>
      </c>
      <c r="D2150" s="24" t="s">
        <v>80</v>
      </c>
      <c r="E2150" s="24" t="s">
        <v>15</v>
      </c>
      <c r="F2150" s="24"/>
      <c r="G2150" s="24" t="s">
        <v>1839</v>
      </c>
      <c r="H2150" s="24" t="s">
        <v>1840</v>
      </c>
      <c r="I2150" s="24" t="s">
        <v>19</v>
      </c>
      <c r="J2150" s="24" t="s">
        <v>20</v>
      </c>
      <c r="K2150" s="24"/>
    </row>
    <row r="2151" spans="1:11" ht="42" x14ac:dyDescent="0.25">
      <c r="A2151" s="30" t="s">
        <v>1841</v>
      </c>
      <c r="B2151" s="23" t="s">
        <v>1842</v>
      </c>
      <c r="C2151" s="24" t="s">
        <v>1238</v>
      </c>
      <c r="D2151" s="24" t="s">
        <v>80</v>
      </c>
      <c r="E2151" s="24" t="s">
        <v>15</v>
      </c>
      <c r="F2151" s="24" t="s">
        <v>745</v>
      </c>
      <c r="G2151" s="24" t="s">
        <v>746</v>
      </c>
      <c r="H2151" s="24" t="s">
        <v>747</v>
      </c>
      <c r="I2151" s="24" t="s">
        <v>19</v>
      </c>
      <c r="J2151" s="24" t="s">
        <v>20</v>
      </c>
      <c r="K2151" s="24"/>
    </row>
    <row r="2152" spans="1:11" ht="52.5" x14ac:dyDescent="0.25">
      <c r="A2152" s="30" t="s">
        <v>1843</v>
      </c>
      <c r="B2152" s="23" t="s">
        <v>1844</v>
      </c>
      <c r="C2152" s="24" t="s">
        <v>1845</v>
      </c>
      <c r="D2152" s="24" t="s">
        <v>63</v>
      </c>
      <c r="E2152" s="24" t="s">
        <v>15</v>
      </c>
      <c r="F2152" s="24" t="s">
        <v>1846</v>
      </c>
      <c r="G2152" s="24" t="s">
        <v>1847</v>
      </c>
      <c r="H2152" s="24" t="s">
        <v>1848</v>
      </c>
      <c r="I2152" s="24" t="s">
        <v>560</v>
      </c>
      <c r="J2152" s="24" t="s">
        <v>458</v>
      </c>
      <c r="K2152" s="24" t="s">
        <v>76</v>
      </c>
    </row>
    <row r="2153" spans="1:11" ht="42" x14ac:dyDescent="0.25">
      <c r="A2153" s="30" t="s">
        <v>1849</v>
      </c>
      <c r="B2153" s="23" t="s">
        <v>1850</v>
      </c>
      <c r="C2153" s="24" t="s">
        <v>1238</v>
      </c>
      <c r="D2153" s="24" t="s">
        <v>80</v>
      </c>
      <c r="E2153" s="24" t="s">
        <v>15</v>
      </c>
      <c r="F2153" s="24" t="s">
        <v>579</v>
      </c>
      <c r="G2153" s="24" t="s">
        <v>580</v>
      </c>
      <c r="H2153" s="24" t="s">
        <v>581</v>
      </c>
      <c r="I2153" s="24" t="s">
        <v>19</v>
      </c>
      <c r="J2153" s="24" t="s">
        <v>20</v>
      </c>
      <c r="K2153" s="24"/>
    </row>
    <row r="2154" spans="1:11" ht="42" x14ac:dyDescent="0.25">
      <c r="A2154" s="30" t="s">
        <v>1851</v>
      </c>
      <c r="B2154" s="23" t="s">
        <v>1852</v>
      </c>
      <c r="C2154" s="24" t="s">
        <v>1238</v>
      </c>
      <c r="D2154" s="24" t="s">
        <v>80</v>
      </c>
      <c r="E2154" s="24" t="s">
        <v>15</v>
      </c>
      <c r="F2154" s="24" t="s">
        <v>1506</v>
      </c>
      <c r="G2154" s="24" t="s">
        <v>1507</v>
      </c>
      <c r="H2154" s="24" t="s">
        <v>1508</v>
      </c>
      <c r="I2154" s="24" t="s">
        <v>19</v>
      </c>
      <c r="J2154" s="24" t="s">
        <v>20</v>
      </c>
      <c r="K2154" s="24"/>
    </row>
    <row r="2155" spans="1:11" ht="42" x14ac:dyDescent="0.25">
      <c r="A2155" s="30" t="s">
        <v>1853</v>
      </c>
      <c r="B2155" s="23" t="s">
        <v>1854</v>
      </c>
      <c r="C2155" s="24" t="s">
        <v>1238</v>
      </c>
      <c r="D2155" s="24" t="s">
        <v>80</v>
      </c>
      <c r="E2155" s="24" t="s">
        <v>15</v>
      </c>
      <c r="F2155" s="24" t="s">
        <v>1855</v>
      </c>
      <c r="G2155" s="24" t="s">
        <v>1856</v>
      </c>
      <c r="H2155" s="24" t="s">
        <v>1857</v>
      </c>
      <c r="I2155" s="24" t="s">
        <v>19</v>
      </c>
      <c r="J2155" s="24" t="s">
        <v>20</v>
      </c>
      <c r="K2155" s="24"/>
    </row>
    <row r="2156" spans="1:11" ht="42" x14ac:dyDescent="0.25">
      <c r="A2156" s="30" t="s">
        <v>1858</v>
      </c>
      <c r="B2156" s="23" t="s">
        <v>1859</v>
      </c>
      <c r="C2156" s="24" t="s">
        <v>1860</v>
      </c>
      <c r="D2156" s="24" t="s">
        <v>80</v>
      </c>
      <c r="E2156" s="24" t="s">
        <v>15</v>
      </c>
      <c r="F2156" s="24" t="s">
        <v>1861</v>
      </c>
      <c r="G2156" s="24" t="s">
        <v>1862</v>
      </c>
      <c r="H2156" s="24" t="s">
        <v>1863</v>
      </c>
      <c r="I2156" s="24" t="s">
        <v>19</v>
      </c>
      <c r="J2156" s="24" t="s">
        <v>20</v>
      </c>
      <c r="K2156" s="24"/>
    </row>
    <row r="2157" spans="1:11" ht="42" x14ac:dyDescent="0.25">
      <c r="A2157" s="30" t="s">
        <v>1864</v>
      </c>
      <c r="B2157" s="23" t="s">
        <v>1865</v>
      </c>
      <c r="C2157" s="24" t="s">
        <v>1866</v>
      </c>
      <c r="D2157" s="24" t="s">
        <v>80</v>
      </c>
      <c r="E2157" s="24" t="s">
        <v>15</v>
      </c>
      <c r="F2157" s="24"/>
      <c r="G2157" s="24" t="s">
        <v>616</v>
      </c>
      <c r="H2157" s="24" t="s">
        <v>617</v>
      </c>
      <c r="I2157" s="24" t="s">
        <v>19</v>
      </c>
      <c r="J2157" s="24" t="s">
        <v>20</v>
      </c>
      <c r="K2157" s="24"/>
    </row>
    <row r="2158" spans="1:11" ht="42" x14ac:dyDescent="0.25">
      <c r="A2158" s="30" t="s">
        <v>1867</v>
      </c>
      <c r="B2158" s="23" t="s">
        <v>1868</v>
      </c>
      <c r="C2158" s="24" t="s">
        <v>1238</v>
      </c>
      <c r="D2158" s="24" t="s">
        <v>80</v>
      </c>
      <c r="E2158" s="24" t="s">
        <v>15</v>
      </c>
      <c r="F2158" s="24"/>
      <c r="G2158" s="24" t="s">
        <v>1869</v>
      </c>
      <c r="H2158" s="24" t="s">
        <v>1870</v>
      </c>
      <c r="I2158" s="24" t="s">
        <v>19</v>
      </c>
      <c r="J2158" s="24" t="s">
        <v>20</v>
      </c>
      <c r="K2158" s="24"/>
    </row>
    <row r="2159" spans="1:11" ht="52.5" x14ac:dyDescent="0.25">
      <c r="A2159" s="30" t="s">
        <v>1871</v>
      </c>
      <c r="B2159" s="23" t="s">
        <v>1872</v>
      </c>
      <c r="C2159" s="24" t="s">
        <v>1238</v>
      </c>
      <c r="D2159" s="24" t="s">
        <v>80</v>
      </c>
      <c r="E2159" s="24" t="s">
        <v>15</v>
      </c>
      <c r="F2159" s="24" t="s">
        <v>424</v>
      </c>
      <c r="G2159" s="24" t="s">
        <v>425</v>
      </c>
      <c r="H2159" s="24" t="s">
        <v>426</v>
      </c>
      <c r="I2159" s="24" t="s">
        <v>19</v>
      </c>
      <c r="J2159" s="24" t="s">
        <v>20</v>
      </c>
      <c r="K2159" s="24"/>
    </row>
    <row r="2160" spans="1:11" ht="42" x14ac:dyDescent="0.25">
      <c r="A2160" s="30" t="s">
        <v>1873</v>
      </c>
      <c r="B2160" s="23" t="s">
        <v>1874</v>
      </c>
      <c r="C2160" s="24" t="s">
        <v>13</v>
      </c>
      <c r="D2160" s="24" t="s">
        <v>80</v>
      </c>
      <c r="E2160" s="24" t="s">
        <v>15</v>
      </c>
      <c r="F2160" s="24"/>
      <c r="G2160" s="24"/>
      <c r="H2160" s="24" t="s">
        <v>1875</v>
      </c>
      <c r="I2160" s="24" t="s">
        <v>19</v>
      </c>
      <c r="J2160" s="24" t="s">
        <v>20</v>
      </c>
      <c r="K2160" s="24"/>
    </row>
    <row r="2161" spans="1:11" ht="42" x14ac:dyDescent="0.25">
      <c r="A2161" s="30" t="s">
        <v>1876</v>
      </c>
      <c r="B2161" s="23" t="s">
        <v>1877</v>
      </c>
      <c r="C2161" s="24" t="s">
        <v>1238</v>
      </c>
      <c r="D2161" s="24" t="s">
        <v>80</v>
      </c>
      <c r="E2161" s="24" t="s">
        <v>15</v>
      </c>
      <c r="F2161" s="24"/>
      <c r="G2161" s="24" t="s">
        <v>1878</v>
      </c>
      <c r="H2161" s="24" t="s">
        <v>1879</v>
      </c>
      <c r="I2161" s="24" t="s">
        <v>19</v>
      </c>
      <c r="J2161" s="24" t="s">
        <v>20</v>
      </c>
      <c r="K2161" s="24"/>
    </row>
    <row r="2162" spans="1:11" ht="42" x14ac:dyDescent="0.25">
      <c r="A2162" s="30" t="s">
        <v>1880</v>
      </c>
      <c r="B2162" s="23" t="s">
        <v>1881</v>
      </c>
      <c r="C2162" s="24" t="s">
        <v>1238</v>
      </c>
      <c r="D2162" s="24" t="s">
        <v>80</v>
      </c>
      <c r="E2162" s="24" t="s">
        <v>15</v>
      </c>
      <c r="F2162" s="24" t="s">
        <v>1882</v>
      </c>
      <c r="G2162" s="24" t="s">
        <v>1883</v>
      </c>
      <c r="H2162" s="24" t="s">
        <v>1884</v>
      </c>
      <c r="I2162" s="24" t="s">
        <v>19</v>
      </c>
      <c r="J2162" s="24" t="s">
        <v>20</v>
      </c>
      <c r="K2162" s="24"/>
    </row>
    <row r="2163" spans="1:11" ht="42" x14ac:dyDescent="0.25">
      <c r="A2163" s="30" t="s">
        <v>1885</v>
      </c>
      <c r="B2163" s="23" t="s">
        <v>1886</v>
      </c>
      <c r="C2163" s="24" t="s">
        <v>13</v>
      </c>
      <c r="D2163" s="24" t="s">
        <v>80</v>
      </c>
      <c r="E2163" s="24" t="s">
        <v>15</v>
      </c>
      <c r="F2163" s="24" t="s">
        <v>1887</v>
      </c>
      <c r="G2163" s="24" t="s">
        <v>1888</v>
      </c>
      <c r="H2163" s="24" t="s">
        <v>1889</v>
      </c>
      <c r="I2163" s="24" t="s">
        <v>19</v>
      </c>
      <c r="J2163" s="24" t="s">
        <v>20</v>
      </c>
      <c r="K2163" s="24"/>
    </row>
    <row r="2164" spans="1:11" ht="42" x14ac:dyDescent="0.25">
      <c r="A2164" s="30" t="s">
        <v>1890</v>
      </c>
      <c r="B2164" s="23" t="s">
        <v>1891</v>
      </c>
      <c r="C2164" s="24" t="s">
        <v>1238</v>
      </c>
      <c r="D2164" s="24" t="s">
        <v>80</v>
      </c>
      <c r="E2164" s="24" t="s">
        <v>15</v>
      </c>
      <c r="F2164" s="24" t="s">
        <v>1892</v>
      </c>
      <c r="G2164" s="24" t="s">
        <v>1893</v>
      </c>
      <c r="H2164" s="24" t="s">
        <v>1894</v>
      </c>
      <c r="I2164" s="24" t="s">
        <v>19</v>
      </c>
      <c r="J2164" s="24" t="s">
        <v>20</v>
      </c>
      <c r="K2164" s="24"/>
    </row>
    <row r="2165" spans="1:11" ht="42" x14ac:dyDescent="0.25">
      <c r="A2165" s="30" t="s">
        <v>1895</v>
      </c>
      <c r="B2165" s="23" t="s">
        <v>1896</v>
      </c>
      <c r="C2165" s="24" t="s">
        <v>1238</v>
      </c>
      <c r="D2165" s="24" t="s">
        <v>80</v>
      </c>
      <c r="E2165" s="24" t="s">
        <v>15</v>
      </c>
      <c r="F2165" s="24" t="s">
        <v>1897</v>
      </c>
      <c r="G2165" s="24" t="s">
        <v>1898</v>
      </c>
      <c r="H2165" s="24" t="s">
        <v>1899</v>
      </c>
      <c r="I2165" s="24" t="s">
        <v>19</v>
      </c>
      <c r="J2165" s="24" t="s">
        <v>20</v>
      </c>
      <c r="K2165" s="24"/>
    </row>
    <row r="2166" spans="1:11" ht="42" x14ac:dyDescent="0.25">
      <c r="A2166" s="30" t="s">
        <v>1900</v>
      </c>
      <c r="B2166" s="23" t="s">
        <v>1901</v>
      </c>
      <c r="C2166" s="24" t="s">
        <v>1866</v>
      </c>
      <c r="D2166" s="24" t="s">
        <v>80</v>
      </c>
      <c r="E2166" s="24" t="s">
        <v>15</v>
      </c>
      <c r="F2166" s="24" t="s">
        <v>1902</v>
      </c>
      <c r="G2166" s="24" t="s">
        <v>1903</v>
      </c>
      <c r="H2166" s="24" t="s">
        <v>1904</v>
      </c>
      <c r="I2166" s="24" t="s">
        <v>19</v>
      </c>
      <c r="J2166" s="24" t="s">
        <v>20</v>
      </c>
      <c r="K2166" s="24"/>
    </row>
    <row r="2167" spans="1:11" ht="42" x14ac:dyDescent="0.25">
      <c r="A2167" s="30" t="s">
        <v>1905</v>
      </c>
      <c r="B2167" s="23" t="s">
        <v>1906</v>
      </c>
      <c r="C2167" s="24" t="s">
        <v>1238</v>
      </c>
      <c r="D2167" s="24" t="s">
        <v>80</v>
      </c>
      <c r="E2167" s="24" t="s">
        <v>15</v>
      </c>
      <c r="F2167" s="24" t="s">
        <v>1907</v>
      </c>
      <c r="G2167" s="24"/>
      <c r="H2167" s="24" t="s">
        <v>1908</v>
      </c>
      <c r="I2167" s="24" t="s">
        <v>19</v>
      </c>
      <c r="J2167" s="24" t="s">
        <v>20</v>
      </c>
      <c r="K2167" s="24"/>
    </row>
    <row r="2168" spans="1:11" ht="42" x14ac:dyDescent="0.25">
      <c r="A2168" s="30" t="s">
        <v>1909</v>
      </c>
      <c r="B2168" s="23" t="s">
        <v>1910</v>
      </c>
      <c r="C2168" s="24" t="s">
        <v>1238</v>
      </c>
      <c r="D2168" s="24" t="s">
        <v>80</v>
      </c>
      <c r="E2168" s="24" t="s">
        <v>15</v>
      </c>
      <c r="F2168" s="24" t="s">
        <v>1782</v>
      </c>
      <c r="G2168" s="24" t="s">
        <v>1783</v>
      </c>
      <c r="H2168" s="24" t="s">
        <v>1784</v>
      </c>
      <c r="I2168" s="24" t="s">
        <v>19</v>
      </c>
      <c r="J2168" s="24" t="s">
        <v>20</v>
      </c>
      <c r="K2168" s="24"/>
    </row>
    <row r="2169" spans="1:11" ht="105" x14ac:dyDescent="0.25">
      <c r="A2169" s="30" t="s">
        <v>1911</v>
      </c>
      <c r="B2169" s="23" t="s">
        <v>1912</v>
      </c>
      <c r="C2169" s="24" t="s">
        <v>1913</v>
      </c>
      <c r="D2169" s="24" t="s">
        <v>93</v>
      </c>
      <c r="E2169" s="24" t="s">
        <v>15</v>
      </c>
      <c r="F2169" s="24"/>
      <c r="G2169" s="24"/>
      <c r="H2169" s="24" t="s">
        <v>1521</v>
      </c>
      <c r="I2169" s="24" t="s">
        <v>135</v>
      </c>
      <c r="J2169" s="24" t="s">
        <v>136</v>
      </c>
      <c r="K2169" s="24" t="s">
        <v>66</v>
      </c>
    </row>
    <row r="2170" spans="1:11" ht="63" x14ac:dyDescent="0.25">
      <c r="A2170" s="30" t="s">
        <v>1914</v>
      </c>
      <c r="B2170" s="23" t="s">
        <v>1915</v>
      </c>
      <c r="C2170" s="24" t="s">
        <v>1916</v>
      </c>
      <c r="D2170" s="24" t="s">
        <v>14</v>
      </c>
      <c r="E2170" s="24" t="s">
        <v>15</v>
      </c>
      <c r="F2170" s="24" t="s">
        <v>1918</v>
      </c>
      <c r="G2170" s="24" t="s">
        <v>1919</v>
      </c>
      <c r="H2170" s="24" t="s">
        <v>1920</v>
      </c>
      <c r="I2170" s="24" t="s">
        <v>343</v>
      </c>
      <c r="J2170" s="24" t="s">
        <v>317</v>
      </c>
      <c r="K2170" s="24" t="s">
        <v>344</v>
      </c>
    </row>
    <row r="2171" spans="1:11" ht="42" x14ac:dyDescent="0.25">
      <c r="A2171" s="30" t="s">
        <v>1921</v>
      </c>
      <c r="B2171" s="23" t="s">
        <v>1922</v>
      </c>
      <c r="C2171" s="24" t="s">
        <v>13</v>
      </c>
      <c r="D2171" s="24" t="s">
        <v>80</v>
      </c>
      <c r="E2171" s="24" t="s">
        <v>15</v>
      </c>
      <c r="F2171" s="24" t="s">
        <v>1923</v>
      </c>
      <c r="G2171" s="24" t="s">
        <v>1924</v>
      </c>
      <c r="H2171" s="24" t="s">
        <v>1925</v>
      </c>
      <c r="I2171" s="24" t="s">
        <v>19</v>
      </c>
      <c r="J2171" s="24" t="s">
        <v>20</v>
      </c>
      <c r="K2171" s="24"/>
    </row>
    <row r="2172" spans="1:11" ht="105" x14ac:dyDescent="0.25">
      <c r="A2172" s="30" t="s">
        <v>1926</v>
      </c>
      <c r="B2172" s="23" t="s">
        <v>1927</v>
      </c>
      <c r="C2172" s="24" t="s">
        <v>1928</v>
      </c>
      <c r="D2172" s="24" t="s">
        <v>128</v>
      </c>
      <c r="E2172" s="24" t="s">
        <v>15</v>
      </c>
      <c r="F2172" s="24" t="s">
        <v>1929</v>
      </c>
      <c r="G2172" s="24" t="s">
        <v>1930</v>
      </c>
      <c r="H2172" s="24" t="s">
        <v>1931</v>
      </c>
      <c r="I2172" s="24" t="s">
        <v>135</v>
      </c>
      <c r="J2172" s="24" t="s">
        <v>136</v>
      </c>
      <c r="K2172" s="24" t="s">
        <v>66</v>
      </c>
    </row>
    <row r="2173" spans="1:11" ht="63" x14ac:dyDescent="0.25">
      <c r="A2173" s="30" t="s">
        <v>1932</v>
      </c>
      <c r="B2173" s="23" t="s">
        <v>1933</v>
      </c>
      <c r="C2173" s="24" t="s">
        <v>1934</v>
      </c>
      <c r="D2173" s="24" t="s">
        <v>14</v>
      </c>
      <c r="E2173" s="24" t="s">
        <v>15</v>
      </c>
      <c r="F2173" s="24" t="s">
        <v>922</v>
      </c>
      <c r="G2173" s="24" t="s">
        <v>923</v>
      </c>
      <c r="H2173" s="24" t="s">
        <v>924</v>
      </c>
      <c r="I2173" s="24" t="s">
        <v>28</v>
      </c>
      <c r="J2173" s="24" t="s">
        <v>29</v>
      </c>
      <c r="K2173" s="24" t="s">
        <v>37</v>
      </c>
    </row>
    <row r="2174" spans="1:11" ht="63" x14ac:dyDescent="0.25">
      <c r="A2174" s="30" t="s">
        <v>1935</v>
      </c>
      <c r="B2174" s="23" t="s">
        <v>1936</v>
      </c>
      <c r="C2174" s="24" t="s">
        <v>1937</v>
      </c>
      <c r="D2174" s="24" t="s">
        <v>63</v>
      </c>
      <c r="E2174" s="24" t="s">
        <v>15</v>
      </c>
      <c r="F2174" s="24"/>
      <c r="G2174" s="24" t="s">
        <v>1938</v>
      </c>
      <c r="H2174" s="24" t="s">
        <v>1939</v>
      </c>
      <c r="I2174" s="24" t="s">
        <v>74</v>
      </c>
      <c r="J2174" s="24" t="s">
        <v>75</v>
      </c>
      <c r="K2174" s="24" t="s">
        <v>76</v>
      </c>
    </row>
    <row r="2175" spans="1:11" ht="63" x14ac:dyDescent="0.25">
      <c r="A2175" s="24" t="s">
        <v>1940</v>
      </c>
      <c r="B2175" s="23" t="s">
        <v>1941</v>
      </c>
      <c r="C2175" s="24" t="s">
        <v>1937</v>
      </c>
      <c r="D2175" s="24" t="s">
        <v>14</v>
      </c>
      <c r="E2175" s="24" t="s">
        <v>15</v>
      </c>
      <c r="F2175" s="24"/>
      <c r="G2175" s="24" t="s">
        <v>1938</v>
      </c>
      <c r="H2175" s="24" t="s">
        <v>1939</v>
      </c>
      <c r="I2175" s="24" t="s">
        <v>28</v>
      </c>
      <c r="J2175" s="24" t="s">
        <v>29</v>
      </c>
      <c r="K2175" s="24" t="s">
        <v>471</v>
      </c>
    </row>
    <row r="2176" spans="1:11" ht="63" x14ac:dyDescent="0.25">
      <c r="A2176" s="30" t="s">
        <v>1942</v>
      </c>
      <c r="B2176" s="23" t="s">
        <v>1943</v>
      </c>
      <c r="C2176" s="24" t="s">
        <v>1944</v>
      </c>
      <c r="D2176" s="24" t="s">
        <v>14</v>
      </c>
      <c r="E2176" s="24" t="s">
        <v>15</v>
      </c>
      <c r="F2176" s="24" t="s">
        <v>1945</v>
      </c>
      <c r="G2176" s="24" t="s">
        <v>1946</v>
      </c>
      <c r="H2176" s="24" t="s">
        <v>1947</v>
      </c>
      <c r="I2176" s="24" t="s">
        <v>343</v>
      </c>
      <c r="J2176" s="24" t="s">
        <v>317</v>
      </c>
      <c r="K2176" s="24" t="s">
        <v>344</v>
      </c>
    </row>
    <row r="2177" spans="1:11" ht="42" x14ac:dyDescent="0.25">
      <c r="A2177" s="30" t="s">
        <v>1948</v>
      </c>
      <c r="B2177" s="23" t="s">
        <v>1949</v>
      </c>
      <c r="C2177" s="24" t="s">
        <v>1238</v>
      </c>
      <c r="D2177" s="24" t="s">
        <v>80</v>
      </c>
      <c r="E2177" s="24" t="s">
        <v>15</v>
      </c>
      <c r="F2177" s="24" t="s">
        <v>739</v>
      </c>
      <c r="G2177" s="24" t="s">
        <v>1950</v>
      </c>
      <c r="H2177" s="24" t="s">
        <v>1951</v>
      </c>
      <c r="I2177" s="24" t="s">
        <v>19</v>
      </c>
      <c r="J2177" s="24" t="s">
        <v>20</v>
      </c>
      <c r="K2177" s="24"/>
    </row>
    <row r="2178" spans="1:11" ht="42" x14ac:dyDescent="0.25">
      <c r="A2178" s="30" t="s">
        <v>1952</v>
      </c>
      <c r="B2178" s="23" t="s">
        <v>1953</v>
      </c>
      <c r="C2178" s="24" t="s">
        <v>1238</v>
      </c>
      <c r="D2178" s="24" t="s">
        <v>80</v>
      </c>
      <c r="E2178" s="24" t="s">
        <v>15</v>
      </c>
      <c r="F2178" s="24" t="s">
        <v>1954</v>
      </c>
      <c r="G2178" s="24" t="s">
        <v>335</v>
      </c>
      <c r="H2178" s="24" t="s">
        <v>1955</v>
      </c>
      <c r="I2178" s="24" t="s">
        <v>19</v>
      </c>
      <c r="J2178" s="24" t="s">
        <v>20</v>
      </c>
      <c r="K2178" s="24"/>
    </row>
    <row r="2179" spans="1:11" ht="52.5" x14ac:dyDescent="0.25">
      <c r="A2179" s="30" t="s">
        <v>1956</v>
      </c>
      <c r="B2179" s="23" t="s">
        <v>1957</v>
      </c>
      <c r="C2179" s="24" t="s">
        <v>1958</v>
      </c>
      <c r="D2179" s="24" t="s">
        <v>63</v>
      </c>
      <c r="E2179" s="24" t="s">
        <v>15</v>
      </c>
      <c r="F2179" s="24" t="s">
        <v>1959</v>
      </c>
      <c r="G2179" s="24" t="s">
        <v>1960</v>
      </c>
      <c r="H2179" s="24" t="s">
        <v>1961</v>
      </c>
      <c r="I2179" s="24" t="s">
        <v>1962</v>
      </c>
      <c r="J2179" s="24" t="s">
        <v>106</v>
      </c>
      <c r="K2179" s="24" t="s">
        <v>344</v>
      </c>
    </row>
    <row r="2180" spans="1:11" ht="42" x14ac:dyDescent="0.25">
      <c r="A2180" s="30" t="s">
        <v>1963</v>
      </c>
      <c r="B2180" s="23" t="s">
        <v>1964</v>
      </c>
      <c r="C2180" s="24" t="s">
        <v>1965</v>
      </c>
      <c r="D2180" s="24" t="s">
        <v>1040</v>
      </c>
      <c r="E2180" s="24" t="s">
        <v>15</v>
      </c>
      <c r="F2180" s="24" t="s">
        <v>429</v>
      </c>
      <c r="G2180" s="24" t="s">
        <v>430</v>
      </c>
      <c r="H2180" s="24" t="s">
        <v>431</v>
      </c>
      <c r="I2180" s="24" t="s">
        <v>19</v>
      </c>
      <c r="J2180" s="24" t="s">
        <v>20</v>
      </c>
      <c r="K2180" s="24" t="s">
        <v>76</v>
      </c>
    </row>
    <row r="2181" spans="1:11" ht="84" x14ac:dyDescent="0.25">
      <c r="A2181" s="30" t="s">
        <v>1966</v>
      </c>
      <c r="B2181" s="23" t="s">
        <v>1967</v>
      </c>
      <c r="C2181" s="24" t="s">
        <v>1968</v>
      </c>
      <c r="D2181" s="24" t="s">
        <v>128</v>
      </c>
      <c r="E2181" s="24" t="s">
        <v>15</v>
      </c>
      <c r="F2181" s="24" t="s">
        <v>1284</v>
      </c>
      <c r="G2181" s="24"/>
      <c r="H2181" s="24" t="s">
        <v>1285</v>
      </c>
      <c r="I2181" s="24" t="s">
        <v>28</v>
      </c>
      <c r="J2181" s="24" t="s">
        <v>29</v>
      </c>
      <c r="K2181" s="24" t="s">
        <v>196</v>
      </c>
    </row>
    <row r="2182" spans="1:11" ht="42" x14ac:dyDescent="0.25">
      <c r="A2182" s="30" t="s">
        <v>1969</v>
      </c>
      <c r="B2182" s="23" t="s">
        <v>1970</v>
      </c>
      <c r="C2182" s="24" t="s">
        <v>1971</v>
      </c>
      <c r="D2182" s="24" t="s">
        <v>80</v>
      </c>
      <c r="E2182" s="24" t="s">
        <v>15</v>
      </c>
      <c r="F2182" s="24" t="s">
        <v>1972</v>
      </c>
      <c r="G2182" s="24" t="s">
        <v>1973</v>
      </c>
      <c r="H2182" s="24" t="s">
        <v>1974</v>
      </c>
      <c r="I2182" s="24" t="s">
        <v>19</v>
      </c>
      <c r="J2182" s="24" t="s">
        <v>20</v>
      </c>
      <c r="K2182" s="24"/>
    </row>
    <row r="2183" spans="1:11" ht="31.5" x14ac:dyDescent="0.25">
      <c r="A2183" s="30" t="s">
        <v>1975</v>
      </c>
      <c r="B2183" s="23" t="s">
        <v>1976</v>
      </c>
      <c r="C2183" s="24" t="s">
        <v>1977</v>
      </c>
      <c r="D2183" s="24" t="s">
        <v>93</v>
      </c>
      <c r="E2183" s="24" t="s">
        <v>15</v>
      </c>
      <c r="F2183" s="24" t="s">
        <v>71</v>
      </c>
      <c r="G2183" s="24" t="s">
        <v>1978</v>
      </c>
      <c r="H2183" s="24" t="s">
        <v>1979</v>
      </c>
      <c r="I2183" s="24" t="s">
        <v>28</v>
      </c>
      <c r="J2183" s="24" t="s">
        <v>29</v>
      </c>
      <c r="K2183" s="24" t="s">
        <v>37</v>
      </c>
    </row>
    <row r="2184" spans="1:11" ht="42" x14ac:dyDescent="0.25">
      <c r="A2184" s="30" t="s">
        <v>1980</v>
      </c>
      <c r="B2184" s="23" t="s">
        <v>1981</v>
      </c>
      <c r="C2184" s="24" t="s">
        <v>1982</v>
      </c>
      <c r="D2184" s="24" t="s">
        <v>93</v>
      </c>
      <c r="E2184" s="24" t="s">
        <v>15</v>
      </c>
      <c r="F2184" s="24" t="s">
        <v>71</v>
      </c>
      <c r="G2184" s="24" t="s">
        <v>1983</v>
      </c>
      <c r="H2184" s="24" t="s">
        <v>1984</v>
      </c>
      <c r="I2184" s="24" t="s">
        <v>560</v>
      </c>
      <c r="J2184" s="24" t="s">
        <v>458</v>
      </c>
      <c r="K2184" s="24" t="s">
        <v>76</v>
      </c>
    </row>
    <row r="2185" spans="1:11" ht="63" x14ac:dyDescent="0.25">
      <c r="A2185" s="30" t="s">
        <v>1985</v>
      </c>
      <c r="B2185" s="23" t="s">
        <v>1986</v>
      </c>
      <c r="C2185" s="24" t="s">
        <v>1987</v>
      </c>
      <c r="D2185" s="24" t="s">
        <v>14</v>
      </c>
      <c r="E2185" s="24" t="s">
        <v>15</v>
      </c>
      <c r="F2185" s="24" t="s">
        <v>1186</v>
      </c>
      <c r="G2185" s="24" t="s">
        <v>1187</v>
      </c>
      <c r="H2185" s="24" t="s">
        <v>1188</v>
      </c>
      <c r="I2185" s="24" t="s">
        <v>28</v>
      </c>
      <c r="J2185" s="24" t="s">
        <v>29</v>
      </c>
      <c r="K2185" s="24" t="s">
        <v>37</v>
      </c>
    </row>
    <row r="2186" spans="1:11" ht="94.5" x14ac:dyDescent="0.25">
      <c r="A2186" s="30" t="s">
        <v>1988</v>
      </c>
      <c r="B2186" s="23" t="s">
        <v>1989</v>
      </c>
      <c r="C2186" s="24" t="s">
        <v>1990</v>
      </c>
      <c r="D2186" s="24" t="s">
        <v>14</v>
      </c>
      <c r="E2186" s="24" t="s">
        <v>15</v>
      </c>
      <c r="F2186" s="24" t="s">
        <v>181</v>
      </c>
      <c r="G2186" s="24" t="s">
        <v>1991</v>
      </c>
      <c r="H2186" s="24" t="s">
        <v>1992</v>
      </c>
      <c r="I2186" s="24" t="s">
        <v>343</v>
      </c>
      <c r="J2186" s="24" t="s">
        <v>317</v>
      </c>
      <c r="K2186" s="24" t="s">
        <v>344</v>
      </c>
    </row>
    <row r="2187" spans="1:11" ht="42" x14ac:dyDescent="0.25">
      <c r="A2187" s="30" t="s">
        <v>1993</v>
      </c>
      <c r="B2187" s="23" t="s">
        <v>1994</v>
      </c>
      <c r="C2187" s="24" t="s">
        <v>1238</v>
      </c>
      <c r="D2187" s="24" t="s">
        <v>80</v>
      </c>
      <c r="E2187" s="24" t="s">
        <v>15</v>
      </c>
      <c r="F2187" s="24" t="s">
        <v>1802</v>
      </c>
      <c r="G2187" s="24" t="s">
        <v>1803</v>
      </c>
      <c r="H2187" s="24" t="s">
        <v>1804</v>
      </c>
      <c r="I2187" s="24" t="s">
        <v>19</v>
      </c>
      <c r="J2187" s="24" t="s">
        <v>20</v>
      </c>
      <c r="K2187" s="24"/>
    </row>
    <row r="2188" spans="1:11" ht="42" x14ac:dyDescent="0.25">
      <c r="A2188" s="30" t="s">
        <v>1995</v>
      </c>
      <c r="B2188" s="23" t="s">
        <v>1996</v>
      </c>
      <c r="C2188" s="24" t="s">
        <v>1238</v>
      </c>
      <c r="D2188" s="24" t="s">
        <v>80</v>
      </c>
      <c r="E2188" s="24" t="s">
        <v>15</v>
      </c>
      <c r="F2188" s="24" t="s">
        <v>434</v>
      </c>
      <c r="G2188" s="24" t="s">
        <v>435</v>
      </c>
      <c r="H2188" s="24" t="s">
        <v>436</v>
      </c>
      <c r="I2188" s="24" t="s">
        <v>19</v>
      </c>
      <c r="J2188" s="24" t="s">
        <v>20</v>
      </c>
      <c r="K2188" s="24"/>
    </row>
    <row r="2189" spans="1:11" ht="42" x14ac:dyDescent="0.25">
      <c r="A2189" s="30" t="s">
        <v>1997</v>
      </c>
      <c r="B2189" s="23" t="s">
        <v>1998</v>
      </c>
      <c r="C2189" s="24" t="s">
        <v>13</v>
      </c>
      <c r="D2189" s="24" t="s">
        <v>80</v>
      </c>
      <c r="E2189" s="24" t="s">
        <v>15</v>
      </c>
      <c r="F2189" s="24" t="s">
        <v>1999</v>
      </c>
      <c r="G2189" s="24" t="s">
        <v>2000</v>
      </c>
      <c r="H2189" s="24" t="s">
        <v>2001</v>
      </c>
      <c r="I2189" s="24" t="s">
        <v>19</v>
      </c>
      <c r="J2189" s="24" t="s">
        <v>20</v>
      </c>
      <c r="K2189" s="24"/>
    </row>
    <row r="2190" spans="1:11" ht="42" x14ac:dyDescent="0.25">
      <c r="A2190" s="30" t="s">
        <v>2002</v>
      </c>
      <c r="B2190" s="23" t="s">
        <v>2003</v>
      </c>
      <c r="C2190" s="24" t="s">
        <v>1238</v>
      </c>
      <c r="D2190" s="24" t="s">
        <v>80</v>
      </c>
      <c r="E2190" s="24" t="s">
        <v>15</v>
      </c>
      <c r="F2190" s="24" t="s">
        <v>205</v>
      </c>
      <c r="G2190" s="24" t="s">
        <v>1511</v>
      </c>
      <c r="H2190" s="24" t="s">
        <v>143</v>
      </c>
      <c r="I2190" s="24" t="s">
        <v>19</v>
      </c>
      <c r="J2190" s="24" t="s">
        <v>20</v>
      </c>
      <c r="K2190" s="24"/>
    </row>
    <row r="2191" spans="1:11" ht="42" x14ac:dyDescent="0.25">
      <c r="A2191" s="30" t="s">
        <v>2004</v>
      </c>
      <c r="B2191" s="23" t="s">
        <v>2005</v>
      </c>
      <c r="C2191" s="24" t="s">
        <v>1238</v>
      </c>
      <c r="D2191" s="24" t="s">
        <v>80</v>
      </c>
      <c r="E2191" s="24" t="s">
        <v>15</v>
      </c>
      <c r="F2191" s="24"/>
      <c r="G2191" s="24" t="s">
        <v>2006</v>
      </c>
      <c r="H2191" s="24" t="s">
        <v>2007</v>
      </c>
      <c r="I2191" s="24" t="s">
        <v>19</v>
      </c>
      <c r="J2191" s="24" t="s">
        <v>20</v>
      </c>
      <c r="K2191" s="24"/>
    </row>
    <row r="2192" spans="1:11" ht="42" x14ac:dyDescent="0.25">
      <c r="A2192" s="30" t="s">
        <v>2008</v>
      </c>
      <c r="B2192" s="23" t="s">
        <v>2009</v>
      </c>
      <c r="C2192" s="24" t="s">
        <v>2010</v>
      </c>
      <c r="D2192" s="24" t="s">
        <v>80</v>
      </c>
      <c r="E2192" s="24" t="s">
        <v>15</v>
      </c>
      <c r="F2192" s="24" t="s">
        <v>2011</v>
      </c>
      <c r="G2192" s="24" t="s">
        <v>2012</v>
      </c>
      <c r="H2192" s="24" t="s">
        <v>2013</v>
      </c>
      <c r="I2192" s="24" t="s">
        <v>19</v>
      </c>
      <c r="J2192" s="24" t="s">
        <v>20</v>
      </c>
      <c r="K2192" s="24"/>
    </row>
    <row r="2193" spans="1:11" ht="42" x14ac:dyDescent="0.25">
      <c r="A2193" s="30" t="s">
        <v>2014</v>
      </c>
      <c r="B2193" s="23" t="s">
        <v>2015</v>
      </c>
      <c r="C2193" s="24" t="s">
        <v>2016</v>
      </c>
      <c r="D2193" s="24" t="s">
        <v>80</v>
      </c>
      <c r="E2193" s="24" t="s">
        <v>15</v>
      </c>
      <c r="F2193" s="24" t="s">
        <v>936</v>
      </c>
      <c r="G2193" s="24" t="s">
        <v>937</v>
      </c>
      <c r="H2193" s="24" t="s">
        <v>938</v>
      </c>
      <c r="I2193" s="24" t="s">
        <v>19</v>
      </c>
      <c r="J2193" s="24" t="s">
        <v>20</v>
      </c>
      <c r="K2193" s="24"/>
    </row>
    <row r="2194" spans="1:11" ht="42" x14ac:dyDescent="0.25">
      <c r="A2194" s="30" t="s">
        <v>2017</v>
      </c>
      <c r="B2194" s="23" t="s">
        <v>2018</v>
      </c>
      <c r="C2194" s="24" t="s">
        <v>1238</v>
      </c>
      <c r="D2194" s="24" t="s">
        <v>80</v>
      </c>
      <c r="E2194" s="24" t="s">
        <v>15</v>
      </c>
      <c r="F2194" s="24" t="s">
        <v>2019</v>
      </c>
      <c r="G2194" s="24"/>
      <c r="H2194" s="24" t="s">
        <v>2020</v>
      </c>
      <c r="I2194" s="24" t="s">
        <v>19</v>
      </c>
      <c r="J2194" s="24" t="s">
        <v>20</v>
      </c>
      <c r="K2194" s="24"/>
    </row>
    <row r="2195" spans="1:11" ht="42" x14ac:dyDescent="0.25">
      <c r="A2195" s="30" t="s">
        <v>2021</v>
      </c>
      <c r="B2195" s="23" t="s">
        <v>2022</v>
      </c>
      <c r="C2195" s="24" t="s">
        <v>1238</v>
      </c>
      <c r="D2195" s="24" t="s">
        <v>80</v>
      </c>
      <c r="E2195" s="24" t="s">
        <v>15</v>
      </c>
      <c r="F2195" s="24" t="s">
        <v>486</v>
      </c>
      <c r="G2195" s="24" t="s">
        <v>485</v>
      </c>
      <c r="H2195" s="24" t="s">
        <v>2023</v>
      </c>
      <c r="I2195" s="24" t="s">
        <v>19</v>
      </c>
      <c r="J2195" s="24" t="s">
        <v>20</v>
      </c>
      <c r="K2195" s="24"/>
    </row>
    <row r="2196" spans="1:11" ht="42" x14ac:dyDescent="0.25">
      <c r="A2196" s="30" t="s">
        <v>2024</v>
      </c>
      <c r="B2196" s="23" t="s">
        <v>2025</v>
      </c>
      <c r="C2196" s="24" t="s">
        <v>1860</v>
      </c>
      <c r="D2196" s="24" t="s">
        <v>80</v>
      </c>
      <c r="E2196" s="24" t="s">
        <v>15</v>
      </c>
      <c r="F2196" s="24" t="s">
        <v>2026</v>
      </c>
      <c r="G2196" s="24" t="s">
        <v>2027</v>
      </c>
      <c r="H2196" s="24" t="s">
        <v>2028</v>
      </c>
      <c r="I2196" s="24" t="s">
        <v>19</v>
      </c>
      <c r="J2196" s="24" t="s">
        <v>20</v>
      </c>
      <c r="K2196" s="24"/>
    </row>
    <row r="2197" spans="1:11" ht="42" x14ac:dyDescent="0.25">
      <c r="A2197" s="30" t="s">
        <v>2029</v>
      </c>
      <c r="B2197" s="23" t="s">
        <v>2030</v>
      </c>
      <c r="C2197" s="24" t="s">
        <v>1238</v>
      </c>
      <c r="D2197" s="24" t="s">
        <v>80</v>
      </c>
      <c r="E2197" s="24" t="s">
        <v>15</v>
      </c>
      <c r="F2197" s="24" t="s">
        <v>1234</v>
      </c>
      <c r="G2197" s="24"/>
      <c r="H2197" s="24" t="s">
        <v>1235</v>
      </c>
      <c r="I2197" s="24" t="s">
        <v>19</v>
      </c>
      <c r="J2197" s="24" t="s">
        <v>20</v>
      </c>
      <c r="K2197" s="24"/>
    </row>
    <row r="2198" spans="1:11" ht="52.5" x14ac:dyDescent="0.25">
      <c r="A2198" s="30" t="s">
        <v>2031</v>
      </c>
      <c r="B2198" s="23" t="s">
        <v>2032</v>
      </c>
      <c r="C2198" s="24" t="s">
        <v>13</v>
      </c>
      <c r="D2198" s="24" t="s">
        <v>80</v>
      </c>
      <c r="E2198" s="24" t="s">
        <v>15</v>
      </c>
      <c r="F2198" s="24" t="s">
        <v>2033</v>
      </c>
      <c r="G2198" s="24" t="s">
        <v>2034</v>
      </c>
      <c r="H2198" s="24" t="s">
        <v>2035</v>
      </c>
      <c r="I2198" s="24" t="s">
        <v>19</v>
      </c>
      <c r="J2198" s="24" t="s">
        <v>20</v>
      </c>
      <c r="K2198" s="24"/>
    </row>
    <row r="2199" spans="1:11" ht="42" x14ac:dyDescent="0.25">
      <c r="A2199" s="30" t="s">
        <v>2036</v>
      </c>
      <c r="B2199" s="23" t="s">
        <v>2037</v>
      </c>
      <c r="C2199" s="24" t="s">
        <v>1238</v>
      </c>
      <c r="D2199" s="24" t="s">
        <v>80</v>
      </c>
      <c r="E2199" s="24" t="s">
        <v>15</v>
      </c>
      <c r="F2199" s="24" t="s">
        <v>486</v>
      </c>
      <c r="G2199" s="24" t="s">
        <v>485</v>
      </c>
      <c r="H2199" s="24" t="s">
        <v>2038</v>
      </c>
      <c r="I2199" s="24" t="s">
        <v>19</v>
      </c>
      <c r="J2199" s="24" t="s">
        <v>20</v>
      </c>
      <c r="K2199" s="24"/>
    </row>
    <row r="2200" spans="1:11" ht="42" x14ac:dyDescent="0.25">
      <c r="A2200" s="30" t="s">
        <v>2039</v>
      </c>
      <c r="B2200" s="23" t="s">
        <v>2040</v>
      </c>
      <c r="C2200" s="24" t="s">
        <v>1238</v>
      </c>
      <c r="D2200" s="24" t="s">
        <v>80</v>
      </c>
      <c r="E2200" s="24" t="s">
        <v>15</v>
      </c>
      <c r="F2200" s="24" t="s">
        <v>2041</v>
      </c>
      <c r="G2200" s="24" t="s">
        <v>485</v>
      </c>
      <c r="H2200" s="24" t="s">
        <v>2042</v>
      </c>
      <c r="I2200" s="24" t="s">
        <v>19</v>
      </c>
      <c r="J2200" s="24" t="s">
        <v>20</v>
      </c>
      <c r="K2200" s="24"/>
    </row>
    <row r="2201" spans="1:11" ht="42" x14ac:dyDescent="0.25">
      <c r="A2201" s="30" t="s">
        <v>2043</v>
      </c>
      <c r="B2201" s="23" t="s">
        <v>2044</v>
      </c>
      <c r="C2201" s="24" t="s">
        <v>1238</v>
      </c>
      <c r="D2201" s="24" t="s">
        <v>80</v>
      </c>
      <c r="E2201" s="24" t="s">
        <v>15</v>
      </c>
      <c r="F2201" s="24" t="s">
        <v>2045</v>
      </c>
      <c r="G2201" s="24" t="s">
        <v>2046</v>
      </c>
      <c r="H2201" s="24" t="s">
        <v>2047</v>
      </c>
      <c r="I2201" s="24" t="s">
        <v>19</v>
      </c>
      <c r="J2201" s="24" t="s">
        <v>20</v>
      </c>
      <c r="K2201" s="24"/>
    </row>
    <row r="2202" spans="1:11" ht="42" x14ac:dyDescent="0.25">
      <c r="A2202" s="30" t="s">
        <v>2048</v>
      </c>
      <c r="B2202" s="23" t="s">
        <v>2049</v>
      </c>
      <c r="C2202" s="24" t="s">
        <v>1238</v>
      </c>
      <c r="D2202" s="24" t="s">
        <v>80</v>
      </c>
      <c r="E2202" s="24" t="s">
        <v>15</v>
      </c>
      <c r="F2202" s="24" t="s">
        <v>2050</v>
      </c>
      <c r="G2202" s="24" t="s">
        <v>2051</v>
      </c>
      <c r="H2202" s="24" t="s">
        <v>2052</v>
      </c>
      <c r="I2202" s="24" t="s">
        <v>19</v>
      </c>
      <c r="J2202" s="24" t="s">
        <v>20</v>
      </c>
      <c r="K2202" s="24"/>
    </row>
    <row r="2203" spans="1:11" ht="42" x14ac:dyDescent="0.25">
      <c r="A2203" s="30" t="s">
        <v>2053</v>
      </c>
      <c r="B2203" s="23" t="s">
        <v>2054</v>
      </c>
      <c r="C2203" s="24" t="s">
        <v>2055</v>
      </c>
      <c r="D2203" s="24" t="s">
        <v>80</v>
      </c>
      <c r="E2203" s="24" t="s">
        <v>15</v>
      </c>
      <c r="F2203" s="24" t="s">
        <v>2056</v>
      </c>
      <c r="G2203" s="24" t="s">
        <v>2057</v>
      </c>
      <c r="H2203" s="24" t="s">
        <v>2058</v>
      </c>
      <c r="I2203" s="24" t="s">
        <v>19</v>
      </c>
      <c r="J2203" s="24" t="s">
        <v>20</v>
      </c>
      <c r="K2203" s="24"/>
    </row>
    <row r="2204" spans="1:11" ht="42" x14ac:dyDescent="0.25">
      <c r="A2204" s="30" t="s">
        <v>2059</v>
      </c>
      <c r="B2204" s="23" t="s">
        <v>2060</v>
      </c>
      <c r="C2204" s="24" t="s">
        <v>1860</v>
      </c>
      <c r="D2204" s="24" t="s">
        <v>80</v>
      </c>
      <c r="E2204" s="24" t="s">
        <v>15</v>
      </c>
      <c r="F2204" s="24" t="s">
        <v>2061</v>
      </c>
      <c r="G2204" s="24" t="s">
        <v>2062</v>
      </c>
      <c r="H2204" s="24" t="s">
        <v>2063</v>
      </c>
      <c r="I2204" s="24" t="s">
        <v>19</v>
      </c>
      <c r="J2204" s="24" t="s">
        <v>20</v>
      </c>
      <c r="K2204" s="24"/>
    </row>
    <row r="2205" spans="1:11" ht="42" x14ac:dyDescent="0.25">
      <c r="A2205" s="30" t="s">
        <v>2064</v>
      </c>
      <c r="B2205" s="23" t="s">
        <v>2065</v>
      </c>
      <c r="C2205" s="24" t="s">
        <v>13</v>
      </c>
      <c r="D2205" s="24" t="s">
        <v>80</v>
      </c>
      <c r="E2205" s="24" t="s">
        <v>15</v>
      </c>
      <c r="F2205" s="24"/>
      <c r="G2205" s="24" t="s">
        <v>2066</v>
      </c>
      <c r="H2205" s="24" t="s">
        <v>2067</v>
      </c>
      <c r="I2205" s="24" t="s">
        <v>19</v>
      </c>
      <c r="J2205" s="24" t="s">
        <v>20</v>
      </c>
      <c r="K2205" s="24"/>
    </row>
    <row r="2206" spans="1:11" ht="42" x14ac:dyDescent="0.25">
      <c r="A2206" s="30" t="s">
        <v>2068</v>
      </c>
      <c r="B2206" s="23" t="s">
        <v>2069</v>
      </c>
      <c r="C2206" s="24" t="s">
        <v>1866</v>
      </c>
      <c r="D2206" s="24" t="s">
        <v>80</v>
      </c>
      <c r="E2206" s="24" t="s">
        <v>15</v>
      </c>
      <c r="F2206" s="24" t="s">
        <v>2070</v>
      </c>
      <c r="G2206" s="24" t="s">
        <v>2071</v>
      </c>
      <c r="H2206" s="24" t="s">
        <v>2072</v>
      </c>
      <c r="I2206" s="24" t="s">
        <v>19</v>
      </c>
      <c r="J2206" s="24" t="s">
        <v>20</v>
      </c>
      <c r="K2206" s="24"/>
    </row>
    <row r="2207" spans="1:11" ht="42" x14ac:dyDescent="0.25">
      <c r="A2207" s="30" t="s">
        <v>2073</v>
      </c>
      <c r="B2207" s="23" t="s">
        <v>2074</v>
      </c>
      <c r="C2207" s="24" t="s">
        <v>1238</v>
      </c>
      <c r="D2207" s="24" t="s">
        <v>80</v>
      </c>
      <c r="E2207" s="24" t="s">
        <v>15</v>
      </c>
      <c r="F2207" s="24" t="s">
        <v>2075</v>
      </c>
      <c r="G2207" s="24" t="s">
        <v>2076</v>
      </c>
      <c r="H2207" s="24" t="s">
        <v>2077</v>
      </c>
      <c r="I2207" s="24" t="s">
        <v>19</v>
      </c>
      <c r="J2207" s="24" t="s">
        <v>20</v>
      </c>
      <c r="K2207" s="24"/>
    </row>
    <row r="2208" spans="1:11" ht="42" x14ac:dyDescent="0.25">
      <c r="A2208" s="30" t="s">
        <v>2078</v>
      </c>
      <c r="B2208" s="23" t="s">
        <v>2079</v>
      </c>
      <c r="C2208" s="24" t="s">
        <v>2080</v>
      </c>
      <c r="D2208" s="24" t="s">
        <v>80</v>
      </c>
      <c r="E2208" s="24" t="s">
        <v>15</v>
      </c>
      <c r="F2208" s="24" t="s">
        <v>1506</v>
      </c>
      <c r="G2208" s="24" t="s">
        <v>1507</v>
      </c>
      <c r="H2208" s="24" t="s">
        <v>1508</v>
      </c>
      <c r="I2208" s="24" t="s">
        <v>19</v>
      </c>
      <c r="J2208" s="24" t="s">
        <v>20</v>
      </c>
      <c r="K2208" s="24"/>
    </row>
    <row r="2209" spans="1:11" ht="63" x14ac:dyDescent="0.25">
      <c r="A2209" s="30" t="s">
        <v>2081</v>
      </c>
      <c r="B2209" s="23" t="s">
        <v>2082</v>
      </c>
      <c r="C2209" s="24" t="s">
        <v>2083</v>
      </c>
      <c r="D2209" s="24" t="s">
        <v>660</v>
      </c>
      <c r="E2209" s="24" t="s">
        <v>15</v>
      </c>
      <c r="F2209" s="24" t="s">
        <v>253</v>
      </c>
      <c r="G2209" s="24" t="s">
        <v>1100</v>
      </c>
      <c r="H2209" s="24" t="s">
        <v>2084</v>
      </c>
      <c r="I2209" s="24" t="s">
        <v>28</v>
      </c>
      <c r="J2209" s="24" t="s">
        <v>29</v>
      </c>
      <c r="K2209" s="24" t="s">
        <v>59</v>
      </c>
    </row>
    <row r="2210" spans="1:11" ht="52.5" x14ac:dyDescent="0.25">
      <c r="A2210" s="30" t="s">
        <v>2085</v>
      </c>
      <c r="B2210" s="23" t="s">
        <v>2086</v>
      </c>
      <c r="C2210" s="24" t="s">
        <v>2087</v>
      </c>
      <c r="D2210" s="24" t="s">
        <v>14</v>
      </c>
      <c r="E2210" s="24" t="s">
        <v>15</v>
      </c>
      <c r="F2210" s="24" t="s">
        <v>1260</v>
      </c>
      <c r="G2210" s="24" t="s">
        <v>1261</v>
      </c>
      <c r="H2210" s="24" t="s">
        <v>1262</v>
      </c>
      <c r="I2210" s="24" t="s">
        <v>28</v>
      </c>
      <c r="J2210" s="24" t="s">
        <v>29</v>
      </c>
      <c r="K2210" s="24" t="s">
        <v>37</v>
      </c>
    </row>
    <row r="2211" spans="1:11" ht="84" x14ac:dyDescent="0.25">
      <c r="A2211" s="30" t="s">
        <v>2088</v>
      </c>
      <c r="B2211" s="23" t="s">
        <v>2089</v>
      </c>
      <c r="C2211" s="24" t="s">
        <v>2090</v>
      </c>
      <c r="D2211" s="24" t="s">
        <v>14</v>
      </c>
      <c r="E2211" s="24" t="s">
        <v>15</v>
      </c>
      <c r="F2211" s="24" t="s">
        <v>41</v>
      </c>
      <c r="G2211" s="24" t="s">
        <v>42</v>
      </c>
      <c r="H2211" s="24" t="s">
        <v>43</v>
      </c>
      <c r="I2211" s="24" t="s">
        <v>1404</v>
      </c>
      <c r="J2211" s="24" t="s">
        <v>317</v>
      </c>
      <c r="K2211" s="24" t="s">
        <v>344</v>
      </c>
    </row>
    <row r="2212" spans="1:11" ht="84" x14ac:dyDescent="0.25">
      <c r="A2212" s="30" t="s">
        <v>2091</v>
      </c>
      <c r="B2212" s="23" t="s">
        <v>2092</v>
      </c>
      <c r="C2212" s="24" t="s">
        <v>2093</v>
      </c>
      <c r="D2212" s="24" t="s">
        <v>14</v>
      </c>
      <c r="E2212" s="24" t="s">
        <v>15</v>
      </c>
      <c r="F2212" s="24" t="s">
        <v>1072</v>
      </c>
      <c r="G2212" s="24" t="s">
        <v>1073</v>
      </c>
      <c r="H2212" s="24" t="s">
        <v>1074</v>
      </c>
      <c r="I2212" s="24" t="s">
        <v>28</v>
      </c>
      <c r="J2212" s="24" t="s">
        <v>29</v>
      </c>
      <c r="K2212" s="24" t="s">
        <v>37</v>
      </c>
    </row>
    <row r="2213" spans="1:11" ht="42" x14ac:dyDescent="0.25">
      <c r="A2213" s="30" t="s">
        <v>2094</v>
      </c>
      <c r="B2213" s="23" t="s">
        <v>2095</v>
      </c>
      <c r="C2213" s="24" t="s">
        <v>2096</v>
      </c>
      <c r="D2213" s="24" t="s">
        <v>14</v>
      </c>
      <c r="E2213" s="24" t="s">
        <v>15</v>
      </c>
      <c r="F2213" s="24" t="s">
        <v>1234</v>
      </c>
      <c r="G2213" s="24"/>
      <c r="H2213" s="24" t="s">
        <v>1235</v>
      </c>
      <c r="I2213" s="24" t="s">
        <v>28</v>
      </c>
      <c r="J2213" s="24" t="s">
        <v>29</v>
      </c>
      <c r="K2213" s="24" t="s">
        <v>170</v>
      </c>
    </row>
    <row r="2214" spans="1:11" ht="63" x14ac:dyDescent="0.25">
      <c r="A2214" s="30" t="s">
        <v>2097</v>
      </c>
      <c r="B2214" s="23" t="s">
        <v>2098</v>
      </c>
      <c r="C2214" s="24" t="s">
        <v>2099</v>
      </c>
      <c r="D2214" s="24" t="s">
        <v>63</v>
      </c>
      <c r="E2214" s="24" t="s">
        <v>15</v>
      </c>
      <c r="F2214" s="24" t="s">
        <v>2100</v>
      </c>
      <c r="G2214" s="24" t="s">
        <v>2101</v>
      </c>
      <c r="H2214" s="24" t="s">
        <v>2102</v>
      </c>
      <c r="I2214" s="24" t="s">
        <v>391</v>
      </c>
      <c r="J2214" s="24" t="s">
        <v>392</v>
      </c>
      <c r="K2214" s="24" t="s">
        <v>76</v>
      </c>
    </row>
    <row r="2215" spans="1:11" ht="63" x14ac:dyDescent="0.25">
      <c r="A2215" s="30" t="s">
        <v>2103</v>
      </c>
      <c r="B2215" s="23" t="s">
        <v>2104</v>
      </c>
      <c r="C2215" s="24" t="s">
        <v>2105</v>
      </c>
      <c r="D2215" s="24" t="s">
        <v>63</v>
      </c>
      <c r="E2215" s="24" t="s">
        <v>15</v>
      </c>
      <c r="F2215" s="24" t="s">
        <v>1945</v>
      </c>
      <c r="G2215" s="24" t="s">
        <v>1946</v>
      </c>
      <c r="H2215" s="24" t="s">
        <v>1947</v>
      </c>
      <c r="I2215" s="24" t="s">
        <v>343</v>
      </c>
      <c r="J2215" s="24" t="s">
        <v>317</v>
      </c>
      <c r="K2215" s="24" t="s">
        <v>344</v>
      </c>
    </row>
    <row r="2216" spans="1:11" ht="63" x14ac:dyDescent="0.25">
      <c r="A2216" s="30" t="s">
        <v>2106</v>
      </c>
      <c r="B2216" s="23" t="s">
        <v>2107</v>
      </c>
      <c r="C2216" s="24" t="s">
        <v>2108</v>
      </c>
      <c r="D2216" s="24" t="s">
        <v>14</v>
      </c>
      <c r="E2216" s="24" t="s">
        <v>15</v>
      </c>
      <c r="F2216" s="24" t="s">
        <v>1186</v>
      </c>
      <c r="G2216" s="24" t="s">
        <v>1187</v>
      </c>
      <c r="H2216" s="24" t="s">
        <v>1188</v>
      </c>
      <c r="I2216" s="24" t="s">
        <v>28</v>
      </c>
      <c r="J2216" s="24" t="s">
        <v>29</v>
      </c>
      <c r="K2216" s="24" t="s">
        <v>37</v>
      </c>
    </row>
    <row r="2217" spans="1:11" ht="63" x14ac:dyDescent="0.25">
      <c r="A2217" s="30" t="s">
        <v>2109</v>
      </c>
      <c r="B2217" s="23" t="s">
        <v>2110</v>
      </c>
      <c r="C2217" s="24" t="s">
        <v>2111</v>
      </c>
      <c r="D2217" s="24" t="s">
        <v>14</v>
      </c>
      <c r="E2217" s="24" t="s">
        <v>15</v>
      </c>
      <c r="F2217" s="24" t="s">
        <v>71</v>
      </c>
      <c r="G2217" s="24" t="s">
        <v>2112</v>
      </c>
      <c r="H2217" s="24" t="s">
        <v>2113</v>
      </c>
      <c r="I2217" s="24" t="s">
        <v>74</v>
      </c>
      <c r="J2217" s="24" t="s">
        <v>75</v>
      </c>
      <c r="K2217" s="24" t="s">
        <v>76</v>
      </c>
    </row>
    <row r="2218" spans="1:11" ht="105" x14ac:dyDescent="0.25">
      <c r="A2218" s="30" t="s">
        <v>2114</v>
      </c>
      <c r="B2218" s="23" t="s">
        <v>2115</v>
      </c>
      <c r="C2218" s="24" t="s">
        <v>2116</v>
      </c>
      <c r="D2218" s="24" t="s">
        <v>93</v>
      </c>
      <c r="E2218" s="24" t="s">
        <v>15</v>
      </c>
      <c r="F2218" s="24" t="s">
        <v>2117</v>
      </c>
      <c r="G2218" s="24" t="s">
        <v>2118</v>
      </c>
      <c r="H2218" s="24" t="s">
        <v>2119</v>
      </c>
      <c r="I2218" s="24" t="s">
        <v>135</v>
      </c>
      <c r="J2218" s="24" t="s">
        <v>136</v>
      </c>
      <c r="K2218" s="24" t="s">
        <v>66</v>
      </c>
    </row>
    <row r="2219" spans="1:11" ht="126" x14ac:dyDescent="0.25">
      <c r="A2219" s="30" t="s">
        <v>2120</v>
      </c>
      <c r="B2219" s="23" t="s">
        <v>2121</v>
      </c>
      <c r="C2219" s="24" t="s">
        <v>2122</v>
      </c>
      <c r="D2219" s="24" t="s">
        <v>63</v>
      </c>
      <c r="E2219" s="24" t="s">
        <v>15</v>
      </c>
      <c r="F2219" s="24" t="s">
        <v>2123</v>
      </c>
      <c r="G2219" s="24" t="s">
        <v>2124</v>
      </c>
      <c r="H2219" s="24" t="s">
        <v>2125</v>
      </c>
      <c r="I2219" s="24" t="s">
        <v>391</v>
      </c>
      <c r="J2219" s="24" t="s">
        <v>392</v>
      </c>
      <c r="K2219" s="24" t="s">
        <v>76</v>
      </c>
    </row>
    <row r="2220" spans="1:11" ht="105" x14ac:dyDescent="0.25">
      <c r="A2220" s="30" t="s">
        <v>2126</v>
      </c>
      <c r="B2220" s="23" t="s">
        <v>2127</v>
      </c>
      <c r="C2220" s="24" t="s">
        <v>2128</v>
      </c>
      <c r="D2220" s="24" t="s">
        <v>14</v>
      </c>
      <c r="E2220" s="24" t="s">
        <v>15</v>
      </c>
      <c r="F2220" s="24"/>
      <c r="G2220" s="24" t="s">
        <v>2129</v>
      </c>
      <c r="H2220" s="24" t="s">
        <v>2130</v>
      </c>
      <c r="I2220" s="24" t="s">
        <v>2131</v>
      </c>
      <c r="J2220" s="24" t="s">
        <v>136</v>
      </c>
      <c r="K2220" s="24" t="s">
        <v>281</v>
      </c>
    </row>
    <row r="2221" spans="1:11" ht="105" x14ac:dyDescent="0.25">
      <c r="A2221" s="30" t="s">
        <v>2132</v>
      </c>
      <c r="B2221" s="23" t="s">
        <v>2133</v>
      </c>
      <c r="C2221" s="24" t="s">
        <v>2134</v>
      </c>
      <c r="D2221" s="24" t="s">
        <v>128</v>
      </c>
      <c r="E2221" s="24" t="s">
        <v>15</v>
      </c>
      <c r="F2221" s="24" t="s">
        <v>41</v>
      </c>
      <c r="G2221" s="24" t="s">
        <v>2135</v>
      </c>
      <c r="H2221" s="24" t="s">
        <v>43</v>
      </c>
      <c r="I2221" s="24" t="s">
        <v>330</v>
      </c>
      <c r="J2221" s="24" t="s">
        <v>136</v>
      </c>
      <c r="K2221" s="24" t="s">
        <v>66</v>
      </c>
    </row>
    <row r="2222" spans="1:11" ht="63" x14ac:dyDescent="0.25">
      <c r="A2222" s="30" t="s">
        <v>2136</v>
      </c>
      <c r="B2222" s="23" t="s">
        <v>2137</v>
      </c>
      <c r="C2222" s="24" t="s">
        <v>2138</v>
      </c>
      <c r="D2222" s="24" t="s">
        <v>63</v>
      </c>
      <c r="E2222" s="24" t="s">
        <v>15</v>
      </c>
      <c r="F2222" s="24" t="s">
        <v>2139</v>
      </c>
      <c r="G2222" s="24" t="s">
        <v>2140</v>
      </c>
      <c r="H2222" s="24" t="s">
        <v>2141</v>
      </c>
      <c r="I2222" s="24" t="s">
        <v>28</v>
      </c>
      <c r="J2222" s="24" t="s">
        <v>29</v>
      </c>
      <c r="K2222" s="24" t="s">
        <v>66</v>
      </c>
    </row>
    <row r="2223" spans="1:11" ht="73.5" x14ac:dyDescent="0.25">
      <c r="A2223" s="30" t="s">
        <v>2142</v>
      </c>
      <c r="B2223" s="23" t="s">
        <v>2143</v>
      </c>
      <c r="C2223" s="24" t="s">
        <v>2144</v>
      </c>
      <c r="D2223" s="24" t="s">
        <v>93</v>
      </c>
      <c r="E2223" s="24" t="s">
        <v>15</v>
      </c>
      <c r="F2223" s="24" t="s">
        <v>1156</v>
      </c>
      <c r="G2223" s="24" t="s">
        <v>1157</v>
      </c>
      <c r="H2223" s="24" t="s">
        <v>1158</v>
      </c>
      <c r="I2223" s="24" t="s">
        <v>28</v>
      </c>
      <c r="J2223" s="24" t="s">
        <v>29</v>
      </c>
      <c r="K2223" s="24" t="s">
        <v>30</v>
      </c>
    </row>
    <row r="2224" spans="1:11" ht="63" x14ac:dyDescent="0.25">
      <c r="A2224" s="30" t="s">
        <v>2145</v>
      </c>
      <c r="B2224" s="23" t="s">
        <v>2146</v>
      </c>
      <c r="C2224" s="24" t="s">
        <v>2147</v>
      </c>
      <c r="D2224" s="24" t="s">
        <v>63</v>
      </c>
      <c r="E2224" s="24" t="s">
        <v>15</v>
      </c>
      <c r="F2224" s="24" t="s">
        <v>2148</v>
      </c>
      <c r="G2224" s="24"/>
      <c r="H2224" s="24" t="s">
        <v>2149</v>
      </c>
      <c r="I2224" s="24" t="s">
        <v>391</v>
      </c>
      <c r="J2224" s="24" t="s">
        <v>392</v>
      </c>
      <c r="K2224" s="24" t="s">
        <v>76</v>
      </c>
    </row>
    <row r="2225" spans="1:11" ht="84" x14ac:dyDescent="0.25">
      <c r="A2225" s="30" t="s">
        <v>2150</v>
      </c>
      <c r="B2225" s="23" t="s">
        <v>2151</v>
      </c>
      <c r="C2225" s="24" t="s">
        <v>2152</v>
      </c>
      <c r="D2225" s="24" t="s">
        <v>14</v>
      </c>
      <c r="E2225" s="24" t="s">
        <v>15</v>
      </c>
      <c r="F2225" s="24" t="s">
        <v>1072</v>
      </c>
      <c r="G2225" s="24" t="s">
        <v>1073</v>
      </c>
      <c r="H2225" s="24" t="s">
        <v>1074</v>
      </c>
      <c r="I2225" s="24" t="s">
        <v>28</v>
      </c>
      <c r="J2225" s="24" t="s">
        <v>29</v>
      </c>
      <c r="K2225" s="24" t="s">
        <v>170</v>
      </c>
    </row>
    <row r="2226" spans="1:11" ht="73.5" x14ac:dyDescent="0.25">
      <c r="A2226" s="30" t="s">
        <v>2153</v>
      </c>
      <c r="B2226" s="23" t="s">
        <v>2154</v>
      </c>
      <c r="C2226" s="24" t="s">
        <v>2155</v>
      </c>
      <c r="D2226" s="24" t="s">
        <v>14</v>
      </c>
      <c r="E2226" s="24" t="s">
        <v>15</v>
      </c>
      <c r="F2226" s="24" t="s">
        <v>2156</v>
      </c>
      <c r="G2226" s="24" t="s">
        <v>2157</v>
      </c>
      <c r="H2226" s="24" t="s">
        <v>2158</v>
      </c>
      <c r="I2226" s="24" t="s">
        <v>343</v>
      </c>
      <c r="J2226" s="24" t="s">
        <v>317</v>
      </c>
      <c r="K2226" s="24" t="s">
        <v>344</v>
      </c>
    </row>
    <row r="2227" spans="1:11" ht="52.5" x14ac:dyDescent="0.25">
      <c r="A2227" s="30" t="s">
        <v>2159</v>
      </c>
      <c r="B2227" s="23" t="s">
        <v>2160</v>
      </c>
      <c r="C2227" s="24" t="s">
        <v>2161</v>
      </c>
      <c r="D2227" s="24" t="s">
        <v>63</v>
      </c>
      <c r="E2227" s="24" t="s">
        <v>15</v>
      </c>
      <c r="F2227" s="24" t="s">
        <v>2162</v>
      </c>
      <c r="G2227" s="24" t="s">
        <v>2163</v>
      </c>
      <c r="H2227" s="24" t="s">
        <v>2164</v>
      </c>
      <c r="I2227" s="24" t="s">
        <v>28</v>
      </c>
      <c r="J2227" s="24" t="s">
        <v>29</v>
      </c>
      <c r="K2227" s="24" t="s">
        <v>517</v>
      </c>
    </row>
    <row r="2228" spans="1:11" ht="84" x14ac:dyDescent="0.25">
      <c r="A2228" s="30" t="s">
        <v>2165</v>
      </c>
      <c r="B2228" s="23" t="s">
        <v>2166</v>
      </c>
      <c r="C2228" s="24" t="s">
        <v>2167</v>
      </c>
      <c r="D2228" s="24" t="s">
        <v>63</v>
      </c>
      <c r="E2228" s="24" t="s">
        <v>15</v>
      </c>
      <c r="F2228" s="24" t="s">
        <v>2169</v>
      </c>
      <c r="G2228" s="24" t="s">
        <v>2168</v>
      </c>
      <c r="H2228" s="24" t="s">
        <v>2170</v>
      </c>
      <c r="I2228" s="24" t="s">
        <v>28</v>
      </c>
      <c r="J2228" s="24" t="s">
        <v>29</v>
      </c>
      <c r="K2228" s="24" t="s">
        <v>281</v>
      </c>
    </row>
    <row r="2229" spans="1:11" ht="105" x14ac:dyDescent="0.25">
      <c r="A2229" s="30" t="s">
        <v>2171</v>
      </c>
      <c r="B2229" s="23" t="s">
        <v>2172</v>
      </c>
      <c r="C2229" s="24" t="s">
        <v>2173</v>
      </c>
      <c r="D2229" s="24" t="s">
        <v>14</v>
      </c>
      <c r="E2229" s="24" t="s">
        <v>15</v>
      </c>
      <c r="F2229" s="24" t="s">
        <v>403</v>
      </c>
      <c r="G2229" s="24" t="s">
        <v>404</v>
      </c>
      <c r="H2229" s="24" t="s">
        <v>405</v>
      </c>
      <c r="I2229" s="24" t="s">
        <v>2131</v>
      </c>
      <c r="J2229" s="24" t="s">
        <v>136</v>
      </c>
      <c r="K2229" s="24" t="s">
        <v>281</v>
      </c>
    </row>
    <row r="2230" spans="1:11" ht="63" x14ac:dyDescent="0.25">
      <c r="A2230" s="30" t="s">
        <v>2174</v>
      </c>
      <c r="B2230" s="23" t="s">
        <v>2175</v>
      </c>
      <c r="C2230" s="24" t="s">
        <v>2176</v>
      </c>
      <c r="D2230" s="24" t="s">
        <v>63</v>
      </c>
      <c r="E2230" s="24" t="s">
        <v>15</v>
      </c>
      <c r="F2230" s="24" t="s">
        <v>2177</v>
      </c>
      <c r="G2230" s="24" t="s">
        <v>2178</v>
      </c>
      <c r="H2230" s="24" t="s">
        <v>2179</v>
      </c>
      <c r="I2230" s="24" t="s">
        <v>391</v>
      </c>
      <c r="J2230" s="24" t="s">
        <v>392</v>
      </c>
      <c r="K2230" s="24" t="s">
        <v>76</v>
      </c>
    </row>
    <row r="2231" spans="1:11" ht="52.5" x14ac:dyDescent="0.25">
      <c r="A2231" s="30" t="s">
        <v>2180</v>
      </c>
      <c r="B2231" s="23" t="s">
        <v>2181</v>
      </c>
      <c r="C2231" s="24" t="s">
        <v>79</v>
      </c>
      <c r="D2231" s="24" t="s">
        <v>80</v>
      </c>
      <c r="E2231" s="24" t="s">
        <v>15</v>
      </c>
      <c r="F2231" s="24" t="s">
        <v>763</v>
      </c>
      <c r="G2231" s="24" t="s">
        <v>764</v>
      </c>
      <c r="H2231" s="24" t="s">
        <v>765</v>
      </c>
      <c r="I2231" s="24" t="s">
        <v>19</v>
      </c>
      <c r="J2231" s="24" t="s">
        <v>20</v>
      </c>
      <c r="K2231" s="24"/>
    </row>
    <row r="2232" spans="1:11" ht="52.5" x14ac:dyDescent="0.25">
      <c r="A2232" s="30" t="s">
        <v>2182</v>
      </c>
      <c r="B2232" s="23" t="s">
        <v>2183</v>
      </c>
      <c r="C2232" s="24" t="s">
        <v>79</v>
      </c>
      <c r="D2232" s="24" t="s">
        <v>80</v>
      </c>
      <c r="E2232" s="24" t="s">
        <v>15</v>
      </c>
      <c r="F2232" s="24" t="s">
        <v>2184</v>
      </c>
      <c r="G2232" s="24" t="s">
        <v>2185</v>
      </c>
      <c r="H2232" s="24" t="s">
        <v>2186</v>
      </c>
      <c r="I2232" s="24" t="s">
        <v>19</v>
      </c>
      <c r="J2232" s="24" t="s">
        <v>20</v>
      </c>
      <c r="K2232" s="24"/>
    </row>
    <row r="2233" spans="1:11" ht="42" x14ac:dyDescent="0.25">
      <c r="A2233" s="30" t="s">
        <v>2187</v>
      </c>
      <c r="B2233" s="23" t="s">
        <v>2188</v>
      </c>
      <c r="C2233" s="24" t="s">
        <v>1671</v>
      </c>
      <c r="D2233" s="24" t="s">
        <v>80</v>
      </c>
      <c r="E2233" s="24" t="s">
        <v>15</v>
      </c>
      <c r="F2233" s="24" t="s">
        <v>2189</v>
      </c>
      <c r="G2233" s="24" t="s">
        <v>2190</v>
      </c>
      <c r="H2233" s="24" t="s">
        <v>2191</v>
      </c>
      <c r="I2233" s="24" t="s">
        <v>19</v>
      </c>
      <c r="J2233" s="24" t="s">
        <v>20</v>
      </c>
      <c r="K2233" s="24"/>
    </row>
    <row r="2234" spans="1:11" ht="42" x14ac:dyDescent="0.25">
      <c r="A2234" s="30" t="s">
        <v>2192</v>
      </c>
      <c r="B2234" s="23" t="s">
        <v>2193</v>
      </c>
      <c r="C2234" s="24" t="s">
        <v>2194</v>
      </c>
      <c r="D2234" s="24" t="s">
        <v>1040</v>
      </c>
      <c r="E2234" s="24" t="s">
        <v>15</v>
      </c>
      <c r="F2234" s="24" t="s">
        <v>2196</v>
      </c>
      <c r="G2234" s="24" t="s">
        <v>2195</v>
      </c>
      <c r="H2234" s="24" t="s">
        <v>2197</v>
      </c>
      <c r="I2234" s="24" t="s">
        <v>19</v>
      </c>
      <c r="J2234" s="24" t="s">
        <v>20</v>
      </c>
      <c r="K2234" s="24" t="s">
        <v>2198</v>
      </c>
    </row>
    <row r="2235" spans="1:11" ht="42" x14ac:dyDescent="0.25">
      <c r="A2235" s="30" t="s">
        <v>2199</v>
      </c>
      <c r="B2235" s="23" t="s">
        <v>2200</v>
      </c>
      <c r="C2235" s="24" t="s">
        <v>1676</v>
      </c>
      <c r="D2235" s="24" t="s">
        <v>80</v>
      </c>
      <c r="E2235" s="24" t="s">
        <v>15</v>
      </c>
      <c r="F2235" s="24" t="s">
        <v>2201</v>
      </c>
      <c r="G2235" s="24" t="s">
        <v>2202</v>
      </c>
      <c r="H2235" s="24" t="s">
        <v>2203</v>
      </c>
      <c r="I2235" s="24" t="s">
        <v>19</v>
      </c>
      <c r="J2235" s="24" t="s">
        <v>20</v>
      </c>
      <c r="K2235" s="24"/>
    </row>
    <row r="2236" spans="1:11" ht="42" x14ac:dyDescent="0.25">
      <c r="A2236" s="30" t="s">
        <v>2204</v>
      </c>
      <c r="B2236" s="23" t="s">
        <v>2205</v>
      </c>
      <c r="C2236" s="24" t="s">
        <v>79</v>
      </c>
      <c r="D2236" s="24" t="s">
        <v>80</v>
      </c>
      <c r="E2236" s="24" t="s">
        <v>15</v>
      </c>
      <c r="F2236" s="24" t="s">
        <v>2206</v>
      </c>
      <c r="G2236" s="24" t="s">
        <v>335</v>
      </c>
      <c r="H2236" s="24" t="s">
        <v>2207</v>
      </c>
      <c r="I2236" s="24" t="s">
        <v>19</v>
      </c>
      <c r="J2236" s="24" t="s">
        <v>20</v>
      </c>
      <c r="K2236" s="24"/>
    </row>
    <row r="2237" spans="1:11" ht="42" x14ac:dyDescent="0.25">
      <c r="A2237" s="30" t="s">
        <v>2208</v>
      </c>
      <c r="B2237" s="23" t="s">
        <v>2209</v>
      </c>
      <c r="C2237" s="24" t="s">
        <v>1676</v>
      </c>
      <c r="D2237" s="24" t="s">
        <v>80</v>
      </c>
      <c r="E2237" s="24" t="s">
        <v>15</v>
      </c>
      <c r="F2237" s="24" t="s">
        <v>486</v>
      </c>
      <c r="G2237" s="24" t="s">
        <v>485</v>
      </c>
      <c r="H2237" s="24" t="s">
        <v>2210</v>
      </c>
      <c r="I2237" s="24" t="s">
        <v>19</v>
      </c>
      <c r="J2237" s="24" t="s">
        <v>20</v>
      </c>
      <c r="K2237" s="24"/>
    </row>
    <row r="2238" spans="1:11" ht="63" x14ac:dyDescent="0.25">
      <c r="A2238" s="30" t="s">
        <v>2211</v>
      </c>
      <c r="B2238" s="23" t="s">
        <v>2212</v>
      </c>
      <c r="C2238" s="24" t="s">
        <v>2213</v>
      </c>
      <c r="D2238" s="24" t="s">
        <v>14</v>
      </c>
      <c r="E2238" s="24" t="s">
        <v>15</v>
      </c>
      <c r="F2238" s="24" t="s">
        <v>988</v>
      </c>
      <c r="G2238" s="24" t="s">
        <v>989</v>
      </c>
      <c r="H2238" s="24" t="s">
        <v>990</v>
      </c>
      <c r="I2238" s="24" t="s">
        <v>28</v>
      </c>
      <c r="J2238" s="24" t="s">
        <v>29</v>
      </c>
      <c r="K2238" s="24" t="s">
        <v>37</v>
      </c>
    </row>
    <row r="2239" spans="1:11" ht="52.5" x14ac:dyDescent="0.25">
      <c r="A2239" s="30" t="s">
        <v>2214</v>
      </c>
      <c r="B2239" s="23" t="s">
        <v>2215</v>
      </c>
      <c r="C2239" s="24" t="s">
        <v>2216</v>
      </c>
      <c r="D2239" s="24" t="s">
        <v>585</v>
      </c>
      <c r="E2239" s="24" t="s">
        <v>15</v>
      </c>
      <c r="F2239" s="24" t="s">
        <v>2218</v>
      </c>
      <c r="G2239" s="24" t="s">
        <v>2217</v>
      </c>
      <c r="H2239" s="24" t="s">
        <v>2219</v>
      </c>
      <c r="I2239" s="24" t="s">
        <v>74</v>
      </c>
      <c r="J2239" s="24" t="s">
        <v>75</v>
      </c>
      <c r="K2239" s="24" t="s">
        <v>76</v>
      </c>
    </row>
    <row r="2240" spans="1:11" ht="42" x14ac:dyDescent="0.25">
      <c r="A2240" s="30" t="s">
        <v>2220</v>
      </c>
      <c r="B2240" s="23" t="s">
        <v>2221</v>
      </c>
      <c r="C2240" s="24" t="s">
        <v>1676</v>
      </c>
      <c r="D2240" s="24" t="s">
        <v>80</v>
      </c>
      <c r="E2240" s="24" t="s">
        <v>15</v>
      </c>
      <c r="F2240" s="24" t="s">
        <v>2222</v>
      </c>
      <c r="G2240" s="24" t="s">
        <v>2223</v>
      </c>
      <c r="H2240" s="24" t="s">
        <v>2224</v>
      </c>
      <c r="I2240" s="24" t="s">
        <v>19</v>
      </c>
      <c r="J2240" s="24" t="s">
        <v>20</v>
      </c>
      <c r="K2240" s="24"/>
    </row>
    <row r="2241" spans="1:11" ht="42" x14ac:dyDescent="0.25">
      <c r="A2241" s="30" t="s">
        <v>2225</v>
      </c>
      <c r="B2241" s="23" t="s">
        <v>2226</v>
      </c>
      <c r="C2241" s="24" t="s">
        <v>1676</v>
      </c>
      <c r="D2241" s="24" t="s">
        <v>80</v>
      </c>
      <c r="E2241" s="24" t="s">
        <v>15</v>
      </c>
      <c r="F2241" s="24" t="s">
        <v>2227</v>
      </c>
      <c r="G2241" s="24"/>
      <c r="H2241" s="24" t="s">
        <v>2228</v>
      </c>
      <c r="I2241" s="24" t="s">
        <v>19</v>
      </c>
      <c r="J2241" s="24" t="s">
        <v>20</v>
      </c>
      <c r="K2241" s="24"/>
    </row>
    <row r="2242" spans="1:11" ht="52.5" x14ac:dyDescent="0.25">
      <c r="A2242" s="30" t="s">
        <v>2229</v>
      </c>
      <c r="B2242" s="23" t="s">
        <v>2230</v>
      </c>
      <c r="C2242" s="24" t="s">
        <v>2231</v>
      </c>
      <c r="D2242" s="24" t="s">
        <v>80</v>
      </c>
      <c r="E2242" s="24" t="s">
        <v>15</v>
      </c>
      <c r="F2242" s="24" t="s">
        <v>2232</v>
      </c>
      <c r="G2242" s="24" t="s">
        <v>2233</v>
      </c>
      <c r="H2242" s="24" t="s">
        <v>2234</v>
      </c>
      <c r="I2242" s="24" t="s">
        <v>19</v>
      </c>
      <c r="J2242" s="24" t="s">
        <v>20</v>
      </c>
      <c r="K2242" s="24"/>
    </row>
    <row r="2243" spans="1:11" ht="42" x14ac:dyDescent="0.25">
      <c r="A2243" s="30" t="s">
        <v>2235</v>
      </c>
      <c r="B2243" s="23" t="s">
        <v>2236</v>
      </c>
      <c r="C2243" s="24" t="s">
        <v>79</v>
      </c>
      <c r="D2243" s="24" t="s">
        <v>80</v>
      </c>
      <c r="E2243" s="24" t="s">
        <v>15</v>
      </c>
      <c r="F2243" s="24" t="s">
        <v>2237</v>
      </c>
      <c r="G2243" s="24" t="s">
        <v>2238</v>
      </c>
      <c r="H2243" s="24" t="s">
        <v>2239</v>
      </c>
      <c r="I2243" s="24" t="s">
        <v>19</v>
      </c>
      <c r="J2243" s="24" t="s">
        <v>20</v>
      </c>
      <c r="K2243" s="24"/>
    </row>
    <row r="2244" spans="1:11" ht="42" x14ac:dyDescent="0.25">
      <c r="A2244" s="30" t="s">
        <v>2240</v>
      </c>
      <c r="B2244" s="23" t="s">
        <v>2241</v>
      </c>
      <c r="C2244" s="24" t="s">
        <v>2242</v>
      </c>
      <c r="D2244" s="24" t="s">
        <v>80</v>
      </c>
      <c r="E2244" s="24" t="s">
        <v>15</v>
      </c>
      <c r="F2244" s="24" t="s">
        <v>2243</v>
      </c>
      <c r="G2244" s="24" t="s">
        <v>2244</v>
      </c>
      <c r="H2244" s="24" t="s">
        <v>2245</v>
      </c>
      <c r="I2244" s="24" t="s">
        <v>19</v>
      </c>
      <c r="J2244" s="24" t="s">
        <v>20</v>
      </c>
      <c r="K2244" s="24"/>
    </row>
    <row r="2245" spans="1:11" ht="42" x14ac:dyDescent="0.25">
      <c r="A2245" s="30" t="s">
        <v>2246</v>
      </c>
      <c r="B2245" s="23" t="s">
        <v>2247</v>
      </c>
      <c r="C2245" s="24" t="s">
        <v>2231</v>
      </c>
      <c r="D2245" s="24" t="s">
        <v>80</v>
      </c>
      <c r="E2245" s="24" t="s">
        <v>15</v>
      </c>
      <c r="F2245" s="24" t="s">
        <v>2248</v>
      </c>
      <c r="G2245" s="24" t="s">
        <v>2249</v>
      </c>
      <c r="H2245" s="24" t="s">
        <v>2250</v>
      </c>
      <c r="I2245" s="24" t="s">
        <v>19</v>
      </c>
      <c r="J2245" s="24" t="s">
        <v>20</v>
      </c>
      <c r="K2245" s="24"/>
    </row>
    <row r="2246" spans="1:11" ht="42" x14ac:dyDescent="0.25">
      <c r="A2246" s="30" t="s">
        <v>2251</v>
      </c>
      <c r="B2246" s="23" t="s">
        <v>2252</v>
      </c>
      <c r="C2246" s="24" t="s">
        <v>1676</v>
      </c>
      <c r="D2246" s="24" t="s">
        <v>80</v>
      </c>
      <c r="E2246" s="24" t="s">
        <v>15</v>
      </c>
      <c r="F2246" s="24" t="s">
        <v>2253</v>
      </c>
      <c r="G2246" s="24" t="s">
        <v>2254</v>
      </c>
      <c r="H2246" s="24" t="s">
        <v>2255</v>
      </c>
      <c r="I2246" s="24" t="s">
        <v>19</v>
      </c>
      <c r="J2246" s="24" t="s">
        <v>20</v>
      </c>
      <c r="K2246" s="24"/>
    </row>
    <row r="2247" spans="1:11" ht="63" x14ac:dyDescent="0.25">
      <c r="A2247" s="30" t="s">
        <v>2256</v>
      </c>
      <c r="B2247" s="23" t="s">
        <v>2257</v>
      </c>
      <c r="C2247" s="24" t="s">
        <v>2258</v>
      </c>
      <c r="D2247" s="24" t="s">
        <v>63</v>
      </c>
      <c r="E2247" s="24" t="s">
        <v>15</v>
      </c>
      <c r="F2247" s="24" t="s">
        <v>1202</v>
      </c>
      <c r="G2247" s="24" t="s">
        <v>1203</v>
      </c>
      <c r="H2247" s="24" t="s">
        <v>1204</v>
      </c>
      <c r="I2247" s="24" t="s">
        <v>343</v>
      </c>
      <c r="J2247" s="24" t="s">
        <v>317</v>
      </c>
      <c r="K2247" s="24" t="s">
        <v>344</v>
      </c>
    </row>
    <row r="2248" spans="1:11" ht="42" x14ac:dyDescent="0.25">
      <c r="A2248" s="30" t="s">
        <v>2259</v>
      </c>
      <c r="B2248" s="23" t="s">
        <v>2260</v>
      </c>
      <c r="C2248" s="24" t="s">
        <v>1676</v>
      </c>
      <c r="D2248" s="24" t="s">
        <v>80</v>
      </c>
      <c r="E2248" s="24" t="s">
        <v>15</v>
      </c>
      <c r="F2248" s="24" t="s">
        <v>2261</v>
      </c>
      <c r="G2248" s="24" t="s">
        <v>2262</v>
      </c>
      <c r="H2248" s="24" t="s">
        <v>2263</v>
      </c>
      <c r="I2248" s="24" t="s">
        <v>19</v>
      </c>
      <c r="J2248" s="24" t="s">
        <v>20</v>
      </c>
      <c r="K2248" s="24"/>
    </row>
    <row r="2249" spans="1:11" ht="63" x14ac:dyDescent="0.25">
      <c r="A2249" s="30" t="s">
        <v>2264</v>
      </c>
      <c r="B2249" s="23" t="s">
        <v>2265</v>
      </c>
      <c r="C2249" s="24" t="s">
        <v>2266</v>
      </c>
      <c r="D2249" s="24" t="s">
        <v>63</v>
      </c>
      <c r="E2249" s="24" t="s">
        <v>15</v>
      </c>
      <c r="F2249" s="24" t="s">
        <v>508</v>
      </c>
      <c r="G2249" s="24" t="s">
        <v>509</v>
      </c>
      <c r="H2249" s="24" t="s">
        <v>510</v>
      </c>
      <c r="I2249" s="24" t="s">
        <v>391</v>
      </c>
      <c r="J2249" s="24" t="s">
        <v>392</v>
      </c>
      <c r="K2249" s="24" t="s">
        <v>76</v>
      </c>
    </row>
    <row r="2250" spans="1:11" ht="52.5" x14ac:dyDescent="0.25">
      <c r="A2250" s="30" t="s">
        <v>2267</v>
      </c>
      <c r="B2250" s="23" t="s">
        <v>2268</v>
      </c>
      <c r="C2250" s="24" t="s">
        <v>79</v>
      </c>
      <c r="D2250" s="24" t="s">
        <v>80</v>
      </c>
      <c r="E2250" s="24" t="s">
        <v>15</v>
      </c>
      <c r="F2250" s="24" t="s">
        <v>2269</v>
      </c>
      <c r="G2250" s="24" t="s">
        <v>2270</v>
      </c>
      <c r="H2250" s="24" t="s">
        <v>2271</v>
      </c>
      <c r="I2250" s="24" t="s">
        <v>19</v>
      </c>
      <c r="J2250" s="24" t="s">
        <v>20</v>
      </c>
      <c r="K2250" s="24"/>
    </row>
    <row r="2251" spans="1:11" ht="42" x14ac:dyDescent="0.25">
      <c r="A2251" s="30" t="s">
        <v>2272</v>
      </c>
      <c r="B2251" s="23" t="s">
        <v>2273</v>
      </c>
      <c r="C2251" s="24" t="s">
        <v>1676</v>
      </c>
      <c r="D2251" s="24" t="s">
        <v>80</v>
      </c>
      <c r="E2251" s="24" t="s">
        <v>15</v>
      </c>
      <c r="F2251" s="24"/>
      <c r="G2251" s="24" t="s">
        <v>2274</v>
      </c>
      <c r="H2251" s="24" t="s">
        <v>2275</v>
      </c>
      <c r="I2251" s="24" t="s">
        <v>19</v>
      </c>
      <c r="J2251" s="24" t="s">
        <v>20</v>
      </c>
      <c r="K2251" s="24"/>
    </row>
    <row r="2252" spans="1:11" ht="42" x14ac:dyDescent="0.25">
      <c r="A2252" s="30" t="s">
        <v>2276</v>
      </c>
      <c r="B2252" s="23" t="s">
        <v>2277</v>
      </c>
      <c r="C2252" s="24" t="s">
        <v>79</v>
      </c>
      <c r="D2252" s="24" t="s">
        <v>80</v>
      </c>
      <c r="E2252" s="24" t="s">
        <v>15</v>
      </c>
      <c r="F2252" s="24" t="s">
        <v>111</v>
      </c>
      <c r="G2252" s="24" t="s">
        <v>112</v>
      </c>
      <c r="H2252" s="24" t="s">
        <v>113</v>
      </c>
      <c r="I2252" s="24" t="s">
        <v>19</v>
      </c>
      <c r="J2252" s="24" t="s">
        <v>20</v>
      </c>
      <c r="K2252" s="24"/>
    </row>
    <row r="2253" spans="1:11" ht="52.5" x14ac:dyDescent="0.25">
      <c r="A2253" s="30" t="s">
        <v>2278</v>
      </c>
      <c r="B2253" s="23" t="s">
        <v>2279</v>
      </c>
      <c r="C2253" s="24" t="s">
        <v>2280</v>
      </c>
      <c r="D2253" s="24" t="s">
        <v>14</v>
      </c>
      <c r="E2253" s="24" t="s">
        <v>15</v>
      </c>
      <c r="F2253" s="24" t="s">
        <v>2281</v>
      </c>
      <c r="G2253" s="24" t="s">
        <v>2282</v>
      </c>
      <c r="H2253" s="24" t="s">
        <v>2283</v>
      </c>
      <c r="I2253" s="24" t="s">
        <v>28</v>
      </c>
      <c r="J2253" s="24" t="s">
        <v>29</v>
      </c>
      <c r="K2253" s="24" t="s">
        <v>37</v>
      </c>
    </row>
    <row r="2254" spans="1:11" ht="63" x14ac:dyDescent="0.25">
      <c r="A2254" s="30" t="s">
        <v>2284</v>
      </c>
      <c r="B2254" s="23" t="s">
        <v>2285</v>
      </c>
      <c r="C2254" s="24" t="s">
        <v>2286</v>
      </c>
      <c r="D2254" s="24" t="s">
        <v>14</v>
      </c>
      <c r="E2254" s="24" t="s">
        <v>15</v>
      </c>
      <c r="F2254" s="24" t="s">
        <v>1712</v>
      </c>
      <c r="G2254" s="24" t="s">
        <v>1713</v>
      </c>
      <c r="H2254" s="24" t="s">
        <v>1714</v>
      </c>
      <c r="I2254" s="24" t="s">
        <v>28</v>
      </c>
      <c r="J2254" s="24" t="s">
        <v>29</v>
      </c>
      <c r="K2254" s="24" t="s">
        <v>37</v>
      </c>
    </row>
    <row r="2255" spans="1:11" ht="52.5" x14ac:dyDescent="0.25">
      <c r="A2255" s="30" t="s">
        <v>2287</v>
      </c>
      <c r="B2255" s="23" t="s">
        <v>2288</v>
      </c>
      <c r="C2255" s="24" t="s">
        <v>2289</v>
      </c>
      <c r="D2255" s="24" t="s">
        <v>14</v>
      </c>
      <c r="E2255" s="24" t="s">
        <v>15</v>
      </c>
      <c r="F2255" s="24"/>
      <c r="G2255" s="24" t="s">
        <v>1766</v>
      </c>
      <c r="H2255" s="24" t="s">
        <v>1011</v>
      </c>
      <c r="I2255" s="24" t="s">
        <v>28</v>
      </c>
      <c r="J2255" s="24" t="s">
        <v>29</v>
      </c>
      <c r="K2255" s="24" t="s">
        <v>37</v>
      </c>
    </row>
    <row r="2256" spans="1:11" ht="42" x14ac:dyDescent="0.25">
      <c r="A2256" s="30" t="s">
        <v>2290</v>
      </c>
      <c r="B2256" s="23" t="s">
        <v>2291</v>
      </c>
      <c r="C2256" s="24" t="s">
        <v>1676</v>
      </c>
      <c r="D2256" s="24" t="s">
        <v>80</v>
      </c>
      <c r="E2256" s="24" t="s">
        <v>15</v>
      </c>
      <c r="F2256" s="24" t="s">
        <v>2292</v>
      </c>
      <c r="G2256" s="24" t="s">
        <v>2293</v>
      </c>
      <c r="H2256" s="24" t="s">
        <v>2294</v>
      </c>
      <c r="I2256" s="24" t="s">
        <v>19</v>
      </c>
      <c r="J2256" s="24" t="s">
        <v>20</v>
      </c>
      <c r="K2256" s="24"/>
    </row>
    <row r="2257" spans="1:11" ht="42" x14ac:dyDescent="0.25">
      <c r="A2257" s="30" t="s">
        <v>2295</v>
      </c>
      <c r="B2257" s="23" t="s">
        <v>2296</v>
      </c>
      <c r="C2257" s="24" t="s">
        <v>2297</v>
      </c>
      <c r="D2257" s="24" t="s">
        <v>14</v>
      </c>
      <c r="E2257" s="24" t="s">
        <v>15</v>
      </c>
      <c r="F2257" s="24" t="s">
        <v>2298</v>
      </c>
      <c r="G2257" s="24" t="s">
        <v>2299</v>
      </c>
      <c r="H2257" s="24" t="s">
        <v>2300</v>
      </c>
      <c r="I2257" s="24" t="s">
        <v>28</v>
      </c>
      <c r="J2257" s="24" t="s">
        <v>29</v>
      </c>
      <c r="K2257" s="24" t="s">
        <v>37</v>
      </c>
    </row>
    <row r="2258" spans="1:11" ht="84" x14ac:dyDescent="0.25">
      <c r="A2258" s="30" t="s">
        <v>2301</v>
      </c>
      <c r="B2258" s="23" t="s">
        <v>2302</v>
      </c>
      <c r="C2258" s="24" t="s">
        <v>513</v>
      </c>
      <c r="D2258" s="24" t="s">
        <v>63</v>
      </c>
      <c r="E2258" s="24" t="s">
        <v>15</v>
      </c>
      <c r="F2258" s="24" t="s">
        <v>2303</v>
      </c>
      <c r="G2258" s="24" t="s">
        <v>2304</v>
      </c>
      <c r="H2258" s="24" t="s">
        <v>2305</v>
      </c>
      <c r="I2258" s="24" t="s">
        <v>28</v>
      </c>
      <c r="J2258" s="24" t="s">
        <v>29</v>
      </c>
      <c r="K2258" s="24" t="s">
        <v>517</v>
      </c>
    </row>
    <row r="2259" spans="1:11" ht="63" x14ac:dyDescent="0.25">
      <c r="A2259" s="30" t="s">
        <v>2306</v>
      </c>
      <c r="B2259" s="23" t="s">
        <v>2307</v>
      </c>
      <c r="C2259" s="24" t="s">
        <v>2308</v>
      </c>
      <c r="D2259" s="24" t="s">
        <v>14</v>
      </c>
      <c r="E2259" s="24" t="s">
        <v>15</v>
      </c>
      <c r="F2259" s="24" t="s">
        <v>1918</v>
      </c>
      <c r="G2259" s="24" t="s">
        <v>2309</v>
      </c>
      <c r="H2259" s="24" t="s">
        <v>1920</v>
      </c>
      <c r="I2259" s="24" t="s">
        <v>343</v>
      </c>
      <c r="J2259" s="24" t="s">
        <v>317</v>
      </c>
      <c r="K2259" s="24" t="s">
        <v>344</v>
      </c>
    </row>
    <row r="2260" spans="1:11" ht="63" x14ac:dyDescent="0.25">
      <c r="A2260" s="30" t="s">
        <v>2310</v>
      </c>
      <c r="B2260" s="23" t="s">
        <v>2311</v>
      </c>
      <c r="C2260" s="24" t="s">
        <v>2312</v>
      </c>
      <c r="D2260" s="24" t="s">
        <v>14</v>
      </c>
      <c r="E2260" s="24" t="s">
        <v>15</v>
      </c>
      <c r="F2260" s="24" t="s">
        <v>829</v>
      </c>
      <c r="G2260" s="24" t="s">
        <v>2313</v>
      </c>
      <c r="H2260" s="24" t="s">
        <v>831</v>
      </c>
      <c r="I2260" s="24" t="s">
        <v>343</v>
      </c>
      <c r="J2260" s="24" t="s">
        <v>317</v>
      </c>
      <c r="K2260" s="24" t="s">
        <v>344</v>
      </c>
    </row>
    <row r="2261" spans="1:11" ht="73.5" x14ac:dyDescent="0.25">
      <c r="A2261" s="30" t="s">
        <v>2314</v>
      </c>
      <c r="B2261" s="23" t="s">
        <v>2315</v>
      </c>
      <c r="C2261" s="24" t="s">
        <v>2316</v>
      </c>
      <c r="D2261" s="24" t="s">
        <v>128</v>
      </c>
      <c r="E2261" s="24" t="s">
        <v>15</v>
      </c>
      <c r="F2261" s="24" t="s">
        <v>2317</v>
      </c>
      <c r="G2261" s="24" t="s">
        <v>2318</v>
      </c>
      <c r="H2261" s="24" t="s">
        <v>2319</v>
      </c>
      <c r="I2261" s="24" t="s">
        <v>1336</v>
      </c>
      <c r="J2261" s="24" t="s">
        <v>1337</v>
      </c>
      <c r="K2261" s="24" t="s">
        <v>66</v>
      </c>
    </row>
    <row r="2262" spans="1:11" ht="42" x14ac:dyDescent="0.25">
      <c r="A2262" s="30" t="s">
        <v>2320</v>
      </c>
      <c r="B2262" s="23" t="s">
        <v>2321</v>
      </c>
      <c r="C2262" s="24" t="s">
        <v>1676</v>
      </c>
      <c r="D2262" s="24" t="s">
        <v>80</v>
      </c>
      <c r="E2262" s="24" t="s">
        <v>15</v>
      </c>
      <c r="F2262" s="24" t="s">
        <v>612</v>
      </c>
      <c r="G2262" s="24" t="s">
        <v>611</v>
      </c>
      <c r="H2262" s="24" t="s">
        <v>613</v>
      </c>
      <c r="I2262" s="24" t="s">
        <v>19</v>
      </c>
      <c r="J2262" s="24" t="s">
        <v>20</v>
      </c>
      <c r="K2262" s="24"/>
    </row>
    <row r="2263" spans="1:11" ht="42" x14ac:dyDescent="0.25">
      <c r="A2263" s="30" t="s">
        <v>2322</v>
      </c>
      <c r="B2263" s="23" t="s">
        <v>2323</v>
      </c>
      <c r="C2263" s="24" t="s">
        <v>2324</v>
      </c>
      <c r="D2263" s="24" t="s">
        <v>80</v>
      </c>
      <c r="E2263" s="24" t="s">
        <v>15</v>
      </c>
      <c r="F2263" s="24" t="s">
        <v>2325</v>
      </c>
      <c r="G2263" s="24"/>
      <c r="H2263" s="24" t="s">
        <v>2326</v>
      </c>
      <c r="I2263" s="24" t="s">
        <v>19</v>
      </c>
      <c r="J2263" s="24" t="s">
        <v>20</v>
      </c>
      <c r="K2263" s="24"/>
    </row>
    <row r="2264" spans="1:11" ht="42" x14ac:dyDescent="0.25">
      <c r="A2264" s="30" t="s">
        <v>2327</v>
      </c>
      <c r="B2264" s="23" t="s">
        <v>2328</v>
      </c>
      <c r="C2264" s="24" t="s">
        <v>2324</v>
      </c>
      <c r="D2264" s="24" t="s">
        <v>80</v>
      </c>
      <c r="E2264" s="24" t="s">
        <v>15</v>
      </c>
      <c r="F2264" s="24" t="s">
        <v>2329</v>
      </c>
      <c r="G2264" s="24" t="s">
        <v>2330</v>
      </c>
      <c r="H2264" s="24" t="s">
        <v>2331</v>
      </c>
      <c r="I2264" s="24" t="s">
        <v>19</v>
      </c>
      <c r="J2264" s="24" t="s">
        <v>20</v>
      </c>
      <c r="K2264" s="24"/>
    </row>
    <row r="2265" spans="1:11" ht="73.5" x14ac:dyDescent="0.25">
      <c r="A2265" s="30" t="s">
        <v>2332</v>
      </c>
      <c r="B2265" s="23" t="s">
        <v>2333</v>
      </c>
      <c r="C2265" s="24" t="s">
        <v>2334</v>
      </c>
      <c r="D2265" s="24" t="s">
        <v>14</v>
      </c>
      <c r="E2265" s="24" t="s">
        <v>15</v>
      </c>
      <c r="F2265" s="24" t="s">
        <v>2335</v>
      </c>
      <c r="G2265" s="24" t="s">
        <v>2336</v>
      </c>
      <c r="H2265" s="24" t="s">
        <v>2337</v>
      </c>
      <c r="I2265" s="24" t="s">
        <v>28</v>
      </c>
      <c r="J2265" s="24" t="s">
        <v>29</v>
      </c>
      <c r="K2265" s="24" t="s">
        <v>37</v>
      </c>
    </row>
    <row r="2266" spans="1:11" ht="42" x14ac:dyDescent="0.25">
      <c r="A2266" s="30" t="s">
        <v>2338</v>
      </c>
      <c r="B2266" s="23" t="s">
        <v>2339</v>
      </c>
      <c r="C2266" s="24" t="s">
        <v>1676</v>
      </c>
      <c r="D2266" s="24" t="s">
        <v>80</v>
      </c>
      <c r="E2266" s="24" t="s">
        <v>15</v>
      </c>
      <c r="F2266" s="24" t="s">
        <v>2340</v>
      </c>
      <c r="G2266" s="24" t="s">
        <v>2341</v>
      </c>
      <c r="H2266" s="24" t="s">
        <v>420</v>
      </c>
      <c r="I2266" s="24" t="s">
        <v>19</v>
      </c>
      <c r="J2266" s="24" t="s">
        <v>20</v>
      </c>
      <c r="K2266" s="24"/>
    </row>
    <row r="2267" spans="1:11" ht="115.5" x14ac:dyDescent="0.25">
      <c r="A2267" s="30" t="s">
        <v>2342</v>
      </c>
      <c r="B2267" s="23" t="s">
        <v>2343</v>
      </c>
      <c r="C2267" s="24" t="s">
        <v>2344</v>
      </c>
      <c r="D2267" s="24" t="s">
        <v>63</v>
      </c>
      <c r="E2267" s="24" t="s">
        <v>15</v>
      </c>
      <c r="F2267" s="24" t="s">
        <v>71</v>
      </c>
      <c r="G2267" s="24" t="s">
        <v>2345</v>
      </c>
      <c r="H2267" s="24" t="s">
        <v>2346</v>
      </c>
      <c r="I2267" s="24" t="s">
        <v>28</v>
      </c>
      <c r="J2267" s="24" t="s">
        <v>29</v>
      </c>
      <c r="K2267" s="24" t="s">
        <v>66</v>
      </c>
    </row>
    <row r="2268" spans="1:11" ht="42" x14ac:dyDescent="0.25">
      <c r="A2268" s="30" t="s">
        <v>2347</v>
      </c>
      <c r="B2268" s="23" t="s">
        <v>2348</v>
      </c>
      <c r="C2268" s="24" t="s">
        <v>2349</v>
      </c>
      <c r="D2268" s="24" t="s">
        <v>80</v>
      </c>
      <c r="E2268" s="24" t="s">
        <v>15</v>
      </c>
      <c r="F2268" s="24"/>
      <c r="G2268" s="24" t="s">
        <v>2350</v>
      </c>
      <c r="H2268" s="24" t="s">
        <v>2351</v>
      </c>
      <c r="I2268" s="24" t="s">
        <v>19</v>
      </c>
      <c r="J2268" s="24" t="s">
        <v>20</v>
      </c>
      <c r="K2268" s="24"/>
    </row>
    <row r="2269" spans="1:11" ht="63" x14ac:dyDescent="0.25">
      <c r="A2269" s="30" t="s">
        <v>2352</v>
      </c>
      <c r="B2269" s="23" t="s">
        <v>2353</v>
      </c>
      <c r="C2269" s="24" t="s">
        <v>2354</v>
      </c>
      <c r="D2269" s="24" t="s">
        <v>14</v>
      </c>
      <c r="E2269" s="24" t="s">
        <v>15</v>
      </c>
      <c r="F2269" s="24" t="s">
        <v>799</v>
      </c>
      <c r="G2269" s="24" t="s">
        <v>1198</v>
      </c>
      <c r="H2269" s="24" t="s">
        <v>801</v>
      </c>
      <c r="I2269" s="24" t="s">
        <v>28</v>
      </c>
      <c r="J2269" s="24" t="s">
        <v>29</v>
      </c>
      <c r="K2269" s="24" t="s">
        <v>37</v>
      </c>
    </row>
    <row r="2270" spans="1:11" ht="63" x14ac:dyDescent="0.25">
      <c r="A2270" s="30" t="s">
        <v>2355</v>
      </c>
      <c r="B2270" s="23" t="s">
        <v>2356</v>
      </c>
      <c r="C2270" s="24" t="s">
        <v>2357</v>
      </c>
      <c r="D2270" s="24" t="s">
        <v>63</v>
      </c>
      <c r="E2270" s="24" t="s">
        <v>15</v>
      </c>
      <c r="F2270" s="24" t="s">
        <v>1750</v>
      </c>
      <c r="G2270" s="24" t="s">
        <v>1751</v>
      </c>
      <c r="H2270" s="24" t="s">
        <v>1752</v>
      </c>
      <c r="I2270" s="24" t="s">
        <v>28</v>
      </c>
      <c r="J2270" s="24" t="s">
        <v>29</v>
      </c>
      <c r="K2270" s="24" t="s">
        <v>281</v>
      </c>
    </row>
    <row r="2271" spans="1:11" ht="42" x14ac:dyDescent="0.25">
      <c r="A2271" s="30" t="s">
        <v>2358</v>
      </c>
      <c r="B2271" s="23" t="s">
        <v>2359</v>
      </c>
      <c r="C2271" s="24" t="s">
        <v>1866</v>
      </c>
      <c r="D2271" s="24" t="s">
        <v>80</v>
      </c>
      <c r="E2271" s="24" t="s">
        <v>15</v>
      </c>
      <c r="F2271" s="24" t="s">
        <v>2360</v>
      </c>
      <c r="G2271" s="24" t="s">
        <v>2361</v>
      </c>
      <c r="H2271" s="24" t="s">
        <v>2362</v>
      </c>
      <c r="I2271" s="24" t="s">
        <v>19</v>
      </c>
      <c r="J2271" s="24" t="s">
        <v>20</v>
      </c>
      <c r="K2271" s="24"/>
    </row>
    <row r="2272" spans="1:11" ht="42" x14ac:dyDescent="0.25">
      <c r="A2272" s="30" t="s">
        <v>2363</v>
      </c>
      <c r="B2272" s="23" t="s">
        <v>2364</v>
      </c>
      <c r="C2272" s="24" t="s">
        <v>2365</v>
      </c>
      <c r="D2272" s="24" t="s">
        <v>80</v>
      </c>
      <c r="E2272" s="24" t="s">
        <v>15</v>
      </c>
      <c r="F2272" s="24" t="s">
        <v>2248</v>
      </c>
      <c r="G2272" s="24" t="s">
        <v>2249</v>
      </c>
      <c r="H2272" s="24" t="s">
        <v>2250</v>
      </c>
      <c r="I2272" s="24" t="s">
        <v>19</v>
      </c>
      <c r="J2272" s="24" t="s">
        <v>20</v>
      </c>
      <c r="K2272" s="24"/>
    </row>
    <row r="2273" spans="1:11" ht="52.5" x14ac:dyDescent="0.25">
      <c r="A2273" s="30" t="s">
        <v>2366</v>
      </c>
      <c r="B2273" s="23" t="s">
        <v>2367</v>
      </c>
      <c r="C2273" s="24" t="s">
        <v>1238</v>
      </c>
      <c r="D2273" s="24" t="s">
        <v>80</v>
      </c>
      <c r="E2273" s="24" t="s">
        <v>15</v>
      </c>
      <c r="F2273" s="24" t="s">
        <v>2368</v>
      </c>
      <c r="G2273" s="24" t="s">
        <v>2369</v>
      </c>
      <c r="H2273" s="24" t="s">
        <v>2370</v>
      </c>
      <c r="I2273" s="24" t="s">
        <v>19</v>
      </c>
      <c r="J2273" s="24" t="s">
        <v>20</v>
      </c>
      <c r="K2273" s="24"/>
    </row>
    <row r="2274" spans="1:11" ht="73.5" x14ac:dyDescent="0.25">
      <c r="A2274" s="30" t="s">
        <v>2371</v>
      </c>
      <c r="B2274" s="23" t="s">
        <v>2372</v>
      </c>
      <c r="C2274" s="24" t="s">
        <v>2373</v>
      </c>
      <c r="D2274" s="24" t="s">
        <v>63</v>
      </c>
      <c r="E2274" s="24" t="s">
        <v>15</v>
      </c>
      <c r="F2274" s="24" t="s">
        <v>2374</v>
      </c>
      <c r="G2274" s="24" t="s">
        <v>2375</v>
      </c>
      <c r="H2274" s="24" t="s">
        <v>2376</v>
      </c>
      <c r="I2274" s="24" t="s">
        <v>2377</v>
      </c>
      <c r="J2274" s="24" t="s">
        <v>360</v>
      </c>
      <c r="K2274" s="24" t="s">
        <v>66</v>
      </c>
    </row>
    <row r="2275" spans="1:11" ht="63" x14ac:dyDescent="0.25">
      <c r="A2275" s="30" t="s">
        <v>2378</v>
      </c>
      <c r="B2275" s="23" t="s">
        <v>2379</v>
      </c>
      <c r="C2275" s="24" t="s">
        <v>2380</v>
      </c>
      <c r="D2275" s="24" t="s">
        <v>14</v>
      </c>
      <c r="E2275" s="24" t="s">
        <v>15</v>
      </c>
      <c r="F2275" s="24" t="s">
        <v>2381</v>
      </c>
      <c r="G2275" s="24" t="s">
        <v>2382</v>
      </c>
      <c r="H2275" s="24" t="s">
        <v>2383</v>
      </c>
      <c r="I2275" s="24" t="s">
        <v>391</v>
      </c>
      <c r="J2275" s="24" t="s">
        <v>392</v>
      </c>
      <c r="K2275" s="24" t="s">
        <v>76</v>
      </c>
    </row>
    <row r="2276" spans="1:11" ht="63" x14ac:dyDescent="0.25">
      <c r="A2276" s="30" t="s">
        <v>2384</v>
      </c>
      <c r="B2276" s="23" t="s">
        <v>2385</v>
      </c>
      <c r="C2276" s="24" t="s">
        <v>2386</v>
      </c>
      <c r="D2276" s="24" t="s">
        <v>63</v>
      </c>
      <c r="E2276" s="24" t="s">
        <v>15</v>
      </c>
      <c r="F2276" s="24"/>
      <c r="G2276" s="24" t="s">
        <v>2387</v>
      </c>
      <c r="H2276" s="24" t="s">
        <v>2388</v>
      </c>
      <c r="I2276" s="24" t="s">
        <v>74</v>
      </c>
      <c r="J2276" s="24" t="s">
        <v>75</v>
      </c>
      <c r="K2276" s="24" t="s">
        <v>76</v>
      </c>
    </row>
    <row r="2277" spans="1:11" ht="52.5" x14ac:dyDescent="0.25">
      <c r="A2277" s="30" t="s">
        <v>2389</v>
      </c>
      <c r="B2277" s="23" t="s">
        <v>2390</v>
      </c>
      <c r="C2277" s="24" t="s">
        <v>2391</v>
      </c>
      <c r="D2277" s="24" t="s">
        <v>14</v>
      </c>
      <c r="E2277" s="24" t="s">
        <v>15</v>
      </c>
      <c r="F2277" s="24" t="s">
        <v>1562</v>
      </c>
      <c r="G2277" s="24" t="s">
        <v>1563</v>
      </c>
      <c r="H2277" s="24" t="s">
        <v>1564</v>
      </c>
      <c r="I2277" s="24" t="s">
        <v>28</v>
      </c>
      <c r="J2277" s="24" t="s">
        <v>29</v>
      </c>
      <c r="K2277" s="24" t="s">
        <v>37</v>
      </c>
    </row>
    <row r="2278" spans="1:11" ht="52.5" x14ac:dyDescent="0.25">
      <c r="A2278" s="30" t="s">
        <v>2392</v>
      </c>
      <c r="B2278" s="23" t="s">
        <v>2393</v>
      </c>
      <c r="C2278" s="24" t="s">
        <v>2394</v>
      </c>
      <c r="D2278" s="24" t="s">
        <v>128</v>
      </c>
      <c r="E2278" s="24" t="s">
        <v>15</v>
      </c>
      <c r="F2278" s="24" t="s">
        <v>1373</v>
      </c>
      <c r="G2278" s="24" t="s">
        <v>2395</v>
      </c>
      <c r="H2278" s="24" t="s">
        <v>2396</v>
      </c>
      <c r="I2278" s="24" t="s">
        <v>1962</v>
      </c>
      <c r="J2278" s="24" t="s">
        <v>106</v>
      </c>
      <c r="K2278" s="24" t="s">
        <v>281</v>
      </c>
    </row>
    <row r="2279" spans="1:11" ht="42" x14ac:dyDescent="0.25">
      <c r="A2279" s="30" t="s">
        <v>2397</v>
      </c>
      <c r="B2279" s="23" t="s">
        <v>2398</v>
      </c>
      <c r="C2279" s="24" t="s">
        <v>2349</v>
      </c>
      <c r="D2279" s="24" t="s">
        <v>80</v>
      </c>
      <c r="E2279" s="24" t="s">
        <v>15</v>
      </c>
      <c r="F2279" s="24" t="s">
        <v>2399</v>
      </c>
      <c r="G2279" s="24" t="s">
        <v>2400</v>
      </c>
      <c r="H2279" s="24" t="s">
        <v>2401</v>
      </c>
      <c r="I2279" s="24" t="s">
        <v>19</v>
      </c>
      <c r="J2279" s="24" t="s">
        <v>20</v>
      </c>
      <c r="K2279" s="24"/>
    </row>
    <row r="2280" spans="1:11" ht="63" x14ac:dyDescent="0.25">
      <c r="A2280" s="30" t="s">
        <v>2402</v>
      </c>
      <c r="B2280" s="23" t="s">
        <v>2403</v>
      </c>
      <c r="C2280" s="24" t="s">
        <v>2404</v>
      </c>
      <c r="D2280" s="24" t="s">
        <v>63</v>
      </c>
      <c r="E2280" s="24" t="s">
        <v>15</v>
      </c>
      <c r="F2280" s="24" t="s">
        <v>2405</v>
      </c>
      <c r="G2280" s="24" t="s">
        <v>2406</v>
      </c>
      <c r="H2280" s="24" t="s">
        <v>2407</v>
      </c>
      <c r="I2280" s="24" t="s">
        <v>391</v>
      </c>
      <c r="J2280" s="24" t="s">
        <v>392</v>
      </c>
      <c r="K2280" s="24" t="s">
        <v>76</v>
      </c>
    </row>
    <row r="2281" spans="1:11" ht="42" x14ac:dyDescent="0.25">
      <c r="A2281" s="30" t="s">
        <v>2408</v>
      </c>
      <c r="B2281" s="23" t="s">
        <v>2409</v>
      </c>
      <c r="C2281" s="24" t="s">
        <v>79</v>
      </c>
      <c r="D2281" s="24" t="s">
        <v>80</v>
      </c>
      <c r="E2281" s="24" t="s">
        <v>15</v>
      </c>
      <c r="F2281" s="24" t="s">
        <v>729</v>
      </c>
      <c r="G2281" s="24" t="s">
        <v>2410</v>
      </c>
      <c r="H2281" s="24" t="s">
        <v>2411</v>
      </c>
      <c r="I2281" s="24" t="s">
        <v>19</v>
      </c>
      <c r="J2281" s="24" t="s">
        <v>20</v>
      </c>
      <c r="K2281" s="24"/>
    </row>
    <row r="2282" spans="1:11" ht="63" x14ac:dyDescent="0.25">
      <c r="A2282" s="30" t="s">
        <v>2412</v>
      </c>
      <c r="B2282" s="23" t="s">
        <v>2413</v>
      </c>
      <c r="C2282" s="24" t="s">
        <v>2414</v>
      </c>
      <c r="D2282" s="24" t="s">
        <v>14</v>
      </c>
      <c r="E2282" s="24" t="s">
        <v>15</v>
      </c>
      <c r="F2282" s="24" t="s">
        <v>841</v>
      </c>
      <c r="G2282" s="24" t="s">
        <v>842</v>
      </c>
      <c r="H2282" s="24" t="s">
        <v>843</v>
      </c>
      <c r="I2282" s="24" t="s">
        <v>343</v>
      </c>
      <c r="J2282" s="24" t="s">
        <v>317</v>
      </c>
      <c r="K2282" s="24" t="s">
        <v>344</v>
      </c>
    </row>
    <row r="2283" spans="1:11" ht="63" x14ac:dyDescent="0.25">
      <c r="A2283" s="30" t="s">
        <v>2415</v>
      </c>
      <c r="B2283" s="23" t="s">
        <v>2416</v>
      </c>
      <c r="C2283" s="24" t="s">
        <v>2417</v>
      </c>
      <c r="D2283" s="24" t="s">
        <v>80</v>
      </c>
      <c r="E2283" s="24" t="s">
        <v>15</v>
      </c>
      <c r="F2283" s="24" t="s">
        <v>2419</v>
      </c>
      <c r="G2283" s="24" t="s">
        <v>2418</v>
      </c>
      <c r="H2283" s="24" t="s">
        <v>2420</v>
      </c>
      <c r="I2283" s="24" t="s">
        <v>19</v>
      </c>
      <c r="J2283" s="24" t="s">
        <v>20</v>
      </c>
      <c r="K2283" s="24"/>
    </row>
    <row r="2284" spans="1:11" ht="73.5" x14ac:dyDescent="0.25">
      <c r="A2284" s="30" t="s">
        <v>2421</v>
      </c>
      <c r="B2284" s="23" t="s">
        <v>2422</v>
      </c>
      <c r="C2284" s="24" t="s">
        <v>2423</v>
      </c>
      <c r="D2284" s="24" t="s">
        <v>80</v>
      </c>
      <c r="E2284" s="24" t="s">
        <v>15</v>
      </c>
      <c r="F2284" s="24" t="s">
        <v>2424</v>
      </c>
      <c r="G2284" s="24" t="s">
        <v>2425</v>
      </c>
      <c r="H2284" s="24" t="s">
        <v>2426</v>
      </c>
      <c r="I2284" s="24" t="s">
        <v>2427</v>
      </c>
      <c r="J2284" s="24" t="s">
        <v>2428</v>
      </c>
      <c r="K2284" s="24" t="s">
        <v>2429</v>
      </c>
    </row>
    <row r="2285" spans="1:11" ht="73.5" x14ac:dyDescent="0.25">
      <c r="A2285" s="30" t="s">
        <v>2430</v>
      </c>
      <c r="B2285" s="23" t="s">
        <v>2431</v>
      </c>
      <c r="C2285" s="24" t="s">
        <v>2432</v>
      </c>
      <c r="D2285" s="24" t="s">
        <v>660</v>
      </c>
      <c r="E2285" s="24" t="s">
        <v>15</v>
      </c>
      <c r="F2285" s="24"/>
      <c r="G2285" s="24" t="s">
        <v>2433</v>
      </c>
      <c r="H2285" s="24" t="s">
        <v>2434</v>
      </c>
      <c r="I2285" s="24" t="s">
        <v>28</v>
      </c>
      <c r="J2285" s="24" t="s">
        <v>29</v>
      </c>
      <c r="K2285" s="24" t="s">
        <v>268</v>
      </c>
    </row>
    <row r="2286" spans="1:11" ht="42" x14ac:dyDescent="0.25">
      <c r="A2286" s="30" t="s">
        <v>2435</v>
      </c>
      <c r="B2286" s="23" t="s">
        <v>2436</v>
      </c>
      <c r="C2286" s="24" t="s">
        <v>2437</v>
      </c>
      <c r="D2286" s="24" t="s">
        <v>80</v>
      </c>
      <c r="E2286" s="24" t="s">
        <v>15</v>
      </c>
      <c r="F2286" s="24"/>
      <c r="G2286" s="24" t="s">
        <v>1489</v>
      </c>
      <c r="H2286" s="24" t="s">
        <v>1490</v>
      </c>
      <c r="I2286" s="24" t="s">
        <v>19</v>
      </c>
      <c r="J2286" s="24" t="s">
        <v>20</v>
      </c>
      <c r="K2286" s="24"/>
    </row>
    <row r="2287" spans="1:11" ht="42" x14ac:dyDescent="0.25">
      <c r="A2287" s="30" t="s">
        <v>2438</v>
      </c>
      <c r="B2287" s="23" t="s">
        <v>2439</v>
      </c>
      <c r="C2287" s="24" t="s">
        <v>2440</v>
      </c>
      <c r="D2287" s="24" t="s">
        <v>660</v>
      </c>
      <c r="E2287" s="24" t="s">
        <v>15</v>
      </c>
      <c r="F2287" s="24" t="s">
        <v>253</v>
      </c>
      <c r="G2287" s="24" t="s">
        <v>2441</v>
      </c>
      <c r="H2287" s="24" t="s">
        <v>2442</v>
      </c>
      <c r="I2287" s="24" t="s">
        <v>28</v>
      </c>
      <c r="J2287" s="24" t="s">
        <v>29</v>
      </c>
      <c r="K2287" s="24" t="s">
        <v>59</v>
      </c>
    </row>
    <row r="2288" spans="1:11" ht="84" x14ac:dyDescent="0.25">
      <c r="A2288" s="30" t="s">
        <v>2443</v>
      </c>
      <c r="B2288" s="23" t="s">
        <v>2444</v>
      </c>
      <c r="C2288" s="24" t="s">
        <v>2445</v>
      </c>
      <c r="D2288" s="24" t="s">
        <v>660</v>
      </c>
      <c r="E2288" s="24" t="s">
        <v>15</v>
      </c>
      <c r="F2288" s="24"/>
      <c r="G2288" s="24" t="s">
        <v>661</v>
      </c>
      <c r="H2288" s="24" t="s">
        <v>662</v>
      </c>
      <c r="I2288" s="24" t="s">
        <v>1336</v>
      </c>
      <c r="J2288" s="24" t="s">
        <v>1337</v>
      </c>
      <c r="K2288" s="24" t="s">
        <v>76</v>
      </c>
    </row>
    <row r="2289" spans="1:11" ht="52.5" x14ac:dyDescent="0.25">
      <c r="A2289" s="24" t="s">
        <v>2446</v>
      </c>
      <c r="B2289" s="23" t="s">
        <v>2447</v>
      </c>
      <c r="C2289" s="24" t="s">
        <v>2448</v>
      </c>
      <c r="D2289" s="24" t="s">
        <v>63</v>
      </c>
      <c r="E2289" s="24" t="s">
        <v>15</v>
      </c>
      <c r="F2289" s="24" t="s">
        <v>1401</v>
      </c>
      <c r="G2289" s="24" t="s">
        <v>1402</v>
      </c>
      <c r="H2289" s="24" t="s">
        <v>1403</v>
      </c>
      <c r="I2289" s="24" t="s">
        <v>28</v>
      </c>
      <c r="J2289" s="24" t="s">
        <v>29</v>
      </c>
      <c r="K2289" s="24" t="s">
        <v>76</v>
      </c>
    </row>
    <row r="2290" spans="1:11" ht="63" x14ac:dyDescent="0.25">
      <c r="A2290" s="30" t="s">
        <v>2449</v>
      </c>
      <c r="B2290" s="23" t="s">
        <v>2450</v>
      </c>
      <c r="C2290" s="24" t="s">
        <v>2451</v>
      </c>
      <c r="D2290" s="24" t="s">
        <v>14</v>
      </c>
      <c r="E2290" s="24" t="s">
        <v>15</v>
      </c>
      <c r="F2290" s="24" t="s">
        <v>1401</v>
      </c>
      <c r="G2290" s="24" t="s">
        <v>1402</v>
      </c>
      <c r="H2290" s="24" t="s">
        <v>1403</v>
      </c>
      <c r="I2290" s="24" t="s">
        <v>343</v>
      </c>
      <c r="J2290" s="24" t="s">
        <v>317</v>
      </c>
      <c r="K2290" s="24" t="s">
        <v>344</v>
      </c>
    </row>
    <row r="2291" spans="1:11" ht="63" x14ac:dyDescent="0.25">
      <c r="A2291" s="30" t="s">
        <v>2452</v>
      </c>
      <c r="B2291" s="23" t="s">
        <v>2453</v>
      </c>
      <c r="C2291" s="24" t="s">
        <v>2454</v>
      </c>
      <c r="D2291" s="24" t="s">
        <v>14</v>
      </c>
      <c r="E2291" s="24" t="s">
        <v>15</v>
      </c>
      <c r="F2291" s="24" t="s">
        <v>1254</v>
      </c>
      <c r="G2291" s="24" t="s">
        <v>1255</v>
      </c>
      <c r="H2291" s="24" t="s">
        <v>1256</v>
      </c>
      <c r="I2291" s="24" t="s">
        <v>343</v>
      </c>
      <c r="J2291" s="24" t="s">
        <v>317</v>
      </c>
      <c r="K2291" s="24" t="s">
        <v>344</v>
      </c>
    </row>
    <row r="2292" spans="1:11" ht="63" x14ac:dyDescent="0.25">
      <c r="A2292" s="30" t="s">
        <v>2455</v>
      </c>
      <c r="B2292" s="23" t="s">
        <v>2456</v>
      </c>
      <c r="C2292" s="24" t="s">
        <v>2457</v>
      </c>
      <c r="D2292" s="24" t="s">
        <v>14</v>
      </c>
      <c r="E2292" s="24" t="s">
        <v>15</v>
      </c>
      <c r="F2292" s="24" t="s">
        <v>829</v>
      </c>
      <c r="G2292" s="24" t="s">
        <v>830</v>
      </c>
      <c r="H2292" s="24" t="s">
        <v>831</v>
      </c>
      <c r="I2292" s="24" t="s">
        <v>343</v>
      </c>
      <c r="J2292" s="24" t="s">
        <v>317</v>
      </c>
      <c r="K2292" s="24" t="s">
        <v>344</v>
      </c>
    </row>
    <row r="2293" spans="1:11" ht="42" x14ac:dyDescent="0.25">
      <c r="A2293" s="30" t="s">
        <v>2458</v>
      </c>
      <c r="B2293" s="23" t="s">
        <v>2459</v>
      </c>
      <c r="C2293" s="24" t="s">
        <v>2460</v>
      </c>
      <c r="D2293" s="24" t="s">
        <v>14</v>
      </c>
      <c r="E2293" s="24" t="s">
        <v>15</v>
      </c>
      <c r="F2293" s="24" t="s">
        <v>2461</v>
      </c>
      <c r="G2293" s="24" t="s">
        <v>2462</v>
      </c>
      <c r="H2293" s="24" t="s">
        <v>2463</v>
      </c>
      <c r="I2293" s="24" t="s">
        <v>2427</v>
      </c>
      <c r="J2293" s="24" t="s">
        <v>2428</v>
      </c>
      <c r="K2293" s="24" t="s">
        <v>76</v>
      </c>
    </row>
    <row r="2294" spans="1:11" ht="42" x14ac:dyDescent="0.25">
      <c r="A2294" s="30" t="s">
        <v>2464</v>
      </c>
      <c r="B2294" s="23" t="s">
        <v>2465</v>
      </c>
      <c r="C2294" s="24" t="s">
        <v>2466</v>
      </c>
      <c r="D2294" s="24" t="s">
        <v>14</v>
      </c>
      <c r="E2294" s="24" t="s">
        <v>15</v>
      </c>
      <c r="F2294" s="24" t="s">
        <v>2467</v>
      </c>
      <c r="G2294" s="24" t="s">
        <v>2468</v>
      </c>
      <c r="H2294" s="24" t="s">
        <v>2469</v>
      </c>
      <c r="I2294" s="24" t="s">
        <v>2427</v>
      </c>
      <c r="J2294" s="24" t="s">
        <v>2428</v>
      </c>
      <c r="K2294" s="24" t="s">
        <v>76</v>
      </c>
    </row>
    <row r="2295" spans="1:11" ht="63" x14ac:dyDescent="0.25">
      <c r="A2295" s="30" t="s">
        <v>2470</v>
      </c>
      <c r="B2295" s="23" t="s">
        <v>2471</v>
      </c>
      <c r="C2295" s="24" t="s">
        <v>2472</v>
      </c>
      <c r="D2295" s="24" t="s">
        <v>14</v>
      </c>
      <c r="E2295" s="24" t="s">
        <v>15</v>
      </c>
      <c r="F2295" s="24" t="s">
        <v>41</v>
      </c>
      <c r="G2295" s="24" t="s">
        <v>42</v>
      </c>
      <c r="H2295" s="24" t="s">
        <v>43</v>
      </c>
      <c r="I2295" s="24" t="s">
        <v>28</v>
      </c>
      <c r="J2295" s="24" t="s">
        <v>29</v>
      </c>
      <c r="K2295" s="24" t="s">
        <v>37</v>
      </c>
    </row>
    <row r="2296" spans="1:11" ht="84" x14ac:dyDescent="0.25">
      <c r="A2296" s="30" t="s">
        <v>2473</v>
      </c>
      <c r="B2296" s="23" t="s">
        <v>2474</v>
      </c>
      <c r="C2296" s="24" t="s">
        <v>2475</v>
      </c>
      <c r="D2296" s="24" t="s">
        <v>14</v>
      </c>
      <c r="E2296" s="24" t="s">
        <v>15</v>
      </c>
      <c r="F2296" s="24" t="s">
        <v>2476</v>
      </c>
      <c r="G2296" s="24" t="s">
        <v>2477</v>
      </c>
      <c r="H2296" s="24" t="s">
        <v>2478</v>
      </c>
      <c r="I2296" s="24" t="s">
        <v>28</v>
      </c>
      <c r="J2296" s="24" t="s">
        <v>29</v>
      </c>
      <c r="K2296" s="24" t="s">
        <v>37</v>
      </c>
    </row>
    <row r="2297" spans="1:11" ht="73.5" x14ac:dyDescent="0.25">
      <c r="A2297" s="30" t="s">
        <v>2479</v>
      </c>
      <c r="B2297" s="23" t="s">
        <v>2480</v>
      </c>
      <c r="C2297" s="24" t="s">
        <v>2481</v>
      </c>
      <c r="D2297" s="24" t="s">
        <v>14</v>
      </c>
      <c r="E2297" s="24" t="s">
        <v>15</v>
      </c>
      <c r="F2297" s="24" t="s">
        <v>1066</v>
      </c>
      <c r="G2297" s="24" t="s">
        <v>1067</v>
      </c>
      <c r="H2297" s="24" t="s">
        <v>1068</v>
      </c>
      <c r="I2297" s="24" t="s">
        <v>28</v>
      </c>
      <c r="J2297" s="24" t="s">
        <v>29</v>
      </c>
      <c r="K2297" s="24" t="s">
        <v>37</v>
      </c>
    </row>
    <row r="2298" spans="1:11" ht="63" x14ac:dyDescent="0.25">
      <c r="A2298" s="30" t="s">
        <v>2482</v>
      </c>
      <c r="B2298" s="23" t="s">
        <v>2483</v>
      </c>
      <c r="C2298" s="24" t="s">
        <v>695</v>
      </c>
      <c r="D2298" s="24" t="s">
        <v>128</v>
      </c>
      <c r="E2298" s="24" t="s">
        <v>15</v>
      </c>
      <c r="F2298" s="24" t="s">
        <v>2484</v>
      </c>
      <c r="G2298" s="24" t="s">
        <v>697</v>
      </c>
      <c r="H2298" s="24" t="s">
        <v>2485</v>
      </c>
      <c r="I2298" s="24" t="s">
        <v>74</v>
      </c>
      <c r="J2298" s="24" t="s">
        <v>75</v>
      </c>
      <c r="K2298" s="24" t="s">
        <v>76</v>
      </c>
    </row>
    <row r="2299" spans="1:11" ht="63" x14ac:dyDescent="0.25">
      <c r="A2299" s="30" t="s">
        <v>2486</v>
      </c>
      <c r="B2299" s="23" t="s">
        <v>2487</v>
      </c>
      <c r="C2299" s="24" t="s">
        <v>2488</v>
      </c>
      <c r="D2299" s="24" t="s">
        <v>14</v>
      </c>
      <c r="E2299" s="24" t="s">
        <v>15</v>
      </c>
      <c r="F2299" s="24" t="s">
        <v>2489</v>
      </c>
      <c r="G2299" s="24" t="s">
        <v>2490</v>
      </c>
      <c r="H2299" s="24" t="s">
        <v>2491</v>
      </c>
      <c r="I2299" s="24" t="s">
        <v>28</v>
      </c>
      <c r="J2299" s="24" t="s">
        <v>29</v>
      </c>
      <c r="K2299" s="24" t="s">
        <v>37</v>
      </c>
    </row>
    <row r="2300" spans="1:11" ht="63" x14ac:dyDescent="0.25">
      <c r="A2300" s="30" t="s">
        <v>2492</v>
      </c>
      <c r="B2300" s="23" t="s">
        <v>2493</v>
      </c>
      <c r="C2300" s="24" t="s">
        <v>2494</v>
      </c>
      <c r="D2300" s="24" t="s">
        <v>63</v>
      </c>
      <c r="E2300" s="24" t="s">
        <v>15</v>
      </c>
      <c r="F2300" s="24" t="s">
        <v>2495</v>
      </c>
      <c r="G2300" s="24" t="s">
        <v>2496</v>
      </c>
      <c r="H2300" s="24" t="s">
        <v>2497</v>
      </c>
      <c r="I2300" s="24" t="s">
        <v>343</v>
      </c>
      <c r="J2300" s="24" t="s">
        <v>317</v>
      </c>
      <c r="K2300" s="24" t="s">
        <v>344</v>
      </c>
    </row>
    <row r="2301" spans="1:11" ht="63" x14ac:dyDescent="0.25">
      <c r="A2301" s="30" t="s">
        <v>2498</v>
      </c>
      <c r="B2301" s="23" t="s">
        <v>2499</v>
      </c>
      <c r="C2301" s="24" t="s">
        <v>2500</v>
      </c>
      <c r="D2301" s="24" t="s">
        <v>585</v>
      </c>
      <c r="E2301" s="24" t="s">
        <v>15</v>
      </c>
      <c r="F2301" s="24" t="s">
        <v>380</v>
      </c>
      <c r="G2301" s="24" t="s">
        <v>381</v>
      </c>
      <c r="H2301" s="24" t="s">
        <v>382</v>
      </c>
      <c r="I2301" s="24" t="s">
        <v>391</v>
      </c>
      <c r="J2301" s="24" t="s">
        <v>392</v>
      </c>
      <c r="K2301" s="24" t="s">
        <v>76</v>
      </c>
    </row>
    <row r="2302" spans="1:11" ht="52.5" x14ac:dyDescent="0.25">
      <c r="A2302" s="30" t="s">
        <v>2501</v>
      </c>
      <c r="B2302" s="23" t="s">
        <v>2502</v>
      </c>
      <c r="C2302" s="24" t="s">
        <v>2280</v>
      </c>
      <c r="D2302" s="24" t="s">
        <v>14</v>
      </c>
      <c r="E2302" s="24" t="s">
        <v>15</v>
      </c>
      <c r="F2302" s="24" t="s">
        <v>2281</v>
      </c>
      <c r="G2302" s="24" t="s">
        <v>2282</v>
      </c>
      <c r="H2302" s="24" t="s">
        <v>2283</v>
      </c>
      <c r="I2302" s="24" t="s">
        <v>28</v>
      </c>
      <c r="J2302" s="24" t="s">
        <v>29</v>
      </c>
      <c r="K2302" s="24" t="s">
        <v>37</v>
      </c>
    </row>
    <row r="2303" spans="1:11" ht="73.5" x14ac:dyDescent="0.25">
      <c r="A2303" s="30" t="s">
        <v>2503</v>
      </c>
      <c r="B2303" s="23" t="s">
        <v>2504</v>
      </c>
      <c r="C2303" s="24" t="s">
        <v>2505</v>
      </c>
      <c r="D2303" s="24" t="s">
        <v>14</v>
      </c>
      <c r="E2303" s="24" t="s">
        <v>15</v>
      </c>
      <c r="F2303" s="24" t="s">
        <v>253</v>
      </c>
      <c r="G2303" s="24" t="s">
        <v>540</v>
      </c>
      <c r="H2303" s="24" t="s">
        <v>541</v>
      </c>
      <c r="I2303" s="24" t="s">
        <v>391</v>
      </c>
      <c r="J2303" s="24" t="s">
        <v>392</v>
      </c>
      <c r="K2303" s="24" t="s">
        <v>76</v>
      </c>
    </row>
    <row r="2304" spans="1:11" ht="73.5" x14ac:dyDescent="0.25">
      <c r="A2304" s="30" t="s">
        <v>2506</v>
      </c>
      <c r="B2304" s="23" t="s">
        <v>2507</v>
      </c>
      <c r="C2304" s="24" t="s">
        <v>2508</v>
      </c>
      <c r="D2304" s="24" t="s">
        <v>128</v>
      </c>
      <c r="E2304" s="24" t="s">
        <v>15</v>
      </c>
      <c r="F2304" s="24" t="s">
        <v>2509</v>
      </c>
      <c r="G2304" s="24" t="s">
        <v>2510</v>
      </c>
      <c r="H2304" s="24" t="s">
        <v>2511</v>
      </c>
      <c r="I2304" s="24" t="s">
        <v>28</v>
      </c>
      <c r="J2304" s="24" t="s">
        <v>29</v>
      </c>
      <c r="K2304" s="24" t="s">
        <v>66</v>
      </c>
    </row>
    <row r="2305" spans="1:11" ht="63" x14ac:dyDescent="0.25">
      <c r="A2305" s="30" t="s">
        <v>2512</v>
      </c>
      <c r="B2305" s="23" t="s">
        <v>2513</v>
      </c>
      <c r="C2305" s="24" t="s">
        <v>2514</v>
      </c>
      <c r="D2305" s="24" t="s">
        <v>63</v>
      </c>
      <c r="E2305" s="24" t="s">
        <v>15</v>
      </c>
      <c r="F2305" s="24" t="s">
        <v>2515</v>
      </c>
      <c r="G2305" s="24" t="s">
        <v>2516</v>
      </c>
      <c r="H2305" s="24" t="s">
        <v>2517</v>
      </c>
      <c r="I2305" s="24" t="s">
        <v>28</v>
      </c>
      <c r="J2305" s="24" t="s">
        <v>29</v>
      </c>
      <c r="K2305" s="24" t="s">
        <v>281</v>
      </c>
    </row>
    <row r="2306" spans="1:11" ht="52.5" x14ac:dyDescent="0.25">
      <c r="A2306" s="30" t="s">
        <v>2518</v>
      </c>
      <c r="B2306" s="23" t="s">
        <v>2519</v>
      </c>
      <c r="C2306" s="24" t="s">
        <v>2108</v>
      </c>
      <c r="D2306" s="24" t="s">
        <v>14</v>
      </c>
      <c r="E2306" s="24" t="s">
        <v>15</v>
      </c>
      <c r="F2306" s="24" t="s">
        <v>1186</v>
      </c>
      <c r="G2306" s="24" t="s">
        <v>1187</v>
      </c>
      <c r="H2306" s="24" t="s">
        <v>2520</v>
      </c>
      <c r="I2306" s="24" t="s">
        <v>28</v>
      </c>
      <c r="J2306" s="24" t="s">
        <v>29</v>
      </c>
      <c r="K2306" s="24" t="s">
        <v>37</v>
      </c>
    </row>
    <row r="2307" spans="1:11" ht="63" x14ac:dyDescent="0.25">
      <c r="A2307" s="30" t="s">
        <v>2521</v>
      </c>
      <c r="B2307" s="23" t="s">
        <v>2522</v>
      </c>
      <c r="C2307" s="24" t="s">
        <v>2523</v>
      </c>
      <c r="D2307" s="24" t="s">
        <v>128</v>
      </c>
      <c r="E2307" s="24" t="s">
        <v>15</v>
      </c>
      <c r="F2307" s="24" t="s">
        <v>1827</v>
      </c>
      <c r="G2307" s="24" t="s">
        <v>1828</v>
      </c>
      <c r="H2307" s="24" t="s">
        <v>1829</v>
      </c>
      <c r="I2307" s="24" t="s">
        <v>74</v>
      </c>
      <c r="J2307" s="24" t="s">
        <v>75</v>
      </c>
      <c r="K2307" s="24" t="s">
        <v>76</v>
      </c>
    </row>
    <row r="2308" spans="1:11" ht="42" x14ac:dyDescent="0.25">
      <c r="A2308" s="30" t="s">
        <v>2524</v>
      </c>
      <c r="B2308" s="23" t="s">
        <v>2525</v>
      </c>
      <c r="C2308" s="24" t="s">
        <v>2526</v>
      </c>
      <c r="D2308" s="24" t="s">
        <v>80</v>
      </c>
      <c r="E2308" s="24" t="s">
        <v>15</v>
      </c>
      <c r="F2308" s="24" t="s">
        <v>970</v>
      </c>
      <c r="G2308" s="24" t="s">
        <v>971</v>
      </c>
      <c r="H2308" s="24" t="s">
        <v>972</v>
      </c>
      <c r="I2308" s="24" t="s">
        <v>19</v>
      </c>
      <c r="J2308" s="24" t="s">
        <v>20</v>
      </c>
      <c r="K2308" s="24"/>
    </row>
    <row r="2309" spans="1:11" ht="42" x14ac:dyDescent="0.25">
      <c r="A2309" s="30" t="s">
        <v>2527</v>
      </c>
      <c r="B2309" s="23" t="s">
        <v>2528</v>
      </c>
      <c r="C2309" s="24" t="s">
        <v>1671</v>
      </c>
      <c r="D2309" s="24" t="s">
        <v>80</v>
      </c>
      <c r="E2309" s="24" t="s">
        <v>15</v>
      </c>
      <c r="F2309" s="24" t="s">
        <v>2529</v>
      </c>
      <c r="G2309" s="24" t="s">
        <v>2530</v>
      </c>
      <c r="H2309" s="24" t="s">
        <v>2531</v>
      </c>
      <c r="I2309" s="24" t="s">
        <v>19</v>
      </c>
      <c r="J2309" s="24" t="s">
        <v>20</v>
      </c>
      <c r="K2309" s="24"/>
    </row>
    <row r="2310" spans="1:11" ht="63" x14ac:dyDescent="0.25">
      <c r="A2310" s="30" t="s">
        <v>2532</v>
      </c>
      <c r="B2310" s="23" t="s">
        <v>2533</v>
      </c>
      <c r="C2310" s="24" t="s">
        <v>2534</v>
      </c>
      <c r="D2310" s="24" t="s">
        <v>128</v>
      </c>
      <c r="E2310" s="24" t="s">
        <v>15</v>
      </c>
      <c r="F2310" s="24" t="s">
        <v>2535</v>
      </c>
      <c r="G2310" s="24" t="s">
        <v>2536</v>
      </c>
      <c r="H2310" s="24" t="s">
        <v>2537</v>
      </c>
      <c r="I2310" s="24" t="s">
        <v>481</v>
      </c>
      <c r="J2310" s="24" t="s">
        <v>317</v>
      </c>
      <c r="K2310" s="24" t="s">
        <v>66</v>
      </c>
    </row>
    <row r="2311" spans="1:11" ht="42" x14ac:dyDescent="0.25">
      <c r="A2311" s="24" t="s">
        <v>2538</v>
      </c>
      <c r="B2311" s="23" t="s">
        <v>2539</v>
      </c>
      <c r="C2311" s="24" t="s">
        <v>2540</v>
      </c>
      <c r="D2311" s="24" t="s">
        <v>14</v>
      </c>
      <c r="E2311" s="24" t="s">
        <v>15</v>
      </c>
      <c r="F2311" s="24" t="s">
        <v>2541</v>
      </c>
      <c r="G2311" s="24"/>
      <c r="H2311" s="24" t="s">
        <v>2542</v>
      </c>
      <c r="I2311" s="24" t="s">
        <v>28</v>
      </c>
      <c r="J2311" s="24" t="s">
        <v>29</v>
      </c>
      <c r="K2311" s="24" t="s">
        <v>471</v>
      </c>
    </row>
    <row r="2312" spans="1:11" ht="42" x14ac:dyDescent="0.25">
      <c r="A2312" s="30" t="s">
        <v>2543</v>
      </c>
      <c r="B2312" s="23" t="s">
        <v>2544</v>
      </c>
      <c r="C2312" s="24" t="s">
        <v>2540</v>
      </c>
      <c r="D2312" s="24" t="s">
        <v>128</v>
      </c>
      <c r="E2312" s="24" t="s">
        <v>15</v>
      </c>
      <c r="F2312" s="24" t="s">
        <v>2541</v>
      </c>
      <c r="G2312" s="24"/>
      <c r="H2312" s="24" t="s">
        <v>2542</v>
      </c>
      <c r="I2312" s="24" t="s">
        <v>74</v>
      </c>
      <c r="J2312" s="24" t="s">
        <v>75</v>
      </c>
      <c r="K2312" s="24" t="s">
        <v>76</v>
      </c>
    </row>
    <row r="2313" spans="1:11" ht="63" x14ac:dyDescent="0.25">
      <c r="A2313" s="30" t="s">
        <v>2545</v>
      </c>
      <c r="B2313" s="23" t="s">
        <v>2546</v>
      </c>
      <c r="C2313" s="24" t="s">
        <v>2547</v>
      </c>
      <c r="D2313" s="24" t="s">
        <v>14</v>
      </c>
      <c r="E2313" s="24" t="s">
        <v>15</v>
      </c>
      <c r="F2313" s="24" t="s">
        <v>2541</v>
      </c>
      <c r="G2313" s="24"/>
      <c r="H2313" s="24" t="s">
        <v>2542</v>
      </c>
      <c r="I2313" s="24" t="s">
        <v>391</v>
      </c>
      <c r="J2313" s="24" t="s">
        <v>392</v>
      </c>
      <c r="K2313" s="24" t="s">
        <v>76</v>
      </c>
    </row>
    <row r="2314" spans="1:11" ht="84" x14ac:dyDescent="0.25">
      <c r="A2314" s="30" t="s">
        <v>2548</v>
      </c>
      <c r="B2314" s="23" t="s">
        <v>2549</v>
      </c>
      <c r="C2314" s="24" t="s">
        <v>2550</v>
      </c>
      <c r="D2314" s="24" t="s">
        <v>63</v>
      </c>
      <c r="E2314" s="24" t="s">
        <v>15</v>
      </c>
      <c r="F2314" s="24"/>
      <c r="G2314" s="24" t="s">
        <v>661</v>
      </c>
      <c r="H2314" s="24" t="s">
        <v>662</v>
      </c>
      <c r="I2314" s="24" t="s">
        <v>1336</v>
      </c>
      <c r="J2314" s="24" t="s">
        <v>1337</v>
      </c>
      <c r="K2314" s="24" t="s">
        <v>76</v>
      </c>
    </row>
    <row r="2315" spans="1:11" ht="63" x14ac:dyDescent="0.25">
      <c r="A2315" s="30" t="s">
        <v>2551</v>
      </c>
      <c r="B2315" s="23" t="s">
        <v>2552</v>
      </c>
      <c r="C2315" s="24" t="s">
        <v>2553</v>
      </c>
      <c r="D2315" s="24" t="s">
        <v>14</v>
      </c>
      <c r="E2315" s="24" t="s">
        <v>15</v>
      </c>
      <c r="F2315" s="24" t="s">
        <v>41</v>
      </c>
      <c r="G2315" s="24" t="s">
        <v>42</v>
      </c>
      <c r="H2315" s="24" t="s">
        <v>43</v>
      </c>
      <c r="I2315" s="24" t="s">
        <v>28</v>
      </c>
      <c r="J2315" s="24" t="s">
        <v>29</v>
      </c>
      <c r="K2315" s="24" t="s">
        <v>37</v>
      </c>
    </row>
    <row r="2316" spans="1:11" ht="63" x14ac:dyDescent="0.25">
      <c r="A2316" s="30" t="s">
        <v>2554</v>
      </c>
      <c r="B2316" s="23" t="s">
        <v>2555</v>
      </c>
      <c r="C2316" s="24" t="s">
        <v>2556</v>
      </c>
      <c r="D2316" s="24" t="s">
        <v>63</v>
      </c>
      <c r="E2316" s="24" t="s">
        <v>15</v>
      </c>
      <c r="F2316" s="24"/>
      <c r="G2316" s="24" t="s">
        <v>2557</v>
      </c>
      <c r="H2316" s="24" t="s">
        <v>2558</v>
      </c>
      <c r="I2316" s="24" t="s">
        <v>28</v>
      </c>
      <c r="J2316" s="24" t="s">
        <v>29</v>
      </c>
      <c r="K2316" s="24" t="s">
        <v>281</v>
      </c>
    </row>
    <row r="2317" spans="1:11" ht="105" x14ac:dyDescent="0.25">
      <c r="A2317" s="30" t="s">
        <v>2559</v>
      </c>
      <c r="B2317" s="23" t="s">
        <v>2560</v>
      </c>
      <c r="C2317" s="24" t="s">
        <v>2561</v>
      </c>
      <c r="D2317" s="24" t="s">
        <v>55</v>
      </c>
      <c r="E2317" s="24" t="s">
        <v>15</v>
      </c>
      <c r="F2317" s="24" t="s">
        <v>2562</v>
      </c>
      <c r="G2317" s="24" t="s">
        <v>2563</v>
      </c>
      <c r="H2317" s="24" t="s">
        <v>2564</v>
      </c>
      <c r="I2317" s="24" t="s">
        <v>135</v>
      </c>
      <c r="J2317" s="24" t="s">
        <v>136</v>
      </c>
      <c r="K2317" s="24" t="s">
        <v>66</v>
      </c>
    </row>
    <row r="2318" spans="1:11" ht="31.5" x14ac:dyDescent="0.25">
      <c r="A2318" s="30" t="s">
        <v>2565</v>
      </c>
      <c r="B2318" s="23" t="s">
        <v>2566</v>
      </c>
      <c r="C2318" s="24" t="s">
        <v>2567</v>
      </c>
      <c r="D2318" s="24" t="s">
        <v>14</v>
      </c>
      <c r="E2318" s="24" t="s">
        <v>15</v>
      </c>
      <c r="F2318" s="24"/>
      <c r="G2318" s="24" t="s">
        <v>2568</v>
      </c>
      <c r="H2318" s="24" t="s">
        <v>2569</v>
      </c>
      <c r="I2318" s="24" t="s">
        <v>74</v>
      </c>
      <c r="J2318" s="24" t="s">
        <v>75</v>
      </c>
      <c r="K2318" s="24" t="s">
        <v>76</v>
      </c>
    </row>
    <row r="2319" spans="1:11" ht="42" x14ac:dyDescent="0.25">
      <c r="A2319" s="30" t="s">
        <v>2570</v>
      </c>
      <c r="B2319" s="23" t="s">
        <v>2571</v>
      </c>
      <c r="C2319" s="24" t="s">
        <v>1676</v>
      </c>
      <c r="D2319" s="24" t="s">
        <v>80</v>
      </c>
      <c r="E2319" s="24" t="s">
        <v>15</v>
      </c>
      <c r="F2319" s="24" t="s">
        <v>2572</v>
      </c>
      <c r="G2319" s="24"/>
      <c r="H2319" s="24" t="s">
        <v>2573</v>
      </c>
      <c r="I2319" s="24" t="s">
        <v>19</v>
      </c>
      <c r="J2319" s="24" t="s">
        <v>20</v>
      </c>
      <c r="K2319" s="24"/>
    </row>
    <row r="2320" spans="1:11" ht="42" x14ac:dyDescent="0.25">
      <c r="A2320" s="30" t="s">
        <v>2574</v>
      </c>
      <c r="B2320" s="23" t="s">
        <v>2575</v>
      </c>
      <c r="C2320" s="24" t="s">
        <v>2576</v>
      </c>
      <c r="D2320" s="24" t="s">
        <v>80</v>
      </c>
      <c r="E2320" s="24" t="s">
        <v>15</v>
      </c>
      <c r="F2320" s="24" t="s">
        <v>2577</v>
      </c>
      <c r="G2320" s="24" t="s">
        <v>335</v>
      </c>
      <c r="H2320" s="24" t="s">
        <v>2578</v>
      </c>
      <c r="I2320" s="24" t="s">
        <v>19</v>
      </c>
      <c r="J2320" s="24" t="s">
        <v>20</v>
      </c>
      <c r="K2320" s="24"/>
    </row>
    <row r="2321" spans="1:11" ht="42" x14ac:dyDescent="0.25">
      <c r="A2321" s="30" t="s">
        <v>2579</v>
      </c>
      <c r="B2321" s="23" t="s">
        <v>2580</v>
      </c>
      <c r="C2321" s="24" t="s">
        <v>1676</v>
      </c>
      <c r="D2321" s="24" t="s">
        <v>80</v>
      </c>
      <c r="E2321" s="24" t="s">
        <v>15</v>
      </c>
      <c r="F2321" s="24" t="s">
        <v>2581</v>
      </c>
      <c r="G2321" s="24"/>
      <c r="H2321" s="24" t="s">
        <v>2582</v>
      </c>
      <c r="I2321" s="24" t="s">
        <v>19</v>
      </c>
      <c r="J2321" s="24" t="s">
        <v>20</v>
      </c>
      <c r="K2321" s="24"/>
    </row>
    <row r="2322" spans="1:11" ht="63" x14ac:dyDescent="0.25">
      <c r="A2322" s="30" t="s">
        <v>2583</v>
      </c>
      <c r="B2322" s="23" t="s">
        <v>2584</v>
      </c>
      <c r="C2322" s="24" t="s">
        <v>2585</v>
      </c>
      <c r="D2322" s="24" t="s">
        <v>63</v>
      </c>
      <c r="E2322" s="24" t="s">
        <v>15</v>
      </c>
      <c r="F2322" s="24" t="s">
        <v>1186</v>
      </c>
      <c r="G2322" s="24" t="s">
        <v>1187</v>
      </c>
      <c r="H2322" s="24" t="s">
        <v>1188</v>
      </c>
      <c r="I2322" s="24" t="s">
        <v>343</v>
      </c>
      <c r="J2322" s="24" t="s">
        <v>317</v>
      </c>
      <c r="K2322" s="24" t="s">
        <v>344</v>
      </c>
    </row>
    <row r="2323" spans="1:11" ht="105" x14ac:dyDescent="0.25">
      <c r="A2323" s="30" t="s">
        <v>2586</v>
      </c>
      <c r="B2323" s="23" t="s">
        <v>2587</v>
      </c>
      <c r="C2323" s="24" t="s">
        <v>2588</v>
      </c>
      <c r="D2323" s="24" t="s">
        <v>128</v>
      </c>
      <c r="E2323" s="24" t="s">
        <v>15</v>
      </c>
      <c r="F2323" s="24" t="s">
        <v>1168</v>
      </c>
      <c r="G2323" s="24" t="s">
        <v>1169</v>
      </c>
      <c r="H2323" s="24" t="s">
        <v>1170</v>
      </c>
      <c r="I2323" s="24" t="s">
        <v>330</v>
      </c>
      <c r="J2323" s="24" t="s">
        <v>136</v>
      </c>
      <c r="K2323" s="24" t="s">
        <v>66</v>
      </c>
    </row>
    <row r="2324" spans="1:11" ht="63" x14ac:dyDescent="0.25">
      <c r="A2324" s="30" t="s">
        <v>2589</v>
      </c>
      <c r="B2324" s="23" t="s">
        <v>2590</v>
      </c>
      <c r="C2324" s="24" t="s">
        <v>2591</v>
      </c>
      <c r="D2324" s="24" t="s">
        <v>63</v>
      </c>
      <c r="E2324" s="24" t="s">
        <v>15</v>
      </c>
      <c r="F2324" s="24" t="s">
        <v>1186</v>
      </c>
      <c r="G2324" s="24" t="s">
        <v>1187</v>
      </c>
      <c r="H2324" s="24" t="s">
        <v>1188</v>
      </c>
      <c r="I2324" s="24" t="s">
        <v>343</v>
      </c>
      <c r="J2324" s="24" t="s">
        <v>317</v>
      </c>
      <c r="K2324" s="24" t="s">
        <v>344</v>
      </c>
    </row>
    <row r="2325" spans="1:11" ht="42" x14ac:dyDescent="0.25">
      <c r="A2325" s="30" t="s">
        <v>2592</v>
      </c>
      <c r="B2325" s="23" t="s">
        <v>2593</v>
      </c>
      <c r="C2325" s="24" t="s">
        <v>79</v>
      </c>
      <c r="D2325" s="24" t="s">
        <v>80</v>
      </c>
      <c r="E2325" s="24" t="s">
        <v>15</v>
      </c>
      <c r="F2325" s="24" t="s">
        <v>2594</v>
      </c>
      <c r="G2325" s="24" t="s">
        <v>335</v>
      </c>
      <c r="H2325" s="24" t="s">
        <v>2595</v>
      </c>
      <c r="I2325" s="24" t="s">
        <v>19</v>
      </c>
      <c r="J2325" s="24" t="s">
        <v>20</v>
      </c>
      <c r="K2325" s="24"/>
    </row>
    <row r="2326" spans="1:11" ht="105" x14ac:dyDescent="0.25">
      <c r="A2326" s="30" t="s">
        <v>2596</v>
      </c>
      <c r="B2326" s="23" t="s">
        <v>2597</v>
      </c>
      <c r="C2326" s="24" t="s">
        <v>2598</v>
      </c>
      <c r="D2326" s="24" t="s">
        <v>14</v>
      </c>
      <c r="E2326" s="24" t="s">
        <v>15</v>
      </c>
      <c r="F2326" s="24" t="s">
        <v>1411</v>
      </c>
      <c r="G2326" s="24" t="s">
        <v>1412</v>
      </c>
      <c r="H2326" s="24" t="s">
        <v>1413</v>
      </c>
      <c r="I2326" s="24" t="s">
        <v>28</v>
      </c>
      <c r="J2326" s="24" t="s">
        <v>29</v>
      </c>
      <c r="K2326" s="24" t="s">
        <v>37</v>
      </c>
    </row>
    <row r="2327" spans="1:11" ht="42" x14ac:dyDescent="0.25">
      <c r="A2327" s="30" t="s">
        <v>2599</v>
      </c>
      <c r="B2327" s="23" t="s">
        <v>2600</v>
      </c>
      <c r="C2327" s="24" t="s">
        <v>2601</v>
      </c>
      <c r="D2327" s="24" t="s">
        <v>14</v>
      </c>
      <c r="E2327" s="24" t="s">
        <v>15</v>
      </c>
      <c r="F2327" s="24" t="s">
        <v>2602</v>
      </c>
      <c r="G2327" s="24" t="s">
        <v>2603</v>
      </c>
      <c r="H2327" s="24" t="s">
        <v>2604</v>
      </c>
      <c r="I2327" s="24" t="s">
        <v>28</v>
      </c>
      <c r="J2327" s="24" t="s">
        <v>29</v>
      </c>
      <c r="K2327" s="24" t="s">
        <v>37</v>
      </c>
    </row>
    <row r="2328" spans="1:11" ht="52.5" x14ac:dyDescent="0.25">
      <c r="A2328" s="30" t="s">
        <v>2605</v>
      </c>
      <c r="B2328" s="23" t="s">
        <v>2606</v>
      </c>
      <c r="C2328" s="24" t="s">
        <v>2607</v>
      </c>
      <c r="D2328" s="24" t="s">
        <v>63</v>
      </c>
      <c r="E2328" s="24" t="s">
        <v>15</v>
      </c>
      <c r="F2328" s="24" t="s">
        <v>2608</v>
      </c>
      <c r="G2328" s="24" t="s">
        <v>2609</v>
      </c>
      <c r="H2328" s="24" t="s">
        <v>2610</v>
      </c>
      <c r="I2328" s="24" t="s">
        <v>28</v>
      </c>
      <c r="J2328" s="24" t="s">
        <v>29</v>
      </c>
      <c r="K2328" s="24" t="s">
        <v>66</v>
      </c>
    </row>
    <row r="2329" spans="1:11" ht="63" x14ac:dyDescent="0.25">
      <c r="A2329" s="30" t="s">
        <v>2611</v>
      </c>
      <c r="B2329" s="23" t="s">
        <v>2612</v>
      </c>
      <c r="C2329" s="24" t="s">
        <v>2613</v>
      </c>
      <c r="D2329" s="24" t="s">
        <v>63</v>
      </c>
      <c r="E2329" s="24" t="s">
        <v>15</v>
      </c>
      <c r="F2329" s="24" t="s">
        <v>2614</v>
      </c>
      <c r="G2329" s="24" t="s">
        <v>2615</v>
      </c>
      <c r="H2329" s="24" t="s">
        <v>2616</v>
      </c>
      <c r="I2329" s="24" t="s">
        <v>391</v>
      </c>
      <c r="J2329" s="24" t="s">
        <v>392</v>
      </c>
      <c r="K2329" s="24" t="s">
        <v>76</v>
      </c>
    </row>
    <row r="2330" spans="1:11" ht="94.5" x14ac:dyDescent="0.25">
      <c r="A2330" s="30" t="s">
        <v>2617</v>
      </c>
      <c r="B2330" s="23" t="s">
        <v>2618</v>
      </c>
      <c r="C2330" s="24" t="s">
        <v>2619</v>
      </c>
      <c r="D2330" s="24" t="s">
        <v>63</v>
      </c>
      <c r="E2330" s="24" t="s">
        <v>15</v>
      </c>
      <c r="F2330" s="24" t="s">
        <v>2620</v>
      </c>
      <c r="G2330" s="24" t="s">
        <v>2557</v>
      </c>
      <c r="H2330" s="24" t="s">
        <v>2621</v>
      </c>
      <c r="I2330" s="24" t="s">
        <v>28</v>
      </c>
      <c r="J2330" s="24" t="s">
        <v>29</v>
      </c>
      <c r="K2330" s="24" t="s">
        <v>281</v>
      </c>
    </row>
    <row r="2331" spans="1:11" ht="42" x14ac:dyDescent="0.25">
      <c r="A2331" s="30" t="s">
        <v>2622</v>
      </c>
      <c r="B2331" s="23" t="s">
        <v>2623</v>
      </c>
      <c r="C2331" s="24" t="s">
        <v>2624</v>
      </c>
      <c r="D2331" s="24" t="s">
        <v>63</v>
      </c>
      <c r="E2331" s="24" t="s">
        <v>15</v>
      </c>
      <c r="F2331" s="24" t="s">
        <v>129</v>
      </c>
      <c r="G2331" s="24" t="s">
        <v>130</v>
      </c>
      <c r="H2331" s="24" t="s">
        <v>131</v>
      </c>
      <c r="I2331" s="24" t="s">
        <v>28</v>
      </c>
      <c r="J2331" s="24" t="s">
        <v>29</v>
      </c>
      <c r="K2331" s="24" t="s">
        <v>66</v>
      </c>
    </row>
    <row r="2332" spans="1:11" ht="105" x14ac:dyDescent="0.25">
      <c r="A2332" s="30" t="s">
        <v>2625</v>
      </c>
      <c r="B2332" s="23" t="s">
        <v>2626</v>
      </c>
      <c r="C2332" s="24" t="s">
        <v>2627</v>
      </c>
      <c r="D2332" s="24" t="s">
        <v>55</v>
      </c>
      <c r="E2332" s="24" t="s">
        <v>15</v>
      </c>
      <c r="F2332" s="24"/>
      <c r="G2332" s="24" t="s">
        <v>2628</v>
      </c>
      <c r="H2332" s="24" t="s">
        <v>2629</v>
      </c>
      <c r="I2332" s="24" t="s">
        <v>2131</v>
      </c>
      <c r="J2332" s="24" t="s">
        <v>136</v>
      </c>
      <c r="K2332" s="24" t="s">
        <v>281</v>
      </c>
    </row>
    <row r="2333" spans="1:11" ht="73.5" x14ac:dyDescent="0.25">
      <c r="A2333" s="30" t="s">
        <v>2630</v>
      </c>
      <c r="B2333" s="23" t="s">
        <v>2631</v>
      </c>
      <c r="C2333" s="24" t="s">
        <v>92</v>
      </c>
      <c r="D2333" s="24" t="s">
        <v>128</v>
      </c>
      <c r="E2333" s="24" t="s">
        <v>15</v>
      </c>
      <c r="F2333" s="24" t="s">
        <v>2632</v>
      </c>
      <c r="G2333" s="24" t="s">
        <v>2633</v>
      </c>
      <c r="H2333" s="24" t="s">
        <v>2634</v>
      </c>
      <c r="I2333" s="24" t="s">
        <v>2635</v>
      </c>
      <c r="J2333" s="24" t="s">
        <v>2636</v>
      </c>
      <c r="K2333" s="24" t="s">
        <v>76</v>
      </c>
    </row>
    <row r="2334" spans="1:11" ht="52.5" x14ac:dyDescent="0.25">
      <c r="A2334" s="30" t="s">
        <v>2637</v>
      </c>
      <c r="B2334" s="23" t="s">
        <v>2638</v>
      </c>
      <c r="C2334" s="24" t="s">
        <v>2639</v>
      </c>
      <c r="D2334" s="24" t="s">
        <v>14</v>
      </c>
      <c r="E2334" s="24" t="s">
        <v>15</v>
      </c>
      <c r="F2334" s="24" t="s">
        <v>2640</v>
      </c>
      <c r="G2334" s="24" t="s">
        <v>2641</v>
      </c>
      <c r="H2334" s="24" t="s">
        <v>2642</v>
      </c>
      <c r="I2334" s="24" t="s">
        <v>28</v>
      </c>
      <c r="J2334" s="24" t="s">
        <v>29</v>
      </c>
      <c r="K2334" s="24" t="s">
        <v>37</v>
      </c>
    </row>
    <row r="2335" spans="1:11" ht="42" x14ac:dyDescent="0.25">
      <c r="A2335" s="30" t="s">
        <v>2643</v>
      </c>
      <c r="B2335" s="23" t="s">
        <v>2644</v>
      </c>
      <c r="C2335" s="24" t="s">
        <v>79</v>
      </c>
      <c r="D2335" s="24" t="s">
        <v>80</v>
      </c>
      <c r="E2335" s="24" t="s">
        <v>15</v>
      </c>
      <c r="F2335" s="24" t="s">
        <v>2645</v>
      </c>
      <c r="G2335" s="24" t="s">
        <v>2646</v>
      </c>
      <c r="H2335" s="24" t="s">
        <v>2647</v>
      </c>
      <c r="I2335" s="24" t="s">
        <v>19</v>
      </c>
      <c r="J2335" s="24" t="s">
        <v>20</v>
      </c>
      <c r="K2335" s="24"/>
    </row>
    <row r="2336" spans="1:11" ht="31.5" x14ac:dyDescent="0.25">
      <c r="A2336" s="30" t="s">
        <v>2648</v>
      </c>
      <c r="B2336" s="23" t="s">
        <v>2649</v>
      </c>
      <c r="C2336" s="24" t="s">
        <v>2650</v>
      </c>
      <c r="D2336" s="24" t="s">
        <v>63</v>
      </c>
      <c r="E2336" s="24" t="s">
        <v>15</v>
      </c>
      <c r="F2336" s="24" t="s">
        <v>1641</v>
      </c>
      <c r="G2336" s="24" t="s">
        <v>2651</v>
      </c>
      <c r="H2336" s="24" t="s">
        <v>2652</v>
      </c>
      <c r="I2336" s="24" t="s">
        <v>28</v>
      </c>
      <c r="J2336" s="24" t="s">
        <v>29</v>
      </c>
      <c r="K2336" s="24" t="s">
        <v>2653</v>
      </c>
    </row>
    <row r="2337" spans="1:11" ht="52.5" x14ac:dyDescent="0.25">
      <c r="A2337" s="30" t="s">
        <v>2654</v>
      </c>
      <c r="B2337" s="23" t="s">
        <v>2655</v>
      </c>
      <c r="C2337" s="24" t="s">
        <v>2656</v>
      </c>
      <c r="D2337" s="24" t="s">
        <v>80</v>
      </c>
      <c r="E2337" s="24" t="s">
        <v>15</v>
      </c>
      <c r="F2337" s="24" t="s">
        <v>2657</v>
      </c>
      <c r="G2337" s="24" t="s">
        <v>2658</v>
      </c>
      <c r="H2337" s="24" t="s">
        <v>2659</v>
      </c>
      <c r="I2337" s="24" t="s">
        <v>19</v>
      </c>
      <c r="J2337" s="24" t="s">
        <v>20</v>
      </c>
      <c r="K2337" s="24"/>
    </row>
    <row r="2338" spans="1:11" ht="52.5" x14ac:dyDescent="0.25">
      <c r="A2338" s="30" t="s">
        <v>2660</v>
      </c>
      <c r="B2338" s="23" t="s">
        <v>2661</v>
      </c>
      <c r="C2338" s="24" t="s">
        <v>2662</v>
      </c>
      <c r="D2338" s="24" t="s">
        <v>14</v>
      </c>
      <c r="E2338" s="24" t="s">
        <v>15</v>
      </c>
      <c r="F2338" s="24" t="s">
        <v>1141</v>
      </c>
      <c r="G2338" s="24" t="s">
        <v>1142</v>
      </c>
      <c r="H2338" s="24" t="s">
        <v>1143</v>
      </c>
      <c r="I2338" s="24" t="s">
        <v>28</v>
      </c>
      <c r="J2338" s="24" t="s">
        <v>29</v>
      </c>
      <c r="K2338" s="24" t="s">
        <v>37</v>
      </c>
    </row>
    <row r="2339" spans="1:11" ht="42" x14ac:dyDescent="0.25">
      <c r="A2339" s="30" t="s">
        <v>2663</v>
      </c>
      <c r="B2339" s="23" t="s">
        <v>2664</v>
      </c>
      <c r="C2339" s="24" t="s">
        <v>2665</v>
      </c>
      <c r="D2339" s="24" t="s">
        <v>63</v>
      </c>
      <c r="E2339" s="24" t="s">
        <v>15</v>
      </c>
      <c r="F2339" s="24" t="s">
        <v>429</v>
      </c>
      <c r="G2339" s="24" t="s">
        <v>1647</v>
      </c>
      <c r="H2339" s="24" t="s">
        <v>1648</v>
      </c>
      <c r="I2339" s="24" t="s">
        <v>28</v>
      </c>
      <c r="J2339" s="24" t="s">
        <v>29</v>
      </c>
      <c r="K2339" s="24" t="s">
        <v>2666</v>
      </c>
    </row>
    <row r="2340" spans="1:11" ht="52.5" x14ac:dyDescent="0.25">
      <c r="A2340" s="30" t="s">
        <v>2667</v>
      </c>
      <c r="B2340" s="23" t="s">
        <v>2668</v>
      </c>
      <c r="C2340" s="24" t="s">
        <v>2669</v>
      </c>
      <c r="D2340" s="24" t="s">
        <v>660</v>
      </c>
      <c r="E2340" s="24" t="s">
        <v>15</v>
      </c>
      <c r="F2340" s="24" t="s">
        <v>253</v>
      </c>
      <c r="G2340" s="24" t="s">
        <v>948</v>
      </c>
      <c r="H2340" s="24" t="s">
        <v>949</v>
      </c>
      <c r="I2340" s="24" t="s">
        <v>28</v>
      </c>
      <c r="J2340" s="24" t="s">
        <v>29</v>
      </c>
      <c r="K2340" s="24" t="s">
        <v>196</v>
      </c>
    </row>
    <row r="2341" spans="1:11" ht="52.5" x14ac:dyDescent="0.25">
      <c r="A2341" s="30" t="s">
        <v>2670</v>
      </c>
      <c r="B2341" s="23" t="s">
        <v>2671</v>
      </c>
      <c r="C2341" s="24" t="s">
        <v>2672</v>
      </c>
      <c r="D2341" s="24" t="s">
        <v>80</v>
      </c>
      <c r="E2341" s="24" t="s">
        <v>15</v>
      </c>
      <c r="F2341" s="24" t="s">
        <v>823</v>
      </c>
      <c r="G2341" s="24" t="s">
        <v>824</v>
      </c>
      <c r="H2341" s="24" t="s">
        <v>825</v>
      </c>
      <c r="I2341" s="24" t="s">
        <v>19</v>
      </c>
      <c r="J2341" s="24" t="s">
        <v>20</v>
      </c>
      <c r="K2341" s="24"/>
    </row>
    <row r="2342" spans="1:11" ht="42" x14ac:dyDescent="0.25">
      <c r="A2342" s="30" t="s">
        <v>2673</v>
      </c>
      <c r="B2342" s="23" t="s">
        <v>2674</v>
      </c>
      <c r="C2342" s="24" t="s">
        <v>79</v>
      </c>
      <c r="D2342" s="24" t="s">
        <v>80</v>
      </c>
      <c r="E2342" s="24" t="s">
        <v>15</v>
      </c>
      <c r="F2342" s="24" t="s">
        <v>2675</v>
      </c>
      <c r="G2342" s="24" t="s">
        <v>2676</v>
      </c>
      <c r="H2342" s="24" t="s">
        <v>2677</v>
      </c>
      <c r="I2342" s="24" t="s">
        <v>19</v>
      </c>
      <c r="J2342" s="24" t="s">
        <v>20</v>
      </c>
      <c r="K2342" s="24"/>
    </row>
    <row r="2343" spans="1:11" ht="42" x14ac:dyDescent="0.25">
      <c r="A2343" s="30" t="s">
        <v>2678</v>
      </c>
      <c r="B2343" s="23" t="s">
        <v>2679</v>
      </c>
      <c r="C2343" s="24" t="s">
        <v>722</v>
      </c>
      <c r="D2343" s="24" t="s">
        <v>80</v>
      </c>
      <c r="E2343" s="24" t="s">
        <v>15</v>
      </c>
      <c r="F2343" s="24" t="s">
        <v>1641</v>
      </c>
      <c r="G2343" s="24" t="s">
        <v>2680</v>
      </c>
      <c r="H2343" s="24" t="s">
        <v>2681</v>
      </c>
      <c r="I2343" s="24" t="s">
        <v>19</v>
      </c>
      <c r="J2343" s="24" t="s">
        <v>20</v>
      </c>
      <c r="K2343" s="24"/>
    </row>
    <row r="2344" spans="1:11" ht="105" x14ac:dyDescent="0.25">
      <c r="A2344" s="30" t="s">
        <v>2682</v>
      </c>
      <c r="B2344" s="23" t="s">
        <v>2683</v>
      </c>
      <c r="C2344" s="24" t="s">
        <v>2684</v>
      </c>
      <c r="D2344" s="24" t="s">
        <v>93</v>
      </c>
      <c r="E2344" s="24" t="s">
        <v>15</v>
      </c>
      <c r="F2344" s="24"/>
      <c r="G2344" s="24"/>
      <c r="H2344" s="24" t="s">
        <v>2685</v>
      </c>
      <c r="I2344" s="24" t="s">
        <v>135</v>
      </c>
      <c r="J2344" s="24" t="s">
        <v>136</v>
      </c>
      <c r="K2344" s="24" t="s">
        <v>76</v>
      </c>
    </row>
    <row r="2345" spans="1:11" ht="42" x14ac:dyDescent="0.25">
      <c r="A2345" s="30" t="s">
        <v>2686</v>
      </c>
      <c r="B2345" s="23" t="s">
        <v>2687</v>
      </c>
      <c r="C2345" s="24" t="s">
        <v>1676</v>
      </c>
      <c r="D2345" s="24" t="s">
        <v>80</v>
      </c>
      <c r="E2345" s="24" t="s">
        <v>15</v>
      </c>
      <c r="F2345" s="24" t="s">
        <v>81</v>
      </c>
      <c r="G2345" s="24" t="s">
        <v>82</v>
      </c>
      <c r="H2345" s="24" t="s">
        <v>83</v>
      </c>
      <c r="I2345" s="24" t="s">
        <v>19</v>
      </c>
      <c r="J2345" s="24" t="s">
        <v>20</v>
      </c>
      <c r="K2345" s="24"/>
    </row>
    <row r="2346" spans="1:11" ht="42" x14ac:dyDescent="0.25">
      <c r="A2346" s="30" t="s">
        <v>2688</v>
      </c>
      <c r="B2346" s="23" t="s">
        <v>2689</v>
      </c>
      <c r="C2346" s="24" t="s">
        <v>2690</v>
      </c>
      <c r="D2346" s="24" t="s">
        <v>80</v>
      </c>
      <c r="E2346" s="24" t="s">
        <v>15</v>
      </c>
      <c r="F2346" s="24" t="s">
        <v>2269</v>
      </c>
      <c r="G2346" s="24" t="s">
        <v>241</v>
      </c>
      <c r="H2346" s="24" t="s">
        <v>2691</v>
      </c>
      <c r="I2346" s="24" t="s">
        <v>19</v>
      </c>
      <c r="J2346" s="24" t="s">
        <v>20</v>
      </c>
      <c r="K2346" s="24"/>
    </row>
    <row r="2347" spans="1:11" ht="42" x14ac:dyDescent="0.25">
      <c r="A2347" s="30" t="s">
        <v>2692</v>
      </c>
      <c r="B2347" s="23" t="s">
        <v>2693</v>
      </c>
      <c r="C2347" s="24" t="s">
        <v>2694</v>
      </c>
      <c r="D2347" s="24" t="s">
        <v>660</v>
      </c>
      <c r="E2347" s="24" t="s">
        <v>15</v>
      </c>
      <c r="F2347" s="24" t="s">
        <v>253</v>
      </c>
      <c r="G2347" s="24" t="s">
        <v>2695</v>
      </c>
      <c r="H2347" s="24" t="s">
        <v>2696</v>
      </c>
      <c r="I2347" s="24" t="s">
        <v>28</v>
      </c>
      <c r="J2347" s="24" t="s">
        <v>29</v>
      </c>
      <c r="K2347" s="24" t="s">
        <v>268</v>
      </c>
    </row>
    <row r="2348" spans="1:11" ht="42" x14ac:dyDescent="0.25">
      <c r="A2348" s="30" t="s">
        <v>2697</v>
      </c>
      <c r="B2348" s="23" t="s">
        <v>2698</v>
      </c>
      <c r="C2348" s="24" t="s">
        <v>1676</v>
      </c>
      <c r="D2348" s="24" t="s">
        <v>80</v>
      </c>
      <c r="E2348" s="24" t="s">
        <v>15</v>
      </c>
      <c r="F2348" s="24" t="s">
        <v>1641</v>
      </c>
      <c r="G2348" s="24" t="s">
        <v>2680</v>
      </c>
      <c r="H2348" s="24" t="s">
        <v>2681</v>
      </c>
      <c r="I2348" s="24" t="s">
        <v>19</v>
      </c>
      <c r="J2348" s="24" t="s">
        <v>20</v>
      </c>
      <c r="K2348" s="24"/>
    </row>
    <row r="2349" spans="1:11" ht="42" x14ac:dyDescent="0.25">
      <c r="A2349" s="30" t="s">
        <v>2699</v>
      </c>
      <c r="B2349" s="23" t="s">
        <v>2700</v>
      </c>
      <c r="C2349" s="24" t="s">
        <v>1676</v>
      </c>
      <c r="D2349" s="24" t="s">
        <v>80</v>
      </c>
      <c r="E2349" s="24" t="s">
        <v>15</v>
      </c>
      <c r="F2349" s="24" t="s">
        <v>2701</v>
      </c>
      <c r="G2349" s="24" t="s">
        <v>335</v>
      </c>
      <c r="H2349" s="24" t="s">
        <v>2702</v>
      </c>
      <c r="I2349" s="24" t="s">
        <v>19</v>
      </c>
      <c r="J2349" s="24" t="s">
        <v>20</v>
      </c>
      <c r="K2349" s="24"/>
    </row>
    <row r="2350" spans="1:11" ht="73.5" x14ac:dyDescent="0.25">
      <c r="A2350" s="30" t="s">
        <v>2703</v>
      </c>
      <c r="B2350" s="23" t="s">
        <v>2704</v>
      </c>
      <c r="C2350" s="24" t="s">
        <v>2705</v>
      </c>
      <c r="D2350" s="24" t="s">
        <v>128</v>
      </c>
      <c r="E2350" s="24" t="s">
        <v>15</v>
      </c>
      <c r="F2350" s="24" t="s">
        <v>1373</v>
      </c>
      <c r="G2350" s="24" t="s">
        <v>2395</v>
      </c>
      <c r="H2350" s="24" t="s">
        <v>2396</v>
      </c>
      <c r="I2350" s="24" t="s">
        <v>2377</v>
      </c>
      <c r="J2350" s="24" t="s">
        <v>360</v>
      </c>
      <c r="K2350" s="24" t="s">
        <v>66</v>
      </c>
    </row>
    <row r="2351" spans="1:11" ht="42" x14ac:dyDescent="0.25">
      <c r="A2351" s="30" t="s">
        <v>2706</v>
      </c>
      <c r="B2351" s="23" t="s">
        <v>2707</v>
      </c>
      <c r="C2351" s="24" t="s">
        <v>2349</v>
      </c>
      <c r="D2351" s="24" t="s">
        <v>63</v>
      </c>
      <c r="E2351" s="24" t="s">
        <v>15</v>
      </c>
      <c r="F2351" s="24" t="s">
        <v>2708</v>
      </c>
      <c r="G2351" s="24" t="s">
        <v>2709</v>
      </c>
      <c r="H2351" s="24" t="s">
        <v>2710</v>
      </c>
      <c r="I2351" s="24" t="s">
        <v>19</v>
      </c>
      <c r="J2351" s="24" t="s">
        <v>20</v>
      </c>
      <c r="K2351" s="24" t="s">
        <v>76</v>
      </c>
    </row>
    <row r="2352" spans="1:11" ht="84" x14ac:dyDescent="0.25">
      <c r="A2352" s="30" t="s">
        <v>2711</v>
      </c>
      <c r="B2352" s="23" t="s">
        <v>2712</v>
      </c>
      <c r="C2352" s="24" t="s">
        <v>2713</v>
      </c>
      <c r="D2352" s="24" t="s">
        <v>128</v>
      </c>
      <c r="E2352" s="24" t="s">
        <v>15</v>
      </c>
      <c r="F2352" s="24" t="s">
        <v>2714</v>
      </c>
      <c r="G2352" s="24" t="s">
        <v>2715</v>
      </c>
      <c r="H2352" s="24" t="s">
        <v>2716</v>
      </c>
      <c r="I2352" s="24" t="s">
        <v>391</v>
      </c>
      <c r="J2352" s="24" t="s">
        <v>392</v>
      </c>
      <c r="K2352" s="24" t="s">
        <v>76</v>
      </c>
    </row>
    <row r="2353" spans="1:11" ht="42" x14ac:dyDescent="0.25">
      <c r="A2353" s="30" t="s">
        <v>2717</v>
      </c>
      <c r="B2353" s="23" t="s">
        <v>2718</v>
      </c>
      <c r="C2353" s="24" t="s">
        <v>1407</v>
      </c>
      <c r="D2353" s="24" t="s">
        <v>63</v>
      </c>
      <c r="E2353" s="24" t="s">
        <v>15</v>
      </c>
      <c r="F2353" s="24" t="s">
        <v>140</v>
      </c>
      <c r="G2353" s="24" t="s">
        <v>141</v>
      </c>
      <c r="H2353" s="24" t="s">
        <v>142</v>
      </c>
      <c r="I2353" s="24" t="s">
        <v>28</v>
      </c>
      <c r="J2353" s="24" t="s">
        <v>29</v>
      </c>
      <c r="K2353" s="24" t="s">
        <v>76</v>
      </c>
    </row>
    <row r="2354" spans="1:11" ht="105" x14ac:dyDescent="0.25">
      <c r="A2354" s="30" t="s">
        <v>2719</v>
      </c>
      <c r="B2354" s="23" t="s">
        <v>2720</v>
      </c>
      <c r="C2354" s="24" t="s">
        <v>2721</v>
      </c>
      <c r="D2354" s="24" t="s">
        <v>63</v>
      </c>
      <c r="E2354" s="24" t="s">
        <v>15</v>
      </c>
      <c r="F2354" s="24" t="s">
        <v>486</v>
      </c>
      <c r="G2354" s="24" t="s">
        <v>485</v>
      </c>
      <c r="H2354" s="24" t="s">
        <v>2722</v>
      </c>
      <c r="I2354" s="24" t="s">
        <v>2723</v>
      </c>
      <c r="J2354" s="24" t="s">
        <v>136</v>
      </c>
      <c r="K2354" s="24" t="s">
        <v>76</v>
      </c>
    </row>
    <row r="2355" spans="1:11" ht="63" x14ac:dyDescent="0.25">
      <c r="A2355" s="30" t="s">
        <v>2724</v>
      </c>
      <c r="B2355" s="23" t="s">
        <v>2725</v>
      </c>
      <c r="C2355" s="24" t="s">
        <v>2726</v>
      </c>
      <c r="D2355" s="24" t="s">
        <v>63</v>
      </c>
      <c r="E2355" s="24" t="s">
        <v>15</v>
      </c>
      <c r="F2355" s="24" t="s">
        <v>2727</v>
      </c>
      <c r="G2355" s="24" t="s">
        <v>2728</v>
      </c>
      <c r="H2355" s="24" t="s">
        <v>2729</v>
      </c>
      <c r="I2355" s="24" t="s">
        <v>391</v>
      </c>
      <c r="J2355" s="24" t="s">
        <v>392</v>
      </c>
      <c r="K2355" s="24" t="s">
        <v>76</v>
      </c>
    </row>
    <row r="2356" spans="1:11" ht="52.5" x14ac:dyDescent="0.25">
      <c r="A2356" s="30" t="s">
        <v>2730</v>
      </c>
      <c r="B2356" s="23" t="s">
        <v>2731</v>
      </c>
      <c r="C2356" s="24" t="s">
        <v>2732</v>
      </c>
      <c r="D2356" s="24" t="s">
        <v>14</v>
      </c>
      <c r="E2356" s="24" t="s">
        <v>15</v>
      </c>
      <c r="F2356" s="24" t="s">
        <v>669</v>
      </c>
      <c r="G2356" s="24" t="s">
        <v>702</v>
      </c>
      <c r="H2356" s="24" t="s">
        <v>671</v>
      </c>
      <c r="I2356" s="24" t="s">
        <v>28</v>
      </c>
      <c r="J2356" s="24" t="s">
        <v>29</v>
      </c>
      <c r="K2356" s="24" t="s">
        <v>37</v>
      </c>
    </row>
    <row r="2357" spans="1:11" ht="94.5" x14ac:dyDescent="0.25">
      <c r="A2357" s="30" t="s">
        <v>2733</v>
      </c>
      <c r="B2357" s="23" t="s">
        <v>2734</v>
      </c>
      <c r="C2357" s="24" t="s">
        <v>2735</v>
      </c>
      <c r="D2357" s="24" t="s">
        <v>63</v>
      </c>
      <c r="E2357" s="24" t="s">
        <v>15</v>
      </c>
      <c r="F2357" s="24" t="s">
        <v>181</v>
      </c>
      <c r="G2357" s="24" t="s">
        <v>2736</v>
      </c>
      <c r="H2357" s="24" t="s">
        <v>1992</v>
      </c>
      <c r="I2357" s="24" t="s">
        <v>391</v>
      </c>
      <c r="J2357" s="24" t="s">
        <v>392</v>
      </c>
      <c r="K2357" s="24" t="s">
        <v>76</v>
      </c>
    </row>
    <row r="2358" spans="1:11" ht="31.5" x14ac:dyDescent="0.25">
      <c r="A2358" s="30" t="s">
        <v>2737</v>
      </c>
      <c r="B2358" s="23" t="s">
        <v>2738</v>
      </c>
      <c r="C2358" s="24" t="s">
        <v>2739</v>
      </c>
      <c r="D2358" s="24" t="s">
        <v>14</v>
      </c>
      <c r="E2358" s="24" t="s">
        <v>15</v>
      </c>
      <c r="F2358" s="24" t="s">
        <v>253</v>
      </c>
      <c r="G2358" s="24" t="s">
        <v>2740</v>
      </c>
      <c r="H2358" s="24" t="s">
        <v>2741</v>
      </c>
      <c r="I2358" s="24" t="s">
        <v>28</v>
      </c>
      <c r="J2358" s="24" t="s">
        <v>29</v>
      </c>
      <c r="K2358" s="24" t="s">
        <v>344</v>
      </c>
    </row>
    <row r="2359" spans="1:11" ht="84" x14ac:dyDescent="0.25">
      <c r="A2359" s="30" t="s">
        <v>2742</v>
      </c>
      <c r="B2359" s="23" t="s">
        <v>2743</v>
      </c>
      <c r="C2359" s="24" t="s">
        <v>2744</v>
      </c>
      <c r="D2359" s="24" t="s">
        <v>63</v>
      </c>
      <c r="E2359" s="24" t="s">
        <v>15</v>
      </c>
      <c r="F2359" s="24" t="s">
        <v>905</v>
      </c>
      <c r="G2359" s="24" t="s">
        <v>906</v>
      </c>
      <c r="H2359" s="24" t="s">
        <v>907</v>
      </c>
      <c r="I2359" s="24" t="s">
        <v>2745</v>
      </c>
      <c r="J2359" s="24" t="s">
        <v>2428</v>
      </c>
      <c r="K2359" s="24" t="s">
        <v>471</v>
      </c>
    </row>
    <row r="2360" spans="1:11" ht="63" x14ac:dyDescent="0.25">
      <c r="A2360" s="30" t="s">
        <v>2746</v>
      </c>
      <c r="B2360" s="23" t="s">
        <v>2747</v>
      </c>
      <c r="C2360" s="24" t="s">
        <v>2748</v>
      </c>
      <c r="D2360" s="24" t="s">
        <v>55</v>
      </c>
      <c r="E2360" s="24" t="s">
        <v>15</v>
      </c>
      <c r="F2360" s="24" t="s">
        <v>2484</v>
      </c>
      <c r="G2360" s="24" t="s">
        <v>697</v>
      </c>
      <c r="H2360" s="24" t="s">
        <v>2485</v>
      </c>
      <c r="I2360" s="24" t="s">
        <v>1057</v>
      </c>
      <c r="J2360" s="24" t="s">
        <v>75</v>
      </c>
      <c r="K2360" s="24" t="s">
        <v>66</v>
      </c>
    </row>
    <row r="2361" spans="1:11" ht="73.5" x14ac:dyDescent="0.25">
      <c r="A2361" s="30" t="s">
        <v>2749</v>
      </c>
      <c r="B2361" s="23" t="s">
        <v>2750</v>
      </c>
      <c r="C2361" s="24" t="s">
        <v>2751</v>
      </c>
      <c r="D2361" s="24" t="s">
        <v>14</v>
      </c>
      <c r="E2361" s="24" t="s">
        <v>15</v>
      </c>
      <c r="F2361" s="24" t="s">
        <v>2752</v>
      </c>
      <c r="G2361" s="24" t="s">
        <v>2753</v>
      </c>
      <c r="H2361" s="24" t="s">
        <v>2754</v>
      </c>
      <c r="I2361" s="24" t="s">
        <v>143</v>
      </c>
      <c r="J2361" s="24" t="s">
        <v>144</v>
      </c>
      <c r="K2361" s="24" t="s">
        <v>76</v>
      </c>
    </row>
    <row r="2362" spans="1:11" ht="63" x14ac:dyDescent="0.25">
      <c r="A2362" s="30" t="s">
        <v>2755</v>
      </c>
      <c r="B2362" s="23" t="s">
        <v>2756</v>
      </c>
      <c r="C2362" s="24" t="s">
        <v>2757</v>
      </c>
      <c r="D2362" s="24" t="s">
        <v>63</v>
      </c>
      <c r="E2362" s="24" t="s">
        <v>15</v>
      </c>
      <c r="F2362" s="24" t="s">
        <v>2758</v>
      </c>
      <c r="G2362" s="24" t="s">
        <v>2759</v>
      </c>
      <c r="H2362" s="24" t="s">
        <v>2760</v>
      </c>
      <c r="I2362" s="24" t="s">
        <v>481</v>
      </c>
      <c r="J2362" s="24" t="s">
        <v>317</v>
      </c>
      <c r="K2362" s="24" t="s">
        <v>66</v>
      </c>
    </row>
    <row r="2363" spans="1:11" ht="42" x14ac:dyDescent="0.25">
      <c r="A2363" s="30" t="s">
        <v>2761</v>
      </c>
      <c r="B2363" s="23" t="s">
        <v>2762</v>
      </c>
      <c r="C2363" s="24" t="s">
        <v>1397</v>
      </c>
      <c r="D2363" s="24" t="s">
        <v>14</v>
      </c>
      <c r="E2363" s="24" t="s">
        <v>15</v>
      </c>
      <c r="F2363" s="24" t="s">
        <v>1202</v>
      </c>
      <c r="G2363" s="24" t="s">
        <v>1203</v>
      </c>
      <c r="H2363" s="24" t="s">
        <v>1204</v>
      </c>
      <c r="I2363" s="24" t="s">
        <v>28</v>
      </c>
      <c r="J2363" s="24" t="s">
        <v>29</v>
      </c>
      <c r="K2363" s="24" t="s">
        <v>37</v>
      </c>
    </row>
    <row r="2364" spans="1:11" ht="63" x14ac:dyDescent="0.25">
      <c r="A2364" s="30" t="s">
        <v>2763</v>
      </c>
      <c r="B2364" s="23" t="s">
        <v>2764</v>
      </c>
      <c r="C2364" s="24" t="s">
        <v>2765</v>
      </c>
      <c r="D2364" s="24" t="s">
        <v>14</v>
      </c>
      <c r="E2364" s="24" t="s">
        <v>15</v>
      </c>
      <c r="F2364" s="24" t="s">
        <v>1827</v>
      </c>
      <c r="G2364" s="24" t="s">
        <v>1828</v>
      </c>
      <c r="H2364" s="24" t="s">
        <v>1829</v>
      </c>
      <c r="I2364" s="24" t="s">
        <v>28</v>
      </c>
      <c r="J2364" s="24" t="s">
        <v>29</v>
      </c>
      <c r="K2364" s="24" t="s">
        <v>37</v>
      </c>
    </row>
    <row r="2365" spans="1:11" ht="63" x14ac:dyDescent="0.25">
      <c r="A2365" s="30" t="s">
        <v>2766</v>
      </c>
      <c r="B2365" s="23" t="s">
        <v>2767</v>
      </c>
      <c r="C2365" s="24" t="s">
        <v>2768</v>
      </c>
      <c r="D2365" s="24" t="s">
        <v>93</v>
      </c>
      <c r="E2365" s="24" t="s">
        <v>15</v>
      </c>
      <c r="F2365" s="24" t="s">
        <v>210</v>
      </c>
      <c r="G2365" s="24" t="s">
        <v>211</v>
      </c>
      <c r="H2365" s="24" t="s">
        <v>212</v>
      </c>
      <c r="I2365" s="24" t="s">
        <v>1057</v>
      </c>
      <c r="J2365" s="24" t="s">
        <v>75</v>
      </c>
      <c r="K2365" s="24" t="s">
        <v>66</v>
      </c>
    </row>
    <row r="2366" spans="1:11" ht="63" x14ac:dyDescent="0.25">
      <c r="A2366" s="30" t="s">
        <v>2769</v>
      </c>
      <c r="B2366" s="23" t="s">
        <v>2770</v>
      </c>
      <c r="C2366" s="24" t="s">
        <v>2771</v>
      </c>
      <c r="D2366" s="24" t="s">
        <v>93</v>
      </c>
      <c r="E2366" s="24" t="s">
        <v>15</v>
      </c>
      <c r="F2366" s="24" t="s">
        <v>2772</v>
      </c>
      <c r="G2366" s="24" t="s">
        <v>2773</v>
      </c>
      <c r="H2366" s="24" t="s">
        <v>2774</v>
      </c>
      <c r="I2366" s="24" t="s">
        <v>74</v>
      </c>
      <c r="J2366" s="24" t="s">
        <v>75</v>
      </c>
      <c r="K2366" s="24" t="s">
        <v>66</v>
      </c>
    </row>
    <row r="2367" spans="1:11" ht="63" x14ac:dyDescent="0.25">
      <c r="A2367" s="30" t="s">
        <v>2775</v>
      </c>
      <c r="B2367" s="23" t="s">
        <v>2776</v>
      </c>
      <c r="C2367" s="24" t="s">
        <v>2777</v>
      </c>
      <c r="D2367" s="24" t="s">
        <v>14</v>
      </c>
      <c r="E2367" s="24" t="s">
        <v>15</v>
      </c>
      <c r="F2367" s="24" t="s">
        <v>210</v>
      </c>
      <c r="G2367" s="24" t="s">
        <v>211</v>
      </c>
      <c r="H2367" s="24" t="s">
        <v>212</v>
      </c>
      <c r="I2367" s="24" t="s">
        <v>28</v>
      </c>
      <c r="J2367" s="24" t="s">
        <v>29</v>
      </c>
      <c r="K2367" s="24" t="s">
        <v>471</v>
      </c>
    </row>
    <row r="2368" spans="1:11" ht="63" x14ac:dyDescent="0.25">
      <c r="A2368" s="30" t="s">
        <v>2778</v>
      </c>
      <c r="B2368" s="23" t="s">
        <v>2779</v>
      </c>
      <c r="C2368" s="24" t="s">
        <v>2780</v>
      </c>
      <c r="D2368" s="24" t="s">
        <v>14</v>
      </c>
      <c r="E2368" s="24" t="s">
        <v>15</v>
      </c>
      <c r="F2368" s="24" t="s">
        <v>2781</v>
      </c>
      <c r="G2368" s="24" t="s">
        <v>2782</v>
      </c>
      <c r="H2368" s="24" t="s">
        <v>2783</v>
      </c>
      <c r="I2368" s="24" t="s">
        <v>28</v>
      </c>
      <c r="J2368" s="24" t="s">
        <v>29</v>
      </c>
      <c r="K2368" s="24" t="s">
        <v>37</v>
      </c>
    </row>
    <row r="2369" spans="1:11" ht="63" x14ac:dyDescent="0.25">
      <c r="A2369" s="30" t="s">
        <v>2784</v>
      </c>
      <c r="B2369" s="23" t="s">
        <v>2785</v>
      </c>
      <c r="C2369" s="24" t="s">
        <v>2786</v>
      </c>
      <c r="D2369" s="24" t="s">
        <v>14</v>
      </c>
      <c r="E2369" s="24" t="s">
        <v>15</v>
      </c>
      <c r="F2369" s="24" t="s">
        <v>2787</v>
      </c>
      <c r="G2369" s="24" t="s">
        <v>2788</v>
      </c>
      <c r="H2369" s="24" t="s">
        <v>2789</v>
      </c>
      <c r="I2369" s="24" t="s">
        <v>1057</v>
      </c>
      <c r="J2369" s="24" t="s">
        <v>75</v>
      </c>
      <c r="K2369" s="24" t="s">
        <v>76</v>
      </c>
    </row>
    <row r="2370" spans="1:11" ht="63" x14ac:dyDescent="0.25">
      <c r="A2370" s="30" t="s">
        <v>2790</v>
      </c>
      <c r="B2370" s="23" t="s">
        <v>2791</v>
      </c>
      <c r="C2370" s="24" t="s">
        <v>2792</v>
      </c>
      <c r="D2370" s="24" t="s">
        <v>63</v>
      </c>
      <c r="E2370" s="24" t="s">
        <v>15</v>
      </c>
      <c r="F2370" s="24"/>
      <c r="G2370" s="24" t="s">
        <v>2793</v>
      </c>
      <c r="H2370" s="24" t="s">
        <v>2794</v>
      </c>
      <c r="I2370" s="24" t="s">
        <v>343</v>
      </c>
      <c r="J2370" s="24" t="s">
        <v>317</v>
      </c>
      <c r="K2370" s="24" t="s">
        <v>344</v>
      </c>
    </row>
    <row r="2371" spans="1:11" ht="84" x14ac:dyDescent="0.25">
      <c r="A2371" s="30" t="s">
        <v>2795</v>
      </c>
      <c r="B2371" s="23" t="s">
        <v>2796</v>
      </c>
      <c r="C2371" s="24" t="s">
        <v>2797</v>
      </c>
      <c r="D2371" s="24" t="s">
        <v>14</v>
      </c>
      <c r="E2371" s="24" t="s">
        <v>15</v>
      </c>
      <c r="F2371" s="24" t="s">
        <v>1072</v>
      </c>
      <c r="G2371" s="24" t="s">
        <v>1073</v>
      </c>
      <c r="H2371" s="24" t="s">
        <v>1074</v>
      </c>
      <c r="I2371" s="24" t="s">
        <v>28</v>
      </c>
      <c r="J2371" s="24" t="s">
        <v>29</v>
      </c>
      <c r="K2371" s="24" t="s">
        <v>37</v>
      </c>
    </row>
    <row r="2372" spans="1:11" ht="105" x14ac:dyDescent="0.25">
      <c r="A2372" s="30" t="s">
        <v>2798</v>
      </c>
      <c r="B2372" s="23" t="s">
        <v>2799</v>
      </c>
      <c r="C2372" s="24" t="s">
        <v>2800</v>
      </c>
      <c r="D2372" s="24" t="s">
        <v>63</v>
      </c>
      <c r="E2372" s="24" t="s">
        <v>15</v>
      </c>
      <c r="F2372" s="24" t="s">
        <v>565</v>
      </c>
      <c r="G2372" s="24" t="s">
        <v>566</v>
      </c>
      <c r="H2372" s="24" t="s">
        <v>567</v>
      </c>
      <c r="I2372" s="24" t="s">
        <v>2723</v>
      </c>
      <c r="J2372" s="24" t="s">
        <v>136</v>
      </c>
      <c r="K2372" s="24" t="s">
        <v>76</v>
      </c>
    </row>
    <row r="2373" spans="1:11" ht="105" x14ac:dyDescent="0.25">
      <c r="A2373" s="30" t="s">
        <v>2801</v>
      </c>
      <c r="B2373" s="23" t="s">
        <v>2802</v>
      </c>
      <c r="C2373" s="24" t="s">
        <v>2803</v>
      </c>
      <c r="D2373" s="24" t="s">
        <v>14</v>
      </c>
      <c r="E2373" s="24" t="s">
        <v>15</v>
      </c>
      <c r="F2373" s="24" t="s">
        <v>2804</v>
      </c>
      <c r="G2373" s="24" t="s">
        <v>2805</v>
      </c>
      <c r="H2373" s="24" t="s">
        <v>2806</v>
      </c>
      <c r="I2373" s="24" t="s">
        <v>2131</v>
      </c>
      <c r="J2373" s="24" t="s">
        <v>136</v>
      </c>
      <c r="K2373" s="24" t="s">
        <v>281</v>
      </c>
    </row>
    <row r="2374" spans="1:11" ht="63" x14ac:dyDescent="0.25">
      <c r="A2374" s="30" t="s">
        <v>2807</v>
      </c>
      <c r="B2374" s="23" t="s">
        <v>2808</v>
      </c>
      <c r="C2374" s="24" t="s">
        <v>2809</v>
      </c>
      <c r="D2374" s="24" t="s">
        <v>14</v>
      </c>
      <c r="E2374" s="24" t="s">
        <v>15</v>
      </c>
      <c r="F2374" s="24" t="s">
        <v>2810</v>
      </c>
      <c r="G2374" s="24" t="s">
        <v>2811</v>
      </c>
      <c r="H2374" s="24" t="s">
        <v>2812</v>
      </c>
      <c r="I2374" s="24" t="s">
        <v>143</v>
      </c>
      <c r="J2374" s="24" t="s">
        <v>144</v>
      </c>
      <c r="K2374" s="24" t="s">
        <v>76</v>
      </c>
    </row>
    <row r="2375" spans="1:11" ht="52.5" x14ac:dyDescent="0.25">
      <c r="A2375" s="30" t="s">
        <v>2813</v>
      </c>
      <c r="B2375" s="23" t="s">
        <v>2814</v>
      </c>
      <c r="C2375" s="24" t="s">
        <v>2815</v>
      </c>
      <c r="D2375" s="24" t="s">
        <v>14</v>
      </c>
      <c r="E2375" s="24" t="s">
        <v>15</v>
      </c>
      <c r="F2375" s="24" t="s">
        <v>994</v>
      </c>
      <c r="G2375" s="24" t="s">
        <v>1455</v>
      </c>
      <c r="H2375" s="24" t="s">
        <v>996</v>
      </c>
      <c r="I2375" s="24" t="s">
        <v>28</v>
      </c>
      <c r="J2375" s="24" t="s">
        <v>29</v>
      </c>
      <c r="K2375" s="24" t="s">
        <v>344</v>
      </c>
    </row>
    <row r="2376" spans="1:11" ht="63" x14ac:dyDescent="0.25">
      <c r="A2376" s="30" t="s">
        <v>2816</v>
      </c>
      <c r="B2376" s="23" t="s">
        <v>2817</v>
      </c>
      <c r="C2376" s="24" t="s">
        <v>2818</v>
      </c>
      <c r="D2376" s="24" t="s">
        <v>93</v>
      </c>
      <c r="E2376" s="24" t="s">
        <v>15</v>
      </c>
      <c r="F2376" s="24" t="s">
        <v>253</v>
      </c>
      <c r="G2376" s="24" t="s">
        <v>2819</v>
      </c>
      <c r="H2376" s="24" t="s">
        <v>2820</v>
      </c>
      <c r="I2376" s="24" t="s">
        <v>316</v>
      </c>
      <c r="J2376" s="24" t="s">
        <v>317</v>
      </c>
      <c r="K2376" s="24" t="s">
        <v>66</v>
      </c>
    </row>
    <row r="2377" spans="1:11" ht="52.5" x14ac:dyDescent="0.25">
      <c r="A2377" s="30" t="s">
        <v>2821</v>
      </c>
      <c r="B2377" s="23" t="s">
        <v>2822</v>
      </c>
      <c r="C2377" s="24" t="s">
        <v>2823</v>
      </c>
      <c r="D2377" s="24" t="s">
        <v>80</v>
      </c>
      <c r="E2377" s="24" t="s">
        <v>15</v>
      </c>
      <c r="F2377" s="24" t="s">
        <v>409</v>
      </c>
      <c r="G2377" s="24"/>
      <c r="H2377" s="24" t="s">
        <v>410</v>
      </c>
      <c r="I2377" s="24" t="s">
        <v>19</v>
      </c>
      <c r="J2377" s="24" t="s">
        <v>20</v>
      </c>
      <c r="K2377" s="24"/>
    </row>
    <row r="2378" spans="1:11" ht="42" x14ac:dyDescent="0.25">
      <c r="A2378" s="30" t="s">
        <v>2824</v>
      </c>
      <c r="B2378" s="23" t="s">
        <v>2825</v>
      </c>
      <c r="C2378" s="24" t="s">
        <v>722</v>
      </c>
      <c r="D2378" s="24" t="s">
        <v>80</v>
      </c>
      <c r="E2378" s="24" t="s">
        <v>15</v>
      </c>
      <c r="F2378" s="24" t="s">
        <v>429</v>
      </c>
      <c r="G2378" s="24" t="s">
        <v>430</v>
      </c>
      <c r="H2378" s="24" t="s">
        <v>431</v>
      </c>
      <c r="I2378" s="24" t="s">
        <v>19</v>
      </c>
      <c r="J2378" s="24" t="s">
        <v>20</v>
      </c>
      <c r="K2378" s="24"/>
    </row>
    <row r="2379" spans="1:11" ht="42" x14ac:dyDescent="0.25">
      <c r="A2379" s="30" t="s">
        <v>2826</v>
      </c>
      <c r="B2379" s="23" t="s">
        <v>2827</v>
      </c>
      <c r="C2379" s="24" t="s">
        <v>722</v>
      </c>
      <c r="D2379" s="24" t="s">
        <v>80</v>
      </c>
      <c r="E2379" s="24" t="s">
        <v>15</v>
      </c>
      <c r="F2379" s="24" t="s">
        <v>624</v>
      </c>
      <c r="G2379" s="24" t="s">
        <v>625</v>
      </c>
      <c r="H2379" s="24" t="s">
        <v>626</v>
      </c>
      <c r="I2379" s="24" t="s">
        <v>19</v>
      </c>
      <c r="J2379" s="24" t="s">
        <v>20</v>
      </c>
      <c r="K2379" s="24"/>
    </row>
    <row r="2380" spans="1:11" ht="52.5" x14ac:dyDescent="0.25">
      <c r="A2380" s="30" t="s">
        <v>2828</v>
      </c>
      <c r="B2380" s="23" t="s">
        <v>2829</v>
      </c>
      <c r="C2380" s="24" t="s">
        <v>2830</v>
      </c>
      <c r="D2380" s="24" t="s">
        <v>80</v>
      </c>
      <c r="E2380" s="24" t="s">
        <v>15</v>
      </c>
      <c r="F2380" s="24" t="s">
        <v>424</v>
      </c>
      <c r="G2380" s="24" t="s">
        <v>425</v>
      </c>
      <c r="H2380" s="24" t="s">
        <v>426</v>
      </c>
      <c r="I2380" s="24" t="s">
        <v>19</v>
      </c>
      <c r="J2380" s="24" t="s">
        <v>20</v>
      </c>
      <c r="K2380" s="24"/>
    </row>
    <row r="2381" spans="1:11" ht="42" x14ac:dyDescent="0.25">
      <c r="A2381" s="30" t="s">
        <v>2831</v>
      </c>
      <c r="B2381" s="23" t="s">
        <v>2832</v>
      </c>
      <c r="C2381" s="24" t="s">
        <v>2833</v>
      </c>
      <c r="D2381" s="24" t="s">
        <v>80</v>
      </c>
      <c r="E2381" s="24" t="s">
        <v>15</v>
      </c>
      <c r="F2381" s="24" t="s">
        <v>745</v>
      </c>
      <c r="G2381" s="24" t="s">
        <v>746</v>
      </c>
      <c r="H2381" s="24" t="s">
        <v>747</v>
      </c>
      <c r="I2381" s="24" t="s">
        <v>19</v>
      </c>
      <c r="J2381" s="24" t="s">
        <v>20</v>
      </c>
      <c r="K2381" s="24"/>
    </row>
    <row r="2382" spans="1:11" ht="42" x14ac:dyDescent="0.25">
      <c r="A2382" s="30" t="s">
        <v>2834</v>
      </c>
      <c r="B2382" s="23" t="s">
        <v>2835</v>
      </c>
      <c r="C2382" s="24" t="s">
        <v>2830</v>
      </c>
      <c r="D2382" s="24" t="s">
        <v>80</v>
      </c>
      <c r="E2382" s="24" t="s">
        <v>15</v>
      </c>
      <c r="F2382" s="24" t="s">
        <v>2019</v>
      </c>
      <c r="G2382" s="24"/>
      <c r="H2382" s="24" t="s">
        <v>2020</v>
      </c>
      <c r="I2382" s="24" t="s">
        <v>19</v>
      </c>
      <c r="J2382" s="24" t="s">
        <v>20</v>
      </c>
      <c r="K2382" s="24"/>
    </row>
    <row r="2383" spans="1:11" ht="42" x14ac:dyDescent="0.25">
      <c r="A2383" s="30" t="s">
        <v>2836</v>
      </c>
      <c r="B2383" s="23" t="s">
        <v>2837</v>
      </c>
      <c r="C2383" s="24" t="s">
        <v>2830</v>
      </c>
      <c r="D2383" s="24" t="s">
        <v>80</v>
      </c>
      <c r="E2383" s="24" t="s">
        <v>15</v>
      </c>
      <c r="F2383" s="24" t="s">
        <v>1641</v>
      </c>
      <c r="G2383" s="24" t="s">
        <v>1642</v>
      </c>
      <c r="H2383" s="24" t="s">
        <v>1643</v>
      </c>
      <c r="I2383" s="24" t="s">
        <v>19</v>
      </c>
      <c r="J2383" s="24" t="s">
        <v>20</v>
      </c>
      <c r="K2383" s="24"/>
    </row>
    <row r="2384" spans="1:11" ht="42" x14ac:dyDescent="0.25">
      <c r="A2384" s="30" t="s">
        <v>2838</v>
      </c>
      <c r="B2384" s="23" t="s">
        <v>2839</v>
      </c>
      <c r="C2384" s="24" t="s">
        <v>2830</v>
      </c>
      <c r="D2384" s="24" t="s">
        <v>80</v>
      </c>
      <c r="E2384" s="24" t="s">
        <v>15</v>
      </c>
      <c r="F2384" s="24" t="s">
        <v>2340</v>
      </c>
      <c r="G2384" s="24" t="s">
        <v>2341</v>
      </c>
      <c r="H2384" s="24" t="s">
        <v>420</v>
      </c>
      <c r="I2384" s="24" t="s">
        <v>19</v>
      </c>
      <c r="J2384" s="24" t="s">
        <v>20</v>
      </c>
      <c r="K2384" s="24"/>
    </row>
    <row r="2385" spans="1:11" ht="42" x14ac:dyDescent="0.25">
      <c r="A2385" s="30" t="s">
        <v>2840</v>
      </c>
      <c r="B2385" s="23" t="s">
        <v>2841</v>
      </c>
      <c r="C2385" s="24" t="s">
        <v>2830</v>
      </c>
      <c r="D2385" s="24" t="s">
        <v>80</v>
      </c>
      <c r="E2385" s="24" t="s">
        <v>15</v>
      </c>
      <c r="F2385" s="24"/>
      <c r="G2385" s="24" t="s">
        <v>2006</v>
      </c>
      <c r="H2385" s="24" t="s">
        <v>2007</v>
      </c>
      <c r="I2385" s="24" t="s">
        <v>19</v>
      </c>
      <c r="J2385" s="24" t="s">
        <v>20</v>
      </c>
      <c r="K2385" s="24"/>
    </row>
    <row r="2386" spans="1:11" ht="42" x14ac:dyDescent="0.25">
      <c r="A2386" s="30" t="s">
        <v>2842</v>
      </c>
      <c r="B2386" s="23" t="s">
        <v>2843</v>
      </c>
      <c r="C2386" s="24" t="s">
        <v>2830</v>
      </c>
      <c r="D2386" s="24" t="s">
        <v>80</v>
      </c>
      <c r="E2386" s="24" t="s">
        <v>15</v>
      </c>
      <c r="F2386" s="24" t="s">
        <v>733</v>
      </c>
      <c r="G2386" s="24" t="s">
        <v>734</v>
      </c>
      <c r="H2386" s="24" t="s">
        <v>735</v>
      </c>
      <c r="I2386" s="24" t="s">
        <v>19</v>
      </c>
      <c r="J2386" s="24" t="s">
        <v>20</v>
      </c>
      <c r="K2386" s="24"/>
    </row>
    <row r="2387" spans="1:11" ht="42" x14ac:dyDescent="0.25">
      <c r="A2387" s="30" t="s">
        <v>2844</v>
      </c>
      <c r="B2387" s="23" t="s">
        <v>2845</v>
      </c>
      <c r="C2387" s="24" t="s">
        <v>2830</v>
      </c>
      <c r="D2387" s="24" t="s">
        <v>80</v>
      </c>
      <c r="E2387" s="24" t="s">
        <v>15</v>
      </c>
      <c r="F2387" s="24" t="s">
        <v>1506</v>
      </c>
      <c r="G2387" s="24" t="s">
        <v>1507</v>
      </c>
      <c r="H2387" s="24" t="s">
        <v>1508</v>
      </c>
      <c r="I2387" s="24" t="s">
        <v>19</v>
      </c>
      <c r="J2387" s="24" t="s">
        <v>20</v>
      </c>
      <c r="K2387" s="24"/>
    </row>
    <row r="2388" spans="1:11" ht="42" x14ac:dyDescent="0.25">
      <c r="A2388" s="30" t="s">
        <v>2846</v>
      </c>
      <c r="B2388" s="23" t="s">
        <v>2847</v>
      </c>
      <c r="C2388" s="24" t="s">
        <v>2848</v>
      </c>
      <c r="D2388" s="24" t="s">
        <v>80</v>
      </c>
      <c r="E2388" s="24" t="s">
        <v>15</v>
      </c>
      <c r="F2388" s="24"/>
      <c r="G2388" s="24" t="s">
        <v>1869</v>
      </c>
      <c r="H2388" s="24" t="s">
        <v>1870</v>
      </c>
      <c r="I2388" s="24" t="s">
        <v>19</v>
      </c>
      <c r="J2388" s="24" t="s">
        <v>20</v>
      </c>
      <c r="K2388" s="24"/>
    </row>
    <row r="2389" spans="1:11" ht="42" x14ac:dyDescent="0.25">
      <c r="A2389" s="30" t="s">
        <v>2849</v>
      </c>
      <c r="B2389" s="23" t="s">
        <v>2850</v>
      </c>
      <c r="C2389" s="24" t="s">
        <v>2851</v>
      </c>
      <c r="D2389" s="24" t="s">
        <v>80</v>
      </c>
      <c r="E2389" s="24" t="s">
        <v>15</v>
      </c>
      <c r="F2389" s="24" t="s">
        <v>612</v>
      </c>
      <c r="G2389" s="24" t="s">
        <v>611</v>
      </c>
      <c r="H2389" s="24" t="s">
        <v>613</v>
      </c>
      <c r="I2389" s="24" t="s">
        <v>19</v>
      </c>
      <c r="J2389" s="24" t="s">
        <v>20</v>
      </c>
      <c r="K2389" s="24"/>
    </row>
    <row r="2390" spans="1:11" ht="42" x14ac:dyDescent="0.25">
      <c r="A2390" s="30" t="s">
        <v>2852</v>
      </c>
      <c r="B2390" s="23" t="s">
        <v>2853</v>
      </c>
      <c r="C2390" s="24" t="s">
        <v>2349</v>
      </c>
      <c r="D2390" s="24" t="s">
        <v>80</v>
      </c>
      <c r="E2390" s="24" t="s">
        <v>15</v>
      </c>
      <c r="F2390" s="24" t="s">
        <v>205</v>
      </c>
      <c r="G2390" s="24"/>
      <c r="H2390" s="24" t="s">
        <v>206</v>
      </c>
      <c r="I2390" s="24" t="s">
        <v>19</v>
      </c>
      <c r="J2390" s="24" t="s">
        <v>20</v>
      </c>
      <c r="K2390" s="24"/>
    </row>
    <row r="2391" spans="1:11" ht="42" x14ac:dyDescent="0.25">
      <c r="A2391" s="30" t="s">
        <v>2854</v>
      </c>
      <c r="B2391" s="23" t="s">
        <v>2855</v>
      </c>
      <c r="C2391" s="24" t="s">
        <v>79</v>
      </c>
      <c r="D2391" s="24" t="s">
        <v>80</v>
      </c>
      <c r="E2391" s="24" t="s">
        <v>15</v>
      </c>
      <c r="F2391" s="24" t="s">
        <v>385</v>
      </c>
      <c r="G2391" s="24" t="s">
        <v>386</v>
      </c>
      <c r="H2391" s="24" t="s">
        <v>387</v>
      </c>
      <c r="I2391" s="24" t="s">
        <v>19</v>
      </c>
      <c r="J2391" s="24" t="s">
        <v>20</v>
      </c>
      <c r="K2391" s="24"/>
    </row>
    <row r="2392" spans="1:11" ht="42" x14ac:dyDescent="0.25">
      <c r="A2392" s="30" t="s">
        <v>2856</v>
      </c>
      <c r="B2392" s="23" t="s">
        <v>2857</v>
      </c>
      <c r="C2392" s="24" t="s">
        <v>79</v>
      </c>
      <c r="D2392" s="24" t="s">
        <v>80</v>
      </c>
      <c r="E2392" s="24" t="s">
        <v>15</v>
      </c>
      <c r="F2392" s="24" t="s">
        <v>2858</v>
      </c>
      <c r="G2392" s="24" t="s">
        <v>2859</v>
      </c>
      <c r="H2392" s="24" t="s">
        <v>2860</v>
      </c>
      <c r="I2392" s="24" t="s">
        <v>19</v>
      </c>
      <c r="J2392" s="24" t="s">
        <v>20</v>
      </c>
      <c r="K2392" s="24"/>
    </row>
    <row r="2393" spans="1:11" ht="52.5" x14ac:dyDescent="0.25">
      <c r="A2393" s="24" t="s">
        <v>2861</v>
      </c>
      <c r="B2393" s="23" t="s">
        <v>2862</v>
      </c>
      <c r="C2393" s="24" t="s">
        <v>722</v>
      </c>
      <c r="D2393" s="24" t="s">
        <v>80</v>
      </c>
      <c r="E2393" s="24" t="s">
        <v>15</v>
      </c>
      <c r="F2393" s="24" t="s">
        <v>928</v>
      </c>
      <c r="G2393" s="24" t="s">
        <v>929</v>
      </c>
      <c r="H2393" s="24" t="s">
        <v>930</v>
      </c>
      <c r="I2393" s="24" t="s">
        <v>19</v>
      </c>
      <c r="J2393" s="24" t="s">
        <v>20</v>
      </c>
      <c r="K2393" s="24"/>
    </row>
    <row r="2394" spans="1:11" ht="105" x14ac:dyDescent="0.25">
      <c r="A2394" s="30" t="s">
        <v>2863</v>
      </c>
      <c r="B2394" s="23" t="s">
        <v>2864</v>
      </c>
      <c r="C2394" s="24" t="s">
        <v>2865</v>
      </c>
      <c r="D2394" s="24" t="s">
        <v>63</v>
      </c>
      <c r="E2394" s="24" t="s">
        <v>15</v>
      </c>
      <c r="F2394" s="24"/>
      <c r="G2394" s="24" t="s">
        <v>1299</v>
      </c>
      <c r="H2394" s="24" t="s">
        <v>1300</v>
      </c>
      <c r="I2394" s="24" t="s">
        <v>2723</v>
      </c>
      <c r="J2394" s="24" t="s">
        <v>136</v>
      </c>
      <c r="K2394" s="24" t="s">
        <v>76</v>
      </c>
    </row>
    <row r="2395" spans="1:11" ht="63" x14ac:dyDescent="0.25">
      <c r="A2395" s="30" t="s">
        <v>2866</v>
      </c>
      <c r="B2395" s="23" t="s">
        <v>2867</v>
      </c>
      <c r="C2395" s="24" t="s">
        <v>2868</v>
      </c>
      <c r="D2395" s="24" t="s">
        <v>14</v>
      </c>
      <c r="E2395" s="24" t="s">
        <v>15</v>
      </c>
      <c r="F2395" s="24" t="s">
        <v>1386</v>
      </c>
      <c r="G2395" s="24" t="s">
        <v>1387</v>
      </c>
      <c r="H2395" s="24" t="s">
        <v>1388</v>
      </c>
      <c r="I2395" s="24" t="s">
        <v>28</v>
      </c>
      <c r="J2395" s="24" t="s">
        <v>29</v>
      </c>
      <c r="K2395" s="24" t="s">
        <v>37</v>
      </c>
    </row>
    <row r="2396" spans="1:11" ht="42" x14ac:dyDescent="0.25">
      <c r="A2396" s="30" t="s">
        <v>2869</v>
      </c>
      <c r="B2396" s="23" t="s">
        <v>2870</v>
      </c>
      <c r="C2396" s="24" t="s">
        <v>2871</v>
      </c>
      <c r="D2396" s="24" t="s">
        <v>55</v>
      </c>
      <c r="E2396" s="24" t="s">
        <v>15</v>
      </c>
      <c r="F2396" s="24" t="s">
        <v>140</v>
      </c>
      <c r="G2396" s="24" t="s">
        <v>141</v>
      </c>
      <c r="H2396" s="24" t="s">
        <v>142</v>
      </c>
      <c r="I2396" s="24" t="s">
        <v>74</v>
      </c>
      <c r="J2396" s="24" t="s">
        <v>75</v>
      </c>
      <c r="K2396" s="24" t="s">
        <v>76</v>
      </c>
    </row>
    <row r="2397" spans="1:11" ht="42" x14ac:dyDescent="0.25">
      <c r="A2397" s="30" t="s">
        <v>2872</v>
      </c>
      <c r="B2397" s="23" t="s">
        <v>2873</v>
      </c>
      <c r="C2397" s="24" t="s">
        <v>2874</v>
      </c>
      <c r="D2397" s="24" t="s">
        <v>55</v>
      </c>
      <c r="E2397" s="24" t="s">
        <v>15</v>
      </c>
      <c r="F2397" s="24" t="s">
        <v>140</v>
      </c>
      <c r="G2397" s="24" t="s">
        <v>901</v>
      </c>
      <c r="H2397" s="24" t="s">
        <v>142</v>
      </c>
      <c r="I2397" s="24" t="s">
        <v>74</v>
      </c>
      <c r="J2397" s="24" t="s">
        <v>75</v>
      </c>
      <c r="K2397" s="24" t="s">
        <v>76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Z1000"/>
  <sheetViews>
    <sheetView tabSelected="1" zoomScale="90" zoomScaleNormal="90" workbookViewId="0">
      <selection activeCell="V606" sqref="V606"/>
    </sheetView>
  </sheetViews>
  <sheetFormatPr baseColWidth="10" defaultRowHeight="15" x14ac:dyDescent="0.25"/>
  <cols>
    <col min="1" max="1" width="23.42578125" customWidth="1"/>
    <col min="2" max="2" width="20" customWidth="1"/>
    <col min="3" max="3" width="22" customWidth="1"/>
    <col min="4" max="4" width="24.42578125" customWidth="1"/>
    <col min="5" max="5" width="28" customWidth="1"/>
    <col min="6" max="6" width="21" customWidth="1"/>
    <col min="7" max="7" width="37.85546875" customWidth="1"/>
    <col min="8" max="8" width="23" customWidth="1"/>
    <col min="9" max="9" width="32.28515625" style="66" customWidth="1"/>
    <col min="10" max="10" width="28.7109375" customWidth="1"/>
    <col min="11" max="11" width="26.85546875" customWidth="1"/>
    <col min="12" max="12" width="19.42578125" style="1" customWidth="1"/>
    <col min="13" max="13" width="35.42578125" style="89" customWidth="1"/>
    <col min="14" max="14" width="27.28515625" style="94" customWidth="1"/>
    <col min="15" max="15" width="25.28515625" style="90" customWidth="1"/>
    <col min="16" max="16" width="28.7109375" style="92" customWidth="1"/>
    <col min="17" max="17" width="17.28515625" style="1" customWidth="1"/>
    <col min="18" max="18" width="18" style="1" customWidth="1"/>
    <col min="19" max="19" width="19" style="1" customWidth="1"/>
    <col min="20" max="20" width="42.7109375" customWidth="1"/>
    <col min="21" max="21" width="24.42578125" customWidth="1"/>
    <col min="22" max="22" width="21.5703125" customWidth="1"/>
    <col min="23" max="23" width="19.5703125" customWidth="1"/>
    <col min="24" max="24" width="19.140625" customWidth="1"/>
    <col min="25" max="25" width="56" customWidth="1"/>
    <col min="26" max="16384" width="11.42578125" style="1"/>
  </cols>
  <sheetData>
    <row r="1" spans="1:52" s="6" customFormat="1" ht="45" x14ac:dyDescent="0.25">
      <c r="A1" s="2" t="s">
        <v>2875</v>
      </c>
      <c r="B1" s="2" t="s">
        <v>2876</v>
      </c>
      <c r="C1" s="3" t="s">
        <v>2877</v>
      </c>
      <c r="D1" s="3" t="s">
        <v>2878</v>
      </c>
      <c r="E1" s="3" t="s">
        <v>2879</v>
      </c>
      <c r="F1" s="3" t="s">
        <v>2880</v>
      </c>
      <c r="G1" s="3" t="s">
        <v>2</v>
      </c>
      <c r="H1" s="3" t="s">
        <v>2881</v>
      </c>
      <c r="I1" s="3" t="s">
        <v>2882</v>
      </c>
      <c r="J1" s="3" t="s">
        <v>2883</v>
      </c>
      <c r="K1" s="3" t="s">
        <v>2884</v>
      </c>
      <c r="L1" s="4" t="s">
        <v>2885</v>
      </c>
      <c r="M1" s="4" t="s">
        <v>2886</v>
      </c>
      <c r="N1" s="93" t="s">
        <v>2887</v>
      </c>
      <c r="O1" s="4" t="s">
        <v>2888</v>
      </c>
      <c r="P1" s="91" t="s">
        <v>2889</v>
      </c>
      <c r="Q1" s="4" t="s">
        <v>2890</v>
      </c>
      <c r="R1" s="4" t="s">
        <v>2891</v>
      </c>
      <c r="S1" s="3" t="s">
        <v>2892</v>
      </c>
      <c r="T1" s="3" t="s">
        <v>2893</v>
      </c>
      <c r="U1" s="5" t="s">
        <v>2894</v>
      </c>
      <c r="V1" s="3" t="s">
        <v>2895</v>
      </c>
      <c r="W1" s="3" t="s">
        <v>2896</v>
      </c>
      <c r="X1" s="3" t="s">
        <v>2897</v>
      </c>
      <c r="Y1" s="3" t="s">
        <v>2898</v>
      </c>
      <c r="AL1" s="6" t="s">
        <v>2899</v>
      </c>
    </row>
    <row r="2" spans="1:52" s="69" customFormat="1" ht="38.25" hidden="1" x14ac:dyDescent="0.25">
      <c r="A2" s="31" t="s">
        <v>9065</v>
      </c>
      <c r="B2" s="31" t="s">
        <v>9066</v>
      </c>
      <c r="C2" s="31" t="s">
        <v>9067</v>
      </c>
      <c r="D2" s="32" t="s">
        <v>1262</v>
      </c>
      <c r="E2" s="31" t="s">
        <v>9068</v>
      </c>
      <c r="F2" s="31" t="s">
        <v>9069</v>
      </c>
      <c r="G2" s="32" t="s">
        <v>2902</v>
      </c>
      <c r="H2" s="32" t="s">
        <v>1404</v>
      </c>
      <c r="I2" s="31" t="s">
        <v>360</v>
      </c>
      <c r="J2" s="31" t="s">
        <v>7065</v>
      </c>
      <c r="K2" s="32" t="s">
        <v>128</v>
      </c>
      <c r="L2" s="31">
        <v>30</v>
      </c>
      <c r="M2" s="31" t="s">
        <v>2900</v>
      </c>
      <c r="N2" s="33">
        <v>44568</v>
      </c>
      <c r="O2" s="34">
        <v>20222140032821</v>
      </c>
      <c r="P2" s="35">
        <v>44581</v>
      </c>
      <c r="Q2" s="46">
        <f>R2-1</f>
        <v>9</v>
      </c>
      <c r="R2" s="46">
        <f>NETWORKDAYS(N2,P2,AL2:AO2:AP2:AQ2:AR2:AS2:AT2)</f>
        <v>10</v>
      </c>
      <c r="S2" s="31" t="s">
        <v>9135</v>
      </c>
      <c r="T2" s="31" t="s">
        <v>9136</v>
      </c>
      <c r="U2" s="35">
        <v>44589</v>
      </c>
      <c r="V2" s="31" t="s">
        <v>9137</v>
      </c>
      <c r="W2" s="31" t="s">
        <v>9138</v>
      </c>
      <c r="X2" s="31" t="s">
        <v>9079</v>
      </c>
      <c r="Y2" s="31" t="s">
        <v>9139</v>
      </c>
      <c r="Z2" s="67"/>
      <c r="AA2" s="67"/>
      <c r="AB2" s="68"/>
      <c r="AC2" s="67"/>
      <c r="AD2" s="67"/>
      <c r="AE2" s="67"/>
      <c r="AF2" s="67"/>
      <c r="AG2" s="67"/>
      <c r="AH2" s="67"/>
      <c r="AI2" s="67"/>
      <c r="AJ2" s="67"/>
      <c r="AK2" s="67"/>
      <c r="AL2" s="68">
        <v>44641</v>
      </c>
      <c r="AM2" s="68">
        <v>44665</v>
      </c>
      <c r="AN2" s="68">
        <v>44666</v>
      </c>
      <c r="AO2" s="68">
        <v>44711</v>
      </c>
      <c r="AP2" s="68">
        <v>44732</v>
      </c>
      <c r="AQ2" s="68">
        <v>44739</v>
      </c>
      <c r="AR2" s="68">
        <v>44746</v>
      </c>
      <c r="AS2" s="68">
        <v>44762</v>
      </c>
      <c r="AT2" s="68">
        <v>44788</v>
      </c>
      <c r="AU2" s="67"/>
      <c r="AV2" s="67"/>
      <c r="AW2" s="67"/>
      <c r="AX2" s="67"/>
      <c r="AY2" s="67"/>
      <c r="AZ2" s="67"/>
    </row>
    <row r="3" spans="1:52" s="69" customFormat="1" ht="38.25" hidden="1" x14ac:dyDescent="0.25">
      <c r="A3" s="31" t="s">
        <v>9065</v>
      </c>
      <c r="B3" s="31" t="s">
        <v>9070</v>
      </c>
      <c r="C3" s="31" t="s">
        <v>9071</v>
      </c>
      <c r="D3" s="32" t="s">
        <v>825</v>
      </c>
      <c r="E3" s="31" t="s">
        <v>9068</v>
      </c>
      <c r="F3" s="31" t="s">
        <v>9069</v>
      </c>
      <c r="G3" s="32" t="s">
        <v>2907</v>
      </c>
      <c r="H3" s="32" t="s">
        <v>316</v>
      </c>
      <c r="I3" s="31" t="s">
        <v>360</v>
      </c>
      <c r="J3" s="31" t="s">
        <v>7065</v>
      </c>
      <c r="K3" s="32" t="s">
        <v>128</v>
      </c>
      <c r="L3" s="31">
        <v>30</v>
      </c>
      <c r="M3" s="32" t="s">
        <v>2905</v>
      </c>
      <c r="N3" s="33">
        <v>44573</v>
      </c>
      <c r="O3" s="34">
        <v>20222110033251</v>
      </c>
      <c r="P3" s="35">
        <v>44592</v>
      </c>
      <c r="Q3" s="46">
        <f>R3-1</f>
        <v>13</v>
      </c>
      <c r="R3" s="46">
        <f>NETWORKDAYS(N3,P3,AL3:AO3:AP3:AQ3:AR3:AS3:AT3)</f>
        <v>14</v>
      </c>
      <c r="S3" s="31" t="s">
        <v>9135</v>
      </c>
      <c r="T3" s="31" t="s">
        <v>9140</v>
      </c>
      <c r="U3" s="35">
        <v>44589</v>
      </c>
      <c r="V3" s="31" t="s">
        <v>9137</v>
      </c>
      <c r="W3" s="31" t="s">
        <v>9138</v>
      </c>
      <c r="X3" s="31" t="s">
        <v>9079</v>
      </c>
      <c r="Y3" s="31" t="s">
        <v>9079</v>
      </c>
      <c r="Z3" s="70"/>
      <c r="AA3" s="70"/>
      <c r="AB3" s="70"/>
      <c r="AC3" s="70"/>
      <c r="AD3" s="70"/>
      <c r="AE3" s="70"/>
      <c r="AF3" s="70"/>
      <c r="AG3" s="70"/>
      <c r="AH3" s="70"/>
      <c r="AI3" s="70"/>
      <c r="AJ3" s="70"/>
      <c r="AK3" s="70"/>
      <c r="AL3" s="71">
        <v>44641</v>
      </c>
      <c r="AM3" s="71">
        <v>44665</v>
      </c>
      <c r="AN3" s="71">
        <v>44666</v>
      </c>
      <c r="AO3" s="71">
        <v>44711</v>
      </c>
      <c r="AP3" s="71">
        <v>44732</v>
      </c>
      <c r="AQ3" s="71">
        <v>44739</v>
      </c>
      <c r="AR3" s="71">
        <v>44746</v>
      </c>
      <c r="AS3" s="71">
        <v>44762</v>
      </c>
      <c r="AT3" s="71">
        <v>44788</v>
      </c>
      <c r="AU3" s="70"/>
      <c r="AV3" s="70"/>
      <c r="AW3" s="70"/>
      <c r="AX3" s="70"/>
      <c r="AY3" s="70"/>
      <c r="AZ3" s="70"/>
    </row>
    <row r="4" spans="1:52" s="81" customFormat="1" ht="38.25" x14ac:dyDescent="0.25">
      <c r="A4" s="36" t="s">
        <v>9065</v>
      </c>
      <c r="B4" s="36" t="s">
        <v>9066</v>
      </c>
      <c r="C4" s="36" t="s">
        <v>9072</v>
      </c>
      <c r="D4" s="37" t="s">
        <v>2914</v>
      </c>
      <c r="E4" s="36" t="s">
        <v>9073</v>
      </c>
      <c r="F4" s="36" t="s">
        <v>9074</v>
      </c>
      <c r="G4" s="37" t="s">
        <v>2911</v>
      </c>
      <c r="H4" s="37" t="s">
        <v>9075</v>
      </c>
      <c r="I4" s="36" t="s">
        <v>9076</v>
      </c>
      <c r="J4" s="36" t="s">
        <v>9085</v>
      </c>
      <c r="K4" s="37" t="s">
        <v>128</v>
      </c>
      <c r="L4" s="36">
        <v>30</v>
      </c>
      <c r="M4" s="36" t="s">
        <v>2909</v>
      </c>
      <c r="N4" s="38">
        <v>44575</v>
      </c>
      <c r="O4" s="39">
        <v>20221100047091</v>
      </c>
      <c r="P4" s="40">
        <v>44635</v>
      </c>
      <c r="Q4" s="58">
        <f t="shared" ref="Q4:Q67" si="0">R4-1</f>
        <v>42</v>
      </c>
      <c r="R4" s="58">
        <f>NETWORKDAYS(N4,P4,AL4:AO4:AP4:AQ4:AR4:AS4:AT4)</f>
        <v>43</v>
      </c>
      <c r="S4" s="36" t="s">
        <v>9141</v>
      </c>
      <c r="T4" s="36" t="s">
        <v>9142</v>
      </c>
      <c r="U4" s="36"/>
      <c r="V4" s="36" t="s">
        <v>9137</v>
      </c>
      <c r="W4" s="36"/>
      <c r="X4" s="36"/>
      <c r="Y4" s="36" t="s">
        <v>9143</v>
      </c>
      <c r="Z4" s="79"/>
      <c r="AA4" s="79"/>
      <c r="AB4" s="79"/>
      <c r="AC4" s="79"/>
      <c r="AD4" s="79"/>
      <c r="AE4" s="79"/>
      <c r="AF4" s="79"/>
      <c r="AG4" s="79"/>
      <c r="AH4" s="79"/>
      <c r="AI4" s="79"/>
      <c r="AJ4" s="79"/>
      <c r="AK4" s="79"/>
      <c r="AL4" s="80">
        <v>44641</v>
      </c>
      <c r="AM4" s="80">
        <v>44665</v>
      </c>
      <c r="AN4" s="80">
        <v>44666</v>
      </c>
      <c r="AO4" s="80">
        <v>44711</v>
      </c>
      <c r="AP4" s="80">
        <v>44732</v>
      </c>
      <c r="AQ4" s="80">
        <v>44739</v>
      </c>
      <c r="AR4" s="80">
        <v>44746</v>
      </c>
      <c r="AS4" s="80">
        <v>44762</v>
      </c>
      <c r="AT4" s="80">
        <v>44788</v>
      </c>
      <c r="AU4" s="79"/>
      <c r="AV4" s="79"/>
      <c r="AW4" s="79"/>
      <c r="AX4" s="79"/>
      <c r="AY4" s="79"/>
      <c r="AZ4" s="79"/>
    </row>
    <row r="5" spans="1:52" s="69" customFormat="1" ht="38.25" hidden="1" x14ac:dyDescent="0.25">
      <c r="A5" s="31" t="s">
        <v>9065</v>
      </c>
      <c r="B5" s="31" t="s">
        <v>9066</v>
      </c>
      <c r="C5" s="31" t="s">
        <v>9077</v>
      </c>
      <c r="D5" s="32" t="s">
        <v>2922</v>
      </c>
      <c r="E5" s="31" t="s">
        <v>9078</v>
      </c>
      <c r="F5" s="31" t="s">
        <v>9074</v>
      </c>
      <c r="G5" s="32" t="s">
        <v>2919</v>
      </c>
      <c r="H5" s="32" t="s">
        <v>7156</v>
      </c>
      <c r="I5" s="31" t="s">
        <v>360</v>
      </c>
      <c r="J5" s="31" t="s">
        <v>7157</v>
      </c>
      <c r="K5" s="32" t="s">
        <v>585</v>
      </c>
      <c r="L5" s="31">
        <v>20</v>
      </c>
      <c r="M5" s="31" t="s">
        <v>2917</v>
      </c>
      <c r="N5" s="33">
        <v>44575</v>
      </c>
      <c r="O5" s="34" t="s">
        <v>9079</v>
      </c>
      <c r="P5" s="35">
        <v>44585</v>
      </c>
      <c r="Q5" s="46">
        <f t="shared" si="0"/>
        <v>6</v>
      </c>
      <c r="R5" s="46">
        <f>NETWORKDAYS(N5,P5,AL5:AO5:AP5:AQ5:AR5:AS5:AT5)</f>
        <v>7</v>
      </c>
      <c r="S5" s="31" t="s">
        <v>9135</v>
      </c>
      <c r="T5" s="31" t="s">
        <v>9144</v>
      </c>
      <c r="U5" s="31" t="s">
        <v>9079</v>
      </c>
      <c r="V5" s="31" t="s">
        <v>9079</v>
      </c>
      <c r="W5" s="31" t="s">
        <v>9138</v>
      </c>
      <c r="X5" s="31" t="s">
        <v>9079</v>
      </c>
      <c r="Y5" s="31" t="s">
        <v>9145</v>
      </c>
      <c r="Z5" s="70"/>
      <c r="AA5" s="70"/>
      <c r="AB5" s="70"/>
      <c r="AC5" s="70"/>
      <c r="AD5" s="70"/>
      <c r="AE5" s="70"/>
      <c r="AF5" s="70"/>
      <c r="AG5" s="70"/>
      <c r="AH5" s="70"/>
      <c r="AI5" s="70"/>
      <c r="AJ5" s="70"/>
      <c r="AK5" s="70"/>
      <c r="AL5" s="71">
        <v>44641</v>
      </c>
      <c r="AM5" s="71">
        <v>44665</v>
      </c>
      <c r="AN5" s="71">
        <v>44666</v>
      </c>
      <c r="AO5" s="71">
        <v>44711</v>
      </c>
      <c r="AP5" s="71">
        <v>44732</v>
      </c>
      <c r="AQ5" s="71">
        <v>44739</v>
      </c>
      <c r="AR5" s="71">
        <v>44746</v>
      </c>
      <c r="AS5" s="71">
        <v>44762</v>
      </c>
      <c r="AT5" s="71">
        <v>44788</v>
      </c>
      <c r="AU5" s="70"/>
      <c r="AV5" s="70"/>
      <c r="AW5" s="70"/>
      <c r="AX5" s="70"/>
      <c r="AY5" s="70"/>
      <c r="AZ5" s="70"/>
    </row>
    <row r="6" spans="1:52" s="69" customFormat="1" ht="63.75" hidden="1" x14ac:dyDescent="0.25">
      <c r="A6" s="31" t="s">
        <v>9065</v>
      </c>
      <c r="B6" s="31" t="s">
        <v>9066</v>
      </c>
      <c r="C6" s="31" t="s">
        <v>9080</v>
      </c>
      <c r="D6" s="32" t="s">
        <v>2928</v>
      </c>
      <c r="E6" s="31" t="s">
        <v>9068</v>
      </c>
      <c r="F6" s="31" t="s">
        <v>9069</v>
      </c>
      <c r="G6" s="32" t="s">
        <v>2925</v>
      </c>
      <c r="H6" s="32" t="s">
        <v>9081</v>
      </c>
      <c r="I6" s="31" t="s">
        <v>360</v>
      </c>
      <c r="J6" s="31" t="s">
        <v>7025</v>
      </c>
      <c r="K6" s="32" t="s">
        <v>128</v>
      </c>
      <c r="L6" s="31">
        <v>30</v>
      </c>
      <c r="M6" s="31" t="s">
        <v>2923</v>
      </c>
      <c r="N6" s="33">
        <v>44575</v>
      </c>
      <c r="O6" s="34" t="s">
        <v>9079</v>
      </c>
      <c r="P6" s="35">
        <v>44614</v>
      </c>
      <c r="Q6" s="46">
        <f t="shared" si="0"/>
        <v>27</v>
      </c>
      <c r="R6" s="46">
        <f>NETWORKDAYS(N6,P6,AL6:AO6:AP6:AQ6:AR6:AS6:AT6)</f>
        <v>28</v>
      </c>
      <c r="S6" s="31" t="s">
        <v>9135</v>
      </c>
      <c r="T6" s="31" t="s">
        <v>9146</v>
      </c>
      <c r="U6" s="31" t="s">
        <v>9079</v>
      </c>
      <c r="V6" s="31" t="s">
        <v>9079</v>
      </c>
      <c r="W6" s="31" t="s">
        <v>9079</v>
      </c>
      <c r="X6" s="31" t="s">
        <v>9079</v>
      </c>
      <c r="Y6" s="31" t="s">
        <v>9147</v>
      </c>
      <c r="Z6" s="67"/>
      <c r="AA6" s="67"/>
      <c r="AB6" s="67"/>
      <c r="AC6" s="67"/>
      <c r="AD6" s="67"/>
      <c r="AE6" s="67"/>
      <c r="AF6" s="67"/>
      <c r="AG6" s="67"/>
      <c r="AH6" s="67"/>
      <c r="AI6" s="67"/>
      <c r="AJ6" s="67"/>
      <c r="AK6" s="67"/>
      <c r="AL6" s="68">
        <v>44641</v>
      </c>
      <c r="AM6" s="68">
        <v>44665</v>
      </c>
      <c r="AN6" s="68">
        <v>44666</v>
      </c>
      <c r="AO6" s="68">
        <v>44711</v>
      </c>
      <c r="AP6" s="68">
        <v>44732</v>
      </c>
      <c r="AQ6" s="68">
        <v>44739</v>
      </c>
      <c r="AR6" s="68">
        <v>44746</v>
      </c>
      <c r="AS6" s="68">
        <v>44762</v>
      </c>
      <c r="AT6" s="68">
        <v>44788</v>
      </c>
      <c r="AU6" s="67"/>
      <c r="AV6" s="67"/>
      <c r="AW6" s="67"/>
      <c r="AX6" s="67"/>
      <c r="AY6" s="67"/>
      <c r="AZ6" s="67"/>
    </row>
    <row r="7" spans="1:52" s="69" customFormat="1" ht="38.25" hidden="1" x14ac:dyDescent="0.25">
      <c r="A7" s="31" t="s">
        <v>9065</v>
      </c>
      <c r="B7" s="31" t="s">
        <v>9066</v>
      </c>
      <c r="C7" s="31" t="s">
        <v>9082</v>
      </c>
      <c r="D7" s="32" t="s">
        <v>524</v>
      </c>
      <c r="E7" s="31" t="s">
        <v>9068</v>
      </c>
      <c r="F7" s="31" t="s">
        <v>9069</v>
      </c>
      <c r="G7" s="32" t="s">
        <v>2932</v>
      </c>
      <c r="H7" s="32" t="s">
        <v>9083</v>
      </c>
      <c r="I7" s="31" t="s">
        <v>360</v>
      </c>
      <c r="J7" s="31" t="s">
        <v>7025</v>
      </c>
      <c r="K7" s="32" t="s">
        <v>128</v>
      </c>
      <c r="L7" s="31">
        <v>30</v>
      </c>
      <c r="M7" s="31" t="s">
        <v>2930</v>
      </c>
      <c r="N7" s="33">
        <v>44575</v>
      </c>
      <c r="O7" s="34">
        <v>20222110035961</v>
      </c>
      <c r="P7" s="35">
        <v>44595</v>
      </c>
      <c r="Q7" s="46">
        <f t="shared" si="0"/>
        <v>14</v>
      </c>
      <c r="R7" s="46">
        <f>NETWORKDAYS(N7,P7,AL7:AO7:AP7:AQ7:AR7:AS7:AT7)</f>
        <v>15</v>
      </c>
      <c r="S7" s="31" t="s">
        <v>9135</v>
      </c>
      <c r="T7" s="31" t="s">
        <v>9148</v>
      </c>
      <c r="U7" s="35">
        <v>44596</v>
      </c>
      <c r="V7" s="31" t="s">
        <v>9137</v>
      </c>
      <c r="W7" s="31" t="s">
        <v>9138</v>
      </c>
      <c r="X7" s="31" t="s">
        <v>9079</v>
      </c>
      <c r="Y7" s="31" t="s">
        <v>9079</v>
      </c>
      <c r="Z7" s="70"/>
      <c r="AA7" s="70"/>
      <c r="AB7" s="70"/>
      <c r="AC7" s="70"/>
      <c r="AD7" s="70"/>
      <c r="AE7" s="70"/>
      <c r="AF7" s="70"/>
      <c r="AG7" s="70"/>
      <c r="AH7" s="70"/>
      <c r="AI7" s="70"/>
      <c r="AJ7" s="70"/>
      <c r="AK7" s="70"/>
      <c r="AL7" s="71">
        <v>44641</v>
      </c>
      <c r="AM7" s="71">
        <v>44665</v>
      </c>
      <c r="AN7" s="71">
        <v>44666</v>
      </c>
      <c r="AO7" s="71">
        <v>44711</v>
      </c>
      <c r="AP7" s="71">
        <v>44732</v>
      </c>
      <c r="AQ7" s="71">
        <v>44739</v>
      </c>
      <c r="AR7" s="71">
        <v>44746</v>
      </c>
      <c r="AS7" s="71">
        <v>44762</v>
      </c>
      <c r="AT7" s="71">
        <v>44788</v>
      </c>
      <c r="AU7" s="70"/>
      <c r="AV7" s="70"/>
      <c r="AW7" s="70"/>
      <c r="AX7" s="70"/>
      <c r="AY7" s="70"/>
      <c r="AZ7" s="70"/>
    </row>
    <row r="8" spans="1:52" s="69" customFormat="1" ht="51" hidden="1" x14ac:dyDescent="0.25">
      <c r="A8" s="31" t="s">
        <v>9065</v>
      </c>
      <c r="B8" s="31" t="s">
        <v>9070</v>
      </c>
      <c r="C8" s="31" t="s">
        <v>9084</v>
      </c>
      <c r="D8" s="32" t="s">
        <v>2938</v>
      </c>
      <c r="E8" s="31" t="s">
        <v>9073</v>
      </c>
      <c r="F8" s="31" t="s">
        <v>9069</v>
      </c>
      <c r="G8" s="32" t="s">
        <v>2935</v>
      </c>
      <c r="H8" s="32" t="s">
        <v>9075</v>
      </c>
      <c r="I8" s="31" t="s">
        <v>360</v>
      </c>
      <c r="J8" s="31" t="s">
        <v>9085</v>
      </c>
      <c r="K8" s="32" t="s">
        <v>128</v>
      </c>
      <c r="L8" s="31">
        <v>30</v>
      </c>
      <c r="M8" s="31" t="s">
        <v>2933</v>
      </c>
      <c r="N8" s="33">
        <v>44578</v>
      </c>
      <c r="O8" s="34" t="s">
        <v>9079</v>
      </c>
      <c r="P8" s="35">
        <v>44609</v>
      </c>
      <c r="Q8" s="46">
        <f t="shared" si="0"/>
        <v>23</v>
      </c>
      <c r="R8" s="46">
        <f>NETWORKDAYS(N8,P8,AL8:AO8:AP8:AQ8:AR8:AS8:AT8)</f>
        <v>24</v>
      </c>
      <c r="S8" s="31" t="s">
        <v>9135</v>
      </c>
      <c r="T8" s="31" t="s">
        <v>9149</v>
      </c>
      <c r="U8" s="31" t="s">
        <v>9079</v>
      </c>
      <c r="V8" s="31" t="s">
        <v>9079</v>
      </c>
      <c r="W8" s="31" t="s">
        <v>9079</v>
      </c>
      <c r="X8" s="31" t="s">
        <v>9079</v>
      </c>
      <c r="Y8" s="31" t="s">
        <v>9150</v>
      </c>
      <c r="Z8" s="70"/>
      <c r="AA8" s="70"/>
      <c r="AB8" s="70"/>
      <c r="AC8" s="70"/>
      <c r="AD8" s="70"/>
      <c r="AE8" s="70"/>
      <c r="AF8" s="70"/>
      <c r="AG8" s="70"/>
      <c r="AH8" s="70"/>
      <c r="AI8" s="70"/>
      <c r="AJ8" s="70"/>
      <c r="AK8" s="70"/>
      <c r="AL8" s="71">
        <v>44641</v>
      </c>
      <c r="AM8" s="71">
        <v>44665</v>
      </c>
      <c r="AN8" s="71">
        <v>44666</v>
      </c>
      <c r="AO8" s="71">
        <v>44711</v>
      </c>
      <c r="AP8" s="71">
        <v>44732</v>
      </c>
      <c r="AQ8" s="71">
        <v>44739</v>
      </c>
      <c r="AR8" s="71">
        <v>44746</v>
      </c>
      <c r="AS8" s="71">
        <v>44762</v>
      </c>
      <c r="AT8" s="71">
        <v>44788</v>
      </c>
      <c r="AU8" s="70"/>
      <c r="AV8" s="70"/>
      <c r="AW8" s="70"/>
      <c r="AX8" s="70"/>
      <c r="AY8" s="70"/>
      <c r="AZ8" s="70"/>
    </row>
    <row r="9" spans="1:52" s="69" customFormat="1" ht="38.25" hidden="1" x14ac:dyDescent="0.25">
      <c r="A9" s="31" t="s">
        <v>9086</v>
      </c>
      <c r="B9" s="31" t="s">
        <v>9087</v>
      </c>
      <c r="C9" s="31" t="s">
        <v>9088</v>
      </c>
      <c r="D9" s="32" t="s">
        <v>2945</v>
      </c>
      <c r="E9" s="31" t="s">
        <v>9078</v>
      </c>
      <c r="F9" s="31" t="s">
        <v>9069</v>
      </c>
      <c r="G9" s="32" t="s">
        <v>2942</v>
      </c>
      <c r="H9" s="32" t="s">
        <v>7526</v>
      </c>
      <c r="I9" s="31" t="s">
        <v>360</v>
      </c>
      <c r="J9" s="31" t="s">
        <v>7025</v>
      </c>
      <c r="K9" s="32" t="s">
        <v>55</v>
      </c>
      <c r="L9" s="31">
        <v>30</v>
      </c>
      <c r="M9" s="31" t="s">
        <v>2940</v>
      </c>
      <c r="N9" s="33">
        <v>44580</v>
      </c>
      <c r="O9" s="34">
        <v>20222110033621</v>
      </c>
      <c r="P9" s="35">
        <v>44589</v>
      </c>
      <c r="Q9" s="46">
        <f t="shared" si="0"/>
        <v>7</v>
      </c>
      <c r="R9" s="46">
        <f>NETWORKDAYS(N9,P9,AL9:AO9:AP9:AQ9:AR9:AS9:AT9)</f>
        <v>8</v>
      </c>
      <c r="S9" s="31" t="s">
        <v>9135</v>
      </c>
      <c r="T9" s="31" t="s">
        <v>9151</v>
      </c>
      <c r="U9" s="35">
        <v>44589</v>
      </c>
      <c r="V9" s="31" t="s">
        <v>9137</v>
      </c>
      <c r="W9" s="31" t="s">
        <v>9138</v>
      </c>
      <c r="X9" s="31" t="s">
        <v>9079</v>
      </c>
      <c r="Y9" s="31" t="s">
        <v>9079</v>
      </c>
      <c r="Z9" s="70"/>
      <c r="AA9" s="70"/>
      <c r="AB9" s="70"/>
      <c r="AC9" s="70"/>
      <c r="AD9" s="70"/>
      <c r="AE9" s="70"/>
      <c r="AF9" s="70"/>
      <c r="AG9" s="70"/>
      <c r="AH9" s="70"/>
      <c r="AI9" s="70"/>
      <c r="AJ9" s="70"/>
      <c r="AK9" s="70"/>
      <c r="AL9" s="71">
        <v>44641</v>
      </c>
      <c r="AM9" s="71">
        <v>44665</v>
      </c>
      <c r="AN9" s="71">
        <v>44666</v>
      </c>
      <c r="AO9" s="71">
        <v>44711</v>
      </c>
      <c r="AP9" s="71">
        <v>44732</v>
      </c>
      <c r="AQ9" s="71">
        <v>44739</v>
      </c>
      <c r="AR9" s="71">
        <v>44746</v>
      </c>
      <c r="AS9" s="71">
        <v>44762</v>
      </c>
      <c r="AT9" s="71">
        <v>44788</v>
      </c>
      <c r="AU9" s="70"/>
      <c r="AV9" s="70"/>
      <c r="AW9" s="70"/>
      <c r="AX9" s="70"/>
      <c r="AY9" s="70"/>
      <c r="AZ9" s="70"/>
    </row>
    <row r="10" spans="1:52" s="69" customFormat="1" ht="51" hidden="1" x14ac:dyDescent="0.25">
      <c r="A10" s="31" t="s">
        <v>9065</v>
      </c>
      <c r="B10" s="31" t="s">
        <v>9066</v>
      </c>
      <c r="C10" s="31" t="s">
        <v>9088</v>
      </c>
      <c r="D10" s="32" t="s">
        <v>2956</v>
      </c>
      <c r="E10" s="31" t="s">
        <v>9073</v>
      </c>
      <c r="F10" s="31" t="s">
        <v>9074</v>
      </c>
      <c r="G10" s="32" t="s">
        <v>2954</v>
      </c>
      <c r="H10" s="32" t="s">
        <v>9089</v>
      </c>
      <c r="I10" s="31" t="s">
        <v>360</v>
      </c>
      <c r="J10" s="31" t="s">
        <v>9090</v>
      </c>
      <c r="K10" s="32" t="s">
        <v>128</v>
      </c>
      <c r="L10" s="31">
        <v>30</v>
      </c>
      <c r="M10" s="31" t="s">
        <v>2952</v>
      </c>
      <c r="N10" s="33">
        <v>44581</v>
      </c>
      <c r="O10" s="34">
        <v>20222150038291</v>
      </c>
      <c r="P10" s="35">
        <v>44620</v>
      </c>
      <c r="Q10" s="46">
        <f t="shared" si="0"/>
        <v>27</v>
      </c>
      <c r="R10" s="46">
        <f>NETWORKDAYS(N10,P10,AL10:AO10:AP10:AQ10:AR10:AS10:AT10)</f>
        <v>28</v>
      </c>
      <c r="S10" s="31" t="s">
        <v>9135</v>
      </c>
      <c r="T10" s="31"/>
      <c r="U10" s="35">
        <v>44620</v>
      </c>
      <c r="V10" s="31" t="s">
        <v>9137</v>
      </c>
      <c r="W10" s="31" t="s">
        <v>9138</v>
      </c>
      <c r="X10" s="31" t="s">
        <v>9079</v>
      </c>
      <c r="Y10" s="31" t="s">
        <v>9152</v>
      </c>
      <c r="Z10" s="67"/>
      <c r="AA10" s="67"/>
      <c r="AB10" s="67"/>
      <c r="AC10" s="67"/>
      <c r="AD10" s="67"/>
      <c r="AE10" s="67"/>
      <c r="AF10" s="67"/>
      <c r="AG10" s="67"/>
      <c r="AH10" s="67"/>
      <c r="AI10" s="67"/>
      <c r="AJ10" s="67"/>
      <c r="AK10" s="67"/>
      <c r="AL10" s="68">
        <v>44641</v>
      </c>
      <c r="AM10" s="68">
        <v>44665</v>
      </c>
      <c r="AN10" s="68">
        <v>44666</v>
      </c>
      <c r="AO10" s="68">
        <v>44711</v>
      </c>
      <c r="AP10" s="68">
        <v>44732</v>
      </c>
      <c r="AQ10" s="68">
        <v>44739</v>
      </c>
      <c r="AR10" s="68">
        <v>44746</v>
      </c>
      <c r="AS10" s="68">
        <v>44762</v>
      </c>
      <c r="AT10" s="68">
        <v>44788</v>
      </c>
      <c r="AU10" s="67"/>
      <c r="AV10" s="67"/>
      <c r="AW10" s="67"/>
      <c r="AX10" s="67"/>
      <c r="AY10" s="67"/>
      <c r="AZ10" s="67"/>
    </row>
    <row r="11" spans="1:52" s="69" customFormat="1" ht="38.25" hidden="1" x14ac:dyDescent="0.25">
      <c r="A11" s="31" t="s">
        <v>9065</v>
      </c>
      <c r="B11" s="31" t="s">
        <v>9066</v>
      </c>
      <c r="C11" s="31" t="s">
        <v>9091</v>
      </c>
      <c r="D11" s="32" t="s">
        <v>2962</v>
      </c>
      <c r="E11" s="31" t="s">
        <v>9073</v>
      </c>
      <c r="F11" s="31" t="s">
        <v>9074</v>
      </c>
      <c r="G11" s="32" t="s">
        <v>2959</v>
      </c>
      <c r="H11" s="32" t="s">
        <v>9092</v>
      </c>
      <c r="I11" s="31" t="s">
        <v>360</v>
      </c>
      <c r="J11" s="31" t="s">
        <v>9090</v>
      </c>
      <c r="K11" s="32" t="s">
        <v>128</v>
      </c>
      <c r="L11" s="31">
        <v>30</v>
      </c>
      <c r="M11" s="31" t="s">
        <v>2957</v>
      </c>
      <c r="N11" s="33">
        <v>44581</v>
      </c>
      <c r="O11" s="34">
        <v>20222000036711</v>
      </c>
      <c r="P11" s="35">
        <v>44602</v>
      </c>
      <c r="Q11" s="46">
        <f t="shared" si="0"/>
        <v>15</v>
      </c>
      <c r="R11" s="46">
        <f>NETWORKDAYS(N11,P11,AL11:AO11:AP11:AQ11:AR11:AS11:AT11)</f>
        <v>16</v>
      </c>
      <c r="S11" s="31" t="s">
        <v>9135</v>
      </c>
      <c r="T11" s="31" t="s">
        <v>9153</v>
      </c>
      <c r="U11" s="35">
        <v>44602</v>
      </c>
      <c r="V11" s="31" t="s">
        <v>9137</v>
      </c>
      <c r="W11" s="31" t="s">
        <v>9138</v>
      </c>
      <c r="X11" s="31" t="s">
        <v>9079</v>
      </c>
      <c r="Y11" s="31" t="s">
        <v>9079</v>
      </c>
      <c r="Z11" s="70"/>
      <c r="AA11" s="70"/>
      <c r="AB11" s="70"/>
      <c r="AC11" s="70"/>
      <c r="AD11" s="70"/>
      <c r="AE11" s="70"/>
      <c r="AF11" s="70"/>
      <c r="AG11" s="70"/>
      <c r="AH11" s="70"/>
      <c r="AI11" s="70"/>
      <c r="AJ11" s="70"/>
      <c r="AK11" s="70"/>
      <c r="AL11" s="71">
        <v>44641</v>
      </c>
      <c r="AM11" s="71">
        <v>44665</v>
      </c>
      <c r="AN11" s="71">
        <v>44666</v>
      </c>
      <c r="AO11" s="71">
        <v>44711</v>
      </c>
      <c r="AP11" s="71">
        <v>44732</v>
      </c>
      <c r="AQ11" s="71">
        <v>44739</v>
      </c>
      <c r="AR11" s="71">
        <v>44746</v>
      </c>
      <c r="AS11" s="71">
        <v>44762</v>
      </c>
      <c r="AT11" s="71">
        <v>44788</v>
      </c>
      <c r="AU11" s="70"/>
      <c r="AV11" s="70"/>
      <c r="AW11" s="70"/>
      <c r="AX11" s="70"/>
      <c r="AY11" s="70"/>
      <c r="AZ11" s="70"/>
    </row>
    <row r="12" spans="1:52" s="69" customFormat="1" ht="25.5" hidden="1" x14ac:dyDescent="0.25">
      <c r="A12" s="31" t="s">
        <v>9065</v>
      </c>
      <c r="B12" s="31" t="s">
        <v>9066</v>
      </c>
      <c r="C12" s="31" t="s">
        <v>9067</v>
      </c>
      <c r="D12" s="32" t="s">
        <v>2968</v>
      </c>
      <c r="E12" s="31" t="s">
        <v>9078</v>
      </c>
      <c r="F12" s="31" t="s">
        <v>9074</v>
      </c>
      <c r="G12" s="32" t="s">
        <v>2965</v>
      </c>
      <c r="H12" s="32" t="s">
        <v>9089</v>
      </c>
      <c r="I12" s="31" t="s">
        <v>360</v>
      </c>
      <c r="J12" s="31" t="s">
        <v>9090</v>
      </c>
      <c r="K12" s="32" t="s">
        <v>55</v>
      </c>
      <c r="L12" s="31">
        <v>30</v>
      </c>
      <c r="M12" s="31" t="s">
        <v>2963</v>
      </c>
      <c r="N12" s="33">
        <v>44581</v>
      </c>
      <c r="O12" s="34" t="s">
        <v>9093</v>
      </c>
      <c r="P12" s="35">
        <v>44620</v>
      </c>
      <c r="Q12" s="46">
        <f t="shared" si="0"/>
        <v>27</v>
      </c>
      <c r="R12" s="46">
        <f>NETWORKDAYS(N12,P12,AL12:AO12:AP12:AQ12:AR12:AS12:AT12)</f>
        <v>28</v>
      </c>
      <c r="S12" s="31" t="s">
        <v>9135</v>
      </c>
      <c r="T12" s="31"/>
      <c r="U12" s="35">
        <v>44620</v>
      </c>
      <c r="V12" s="31" t="s">
        <v>9137</v>
      </c>
      <c r="W12" s="31" t="s">
        <v>9138</v>
      </c>
      <c r="X12" s="31" t="s">
        <v>9079</v>
      </c>
      <c r="Y12" s="31" t="s">
        <v>9152</v>
      </c>
      <c r="Z12" s="72"/>
      <c r="AA12" s="72"/>
      <c r="AB12" s="72"/>
      <c r="AC12" s="72"/>
      <c r="AD12" s="72"/>
      <c r="AE12" s="72"/>
      <c r="AF12" s="72"/>
      <c r="AG12" s="72"/>
      <c r="AH12" s="72"/>
      <c r="AI12" s="72"/>
      <c r="AJ12" s="72"/>
      <c r="AK12" s="72"/>
      <c r="AL12" s="71">
        <v>44641</v>
      </c>
      <c r="AM12" s="71">
        <v>44665</v>
      </c>
      <c r="AN12" s="71">
        <v>44666</v>
      </c>
      <c r="AO12" s="71">
        <v>44711</v>
      </c>
      <c r="AP12" s="71">
        <v>44732</v>
      </c>
      <c r="AQ12" s="71">
        <v>44739</v>
      </c>
      <c r="AR12" s="71">
        <v>44746</v>
      </c>
      <c r="AS12" s="71">
        <v>44762</v>
      </c>
      <c r="AT12" s="71">
        <v>44788</v>
      </c>
      <c r="AU12" s="72"/>
      <c r="AV12" s="72"/>
      <c r="AW12" s="72"/>
      <c r="AX12" s="72"/>
      <c r="AY12" s="72"/>
      <c r="AZ12" s="72"/>
    </row>
    <row r="13" spans="1:52" s="81" customFormat="1" ht="38.25" x14ac:dyDescent="0.25">
      <c r="A13" s="36" t="s">
        <v>9065</v>
      </c>
      <c r="B13" s="36" t="s">
        <v>9066</v>
      </c>
      <c r="C13" s="36" t="s">
        <v>9080</v>
      </c>
      <c r="D13" s="37" t="s">
        <v>2978</v>
      </c>
      <c r="E13" s="36" t="s">
        <v>9073</v>
      </c>
      <c r="F13" s="36" t="s">
        <v>9074</v>
      </c>
      <c r="G13" s="37" t="s">
        <v>2976</v>
      </c>
      <c r="H13" s="37" t="s">
        <v>9094</v>
      </c>
      <c r="I13" s="36" t="s">
        <v>9076</v>
      </c>
      <c r="J13" s="36" t="s">
        <v>7774</v>
      </c>
      <c r="K13" s="37" t="s">
        <v>660</v>
      </c>
      <c r="L13" s="36">
        <v>10</v>
      </c>
      <c r="M13" s="36" t="s">
        <v>2974</v>
      </c>
      <c r="N13" s="38">
        <v>44581</v>
      </c>
      <c r="O13" s="39">
        <v>20213000022591</v>
      </c>
      <c r="P13" s="40">
        <v>44601</v>
      </c>
      <c r="Q13" s="58">
        <f t="shared" si="0"/>
        <v>14</v>
      </c>
      <c r="R13" s="58">
        <f>NETWORKDAYS(N13,P13,AL13:AO13:AP13:AQ13:AR13:AS13:AT13)</f>
        <v>15</v>
      </c>
      <c r="S13" s="36" t="s">
        <v>9141</v>
      </c>
      <c r="T13" s="36" t="s">
        <v>9154</v>
      </c>
      <c r="U13" s="40">
        <v>44601</v>
      </c>
      <c r="V13" s="36" t="s">
        <v>9137</v>
      </c>
      <c r="W13" s="36" t="s">
        <v>9138</v>
      </c>
      <c r="X13" s="36" t="s">
        <v>9079</v>
      </c>
      <c r="Y13" s="36"/>
      <c r="Z13" s="82"/>
      <c r="AA13" s="82"/>
      <c r="AB13" s="82"/>
      <c r="AC13" s="82"/>
      <c r="AD13" s="82"/>
      <c r="AE13" s="82"/>
      <c r="AF13" s="82"/>
      <c r="AG13" s="82"/>
      <c r="AH13" s="82"/>
      <c r="AI13" s="82"/>
      <c r="AJ13" s="82"/>
      <c r="AK13" s="82"/>
      <c r="AL13" s="80">
        <v>44641</v>
      </c>
      <c r="AM13" s="80">
        <v>44665</v>
      </c>
      <c r="AN13" s="80">
        <v>44666</v>
      </c>
      <c r="AO13" s="80">
        <v>44711</v>
      </c>
      <c r="AP13" s="80">
        <v>44732</v>
      </c>
      <c r="AQ13" s="80">
        <v>44739</v>
      </c>
      <c r="AR13" s="80">
        <v>44746</v>
      </c>
      <c r="AS13" s="80">
        <v>44762</v>
      </c>
      <c r="AT13" s="80">
        <v>44788</v>
      </c>
      <c r="AU13" s="82"/>
      <c r="AV13" s="82"/>
      <c r="AW13" s="82"/>
      <c r="AX13" s="82"/>
      <c r="AY13" s="82"/>
      <c r="AZ13" s="82"/>
    </row>
    <row r="14" spans="1:52" s="69" customFormat="1" ht="51" hidden="1" x14ac:dyDescent="0.25">
      <c r="A14" s="31" t="s">
        <v>9065</v>
      </c>
      <c r="B14" s="31" t="s">
        <v>9066</v>
      </c>
      <c r="C14" s="31" t="s">
        <v>9067</v>
      </c>
      <c r="D14" s="32" t="s">
        <v>261</v>
      </c>
      <c r="E14" s="31" t="s">
        <v>9068</v>
      </c>
      <c r="F14" s="31" t="s">
        <v>9095</v>
      </c>
      <c r="G14" s="32" t="s">
        <v>2999</v>
      </c>
      <c r="H14" s="32" t="s">
        <v>7161</v>
      </c>
      <c r="I14" s="31" t="s">
        <v>7162</v>
      </c>
      <c r="J14" s="31" t="s">
        <v>9096</v>
      </c>
      <c r="K14" s="32" t="s">
        <v>55</v>
      </c>
      <c r="L14" s="31">
        <v>30</v>
      </c>
      <c r="M14" s="31" t="s">
        <v>2997</v>
      </c>
      <c r="N14" s="33">
        <v>44582</v>
      </c>
      <c r="O14" s="34" t="s">
        <v>9079</v>
      </c>
      <c r="P14" s="35">
        <v>44588</v>
      </c>
      <c r="Q14" s="46">
        <f t="shared" si="0"/>
        <v>4</v>
      </c>
      <c r="R14" s="46">
        <f>NETWORKDAYS(N14,P14,AL14:AO14:AP14:AQ14:AR14:AS14:AT14)</f>
        <v>5</v>
      </c>
      <c r="S14" s="31" t="s">
        <v>9135</v>
      </c>
      <c r="T14" s="31" t="s">
        <v>9155</v>
      </c>
      <c r="U14" s="31" t="s">
        <v>9079</v>
      </c>
      <c r="V14" s="31" t="s">
        <v>9079</v>
      </c>
      <c r="W14" s="31" t="s">
        <v>9079</v>
      </c>
      <c r="X14" s="31" t="s">
        <v>9079</v>
      </c>
      <c r="Y14" s="43" t="s">
        <v>9156</v>
      </c>
      <c r="Z14" s="73"/>
      <c r="AA14" s="73"/>
      <c r="AB14" s="73"/>
      <c r="AC14" s="73"/>
      <c r="AD14" s="73"/>
      <c r="AE14" s="73"/>
      <c r="AF14" s="73"/>
      <c r="AG14" s="73"/>
      <c r="AH14" s="73"/>
      <c r="AI14" s="73"/>
      <c r="AJ14" s="73"/>
      <c r="AK14" s="73"/>
      <c r="AL14" s="68">
        <v>44641</v>
      </c>
      <c r="AM14" s="68">
        <v>44665</v>
      </c>
      <c r="AN14" s="68">
        <v>44666</v>
      </c>
      <c r="AO14" s="68">
        <v>44711</v>
      </c>
      <c r="AP14" s="68">
        <v>44732</v>
      </c>
      <c r="AQ14" s="68">
        <v>44739</v>
      </c>
      <c r="AR14" s="68">
        <v>44746</v>
      </c>
      <c r="AS14" s="68">
        <v>44762</v>
      </c>
      <c r="AT14" s="68">
        <v>44788</v>
      </c>
      <c r="AU14" s="73"/>
      <c r="AV14" s="73"/>
      <c r="AW14" s="73"/>
      <c r="AX14" s="73"/>
      <c r="AY14" s="73"/>
      <c r="AZ14" s="73"/>
    </row>
    <row r="15" spans="1:52" s="69" customFormat="1" ht="38.25" hidden="1" x14ac:dyDescent="0.25">
      <c r="A15" s="31" t="s">
        <v>9065</v>
      </c>
      <c r="B15" s="31" t="s">
        <v>9066</v>
      </c>
      <c r="C15" s="31" t="s">
        <v>9097</v>
      </c>
      <c r="D15" s="32" t="s">
        <v>984</v>
      </c>
      <c r="E15" s="31" t="s">
        <v>9068</v>
      </c>
      <c r="F15" s="31" t="s">
        <v>9074</v>
      </c>
      <c r="G15" s="32" t="s">
        <v>3002</v>
      </c>
      <c r="H15" s="31" t="s">
        <v>8752</v>
      </c>
      <c r="I15" s="31" t="s">
        <v>360</v>
      </c>
      <c r="J15" s="31" t="s">
        <v>9090</v>
      </c>
      <c r="K15" s="32" t="s">
        <v>585</v>
      </c>
      <c r="L15" s="31">
        <v>20</v>
      </c>
      <c r="M15" s="31" t="s">
        <v>3000</v>
      </c>
      <c r="N15" s="33">
        <v>44582</v>
      </c>
      <c r="O15" s="34">
        <v>20222150037961</v>
      </c>
      <c r="P15" s="35">
        <v>44601</v>
      </c>
      <c r="Q15" s="46">
        <f t="shared" si="0"/>
        <v>13</v>
      </c>
      <c r="R15" s="46">
        <f>NETWORKDAYS(N15,P15,AL15:AO15:AP15:AQ15:AR15:AS15:AT15)</f>
        <v>14</v>
      </c>
      <c r="S15" s="31" t="s">
        <v>9135</v>
      </c>
      <c r="T15" s="31" t="s">
        <v>9157</v>
      </c>
      <c r="U15" s="35">
        <v>44601</v>
      </c>
      <c r="V15" s="31" t="s">
        <v>9137</v>
      </c>
      <c r="W15" s="31" t="s">
        <v>9138</v>
      </c>
      <c r="X15" s="31" t="s">
        <v>9079</v>
      </c>
      <c r="Y15" s="31" t="s">
        <v>9079</v>
      </c>
      <c r="Z15" s="73"/>
      <c r="AA15" s="73"/>
      <c r="AB15" s="73"/>
      <c r="AC15" s="73"/>
      <c r="AD15" s="73"/>
      <c r="AE15" s="73"/>
      <c r="AF15" s="73"/>
      <c r="AG15" s="73"/>
      <c r="AH15" s="73"/>
      <c r="AI15" s="73"/>
      <c r="AJ15" s="73"/>
      <c r="AK15" s="73"/>
      <c r="AL15" s="71">
        <v>44641</v>
      </c>
      <c r="AM15" s="71">
        <v>44665</v>
      </c>
      <c r="AN15" s="71">
        <v>44666</v>
      </c>
      <c r="AO15" s="71">
        <v>44711</v>
      </c>
      <c r="AP15" s="71">
        <v>44732</v>
      </c>
      <c r="AQ15" s="71">
        <v>44739</v>
      </c>
      <c r="AR15" s="71">
        <v>44746</v>
      </c>
      <c r="AS15" s="71">
        <v>44762</v>
      </c>
      <c r="AT15" s="71">
        <v>44788</v>
      </c>
      <c r="AU15" s="73"/>
      <c r="AV15" s="73"/>
      <c r="AW15" s="73"/>
      <c r="AX15" s="73"/>
      <c r="AY15" s="73"/>
      <c r="AZ15" s="73"/>
    </row>
    <row r="16" spans="1:52" s="87" customFormat="1" ht="38.25" x14ac:dyDescent="0.25">
      <c r="A16" s="41" t="s">
        <v>9065</v>
      </c>
      <c r="B16" s="41" t="s">
        <v>9066</v>
      </c>
      <c r="C16" s="41" t="s">
        <v>9098</v>
      </c>
      <c r="D16" s="42" t="s">
        <v>3009</v>
      </c>
      <c r="E16" s="41" t="s">
        <v>9068</v>
      </c>
      <c r="F16" s="41" t="s">
        <v>9074</v>
      </c>
      <c r="G16" s="42" t="s">
        <v>3006</v>
      </c>
      <c r="H16" s="41" t="s">
        <v>7553</v>
      </c>
      <c r="I16" s="41" t="s">
        <v>360</v>
      </c>
      <c r="J16" s="41" t="s">
        <v>9090</v>
      </c>
      <c r="K16" s="42" t="s">
        <v>55</v>
      </c>
      <c r="L16" s="41">
        <v>30</v>
      </c>
      <c r="M16" s="41" t="s">
        <v>3004</v>
      </c>
      <c r="N16" s="95">
        <v>44582</v>
      </c>
      <c r="O16" s="96"/>
      <c r="P16" s="97">
        <v>44771</v>
      </c>
      <c r="Q16" s="55">
        <f t="shared" si="0"/>
        <v>127</v>
      </c>
      <c r="R16" s="55">
        <f>NETWORKDAYS(N16,P16,AL16:AO16:AP16:AQ16:AR16:AS16:AT16)</f>
        <v>128</v>
      </c>
      <c r="S16" s="41" t="s">
        <v>9158</v>
      </c>
      <c r="T16" s="41"/>
      <c r="U16" s="41"/>
      <c r="V16" s="41"/>
      <c r="W16" s="41"/>
      <c r="X16" s="41"/>
      <c r="Y16" s="41"/>
      <c r="Z16" s="85"/>
      <c r="AA16" s="85"/>
      <c r="AB16" s="85"/>
      <c r="AC16" s="85"/>
      <c r="AD16" s="85"/>
      <c r="AE16" s="85"/>
      <c r="AF16" s="85"/>
      <c r="AG16" s="85"/>
      <c r="AH16" s="85"/>
      <c r="AI16" s="85"/>
      <c r="AJ16" s="85"/>
      <c r="AK16" s="85"/>
      <c r="AL16" s="86">
        <v>44641</v>
      </c>
      <c r="AM16" s="86">
        <v>44665</v>
      </c>
      <c r="AN16" s="86">
        <v>44666</v>
      </c>
      <c r="AO16" s="86">
        <v>44711</v>
      </c>
      <c r="AP16" s="86">
        <v>44732</v>
      </c>
      <c r="AQ16" s="86">
        <v>44739</v>
      </c>
      <c r="AR16" s="86">
        <v>44746</v>
      </c>
      <c r="AS16" s="86">
        <v>44762</v>
      </c>
      <c r="AT16" s="86">
        <v>44788</v>
      </c>
      <c r="AU16" s="85"/>
      <c r="AV16" s="85"/>
      <c r="AW16" s="85"/>
      <c r="AX16" s="85"/>
      <c r="AY16" s="85"/>
      <c r="AZ16" s="85"/>
    </row>
    <row r="17" spans="1:52" s="81" customFormat="1" ht="38.25" x14ac:dyDescent="0.25">
      <c r="A17" s="36" t="s">
        <v>9065</v>
      </c>
      <c r="B17" s="36" t="s">
        <v>9066</v>
      </c>
      <c r="C17" s="36" t="s">
        <v>9091</v>
      </c>
      <c r="D17" s="37" t="s">
        <v>1143</v>
      </c>
      <c r="E17" s="36" t="s">
        <v>9068</v>
      </c>
      <c r="F17" s="36" t="s">
        <v>9099</v>
      </c>
      <c r="G17" s="37" t="s">
        <v>3012</v>
      </c>
      <c r="H17" s="37" t="s">
        <v>7526</v>
      </c>
      <c r="I17" s="36" t="s">
        <v>360</v>
      </c>
      <c r="J17" s="36" t="s">
        <v>7025</v>
      </c>
      <c r="K17" s="37" t="s">
        <v>93</v>
      </c>
      <c r="L17" s="36">
        <v>35</v>
      </c>
      <c r="M17" s="36" t="s">
        <v>3010</v>
      </c>
      <c r="N17" s="38">
        <v>44582</v>
      </c>
      <c r="O17" s="39">
        <v>20222110037861</v>
      </c>
      <c r="P17" s="40">
        <v>44655</v>
      </c>
      <c r="Q17" s="58">
        <f t="shared" si="0"/>
        <v>50</v>
      </c>
      <c r="R17" s="58">
        <f>NETWORKDAYS(N17,P17,AL17:AO17:AP17:AQ17:AR17:AS17:AT17)</f>
        <v>51</v>
      </c>
      <c r="S17" s="36" t="s">
        <v>9141</v>
      </c>
      <c r="T17" s="36" t="s">
        <v>9159</v>
      </c>
      <c r="U17" s="40">
        <v>44655</v>
      </c>
      <c r="V17" s="36" t="s">
        <v>9137</v>
      </c>
      <c r="W17" s="36" t="s">
        <v>9138</v>
      </c>
      <c r="X17" s="36" t="s">
        <v>9079</v>
      </c>
      <c r="Y17" s="36" t="s">
        <v>9079</v>
      </c>
      <c r="Z17" s="83"/>
      <c r="AA17" s="83"/>
      <c r="AB17" s="83"/>
      <c r="AC17" s="83"/>
      <c r="AD17" s="83"/>
      <c r="AE17" s="83"/>
      <c r="AF17" s="83"/>
      <c r="AG17" s="83"/>
      <c r="AH17" s="83"/>
      <c r="AI17" s="83"/>
      <c r="AJ17" s="83"/>
      <c r="AK17" s="83"/>
      <c r="AL17" s="80">
        <v>44641</v>
      </c>
      <c r="AM17" s="80">
        <v>44665</v>
      </c>
      <c r="AN17" s="80">
        <v>44666</v>
      </c>
      <c r="AO17" s="80">
        <v>44711</v>
      </c>
      <c r="AP17" s="80">
        <v>44732</v>
      </c>
      <c r="AQ17" s="80">
        <v>44739</v>
      </c>
      <c r="AR17" s="80">
        <v>44746</v>
      </c>
      <c r="AS17" s="80">
        <v>44762</v>
      </c>
      <c r="AT17" s="80">
        <v>44788</v>
      </c>
      <c r="AU17" s="83"/>
      <c r="AV17" s="83"/>
      <c r="AW17" s="83"/>
      <c r="AX17" s="83"/>
      <c r="AY17" s="83"/>
      <c r="AZ17" s="83"/>
    </row>
    <row r="18" spans="1:52" s="69" customFormat="1" ht="38.25" hidden="1" x14ac:dyDescent="0.25">
      <c r="A18" s="31" t="s">
        <v>9065</v>
      </c>
      <c r="B18" s="31" t="s">
        <v>9100</v>
      </c>
      <c r="C18" s="31" t="s">
        <v>9091</v>
      </c>
      <c r="D18" s="32" t="s">
        <v>3017</v>
      </c>
      <c r="E18" s="31" t="s">
        <v>9078</v>
      </c>
      <c r="F18" s="31" t="s">
        <v>9074</v>
      </c>
      <c r="G18" s="32" t="s">
        <v>3015</v>
      </c>
      <c r="H18" s="32" t="s">
        <v>7161</v>
      </c>
      <c r="I18" s="31" t="s">
        <v>7162</v>
      </c>
      <c r="J18" s="32" t="s">
        <v>9096</v>
      </c>
      <c r="K18" s="32" t="s">
        <v>585</v>
      </c>
      <c r="L18" s="31">
        <v>20</v>
      </c>
      <c r="M18" s="31" t="s">
        <v>3013</v>
      </c>
      <c r="N18" s="33">
        <v>44582</v>
      </c>
      <c r="O18" s="34">
        <v>20221000039201</v>
      </c>
      <c r="P18" s="35">
        <v>44608</v>
      </c>
      <c r="Q18" s="46">
        <f t="shared" si="0"/>
        <v>18</v>
      </c>
      <c r="R18" s="46">
        <f>NETWORKDAYS(N18,P18,AL18:AO18:AP18:AQ18:AR18:AS18:AT18)</f>
        <v>19</v>
      </c>
      <c r="S18" s="31" t="s">
        <v>9135</v>
      </c>
      <c r="T18" s="31" t="s">
        <v>9160</v>
      </c>
      <c r="U18" s="35">
        <v>44608</v>
      </c>
      <c r="V18" s="31" t="s">
        <v>9137</v>
      </c>
      <c r="W18" s="31" t="s">
        <v>9138</v>
      </c>
      <c r="X18" s="31" t="s">
        <v>9079</v>
      </c>
      <c r="Y18" s="31" t="s">
        <v>9079</v>
      </c>
      <c r="Z18" s="72"/>
      <c r="AA18" s="72"/>
      <c r="AB18" s="72"/>
      <c r="AC18" s="72"/>
      <c r="AD18" s="72"/>
      <c r="AE18" s="72"/>
      <c r="AF18" s="72"/>
      <c r="AG18" s="72"/>
      <c r="AH18" s="72"/>
      <c r="AI18" s="72"/>
      <c r="AJ18" s="72"/>
      <c r="AK18" s="72"/>
      <c r="AL18" s="68">
        <v>44641</v>
      </c>
      <c r="AM18" s="68">
        <v>44665</v>
      </c>
      <c r="AN18" s="68">
        <v>44666</v>
      </c>
      <c r="AO18" s="68">
        <v>44711</v>
      </c>
      <c r="AP18" s="68">
        <v>44732</v>
      </c>
      <c r="AQ18" s="68">
        <v>44739</v>
      </c>
      <c r="AR18" s="68">
        <v>44746</v>
      </c>
      <c r="AS18" s="68">
        <v>44762</v>
      </c>
      <c r="AT18" s="68">
        <v>44788</v>
      </c>
      <c r="AU18" s="72"/>
      <c r="AV18" s="72"/>
      <c r="AW18" s="72"/>
      <c r="AX18" s="72"/>
      <c r="AY18" s="72"/>
      <c r="AZ18" s="72"/>
    </row>
    <row r="19" spans="1:52" s="69" customFormat="1" ht="76.5" hidden="1" x14ac:dyDescent="0.25">
      <c r="A19" s="31" t="s">
        <v>9065</v>
      </c>
      <c r="B19" s="31" t="s">
        <v>9066</v>
      </c>
      <c r="C19" s="31" t="s">
        <v>9098</v>
      </c>
      <c r="D19" s="32" t="s">
        <v>3023</v>
      </c>
      <c r="E19" s="31" t="s">
        <v>9078</v>
      </c>
      <c r="F19" s="31" t="s">
        <v>9101</v>
      </c>
      <c r="G19" s="32" t="s">
        <v>3020</v>
      </c>
      <c r="H19" s="32" t="s">
        <v>1404</v>
      </c>
      <c r="I19" s="31" t="s">
        <v>360</v>
      </c>
      <c r="J19" s="31" t="s">
        <v>7065</v>
      </c>
      <c r="K19" s="32" t="s">
        <v>55</v>
      </c>
      <c r="L19" s="31">
        <v>30</v>
      </c>
      <c r="M19" s="31" t="s">
        <v>3018</v>
      </c>
      <c r="N19" s="33">
        <v>44582</v>
      </c>
      <c r="O19" s="34">
        <v>20222140043011</v>
      </c>
      <c r="P19" s="35">
        <v>44621</v>
      </c>
      <c r="Q19" s="46">
        <f t="shared" si="0"/>
        <v>27</v>
      </c>
      <c r="R19" s="46">
        <f>NETWORKDAYS(N19,P19,AL19:AO19:AP19:AQ19:AR19:AS19:AT19)</f>
        <v>28</v>
      </c>
      <c r="S19" s="31" t="s">
        <v>9135</v>
      </c>
      <c r="T19" s="31" t="s">
        <v>9161</v>
      </c>
      <c r="U19" s="31" t="s">
        <v>9079</v>
      </c>
      <c r="V19" s="31" t="s">
        <v>9162</v>
      </c>
      <c r="W19" s="31" t="s">
        <v>9079</v>
      </c>
      <c r="X19" s="31" t="s">
        <v>9079</v>
      </c>
      <c r="Y19" s="31" t="s">
        <v>9163</v>
      </c>
      <c r="Z19" s="72"/>
      <c r="AA19" s="72"/>
      <c r="AB19" s="72"/>
      <c r="AC19" s="72"/>
      <c r="AD19" s="72"/>
      <c r="AE19" s="72"/>
      <c r="AF19" s="72"/>
      <c r="AG19" s="72"/>
      <c r="AH19" s="72"/>
      <c r="AI19" s="72"/>
      <c r="AJ19" s="72"/>
      <c r="AK19" s="72"/>
      <c r="AL19" s="71">
        <v>44641</v>
      </c>
      <c r="AM19" s="71">
        <v>44665</v>
      </c>
      <c r="AN19" s="71">
        <v>44666</v>
      </c>
      <c r="AO19" s="71">
        <v>44711</v>
      </c>
      <c r="AP19" s="71">
        <v>44732</v>
      </c>
      <c r="AQ19" s="71">
        <v>44739</v>
      </c>
      <c r="AR19" s="71">
        <v>44746</v>
      </c>
      <c r="AS19" s="71">
        <v>44762</v>
      </c>
      <c r="AT19" s="71">
        <v>44788</v>
      </c>
      <c r="AU19" s="72"/>
      <c r="AV19" s="72"/>
      <c r="AW19" s="72"/>
      <c r="AX19" s="72"/>
      <c r="AY19" s="72"/>
      <c r="AZ19" s="72"/>
    </row>
    <row r="20" spans="1:52" s="69" customFormat="1" ht="38.25" hidden="1" x14ac:dyDescent="0.25">
      <c r="A20" s="31" t="s">
        <v>9065</v>
      </c>
      <c r="B20" s="31" t="s">
        <v>9066</v>
      </c>
      <c r="C20" s="31" t="s">
        <v>9071</v>
      </c>
      <c r="D20" s="32" t="s">
        <v>3028</v>
      </c>
      <c r="E20" s="31" t="s">
        <v>9102</v>
      </c>
      <c r="F20" s="31" t="s">
        <v>9069</v>
      </c>
      <c r="G20" s="32" t="s">
        <v>3026</v>
      </c>
      <c r="H20" s="32" t="s">
        <v>7526</v>
      </c>
      <c r="I20" s="31" t="s">
        <v>360</v>
      </c>
      <c r="J20" s="31" t="s">
        <v>7025</v>
      </c>
      <c r="K20" s="32" t="s">
        <v>93</v>
      </c>
      <c r="L20" s="31">
        <v>35</v>
      </c>
      <c r="M20" s="31" t="s">
        <v>3024</v>
      </c>
      <c r="N20" s="33">
        <v>44585</v>
      </c>
      <c r="O20" s="34">
        <v>20222110038041</v>
      </c>
      <c r="P20" s="35">
        <v>44608</v>
      </c>
      <c r="Q20" s="46">
        <f t="shared" si="0"/>
        <v>17</v>
      </c>
      <c r="R20" s="46">
        <f>NETWORKDAYS(N20,P20,AL20:AO20:AP20:AQ20:AR20:AS20:AT20)</f>
        <v>18</v>
      </c>
      <c r="S20" s="31" t="s">
        <v>9135</v>
      </c>
      <c r="T20" s="31" t="s">
        <v>9164</v>
      </c>
      <c r="U20" s="35">
        <v>44608</v>
      </c>
      <c r="V20" s="31" t="s">
        <v>9137</v>
      </c>
      <c r="W20" s="31" t="s">
        <v>9138</v>
      </c>
      <c r="X20" s="31" t="s">
        <v>9079</v>
      </c>
      <c r="Y20" s="31" t="s">
        <v>9079</v>
      </c>
      <c r="Z20" s="72"/>
      <c r="AA20" s="72"/>
      <c r="AB20" s="72"/>
      <c r="AC20" s="72"/>
      <c r="AD20" s="72"/>
      <c r="AE20" s="72"/>
      <c r="AF20" s="72"/>
      <c r="AG20" s="72"/>
      <c r="AH20" s="72"/>
      <c r="AI20" s="72"/>
      <c r="AJ20" s="72"/>
      <c r="AK20" s="72"/>
      <c r="AL20" s="71">
        <v>44641</v>
      </c>
      <c r="AM20" s="71">
        <v>44665</v>
      </c>
      <c r="AN20" s="71">
        <v>44666</v>
      </c>
      <c r="AO20" s="71">
        <v>44711</v>
      </c>
      <c r="AP20" s="71">
        <v>44732</v>
      </c>
      <c r="AQ20" s="71">
        <v>44739</v>
      </c>
      <c r="AR20" s="71">
        <v>44746</v>
      </c>
      <c r="AS20" s="71">
        <v>44762</v>
      </c>
      <c r="AT20" s="71">
        <v>44788</v>
      </c>
      <c r="AU20" s="72"/>
      <c r="AV20" s="72"/>
      <c r="AW20" s="72"/>
      <c r="AX20" s="72"/>
      <c r="AY20" s="72"/>
      <c r="AZ20" s="72"/>
    </row>
    <row r="21" spans="1:52" s="69" customFormat="1" ht="38.25" hidden="1" x14ac:dyDescent="0.25">
      <c r="A21" s="31" t="s">
        <v>9065</v>
      </c>
      <c r="B21" s="31" t="s">
        <v>9066</v>
      </c>
      <c r="C21" s="31" t="s">
        <v>9088</v>
      </c>
      <c r="D21" s="32" t="s">
        <v>3034</v>
      </c>
      <c r="E21" s="31" t="s">
        <v>9073</v>
      </c>
      <c r="F21" s="31" t="s">
        <v>9099</v>
      </c>
      <c r="G21" s="32" t="s">
        <v>3031</v>
      </c>
      <c r="H21" s="32" t="s">
        <v>9081</v>
      </c>
      <c r="I21" s="31" t="s">
        <v>360</v>
      </c>
      <c r="J21" s="31" t="s">
        <v>7025</v>
      </c>
      <c r="K21" s="32" t="s">
        <v>128</v>
      </c>
      <c r="L21" s="31">
        <v>30</v>
      </c>
      <c r="M21" s="31" t="s">
        <v>3029</v>
      </c>
      <c r="N21" s="33">
        <v>44585</v>
      </c>
      <c r="O21" s="34">
        <v>20222110036021</v>
      </c>
      <c r="P21" s="35">
        <v>44599</v>
      </c>
      <c r="Q21" s="46">
        <f t="shared" si="0"/>
        <v>10</v>
      </c>
      <c r="R21" s="46">
        <f>NETWORKDAYS(N21,P21,AL21:AO21:AP21:AQ21:AR21:AS21:AT21)</f>
        <v>11</v>
      </c>
      <c r="S21" s="31" t="s">
        <v>9135</v>
      </c>
      <c r="T21" s="31" t="s">
        <v>9165</v>
      </c>
      <c r="U21" s="35">
        <v>44599</v>
      </c>
      <c r="V21" s="31" t="s">
        <v>9137</v>
      </c>
      <c r="W21" s="31" t="s">
        <v>9138</v>
      </c>
      <c r="X21" s="31" t="s">
        <v>9079</v>
      </c>
      <c r="Y21" s="31" t="s">
        <v>9079</v>
      </c>
      <c r="Z21" s="72"/>
      <c r="AA21" s="72"/>
      <c r="AB21" s="72"/>
      <c r="AC21" s="72"/>
      <c r="AD21" s="72"/>
      <c r="AE21" s="72"/>
      <c r="AF21" s="72"/>
      <c r="AG21" s="72"/>
      <c r="AH21" s="72"/>
      <c r="AI21" s="72"/>
      <c r="AJ21" s="72"/>
      <c r="AK21" s="72"/>
      <c r="AL21" s="71">
        <v>44641</v>
      </c>
      <c r="AM21" s="71">
        <v>44665</v>
      </c>
      <c r="AN21" s="71">
        <v>44666</v>
      </c>
      <c r="AO21" s="71">
        <v>44711</v>
      </c>
      <c r="AP21" s="71">
        <v>44732</v>
      </c>
      <c r="AQ21" s="71">
        <v>44739</v>
      </c>
      <c r="AR21" s="71">
        <v>44746</v>
      </c>
      <c r="AS21" s="71">
        <v>44762</v>
      </c>
      <c r="AT21" s="71">
        <v>44788</v>
      </c>
      <c r="AU21" s="72"/>
      <c r="AV21" s="72"/>
      <c r="AW21" s="72"/>
      <c r="AX21" s="72"/>
      <c r="AY21" s="72"/>
      <c r="AZ21" s="72"/>
    </row>
    <row r="22" spans="1:52" s="69" customFormat="1" ht="51" hidden="1" x14ac:dyDescent="0.25">
      <c r="A22" s="31" t="s">
        <v>9065</v>
      </c>
      <c r="B22" s="31" t="s">
        <v>9066</v>
      </c>
      <c r="C22" s="31" t="s">
        <v>9080</v>
      </c>
      <c r="D22" s="32" t="s">
        <v>3040</v>
      </c>
      <c r="E22" s="31" t="s">
        <v>9068</v>
      </c>
      <c r="F22" s="31" t="s">
        <v>9069</v>
      </c>
      <c r="G22" s="32" t="s">
        <v>3037</v>
      </c>
      <c r="H22" s="32" t="s">
        <v>9083</v>
      </c>
      <c r="I22" s="31" t="s">
        <v>360</v>
      </c>
      <c r="J22" s="31" t="s">
        <v>7025</v>
      </c>
      <c r="K22" s="32" t="s">
        <v>128</v>
      </c>
      <c r="L22" s="31">
        <v>30</v>
      </c>
      <c r="M22" s="31" t="s">
        <v>3035</v>
      </c>
      <c r="N22" s="33">
        <v>44585</v>
      </c>
      <c r="O22" s="34">
        <v>20222110038091</v>
      </c>
      <c r="P22" s="35">
        <v>44608</v>
      </c>
      <c r="Q22" s="46">
        <f t="shared" si="0"/>
        <v>17</v>
      </c>
      <c r="R22" s="46">
        <f>NETWORKDAYS(N22,P22,AL22:AO22:AP22:AQ22:AR22:AS22:AT22)</f>
        <v>18</v>
      </c>
      <c r="S22" s="31" t="s">
        <v>9135</v>
      </c>
      <c r="T22" s="31" t="s">
        <v>9166</v>
      </c>
      <c r="U22" s="35">
        <v>44608</v>
      </c>
      <c r="V22" s="31" t="s">
        <v>9137</v>
      </c>
      <c r="W22" s="31" t="s">
        <v>9138</v>
      </c>
      <c r="X22" s="31" t="s">
        <v>9079</v>
      </c>
      <c r="Y22" s="31"/>
      <c r="Z22" s="72"/>
      <c r="AA22" s="72"/>
      <c r="AB22" s="72"/>
      <c r="AC22" s="72"/>
      <c r="AD22" s="72"/>
      <c r="AE22" s="72"/>
      <c r="AF22" s="72"/>
      <c r="AG22" s="72"/>
      <c r="AH22" s="72"/>
      <c r="AI22" s="72"/>
      <c r="AJ22" s="72"/>
      <c r="AK22" s="72"/>
      <c r="AL22" s="68">
        <v>44641</v>
      </c>
      <c r="AM22" s="68">
        <v>44665</v>
      </c>
      <c r="AN22" s="68">
        <v>44666</v>
      </c>
      <c r="AO22" s="68">
        <v>44711</v>
      </c>
      <c r="AP22" s="68">
        <v>44732</v>
      </c>
      <c r="AQ22" s="68">
        <v>44739</v>
      </c>
      <c r="AR22" s="68">
        <v>44746</v>
      </c>
      <c r="AS22" s="68">
        <v>44762</v>
      </c>
      <c r="AT22" s="68">
        <v>44788</v>
      </c>
      <c r="AU22" s="72"/>
      <c r="AV22" s="72"/>
      <c r="AW22" s="72"/>
      <c r="AX22" s="72"/>
      <c r="AY22" s="72"/>
      <c r="AZ22" s="72"/>
    </row>
    <row r="23" spans="1:52" s="69" customFormat="1" ht="38.25" hidden="1" x14ac:dyDescent="0.25">
      <c r="A23" s="31" t="s">
        <v>9065</v>
      </c>
      <c r="B23" s="31" t="s">
        <v>9066</v>
      </c>
      <c r="C23" s="31" t="s">
        <v>9098</v>
      </c>
      <c r="D23" s="32" t="s">
        <v>299</v>
      </c>
      <c r="E23" s="31" t="s">
        <v>9073</v>
      </c>
      <c r="F23" s="31" t="s">
        <v>9074</v>
      </c>
      <c r="G23" s="32" t="s">
        <v>9103</v>
      </c>
      <c r="H23" s="32" t="s">
        <v>9083</v>
      </c>
      <c r="I23" s="31" t="s">
        <v>360</v>
      </c>
      <c r="J23" s="31" t="s">
        <v>7025</v>
      </c>
      <c r="K23" s="32" t="s">
        <v>585</v>
      </c>
      <c r="L23" s="31">
        <v>20</v>
      </c>
      <c r="M23" s="31" t="s">
        <v>3041</v>
      </c>
      <c r="N23" s="33">
        <v>44585</v>
      </c>
      <c r="O23" s="34">
        <v>20222110036011</v>
      </c>
      <c r="P23" s="35">
        <v>44599</v>
      </c>
      <c r="Q23" s="46">
        <f t="shared" si="0"/>
        <v>10</v>
      </c>
      <c r="R23" s="46">
        <f>NETWORKDAYS(N23,P23,AL23:AO23:AP23:AQ23:AR23:AS23:AT23)</f>
        <v>11</v>
      </c>
      <c r="S23" s="31" t="s">
        <v>9135</v>
      </c>
      <c r="T23" s="31" t="s">
        <v>9167</v>
      </c>
      <c r="U23" s="35">
        <v>44600</v>
      </c>
      <c r="V23" s="31" t="s">
        <v>9137</v>
      </c>
      <c r="W23" s="31" t="s">
        <v>9138</v>
      </c>
      <c r="X23" s="31" t="s">
        <v>9079</v>
      </c>
      <c r="Y23" s="31" t="s">
        <v>9079</v>
      </c>
      <c r="Z23" s="72"/>
      <c r="AA23" s="72"/>
      <c r="AB23" s="72"/>
      <c r="AC23" s="72"/>
      <c r="AD23" s="72"/>
      <c r="AE23" s="72"/>
      <c r="AF23" s="72"/>
      <c r="AG23" s="72"/>
      <c r="AH23" s="72"/>
      <c r="AI23" s="72"/>
      <c r="AJ23" s="72"/>
      <c r="AK23" s="72"/>
      <c r="AL23" s="71">
        <v>44641</v>
      </c>
      <c r="AM23" s="71">
        <v>44665</v>
      </c>
      <c r="AN23" s="71">
        <v>44666</v>
      </c>
      <c r="AO23" s="71">
        <v>44711</v>
      </c>
      <c r="AP23" s="71">
        <v>44732</v>
      </c>
      <c r="AQ23" s="71">
        <v>44739</v>
      </c>
      <c r="AR23" s="71">
        <v>44746</v>
      </c>
      <c r="AS23" s="71">
        <v>44762</v>
      </c>
      <c r="AT23" s="71">
        <v>44788</v>
      </c>
      <c r="AU23" s="72"/>
      <c r="AV23" s="72"/>
      <c r="AW23" s="72"/>
      <c r="AX23" s="72"/>
      <c r="AY23" s="72"/>
      <c r="AZ23" s="72"/>
    </row>
    <row r="24" spans="1:52" s="69" customFormat="1" ht="38.25" hidden="1" x14ac:dyDescent="0.25">
      <c r="A24" s="31" t="s">
        <v>9065</v>
      </c>
      <c r="B24" s="31" t="s">
        <v>9066</v>
      </c>
      <c r="C24" s="31" t="s">
        <v>9097</v>
      </c>
      <c r="D24" s="32" t="s">
        <v>3050</v>
      </c>
      <c r="E24" s="31" t="s">
        <v>9078</v>
      </c>
      <c r="F24" s="31" t="s">
        <v>9101</v>
      </c>
      <c r="G24" s="32" t="s">
        <v>3047</v>
      </c>
      <c r="H24" s="32" t="s">
        <v>7526</v>
      </c>
      <c r="I24" s="31" t="s">
        <v>360</v>
      </c>
      <c r="J24" s="31" t="s">
        <v>7025</v>
      </c>
      <c r="K24" s="32" t="s">
        <v>55</v>
      </c>
      <c r="L24" s="31">
        <v>30</v>
      </c>
      <c r="M24" s="31" t="s">
        <v>3045</v>
      </c>
      <c r="N24" s="33">
        <v>44585</v>
      </c>
      <c r="O24" s="34">
        <v>20222110037481</v>
      </c>
      <c r="P24" s="35">
        <v>44606</v>
      </c>
      <c r="Q24" s="46">
        <f t="shared" si="0"/>
        <v>15</v>
      </c>
      <c r="R24" s="46">
        <f>NETWORKDAYS(N24,P24,AL24:AO24:AP24:AQ24:AR24:AS24:AT24)</f>
        <v>16</v>
      </c>
      <c r="S24" s="31" t="s">
        <v>9135</v>
      </c>
      <c r="T24" s="31" t="s">
        <v>9168</v>
      </c>
      <c r="U24" s="35">
        <v>44606</v>
      </c>
      <c r="V24" s="31" t="s">
        <v>9137</v>
      </c>
      <c r="W24" s="31" t="s">
        <v>9138</v>
      </c>
      <c r="X24" s="31" t="s">
        <v>9079</v>
      </c>
      <c r="Y24" s="31" t="s">
        <v>9079</v>
      </c>
      <c r="Z24" s="72"/>
      <c r="AA24" s="72"/>
      <c r="AB24" s="72"/>
      <c r="AC24" s="72"/>
      <c r="AD24" s="72"/>
      <c r="AE24" s="72"/>
      <c r="AF24" s="72"/>
      <c r="AG24" s="72"/>
      <c r="AH24" s="72"/>
      <c r="AI24" s="72"/>
      <c r="AJ24" s="72"/>
      <c r="AK24" s="72"/>
      <c r="AL24" s="71">
        <v>44641</v>
      </c>
      <c r="AM24" s="71">
        <v>44665</v>
      </c>
      <c r="AN24" s="71">
        <v>44666</v>
      </c>
      <c r="AO24" s="71">
        <v>44711</v>
      </c>
      <c r="AP24" s="71">
        <v>44732</v>
      </c>
      <c r="AQ24" s="71">
        <v>44739</v>
      </c>
      <c r="AR24" s="71">
        <v>44746</v>
      </c>
      <c r="AS24" s="71">
        <v>44762</v>
      </c>
      <c r="AT24" s="71">
        <v>44788</v>
      </c>
      <c r="AU24" s="72"/>
      <c r="AV24" s="72"/>
      <c r="AW24" s="72"/>
      <c r="AX24" s="72"/>
      <c r="AY24" s="72"/>
      <c r="AZ24" s="72"/>
    </row>
    <row r="25" spans="1:52" s="81" customFormat="1" ht="51" x14ac:dyDescent="0.25">
      <c r="A25" s="36" t="s">
        <v>9065</v>
      </c>
      <c r="B25" s="36" t="s">
        <v>9066</v>
      </c>
      <c r="C25" s="36" t="s">
        <v>9104</v>
      </c>
      <c r="D25" s="37" t="s">
        <v>3056</v>
      </c>
      <c r="E25" s="36" t="s">
        <v>9068</v>
      </c>
      <c r="F25" s="36" t="s">
        <v>9069</v>
      </c>
      <c r="G25" s="37" t="s">
        <v>3053</v>
      </c>
      <c r="H25" s="37" t="s">
        <v>9081</v>
      </c>
      <c r="I25" s="36" t="s">
        <v>360</v>
      </c>
      <c r="J25" s="36" t="s">
        <v>7025</v>
      </c>
      <c r="K25" s="37" t="s">
        <v>128</v>
      </c>
      <c r="L25" s="36">
        <v>30</v>
      </c>
      <c r="M25" s="36" t="s">
        <v>3051</v>
      </c>
      <c r="N25" s="38">
        <v>44585</v>
      </c>
      <c r="O25" s="39">
        <v>20222110041771</v>
      </c>
      <c r="P25" s="40">
        <v>44642</v>
      </c>
      <c r="Q25" s="58">
        <f t="shared" si="0"/>
        <v>40</v>
      </c>
      <c r="R25" s="58">
        <f>NETWORKDAYS(N25,P25,AL25:AO25:AP25:AQ25:AR25:AS25:AT25)</f>
        <v>41</v>
      </c>
      <c r="S25" s="36" t="s">
        <v>9141</v>
      </c>
      <c r="T25" s="36"/>
      <c r="U25" s="40">
        <v>44642</v>
      </c>
      <c r="V25" s="36" t="s">
        <v>9137</v>
      </c>
      <c r="W25" s="36" t="s">
        <v>9138</v>
      </c>
      <c r="X25" s="36" t="s">
        <v>9079</v>
      </c>
      <c r="Y25" s="36" t="s">
        <v>9169</v>
      </c>
      <c r="Z25" s="82"/>
      <c r="AA25" s="82"/>
      <c r="AB25" s="82"/>
      <c r="AC25" s="82"/>
      <c r="AD25" s="82"/>
      <c r="AE25" s="82"/>
      <c r="AF25" s="82"/>
      <c r="AG25" s="82"/>
      <c r="AH25" s="82"/>
      <c r="AI25" s="82"/>
      <c r="AJ25" s="82"/>
      <c r="AK25" s="82"/>
      <c r="AL25" s="80">
        <v>44641</v>
      </c>
      <c r="AM25" s="80">
        <v>44665</v>
      </c>
      <c r="AN25" s="80">
        <v>44666</v>
      </c>
      <c r="AO25" s="80">
        <v>44711</v>
      </c>
      <c r="AP25" s="80">
        <v>44732</v>
      </c>
      <c r="AQ25" s="80">
        <v>44739</v>
      </c>
      <c r="AR25" s="80">
        <v>44746</v>
      </c>
      <c r="AS25" s="80">
        <v>44762</v>
      </c>
      <c r="AT25" s="80">
        <v>44788</v>
      </c>
      <c r="AU25" s="82"/>
      <c r="AV25" s="82"/>
      <c r="AW25" s="82"/>
      <c r="AX25" s="82"/>
      <c r="AY25" s="82"/>
      <c r="AZ25" s="82"/>
    </row>
    <row r="26" spans="1:52" s="69" customFormat="1" ht="51" hidden="1" x14ac:dyDescent="0.25">
      <c r="A26" s="31" t="s">
        <v>9065</v>
      </c>
      <c r="B26" s="31" t="s">
        <v>9066</v>
      </c>
      <c r="C26" s="31" t="s">
        <v>9071</v>
      </c>
      <c r="D26" s="32" t="s">
        <v>3061</v>
      </c>
      <c r="E26" s="31" t="s">
        <v>9078</v>
      </c>
      <c r="F26" s="31" t="s">
        <v>9069</v>
      </c>
      <c r="G26" s="32" t="s">
        <v>3059</v>
      </c>
      <c r="H26" s="32" t="s">
        <v>1404</v>
      </c>
      <c r="I26" s="31" t="s">
        <v>360</v>
      </c>
      <c r="J26" s="31" t="s">
        <v>7065</v>
      </c>
      <c r="K26" s="32" t="s">
        <v>55</v>
      </c>
      <c r="L26" s="31">
        <v>30</v>
      </c>
      <c r="M26" s="31" t="s">
        <v>3057</v>
      </c>
      <c r="N26" s="33">
        <v>44585</v>
      </c>
      <c r="O26" s="34">
        <v>20222140043011</v>
      </c>
      <c r="P26" s="35">
        <v>44621</v>
      </c>
      <c r="Q26" s="46">
        <f t="shared" si="0"/>
        <v>26</v>
      </c>
      <c r="R26" s="46">
        <f>NETWORKDAYS(N26,P26,AL26:AO26:AP26:AQ26:AR26:AS26:AT26)</f>
        <v>27</v>
      </c>
      <c r="S26" s="31" t="s">
        <v>9135</v>
      </c>
      <c r="T26" s="31" t="s">
        <v>9170</v>
      </c>
      <c r="U26" s="31" t="s">
        <v>9079</v>
      </c>
      <c r="V26" s="31" t="s">
        <v>9162</v>
      </c>
      <c r="W26" s="31" t="s">
        <v>9079</v>
      </c>
      <c r="X26" s="31" t="s">
        <v>9079</v>
      </c>
      <c r="Y26" s="31" t="s">
        <v>9163</v>
      </c>
      <c r="Z26" s="72"/>
      <c r="AA26" s="72"/>
      <c r="AB26" s="72"/>
      <c r="AC26" s="72"/>
      <c r="AD26" s="72"/>
      <c r="AE26" s="72"/>
      <c r="AF26" s="72"/>
      <c r="AG26" s="72"/>
      <c r="AH26" s="72"/>
      <c r="AI26" s="72"/>
      <c r="AJ26" s="72"/>
      <c r="AK26" s="72"/>
      <c r="AL26" s="68">
        <v>44641</v>
      </c>
      <c r="AM26" s="68">
        <v>44665</v>
      </c>
      <c r="AN26" s="68">
        <v>44666</v>
      </c>
      <c r="AO26" s="68">
        <v>44711</v>
      </c>
      <c r="AP26" s="68">
        <v>44732</v>
      </c>
      <c r="AQ26" s="68">
        <v>44739</v>
      </c>
      <c r="AR26" s="68">
        <v>44746</v>
      </c>
      <c r="AS26" s="68">
        <v>44762</v>
      </c>
      <c r="AT26" s="68">
        <v>44788</v>
      </c>
      <c r="AU26" s="72"/>
      <c r="AV26" s="72"/>
      <c r="AW26" s="72"/>
      <c r="AX26" s="72"/>
      <c r="AY26" s="72"/>
      <c r="AZ26" s="72"/>
    </row>
    <row r="27" spans="1:52" s="69" customFormat="1" ht="51" hidden="1" x14ac:dyDescent="0.25">
      <c r="A27" s="31" t="s">
        <v>9065</v>
      </c>
      <c r="B27" s="31" t="s">
        <v>9066</v>
      </c>
      <c r="C27" s="31" t="s">
        <v>9067</v>
      </c>
      <c r="D27" s="32" t="s">
        <v>3067</v>
      </c>
      <c r="E27" s="31" t="s">
        <v>9068</v>
      </c>
      <c r="F27" s="31" t="s">
        <v>9074</v>
      </c>
      <c r="G27" s="32" t="s">
        <v>3064</v>
      </c>
      <c r="H27" s="32" t="s">
        <v>7526</v>
      </c>
      <c r="I27" s="31" t="s">
        <v>360</v>
      </c>
      <c r="J27" s="31" t="s">
        <v>7025</v>
      </c>
      <c r="K27" s="32" t="s">
        <v>128</v>
      </c>
      <c r="L27" s="31">
        <v>30</v>
      </c>
      <c r="M27" s="31" t="s">
        <v>3062</v>
      </c>
      <c r="N27" s="33">
        <v>44585</v>
      </c>
      <c r="O27" s="34">
        <v>20222110038051</v>
      </c>
      <c r="P27" s="35">
        <v>44608</v>
      </c>
      <c r="Q27" s="46">
        <f t="shared" si="0"/>
        <v>17</v>
      </c>
      <c r="R27" s="46">
        <f>NETWORKDAYS(N27,P27,AL27:AO27:AP27:AQ27:AR27:AS27:AT27)</f>
        <v>18</v>
      </c>
      <c r="S27" s="31" t="s">
        <v>9135</v>
      </c>
      <c r="T27" s="31" t="s">
        <v>9171</v>
      </c>
      <c r="U27" s="35">
        <v>44608</v>
      </c>
      <c r="V27" s="31" t="s">
        <v>9137</v>
      </c>
      <c r="W27" s="31" t="s">
        <v>9138</v>
      </c>
      <c r="X27" s="31" t="s">
        <v>9079</v>
      </c>
      <c r="Y27" s="31" t="s">
        <v>9079</v>
      </c>
      <c r="Z27" s="72"/>
      <c r="AA27" s="72"/>
      <c r="AB27" s="72"/>
      <c r="AC27" s="72"/>
      <c r="AD27" s="72"/>
      <c r="AE27" s="72"/>
      <c r="AF27" s="72"/>
      <c r="AG27" s="72"/>
      <c r="AH27" s="72"/>
      <c r="AI27" s="72"/>
      <c r="AJ27" s="72"/>
      <c r="AK27" s="72"/>
      <c r="AL27" s="71">
        <v>44641</v>
      </c>
      <c r="AM27" s="71">
        <v>44665</v>
      </c>
      <c r="AN27" s="71">
        <v>44666</v>
      </c>
      <c r="AO27" s="71">
        <v>44711</v>
      </c>
      <c r="AP27" s="71">
        <v>44732</v>
      </c>
      <c r="AQ27" s="71">
        <v>44739</v>
      </c>
      <c r="AR27" s="71">
        <v>44746</v>
      </c>
      <c r="AS27" s="71">
        <v>44762</v>
      </c>
      <c r="AT27" s="71">
        <v>44788</v>
      </c>
      <c r="AU27" s="72"/>
      <c r="AV27" s="72"/>
      <c r="AW27" s="72"/>
      <c r="AX27" s="72"/>
      <c r="AY27" s="72"/>
      <c r="AZ27" s="72"/>
    </row>
    <row r="28" spans="1:52" s="81" customFormat="1" ht="102" x14ac:dyDescent="0.25">
      <c r="A28" s="36" t="s">
        <v>9065</v>
      </c>
      <c r="B28" s="36" t="s">
        <v>9066</v>
      </c>
      <c r="C28" s="36" t="s">
        <v>9098</v>
      </c>
      <c r="D28" s="37" t="s">
        <v>3073</v>
      </c>
      <c r="E28" s="36" t="s">
        <v>9068</v>
      </c>
      <c r="F28" s="36" t="s">
        <v>9074</v>
      </c>
      <c r="G28" s="37" t="s">
        <v>3070</v>
      </c>
      <c r="H28" s="36" t="s">
        <v>9105</v>
      </c>
      <c r="I28" s="36" t="s">
        <v>7162</v>
      </c>
      <c r="J28" s="37" t="s">
        <v>144</v>
      </c>
      <c r="K28" s="37" t="s">
        <v>128</v>
      </c>
      <c r="L28" s="36">
        <v>30</v>
      </c>
      <c r="M28" s="36" t="s">
        <v>3068</v>
      </c>
      <c r="N28" s="38">
        <v>44585</v>
      </c>
      <c r="O28" s="39" t="s">
        <v>9079</v>
      </c>
      <c r="P28" s="40">
        <v>44636</v>
      </c>
      <c r="Q28" s="58">
        <f t="shared" si="0"/>
        <v>37</v>
      </c>
      <c r="R28" s="58">
        <f>NETWORKDAYS(N28,P28,AL28:AO28:AP28:AQ28:AR28:AS28:AT28)</f>
        <v>38</v>
      </c>
      <c r="S28" s="36" t="s">
        <v>9141</v>
      </c>
      <c r="T28" s="36" t="s">
        <v>9172</v>
      </c>
      <c r="U28" s="36" t="s">
        <v>9079</v>
      </c>
      <c r="V28" s="36" t="s">
        <v>9079</v>
      </c>
      <c r="W28" s="36" t="s">
        <v>9079</v>
      </c>
      <c r="X28" s="36" t="s">
        <v>9079</v>
      </c>
      <c r="Y28" s="36" t="s">
        <v>9173</v>
      </c>
      <c r="Z28" s="82"/>
      <c r="AA28" s="82"/>
      <c r="AB28" s="82"/>
      <c r="AC28" s="82"/>
      <c r="AD28" s="82"/>
      <c r="AE28" s="82"/>
      <c r="AF28" s="82"/>
      <c r="AG28" s="82"/>
      <c r="AH28" s="82"/>
      <c r="AI28" s="82"/>
      <c r="AJ28" s="82"/>
      <c r="AK28" s="82"/>
      <c r="AL28" s="80">
        <v>44641</v>
      </c>
      <c r="AM28" s="80">
        <v>44665</v>
      </c>
      <c r="AN28" s="80">
        <v>44666</v>
      </c>
      <c r="AO28" s="80">
        <v>44711</v>
      </c>
      <c r="AP28" s="80">
        <v>44732</v>
      </c>
      <c r="AQ28" s="80">
        <v>44739</v>
      </c>
      <c r="AR28" s="80">
        <v>44746</v>
      </c>
      <c r="AS28" s="80">
        <v>44762</v>
      </c>
      <c r="AT28" s="80">
        <v>44788</v>
      </c>
      <c r="AU28" s="82"/>
      <c r="AV28" s="82"/>
      <c r="AW28" s="82"/>
      <c r="AX28" s="82"/>
      <c r="AY28" s="82"/>
      <c r="AZ28" s="82"/>
    </row>
    <row r="29" spans="1:52" s="69" customFormat="1" ht="38.25" hidden="1" x14ac:dyDescent="0.25">
      <c r="A29" s="31" t="s">
        <v>9065</v>
      </c>
      <c r="B29" s="31" t="s">
        <v>9066</v>
      </c>
      <c r="C29" s="31" t="s">
        <v>9071</v>
      </c>
      <c r="D29" s="32" t="s">
        <v>3078</v>
      </c>
      <c r="E29" s="31" t="s">
        <v>9078</v>
      </c>
      <c r="F29" s="31" t="s">
        <v>9074</v>
      </c>
      <c r="G29" s="32" t="s">
        <v>3076</v>
      </c>
      <c r="H29" s="32" t="s">
        <v>7526</v>
      </c>
      <c r="I29" s="31" t="s">
        <v>360</v>
      </c>
      <c r="J29" s="31" t="s">
        <v>7025</v>
      </c>
      <c r="K29" s="32" t="s">
        <v>55</v>
      </c>
      <c r="L29" s="31">
        <v>30</v>
      </c>
      <c r="M29" s="31" t="s">
        <v>3074</v>
      </c>
      <c r="N29" s="33">
        <v>44585</v>
      </c>
      <c r="O29" s="34">
        <v>20222110041351</v>
      </c>
      <c r="P29" s="35">
        <v>44627</v>
      </c>
      <c r="Q29" s="46">
        <f t="shared" si="0"/>
        <v>30</v>
      </c>
      <c r="R29" s="46">
        <f>NETWORKDAYS(N29,P29,AL29:AO29:AP29:AQ29:AR29:AS29:AT29)</f>
        <v>31</v>
      </c>
      <c r="S29" s="31" t="s">
        <v>9135</v>
      </c>
      <c r="T29" s="31"/>
      <c r="U29" s="35">
        <v>44628</v>
      </c>
      <c r="V29" s="31" t="s">
        <v>9137</v>
      </c>
      <c r="W29" s="31" t="s">
        <v>9138</v>
      </c>
      <c r="X29" s="31" t="s">
        <v>9079</v>
      </c>
      <c r="Y29" s="31" t="s">
        <v>9079</v>
      </c>
      <c r="Z29" s="72"/>
      <c r="AA29" s="72"/>
      <c r="AB29" s="72"/>
      <c r="AC29" s="72"/>
      <c r="AD29" s="72"/>
      <c r="AE29" s="72"/>
      <c r="AF29" s="72"/>
      <c r="AG29" s="72"/>
      <c r="AH29" s="72"/>
      <c r="AI29" s="72"/>
      <c r="AJ29" s="72"/>
      <c r="AK29" s="72"/>
      <c r="AL29" s="71">
        <v>44641</v>
      </c>
      <c r="AM29" s="71">
        <v>44665</v>
      </c>
      <c r="AN29" s="71">
        <v>44666</v>
      </c>
      <c r="AO29" s="71">
        <v>44711</v>
      </c>
      <c r="AP29" s="71">
        <v>44732</v>
      </c>
      <c r="AQ29" s="71">
        <v>44739</v>
      </c>
      <c r="AR29" s="71">
        <v>44746</v>
      </c>
      <c r="AS29" s="71">
        <v>44762</v>
      </c>
      <c r="AT29" s="71">
        <v>44788</v>
      </c>
      <c r="AU29" s="72"/>
      <c r="AV29" s="72"/>
      <c r="AW29" s="72"/>
      <c r="AX29" s="72"/>
      <c r="AY29" s="72"/>
      <c r="AZ29" s="72"/>
    </row>
    <row r="30" spans="1:52" s="81" customFormat="1" ht="63.75" x14ac:dyDescent="0.25">
      <c r="A30" s="36" t="s">
        <v>9065</v>
      </c>
      <c r="B30" s="36" t="s">
        <v>9066</v>
      </c>
      <c r="C30" s="36" t="s">
        <v>9106</v>
      </c>
      <c r="D30" s="37" t="s">
        <v>3083</v>
      </c>
      <c r="E30" s="36" t="s">
        <v>9068</v>
      </c>
      <c r="F30" s="36" t="s">
        <v>9074</v>
      </c>
      <c r="G30" s="37" t="s">
        <v>3081</v>
      </c>
      <c r="H30" s="37" t="s">
        <v>9081</v>
      </c>
      <c r="I30" s="36" t="s">
        <v>360</v>
      </c>
      <c r="J30" s="36" t="s">
        <v>7025</v>
      </c>
      <c r="K30" s="37" t="s">
        <v>128</v>
      </c>
      <c r="L30" s="36">
        <v>30</v>
      </c>
      <c r="M30" s="36" t="s">
        <v>3079</v>
      </c>
      <c r="N30" s="38">
        <v>44585</v>
      </c>
      <c r="O30" s="39" t="s">
        <v>9107</v>
      </c>
      <c r="P30" s="40">
        <v>44642</v>
      </c>
      <c r="Q30" s="58">
        <f t="shared" si="0"/>
        <v>40</v>
      </c>
      <c r="R30" s="58">
        <f>NETWORKDAYS(N30,P30,AL30:AO30:AP30:AQ30:AR30:AS30:AT30)</f>
        <v>41</v>
      </c>
      <c r="S30" s="36" t="s">
        <v>9141</v>
      </c>
      <c r="T30" s="36"/>
      <c r="U30" s="40">
        <v>44642</v>
      </c>
      <c r="V30" s="36" t="s">
        <v>9137</v>
      </c>
      <c r="W30" s="36" t="s">
        <v>9138</v>
      </c>
      <c r="X30" s="36" t="s">
        <v>9079</v>
      </c>
      <c r="Y30" s="36" t="s">
        <v>9169</v>
      </c>
      <c r="Z30" s="82"/>
      <c r="AA30" s="82"/>
      <c r="AB30" s="82"/>
      <c r="AC30" s="82"/>
      <c r="AD30" s="82"/>
      <c r="AE30" s="82"/>
      <c r="AF30" s="82"/>
      <c r="AG30" s="82"/>
      <c r="AH30" s="82"/>
      <c r="AI30" s="82"/>
      <c r="AJ30" s="82"/>
      <c r="AK30" s="82"/>
      <c r="AL30" s="84">
        <v>44641</v>
      </c>
      <c r="AM30" s="84">
        <v>44665</v>
      </c>
      <c r="AN30" s="84">
        <v>44666</v>
      </c>
      <c r="AO30" s="84">
        <v>44711</v>
      </c>
      <c r="AP30" s="84">
        <v>44732</v>
      </c>
      <c r="AQ30" s="84">
        <v>44739</v>
      </c>
      <c r="AR30" s="84">
        <v>44746</v>
      </c>
      <c r="AS30" s="84">
        <v>44762</v>
      </c>
      <c r="AT30" s="84">
        <v>44788</v>
      </c>
      <c r="AU30" s="82"/>
      <c r="AV30" s="82"/>
      <c r="AW30" s="82"/>
      <c r="AX30" s="82"/>
      <c r="AY30" s="82"/>
      <c r="AZ30" s="82"/>
    </row>
    <row r="31" spans="1:52" s="81" customFormat="1" ht="38.25" x14ac:dyDescent="0.25">
      <c r="A31" s="36" t="s">
        <v>9065</v>
      </c>
      <c r="B31" s="36" t="s">
        <v>9066</v>
      </c>
      <c r="C31" s="36" t="s">
        <v>9108</v>
      </c>
      <c r="D31" s="37" t="s">
        <v>547</v>
      </c>
      <c r="E31" s="36" t="s">
        <v>9068</v>
      </c>
      <c r="F31" s="36" t="s">
        <v>9101</v>
      </c>
      <c r="G31" s="37" t="s">
        <v>3086</v>
      </c>
      <c r="H31" s="36" t="s">
        <v>9109</v>
      </c>
      <c r="I31" s="36" t="s">
        <v>360</v>
      </c>
      <c r="J31" s="36" t="s">
        <v>9090</v>
      </c>
      <c r="K31" s="37" t="s">
        <v>55</v>
      </c>
      <c r="L31" s="36">
        <v>30</v>
      </c>
      <c r="M31" s="36" t="s">
        <v>3084</v>
      </c>
      <c r="N31" s="38">
        <v>44585</v>
      </c>
      <c r="O31" s="39" t="s">
        <v>9110</v>
      </c>
      <c r="P31" s="40">
        <v>44634</v>
      </c>
      <c r="Q31" s="58">
        <f t="shared" si="0"/>
        <v>35</v>
      </c>
      <c r="R31" s="58">
        <f>NETWORKDAYS(N31,P31,AL31:AO31:AP31:AQ31:AR31:AS31:AT31)</f>
        <v>36</v>
      </c>
      <c r="S31" s="36" t="s">
        <v>9141</v>
      </c>
      <c r="T31" s="36" t="s">
        <v>9174</v>
      </c>
      <c r="U31" s="40">
        <v>44634</v>
      </c>
      <c r="V31" s="36" t="s">
        <v>9137</v>
      </c>
      <c r="W31" s="36" t="s">
        <v>9138</v>
      </c>
      <c r="X31" s="36" t="s">
        <v>9079</v>
      </c>
      <c r="Y31" s="36" t="s">
        <v>9175</v>
      </c>
      <c r="Z31" s="82"/>
      <c r="AA31" s="82"/>
      <c r="AB31" s="82"/>
      <c r="AC31" s="82"/>
      <c r="AD31" s="82"/>
      <c r="AE31" s="82"/>
      <c r="AF31" s="82"/>
      <c r="AG31" s="82"/>
      <c r="AH31" s="82"/>
      <c r="AI31" s="82"/>
      <c r="AJ31" s="82"/>
      <c r="AK31" s="82"/>
      <c r="AL31" s="80">
        <v>44641</v>
      </c>
      <c r="AM31" s="80">
        <v>44665</v>
      </c>
      <c r="AN31" s="80">
        <v>44666</v>
      </c>
      <c r="AO31" s="80">
        <v>44711</v>
      </c>
      <c r="AP31" s="80">
        <v>44732</v>
      </c>
      <c r="AQ31" s="80">
        <v>44739</v>
      </c>
      <c r="AR31" s="80">
        <v>44746</v>
      </c>
      <c r="AS31" s="80">
        <v>44762</v>
      </c>
      <c r="AT31" s="80">
        <v>44788</v>
      </c>
      <c r="AU31" s="82"/>
      <c r="AV31" s="82"/>
      <c r="AW31" s="82"/>
      <c r="AX31" s="82"/>
      <c r="AY31" s="82"/>
      <c r="AZ31" s="82"/>
    </row>
    <row r="32" spans="1:52" s="69" customFormat="1" ht="51" hidden="1" x14ac:dyDescent="0.25">
      <c r="A32" s="31" t="s">
        <v>9065</v>
      </c>
      <c r="B32" s="31" t="s">
        <v>9066</v>
      </c>
      <c r="C32" s="31" t="s">
        <v>9080</v>
      </c>
      <c r="D32" s="32" t="s">
        <v>3040</v>
      </c>
      <c r="E32" s="31" t="s">
        <v>9068</v>
      </c>
      <c r="F32" s="31" t="s">
        <v>9069</v>
      </c>
      <c r="G32" s="32" t="s">
        <v>3037</v>
      </c>
      <c r="H32" s="32" t="s">
        <v>9083</v>
      </c>
      <c r="I32" s="31" t="s">
        <v>360</v>
      </c>
      <c r="J32" s="31" t="s">
        <v>7025</v>
      </c>
      <c r="K32" s="32" t="s">
        <v>128</v>
      </c>
      <c r="L32" s="31">
        <v>30</v>
      </c>
      <c r="M32" s="31" t="s">
        <v>3087</v>
      </c>
      <c r="N32" s="33">
        <v>44585</v>
      </c>
      <c r="O32" s="34">
        <v>20222110038091</v>
      </c>
      <c r="P32" s="35">
        <v>44608</v>
      </c>
      <c r="Q32" s="46">
        <f t="shared" si="0"/>
        <v>17</v>
      </c>
      <c r="R32" s="46">
        <f>NETWORKDAYS(N32,P32,AL32:AO32:AP32:AQ32:AR32:AS32:AT32)</f>
        <v>18</v>
      </c>
      <c r="S32" s="31" t="s">
        <v>9135</v>
      </c>
      <c r="T32" s="31" t="s">
        <v>9176</v>
      </c>
      <c r="U32" s="35">
        <v>44608</v>
      </c>
      <c r="V32" s="31" t="s">
        <v>9137</v>
      </c>
      <c r="W32" s="31" t="s">
        <v>9138</v>
      </c>
      <c r="X32" s="31" t="s">
        <v>9079</v>
      </c>
      <c r="Y32" s="31" t="s">
        <v>9079</v>
      </c>
      <c r="Z32" s="72"/>
      <c r="AA32" s="72"/>
      <c r="AB32" s="72"/>
      <c r="AC32" s="72"/>
      <c r="AD32" s="72"/>
      <c r="AE32" s="72"/>
      <c r="AF32" s="72"/>
      <c r="AG32" s="72"/>
      <c r="AH32" s="72"/>
      <c r="AI32" s="72"/>
      <c r="AJ32" s="72"/>
      <c r="AK32" s="72"/>
      <c r="AL32" s="71">
        <v>44641</v>
      </c>
      <c r="AM32" s="71">
        <v>44665</v>
      </c>
      <c r="AN32" s="71">
        <v>44666</v>
      </c>
      <c r="AO32" s="71">
        <v>44711</v>
      </c>
      <c r="AP32" s="71">
        <v>44732</v>
      </c>
      <c r="AQ32" s="71">
        <v>44739</v>
      </c>
      <c r="AR32" s="71">
        <v>44746</v>
      </c>
      <c r="AS32" s="71">
        <v>44762</v>
      </c>
      <c r="AT32" s="71">
        <v>44788</v>
      </c>
      <c r="AU32" s="72"/>
      <c r="AV32" s="72"/>
      <c r="AW32" s="72"/>
      <c r="AX32" s="72"/>
      <c r="AY32" s="72"/>
      <c r="AZ32" s="72"/>
    </row>
    <row r="33" spans="1:52" s="81" customFormat="1" ht="38.25" x14ac:dyDescent="0.25">
      <c r="A33" s="36" t="s">
        <v>9065</v>
      </c>
      <c r="B33" s="36" t="s">
        <v>9066</v>
      </c>
      <c r="C33" s="36" t="s">
        <v>9091</v>
      </c>
      <c r="D33" s="37" t="s">
        <v>3094</v>
      </c>
      <c r="E33" s="36" t="s">
        <v>9068</v>
      </c>
      <c r="F33" s="36" t="s">
        <v>9069</v>
      </c>
      <c r="G33" s="37" t="s">
        <v>3091</v>
      </c>
      <c r="H33" s="37" t="s">
        <v>9081</v>
      </c>
      <c r="I33" s="36" t="s">
        <v>360</v>
      </c>
      <c r="J33" s="36" t="s">
        <v>7025</v>
      </c>
      <c r="K33" s="37" t="s">
        <v>93</v>
      </c>
      <c r="L33" s="36">
        <v>35</v>
      </c>
      <c r="M33" s="36" t="s">
        <v>3089</v>
      </c>
      <c r="N33" s="38">
        <v>44585</v>
      </c>
      <c r="O33" s="39">
        <v>20222110041871</v>
      </c>
      <c r="P33" s="40">
        <v>44642</v>
      </c>
      <c r="Q33" s="58">
        <f t="shared" si="0"/>
        <v>40</v>
      </c>
      <c r="R33" s="58">
        <f>NETWORKDAYS(N33,P33,AL33:AO33:AP33:AQ33:AR33:AS33:AT33)</f>
        <v>41</v>
      </c>
      <c r="S33" s="36" t="s">
        <v>9141</v>
      </c>
      <c r="T33" s="36"/>
      <c r="U33" s="40">
        <v>44642</v>
      </c>
      <c r="V33" s="36" t="s">
        <v>9137</v>
      </c>
      <c r="W33" s="36"/>
      <c r="X33" s="36"/>
      <c r="Y33" s="36" t="s">
        <v>9152</v>
      </c>
      <c r="Z33" s="83"/>
      <c r="AA33" s="83"/>
      <c r="AB33" s="83"/>
      <c r="AC33" s="83"/>
      <c r="AD33" s="83"/>
      <c r="AE33" s="83"/>
      <c r="AF33" s="83"/>
      <c r="AG33" s="83"/>
      <c r="AH33" s="83"/>
      <c r="AI33" s="83"/>
      <c r="AJ33" s="83"/>
      <c r="AK33" s="83"/>
      <c r="AL33" s="80">
        <v>44641</v>
      </c>
      <c r="AM33" s="80">
        <v>44665</v>
      </c>
      <c r="AN33" s="80">
        <v>44666</v>
      </c>
      <c r="AO33" s="80">
        <v>44711</v>
      </c>
      <c r="AP33" s="80">
        <v>44732</v>
      </c>
      <c r="AQ33" s="80">
        <v>44739</v>
      </c>
      <c r="AR33" s="80">
        <v>44746</v>
      </c>
      <c r="AS33" s="80">
        <v>44762</v>
      </c>
      <c r="AT33" s="80">
        <v>44788</v>
      </c>
      <c r="AU33" s="83"/>
      <c r="AV33" s="83"/>
      <c r="AW33" s="83"/>
      <c r="AX33" s="83"/>
      <c r="AY33" s="83"/>
      <c r="AZ33" s="83"/>
    </row>
    <row r="34" spans="1:52" s="69" customFormat="1" ht="38.25" hidden="1" x14ac:dyDescent="0.25">
      <c r="A34" s="31" t="s">
        <v>9065</v>
      </c>
      <c r="B34" s="31" t="s">
        <v>9066</v>
      </c>
      <c r="C34" s="31" t="s">
        <v>9071</v>
      </c>
      <c r="D34" s="32" t="s">
        <v>3100</v>
      </c>
      <c r="E34" s="31" t="s">
        <v>9102</v>
      </c>
      <c r="F34" s="31" t="s">
        <v>9074</v>
      </c>
      <c r="G34" s="32" t="s">
        <v>3097</v>
      </c>
      <c r="H34" s="32" t="s">
        <v>316</v>
      </c>
      <c r="I34" s="31" t="s">
        <v>360</v>
      </c>
      <c r="J34" s="31" t="s">
        <v>7065</v>
      </c>
      <c r="K34" s="32" t="s">
        <v>55</v>
      </c>
      <c r="L34" s="31">
        <v>30</v>
      </c>
      <c r="M34" s="31" t="s">
        <v>3095</v>
      </c>
      <c r="N34" s="33">
        <v>44585</v>
      </c>
      <c r="O34" s="34">
        <v>20222140037701</v>
      </c>
      <c r="P34" s="35">
        <v>44608</v>
      </c>
      <c r="Q34" s="46">
        <f t="shared" si="0"/>
        <v>17</v>
      </c>
      <c r="R34" s="46">
        <f>NETWORKDAYS(N34,P34,AL34:AO34:AP34:AQ34:AR34:AS34:AT34)</f>
        <v>18</v>
      </c>
      <c r="S34" s="31" t="s">
        <v>9135</v>
      </c>
      <c r="T34" s="31" t="s">
        <v>9177</v>
      </c>
      <c r="U34" s="35">
        <v>44608</v>
      </c>
      <c r="V34" s="31" t="s">
        <v>9137</v>
      </c>
      <c r="W34" s="31" t="s">
        <v>9138</v>
      </c>
      <c r="X34" s="31" t="s">
        <v>9079</v>
      </c>
      <c r="Y34" s="31" t="s">
        <v>9079</v>
      </c>
      <c r="Z34" s="72"/>
      <c r="AA34" s="72"/>
      <c r="AB34" s="72"/>
      <c r="AC34" s="72"/>
      <c r="AD34" s="72"/>
      <c r="AE34" s="72"/>
      <c r="AF34" s="72"/>
      <c r="AG34" s="72"/>
      <c r="AH34" s="72"/>
      <c r="AI34" s="72"/>
      <c r="AJ34" s="72"/>
      <c r="AK34" s="72"/>
      <c r="AL34" s="68">
        <v>44641</v>
      </c>
      <c r="AM34" s="68">
        <v>44665</v>
      </c>
      <c r="AN34" s="68">
        <v>44666</v>
      </c>
      <c r="AO34" s="68">
        <v>44711</v>
      </c>
      <c r="AP34" s="68">
        <v>44732</v>
      </c>
      <c r="AQ34" s="68">
        <v>44739</v>
      </c>
      <c r="AR34" s="68">
        <v>44746</v>
      </c>
      <c r="AS34" s="68">
        <v>44762</v>
      </c>
      <c r="AT34" s="68">
        <v>44788</v>
      </c>
      <c r="AU34" s="72"/>
      <c r="AV34" s="72"/>
      <c r="AW34" s="72"/>
      <c r="AX34" s="72"/>
      <c r="AY34" s="72"/>
      <c r="AZ34" s="72"/>
    </row>
    <row r="35" spans="1:52" s="81" customFormat="1" ht="38.25" x14ac:dyDescent="0.25">
      <c r="A35" s="36" t="s">
        <v>9065</v>
      </c>
      <c r="B35" s="36" t="s">
        <v>9066</v>
      </c>
      <c r="C35" s="36" t="s">
        <v>9111</v>
      </c>
      <c r="D35" s="37" t="s">
        <v>3105</v>
      </c>
      <c r="E35" s="36" t="s">
        <v>9078</v>
      </c>
      <c r="F35" s="36" t="s">
        <v>9101</v>
      </c>
      <c r="G35" s="37" t="s">
        <v>3103</v>
      </c>
      <c r="H35" s="37" t="s">
        <v>9081</v>
      </c>
      <c r="I35" s="36" t="s">
        <v>360</v>
      </c>
      <c r="J35" s="36" t="s">
        <v>7025</v>
      </c>
      <c r="K35" s="37" t="s">
        <v>128</v>
      </c>
      <c r="L35" s="36">
        <v>30</v>
      </c>
      <c r="M35" s="36" t="s">
        <v>3101</v>
      </c>
      <c r="N35" s="38">
        <v>44585</v>
      </c>
      <c r="O35" s="39" t="s">
        <v>9112</v>
      </c>
      <c r="P35" s="40">
        <v>44642</v>
      </c>
      <c r="Q35" s="58">
        <f t="shared" si="0"/>
        <v>40</v>
      </c>
      <c r="R35" s="58">
        <f>NETWORKDAYS(N35,P35,AL35:AO35:AP35:AQ35:AR35:AS35:AT35)</f>
        <v>41</v>
      </c>
      <c r="S35" s="36" t="s">
        <v>9141</v>
      </c>
      <c r="T35" s="36"/>
      <c r="U35" s="36"/>
      <c r="V35" s="36"/>
      <c r="W35" s="36"/>
      <c r="X35" s="36"/>
      <c r="Y35" s="36" t="s">
        <v>9178</v>
      </c>
      <c r="Z35" s="83"/>
      <c r="AA35" s="83"/>
      <c r="AB35" s="83"/>
      <c r="AC35" s="83"/>
      <c r="AD35" s="83"/>
      <c r="AE35" s="83"/>
      <c r="AF35" s="83"/>
      <c r="AG35" s="83"/>
      <c r="AH35" s="83"/>
      <c r="AI35" s="83"/>
      <c r="AJ35" s="83"/>
      <c r="AK35" s="83"/>
      <c r="AL35" s="80">
        <v>44641</v>
      </c>
      <c r="AM35" s="80">
        <v>44665</v>
      </c>
      <c r="AN35" s="80">
        <v>44666</v>
      </c>
      <c r="AO35" s="80">
        <v>44711</v>
      </c>
      <c r="AP35" s="80">
        <v>44732</v>
      </c>
      <c r="AQ35" s="80">
        <v>44739</v>
      </c>
      <c r="AR35" s="80">
        <v>44746</v>
      </c>
      <c r="AS35" s="80">
        <v>44762</v>
      </c>
      <c r="AT35" s="80">
        <v>44788</v>
      </c>
      <c r="AU35" s="83"/>
      <c r="AV35" s="83"/>
      <c r="AW35" s="83"/>
      <c r="AX35" s="83"/>
      <c r="AY35" s="83"/>
      <c r="AZ35" s="83"/>
    </row>
    <row r="36" spans="1:52" s="69" customFormat="1" ht="51" hidden="1" x14ac:dyDescent="0.25">
      <c r="A36" s="31" t="s">
        <v>9065</v>
      </c>
      <c r="B36" s="31" t="s">
        <v>9066</v>
      </c>
      <c r="C36" s="31" t="s">
        <v>9113</v>
      </c>
      <c r="D36" s="32" t="s">
        <v>3112</v>
      </c>
      <c r="E36" s="31" t="s">
        <v>9073</v>
      </c>
      <c r="F36" s="31" t="s">
        <v>9069</v>
      </c>
      <c r="G36" s="32" t="s">
        <v>3108</v>
      </c>
      <c r="H36" s="32" t="s">
        <v>7526</v>
      </c>
      <c r="I36" s="31" t="s">
        <v>360</v>
      </c>
      <c r="J36" s="31" t="s">
        <v>7025</v>
      </c>
      <c r="K36" s="32" t="s">
        <v>128</v>
      </c>
      <c r="L36" s="31">
        <v>30</v>
      </c>
      <c r="M36" s="31" t="s">
        <v>3106</v>
      </c>
      <c r="N36" s="33">
        <v>44585</v>
      </c>
      <c r="O36" s="34">
        <v>20222110041451</v>
      </c>
      <c r="P36" s="35">
        <v>44615</v>
      </c>
      <c r="Q36" s="46">
        <f t="shared" si="0"/>
        <v>22</v>
      </c>
      <c r="R36" s="46">
        <f>NETWORKDAYS(N36,P36,AL36:AO36:AP36:AQ36:AR36:AS36:AT36)</f>
        <v>23</v>
      </c>
      <c r="S36" s="31" t="s">
        <v>9135</v>
      </c>
      <c r="T36" s="31" t="s">
        <v>9179</v>
      </c>
      <c r="U36" s="31" t="s">
        <v>9079</v>
      </c>
      <c r="V36" s="31" t="s">
        <v>9162</v>
      </c>
      <c r="W36" s="31" t="s">
        <v>9079</v>
      </c>
      <c r="X36" s="31" t="s">
        <v>9079</v>
      </c>
      <c r="Y36" s="31" t="s">
        <v>9180</v>
      </c>
      <c r="Z36" s="73"/>
      <c r="AA36" s="73"/>
      <c r="AB36" s="73"/>
      <c r="AC36" s="73"/>
      <c r="AD36" s="73"/>
      <c r="AE36" s="73"/>
      <c r="AF36" s="73"/>
      <c r="AG36" s="73"/>
      <c r="AH36" s="73"/>
      <c r="AI36" s="73"/>
      <c r="AJ36" s="73"/>
      <c r="AK36" s="73"/>
      <c r="AL36" s="71">
        <v>44641</v>
      </c>
      <c r="AM36" s="71">
        <v>44665</v>
      </c>
      <c r="AN36" s="71">
        <v>44666</v>
      </c>
      <c r="AO36" s="71">
        <v>44711</v>
      </c>
      <c r="AP36" s="71">
        <v>44732</v>
      </c>
      <c r="AQ36" s="71">
        <v>44739</v>
      </c>
      <c r="AR36" s="71">
        <v>44746</v>
      </c>
      <c r="AS36" s="71">
        <v>44762</v>
      </c>
      <c r="AT36" s="71">
        <v>44788</v>
      </c>
      <c r="AU36" s="73"/>
      <c r="AV36" s="73"/>
      <c r="AW36" s="73"/>
      <c r="AX36" s="73"/>
      <c r="AY36" s="73"/>
      <c r="AZ36" s="73"/>
    </row>
    <row r="37" spans="1:52" s="81" customFormat="1" ht="51" x14ac:dyDescent="0.25">
      <c r="A37" s="36" t="s">
        <v>9065</v>
      </c>
      <c r="B37" s="36" t="s">
        <v>9066</v>
      </c>
      <c r="C37" s="36" t="s">
        <v>9088</v>
      </c>
      <c r="D37" s="37" t="s">
        <v>3119</v>
      </c>
      <c r="E37" s="36" t="s">
        <v>9068</v>
      </c>
      <c r="F37" s="36" t="s">
        <v>9074</v>
      </c>
      <c r="G37" s="37" t="s">
        <v>3115</v>
      </c>
      <c r="H37" s="36" t="s">
        <v>9114</v>
      </c>
      <c r="I37" s="36" t="s">
        <v>360</v>
      </c>
      <c r="J37" s="37" t="s">
        <v>392</v>
      </c>
      <c r="K37" s="37" t="s">
        <v>128</v>
      </c>
      <c r="L37" s="36">
        <v>30</v>
      </c>
      <c r="M37" s="36" t="s">
        <v>3113</v>
      </c>
      <c r="N37" s="38">
        <v>44585</v>
      </c>
      <c r="O37" s="39">
        <v>20222130051391</v>
      </c>
      <c r="P37" s="40">
        <v>44677</v>
      </c>
      <c r="Q37" s="58">
        <f t="shared" si="0"/>
        <v>63</v>
      </c>
      <c r="R37" s="58">
        <f>NETWORKDAYS(N37,P37,AL37:AO37:AP37:AQ37:AR37:AS37:AT37)</f>
        <v>64</v>
      </c>
      <c r="S37" s="36" t="s">
        <v>9141</v>
      </c>
      <c r="T37" s="36" t="s">
        <v>9181</v>
      </c>
      <c r="U37" s="36"/>
      <c r="V37" s="36"/>
      <c r="W37" s="36"/>
      <c r="X37" s="36"/>
      <c r="Y37" s="36"/>
      <c r="Z37" s="82"/>
      <c r="AA37" s="82"/>
      <c r="AB37" s="82"/>
      <c r="AC37" s="82"/>
      <c r="AD37" s="82"/>
      <c r="AE37" s="82"/>
      <c r="AF37" s="82"/>
      <c r="AG37" s="82"/>
      <c r="AH37" s="82"/>
      <c r="AI37" s="82"/>
      <c r="AJ37" s="82"/>
      <c r="AK37" s="82"/>
      <c r="AL37" s="80">
        <v>44641</v>
      </c>
      <c r="AM37" s="80">
        <v>44665</v>
      </c>
      <c r="AN37" s="80">
        <v>44666</v>
      </c>
      <c r="AO37" s="80">
        <v>44711</v>
      </c>
      <c r="AP37" s="80">
        <v>44732</v>
      </c>
      <c r="AQ37" s="80">
        <v>44739</v>
      </c>
      <c r="AR37" s="80">
        <v>44746</v>
      </c>
      <c r="AS37" s="80">
        <v>44762</v>
      </c>
      <c r="AT37" s="80">
        <v>44788</v>
      </c>
      <c r="AU37" s="82"/>
      <c r="AV37" s="82"/>
      <c r="AW37" s="82"/>
      <c r="AX37" s="82"/>
      <c r="AY37" s="82"/>
      <c r="AZ37" s="82"/>
    </row>
    <row r="38" spans="1:52" s="81" customFormat="1" ht="51" x14ac:dyDescent="0.25">
      <c r="A38" s="36" t="s">
        <v>9065</v>
      </c>
      <c r="B38" s="36" t="s">
        <v>9066</v>
      </c>
      <c r="C38" s="36" t="s">
        <v>9115</v>
      </c>
      <c r="D38" s="37" t="s">
        <v>3125</v>
      </c>
      <c r="E38" s="36" t="s">
        <v>9068</v>
      </c>
      <c r="F38" s="36" t="s">
        <v>9074</v>
      </c>
      <c r="G38" s="37" t="s">
        <v>3122</v>
      </c>
      <c r="H38" s="36" t="s">
        <v>9114</v>
      </c>
      <c r="I38" s="36" t="s">
        <v>360</v>
      </c>
      <c r="J38" s="37" t="s">
        <v>392</v>
      </c>
      <c r="K38" s="37" t="s">
        <v>585</v>
      </c>
      <c r="L38" s="36">
        <v>20</v>
      </c>
      <c r="M38" s="36" t="s">
        <v>3120</v>
      </c>
      <c r="N38" s="38">
        <v>44585</v>
      </c>
      <c r="O38" s="39" t="s">
        <v>9116</v>
      </c>
      <c r="P38" s="40">
        <v>44657</v>
      </c>
      <c r="Q38" s="58">
        <f t="shared" si="0"/>
        <v>51</v>
      </c>
      <c r="R38" s="58">
        <f>NETWORKDAYS(N38,P38,AL38:AO38:AP38:AQ38:AR38:AS38:AT38)</f>
        <v>52</v>
      </c>
      <c r="S38" s="36" t="s">
        <v>9141</v>
      </c>
      <c r="T38" s="36" t="s">
        <v>9182</v>
      </c>
      <c r="U38" s="40">
        <v>44657</v>
      </c>
      <c r="V38" s="36" t="s">
        <v>9137</v>
      </c>
      <c r="W38" s="36" t="s">
        <v>9138</v>
      </c>
      <c r="X38" s="36" t="s">
        <v>9079</v>
      </c>
      <c r="Y38" s="36" t="s">
        <v>9079</v>
      </c>
      <c r="Z38" s="82"/>
      <c r="AA38" s="82"/>
      <c r="AB38" s="82"/>
      <c r="AC38" s="82"/>
      <c r="AD38" s="82"/>
      <c r="AE38" s="82"/>
      <c r="AF38" s="82"/>
      <c r="AG38" s="82"/>
      <c r="AH38" s="82"/>
      <c r="AI38" s="82"/>
      <c r="AJ38" s="82"/>
      <c r="AK38" s="82"/>
      <c r="AL38" s="84">
        <v>44641</v>
      </c>
      <c r="AM38" s="84">
        <v>44665</v>
      </c>
      <c r="AN38" s="84">
        <v>44666</v>
      </c>
      <c r="AO38" s="84">
        <v>44711</v>
      </c>
      <c r="AP38" s="84">
        <v>44732</v>
      </c>
      <c r="AQ38" s="84">
        <v>44739</v>
      </c>
      <c r="AR38" s="84">
        <v>44746</v>
      </c>
      <c r="AS38" s="84">
        <v>44762</v>
      </c>
      <c r="AT38" s="84">
        <v>44788</v>
      </c>
      <c r="AU38" s="82"/>
      <c r="AV38" s="82"/>
      <c r="AW38" s="82"/>
      <c r="AX38" s="82"/>
      <c r="AY38" s="82"/>
      <c r="AZ38" s="82"/>
    </row>
    <row r="39" spans="1:52" s="87" customFormat="1" ht="38.25" x14ac:dyDescent="0.25">
      <c r="A39" s="41" t="s">
        <v>9065</v>
      </c>
      <c r="B39" s="41" t="s">
        <v>9066</v>
      </c>
      <c r="C39" s="41" t="s">
        <v>9098</v>
      </c>
      <c r="D39" s="42" t="s">
        <v>1403</v>
      </c>
      <c r="E39" s="41" t="s">
        <v>9068</v>
      </c>
      <c r="F39" s="41" t="s">
        <v>9074</v>
      </c>
      <c r="G39" s="42" t="s">
        <v>3128</v>
      </c>
      <c r="H39" s="41" t="s">
        <v>7553</v>
      </c>
      <c r="I39" s="41" t="s">
        <v>360</v>
      </c>
      <c r="J39" s="42" t="s">
        <v>9090</v>
      </c>
      <c r="K39" s="42" t="s">
        <v>128</v>
      </c>
      <c r="L39" s="41">
        <v>30</v>
      </c>
      <c r="M39" s="41" t="s">
        <v>3126</v>
      </c>
      <c r="N39" s="95">
        <v>44585</v>
      </c>
      <c r="O39" s="96"/>
      <c r="P39" s="97">
        <v>44771</v>
      </c>
      <c r="Q39" s="55">
        <f t="shared" si="0"/>
        <v>126</v>
      </c>
      <c r="R39" s="55">
        <f>NETWORKDAYS(N39,P39,AL39:AO39:AP39:AQ39:AR39:AS39:AT39)</f>
        <v>127</v>
      </c>
      <c r="S39" s="41" t="s">
        <v>9158</v>
      </c>
      <c r="T39" s="41"/>
      <c r="U39" s="41"/>
      <c r="V39" s="41"/>
      <c r="W39" s="41"/>
      <c r="X39" s="41"/>
      <c r="Y39" s="41"/>
      <c r="Z39" s="85"/>
      <c r="AA39" s="85"/>
      <c r="AB39" s="85"/>
      <c r="AC39" s="85"/>
      <c r="AD39" s="85"/>
      <c r="AE39" s="85"/>
      <c r="AF39" s="85"/>
      <c r="AG39" s="85"/>
      <c r="AH39" s="85"/>
      <c r="AI39" s="85"/>
      <c r="AJ39" s="85"/>
      <c r="AK39" s="85"/>
      <c r="AL39" s="86">
        <v>44641</v>
      </c>
      <c r="AM39" s="86">
        <v>44665</v>
      </c>
      <c r="AN39" s="86">
        <v>44666</v>
      </c>
      <c r="AO39" s="86">
        <v>44711</v>
      </c>
      <c r="AP39" s="86">
        <v>44732</v>
      </c>
      <c r="AQ39" s="86">
        <v>44739</v>
      </c>
      <c r="AR39" s="86">
        <v>44746</v>
      </c>
      <c r="AS39" s="86">
        <v>44762</v>
      </c>
      <c r="AT39" s="86">
        <v>44788</v>
      </c>
      <c r="AU39" s="85"/>
      <c r="AV39" s="85"/>
      <c r="AW39" s="85"/>
      <c r="AX39" s="85"/>
      <c r="AY39" s="85"/>
      <c r="AZ39" s="85"/>
    </row>
    <row r="40" spans="1:52" s="81" customFormat="1" ht="38.25" x14ac:dyDescent="0.25">
      <c r="A40" s="36" t="s">
        <v>9065</v>
      </c>
      <c r="B40" s="36" t="s">
        <v>9066</v>
      </c>
      <c r="C40" s="36" t="s">
        <v>9071</v>
      </c>
      <c r="D40" s="37" t="s">
        <v>3134</v>
      </c>
      <c r="E40" s="36" t="s">
        <v>9078</v>
      </c>
      <c r="F40" s="36" t="s">
        <v>9069</v>
      </c>
      <c r="G40" s="37" t="s">
        <v>3132</v>
      </c>
      <c r="H40" s="37" t="s">
        <v>9081</v>
      </c>
      <c r="I40" s="36" t="s">
        <v>360</v>
      </c>
      <c r="J40" s="36" t="s">
        <v>7025</v>
      </c>
      <c r="K40" s="37" t="s">
        <v>55</v>
      </c>
      <c r="L40" s="36">
        <v>30</v>
      </c>
      <c r="M40" s="36" t="s">
        <v>3130</v>
      </c>
      <c r="N40" s="38">
        <v>44585</v>
      </c>
      <c r="O40" s="39"/>
      <c r="P40" s="40">
        <v>44670</v>
      </c>
      <c r="Q40" s="58">
        <f t="shared" si="0"/>
        <v>58</v>
      </c>
      <c r="R40" s="58">
        <f>NETWORKDAYS(N40,P40,AL40:AO40:AP40:AQ40:AR40:AS40:AT40)</f>
        <v>59</v>
      </c>
      <c r="S40" s="36" t="s">
        <v>9141</v>
      </c>
      <c r="T40" s="36" t="s">
        <v>9183</v>
      </c>
      <c r="U40" s="36"/>
      <c r="V40" s="36"/>
      <c r="W40" s="36"/>
      <c r="X40" s="36"/>
      <c r="Y40" s="36" t="s">
        <v>9184</v>
      </c>
      <c r="Z40" s="82"/>
      <c r="AA40" s="82"/>
      <c r="AB40" s="82"/>
      <c r="AC40" s="82"/>
      <c r="AD40" s="82"/>
      <c r="AE40" s="82"/>
      <c r="AF40" s="82"/>
      <c r="AG40" s="82"/>
      <c r="AH40" s="82"/>
      <c r="AI40" s="82"/>
      <c r="AJ40" s="82"/>
      <c r="AK40" s="82"/>
      <c r="AL40" s="80">
        <v>44641</v>
      </c>
      <c r="AM40" s="80">
        <v>44665</v>
      </c>
      <c r="AN40" s="80">
        <v>44666</v>
      </c>
      <c r="AO40" s="80">
        <v>44711</v>
      </c>
      <c r="AP40" s="80">
        <v>44732</v>
      </c>
      <c r="AQ40" s="80">
        <v>44739</v>
      </c>
      <c r="AR40" s="80">
        <v>44746</v>
      </c>
      <c r="AS40" s="80">
        <v>44762</v>
      </c>
      <c r="AT40" s="80">
        <v>44788</v>
      </c>
      <c r="AU40" s="82"/>
      <c r="AV40" s="82"/>
      <c r="AW40" s="82"/>
      <c r="AX40" s="82"/>
      <c r="AY40" s="82"/>
      <c r="AZ40" s="82"/>
    </row>
    <row r="41" spans="1:52" s="69" customFormat="1" ht="38.25" hidden="1" x14ac:dyDescent="0.25">
      <c r="A41" s="31" t="s">
        <v>9065</v>
      </c>
      <c r="B41" s="31" t="s">
        <v>9066</v>
      </c>
      <c r="C41" s="31" t="s">
        <v>9071</v>
      </c>
      <c r="D41" s="32" t="s">
        <v>3139</v>
      </c>
      <c r="E41" s="31" t="s">
        <v>9078</v>
      </c>
      <c r="F41" s="31" t="s">
        <v>9069</v>
      </c>
      <c r="G41" s="32" t="s">
        <v>3137</v>
      </c>
      <c r="H41" s="32" t="s">
        <v>8799</v>
      </c>
      <c r="I41" s="31" t="s">
        <v>360</v>
      </c>
      <c r="J41" s="31" t="s">
        <v>7065</v>
      </c>
      <c r="K41" s="32" t="s">
        <v>55</v>
      </c>
      <c r="L41" s="31">
        <v>30</v>
      </c>
      <c r="M41" s="31" t="s">
        <v>3135</v>
      </c>
      <c r="N41" s="33">
        <v>44585</v>
      </c>
      <c r="O41" s="34" t="s">
        <v>9079</v>
      </c>
      <c r="P41" s="35">
        <v>44602</v>
      </c>
      <c r="Q41" s="46">
        <f t="shared" si="0"/>
        <v>13</v>
      </c>
      <c r="R41" s="46">
        <f>NETWORKDAYS(N41,P41,AL41:AO41:AP41:AQ41:AR41:AS41:AT41)</f>
        <v>14</v>
      </c>
      <c r="S41" s="31" t="s">
        <v>9135</v>
      </c>
      <c r="T41" s="31" t="s">
        <v>9185</v>
      </c>
      <c r="U41" s="31" t="s">
        <v>9079</v>
      </c>
      <c r="V41" s="31" t="s">
        <v>9079</v>
      </c>
      <c r="W41" s="31" t="s">
        <v>9138</v>
      </c>
      <c r="X41" s="31" t="s">
        <v>9079</v>
      </c>
      <c r="Y41" s="31" t="s">
        <v>9186</v>
      </c>
      <c r="Z41" s="72"/>
      <c r="AA41" s="72"/>
      <c r="AB41" s="72"/>
      <c r="AC41" s="72"/>
      <c r="AD41" s="72"/>
      <c r="AE41" s="72"/>
      <c r="AF41" s="72"/>
      <c r="AG41" s="72"/>
      <c r="AH41" s="72"/>
      <c r="AI41" s="72"/>
      <c r="AJ41" s="72"/>
      <c r="AK41" s="72"/>
      <c r="AL41" s="71">
        <v>44641</v>
      </c>
      <c r="AM41" s="71">
        <v>44665</v>
      </c>
      <c r="AN41" s="71">
        <v>44666</v>
      </c>
      <c r="AO41" s="71">
        <v>44711</v>
      </c>
      <c r="AP41" s="71">
        <v>44732</v>
      </c>
      <c r="AQ41" s="71">
        <v>44739</v>
      </c>
      <c r="AR41" s="71">
        <v>44746</v>
      </c>
      <c r="AS41" s="71">
        <v>44762</v>
      </c>
      <c r="AT41" s="71">
        <v>44788</v>
      </c>
      <c r="AU41" s="72"/>
      <c r="AV41" s="72"/>
      <c r="AW41" s="72"/>
      <c r="AX41" s="72"/>
      <c r="AY41" s="72"/>
      <c r="AZ41" s="72"/>
    </row>
    <row r="42" spans="1:52" s="69" customFormat="1" ht="38.25" hidden="1" x14ac:dyDescent="0.25">
      <c r="A42" s="31" t="s">
        <v>9065</v>
      </c>
      <c r="B42" s="31" t="s">
        <v>9066</v>
      </c>
      <c r="C42" s="31" t="s">
        <v>9098</v>
      </c>
      <c r="D42" s="32" t="s">
        <v>3145</v>
      </c>
      <c r="E42" s="31" t="s">
        <v>9078</v>
      </c>
      <c r="F42" s="31" t="s">
        <v>9074</v>
      </c>
      <c r="G42" s="32" t="s">
        <v>3142</v>
      </c>
      <c r="H42" s="32" t="s">
        <v>316</v>
      </c>
      <c r="I42" s="31" t="s">
        <v>360</v>
      </c>
      <c r="J42" s="31" t="s">
        <v>7065</v>
      </c>
      <c r="K42" s="32" t="s">
        <v>55</v>
      </c>
      <c r="L42" s="31">
        <v>30</v>
      </c>
      <c r="M42" s="31" t="s">
        <v>3140</v>
      </c>
      <c r="N42" s="33">
        <v>44586</v>
      </c>
      <c r="O42" s="34">
        <v>20222140036891</v>
      </c>
      <c r="P42" s="35">
        <v>44602</v>
      </c>
      <c r="Q42" s="46">
        <f t="shared" si="0"/>
        <v>12</v>
      </c>
      <c r="R42" s="46">
        <f>NETWORKDAYS(N42,P42,AL42:AO42:AP42:AQ42:AR42:AS42:AT42)</f>
        <v>13</v>
      </c>
      <c r="S42" s="31" t="s">
        <v>9135</v>
      </c>
      <c r="T42" s="31" t="s">
        <v>9187</v>
      </c>
      <c r="U42" s="35">
        <v>44602</v>
      </c>
      <c r="V42" s="31" t="s">
        <v>9137</v>
      </c>
      <c r="W42" s="31" t="s">
        <v>9138</v>
      </c>
      <c r="X42" s="31" t="s">
        <v>9079</v>
      </c>
      <c r="Y42" s="31" t="s">
        <v>9079</v>
      </c>
      <c r="Z42" s="72"/>
      <c r="AA42" s="72"/>
      <c r="AB42" s="72"/>
      <c r="AC42" s="72"/>
      <c r="AD42" s="72"/>
      <c r="AE42" s="72"/>
      <c r="AF42" s="72"/>
      <c r="AG42" s="72"/>
      <c r="AH42" s="72"/>
      <c r="AI42" s="72"/>
      <c r="AJ42" s="72"/>
      <c r="AK42" s="72"/>
      <c r="AL42" s="68">
        <v>44641</v>
      </c>
      <c r="AM42" s="68">
        <v>44665</v>
      </c>
      <c r="AN42" s="68">
        <v>44666</v>
      </c>
      <c r="AO42" s="68">
        <v>44711</v>
      </c>
      <c r="AP42" s="68">
        <v>44732</v>
      </c>
      <c r="AQ42" s="68">
        <v>44739</v>
      </c>
      <c r="AR42" s="68">
        <v>44746</v>
      </c>
      <c r="AS42" s="68">
        <v>44762</v>
      </c>
      <c r="AT42" s="68">
        <v>44788</v>
      </c>
      <c r="AU42" s="72"/>
      <c r="AV42" s="72"/>
      <c r="AW42" s="72"/>
      <c r="AX42" s="72"/>
      <c r="AY42" s="72"/>
      <c r="AZ42" s="72"/>
    </row>
    <row r="43" spans="1:52" s="69" customFormat="1" ht="63.75" hidden="1" x14ac:dyDescent="0.25">
      <c r="A43" s="31" t="s">
        <v>9065</v>
      </c>
      <c r="B43" s="31" t="s">
        <v>9066</v>
      </c>
      <c r="C43" s="31" t="s">
        <v>9098</v>
      </c>
      <c r="D43" s="32" t="s">
        <v>3151</v>
      </c>
      <c r="E43" s="31" t="s">
        <v>9078</v>
      </c>
      <c r="F43" s="31" t="s">
        <v>9074</v>
      </c>
      <c r="G43" s="32" t="s">
        <v>3148</v>
      </c>
      <c r="H43" s="32" t="s">
        <v>9083</v>
      </c>
      <c r="I43" s="31" t="s">
        <v>360</v>
      </c>
      <c r="J43" s="31" t="s">
        <v>7025</v>
      </c>
      <c r="K43" s="32" t="s">
        <v>55</v>
      </c>
      <c r="L43" s="31">
        <v>30</v>
      </c>
      <c r="M43" s="31" t="s">
        <v>3146</v>
      </c>
      <c r="N43" s="33">
        <v>44586</v>
      </c>
      <c r="O43" s="34">
        <v>20222110036011</v>
      </c>
      <c r="P43" s="35">
        <v>44599</v>
      </c>
      <c r="Q43" s="46">
        <f t="shared" si="0"/>
        <v>9</v>
      </c>
      <c r="R43" s="46">
        <f>NETWORKDAYS(N43,P43,AL43:AO43:AP43:AQ43:AR43:AS43:AT43)</f>
        <v>10</v>
      </c>
      <c r="S43" s="31" t="s">
        <v>9135</v>
      </c>
      <c r="T43" s="31" t="s">
        <v>9188</v>
      </c>
      <c r="U43" s="35">
        <v>44600</v>
      </c>
      <c r="V43" s="31" t="s">
        <v>9137</v>
      </c>
      <c r="W43" s="31" t="s">
        <v>9138</v>
      </c>
      <c r="X43" s="31" t="s">
        <v>9079</v>
      </c>
      <c r="Y43" s="31" t="s">
        <v>9079</v>
      </c>
      <c r="Z43" s="72"/>
      <c r="AA43" s="72"/>
      <c r="AB43" s="72"/>
      <c r="AC43" s="72"/>
      <c r="AD43" s="72"/>
      <c r="AE43" s="72"/>
      <c r="AF43" s="72"/>
      <c r="AG43" s="72"/>
      <c r="AH43" s="72"/>
      <c r="AI43" s="72"/>
      <c r="AJ43" s="72"/>
      <c r="AK43" s="72"/>
      <c r="AL43" s="71">
        <v>44641</v>
      </c>
      <c r="AM43" s="71">
        <v>44665</v>
      </c>
      <c r="AN43" s="71">
        <v>44666</v>
      </c>
      <c r="AO43" s="71">
        <v>44711</v>
      </c>
      <c r="AP43" s="71">
        <v>44732</v>
      </c>
      <c r="AQ43" s="71">
        <v>44739</v>
      </c>
      <c r="AR43" s="71">
        <v>44746</v>
      </c>
      <c r="AS43" s="71">
        <v>44762</v>
      </c>
      <c r="AT43" s="71">
        <v>44788</v>
      </c>
      <c r="AU43" s="72"/>
      <c r="AV43" s="72"/>
      <c r="AW43" s="72"/>
      <c r="AX43" s="72"/>
      <c r="AY43" s="72"/>
      <c r="AZ43" s="72"/>
    </row>
    <row r="44" spans="1:52" s="69" customFormat="1" ht="63.75" hidden="1" x14ac:dyDescent="0.25">
      <c r="A44" s="31" t="s">
        <v>9065</v>
      </c>
      <c r="B44" s="31" t="s">
        <v>9117</v>
      </c>
      <c r="C44" s="31" t="s">
        <v>9071</v>
      </c>
      <c r="D44" s="32" t="s">
        <v>870</v>
      </c>
      <c r="E44" s="31" t="s">
        <v>9068</v>
      </c>
      <c r="F44" s="31" t="s">
        <v>9074</v>
      </c>
      <c r="G44" s="32" t="s">
        <v>3154</v>
      </c>
      <c r="H44" s="31" t="s">
        <v>9118</v>
      </c>
      <c r="I44" s="31" t="s">
        <v>360</v>
      </c>
      <c r="J44" s="31" t="s">
        <v>7065</v>
      </c>
      <c r="K44" s="32" t="s">
        <v>128</v>
      </c>
      <c r="L44" s="31">
        <v>30</v>
      </c>
      <c r="M44" s="31" t="s">
        <v>3152</v>
      </c>
      <c r="N44" s="33">
        <v>44586</v>
      </c>
      <c r="O44" s="34">
        <v>20222140034081</v>
      </c>
      <c r="P44" s="35">
        <v>44595</v>
      </c>
      <c r="Q44" s="46">
        <f t="shared" si="0"/>
        <v>7</v>
      </c>
      <c r="R44" s="46">
        <f>NETWORKDAYS(N44,P44,AL44:AO44:AP44:AQ44:AR44:AS44:AT44)</f>
        <v>8</v>
      </c>
      <c r="S44" s="31" t="s">
        <v>9135</v>
      </c>
      <c r="T44" s="31" t="s">
        <v>9189</v>
      </c>
      <c r="U44" s="35">
        <v>44595</v>
      </c>
      <c r="V44" s="31" t="s">
        <v>9137</v>
      </c>
      <c r="W44" s="31" t="s">
        <v>9138</v>
      </c>
      <c r="X44" s="31" t="s">
        <v>9079</v>
      </c>
      <c r="Y44" s="31" t="s">
        <v>9079</v>
      </c>
      <c r="Z44" s="72"/>
      <c r="AA44" s="72"/>
      <c r="AB44" s="72"/>
      <c r="AC44" s="72"/>
      <c r="AD44" s="72"/>
      <c r="AE44" s="72"/>
      <c r="AF44" s="72"/>
      <c r="AG44" s="72"/>
      <c r="AH44" s="72"/>
      <c r="AI44" s="72"/>
      <c r="AJ44" s="72"/>
      <c r="AK44" s="72"/>
      <c r="AL44" s="71">
        <v>44641</v>
      </c>
      <c r="AM44" s="71">
        <v>44665</v>
      </c>
      <c r="AN44" s="71">
        <v>44666</v>
      </c>
      <c r="AO44" s="71">
        <v>44711</v>
      </c>
      <c r="AP44" s="71">
        <v>44732</v>
      </c>
      <c r="AQ44" s="71">
        <v>44739</v>
      </c>
      <c r="AR44" s="71">
        <v>44746</v>
      </c>
      <c r="AS44" s="71">
        <v>44762</v>
      </c>
      <c r="AT44" s="71">
        <v>44788</v>
      </c>
      <c r="AU44" s="72"/>
      <c r="AV44" s="72"/>
      <c r="AW44" s="72"/>
      <c r="AX44" s="72"/>
      <c r="AY44" s="72"/>
      <c r="AZ44" s="72"/>
    </row>
    <row r="45" spans="1:52" s="69" customFormat="1" ht="63.75" hidden="1" x14ac:dyDescent="0.25">
      <c r="A45" s="31" t="s">
        <v>9065</v>
      </c>
      <c r="B45" s="31" t="s">
        <v>9066</v>
      </c>
      <c r="C45" s="31" t="s">
        <v>9071</v>
      </c>
      <c r="D45" s="32" t="s">
        <v>9119</v>
      </c>
      <c r="E45" s="31" t="s">
        <v>9078</v>
      </c>
      <c r="F45" s="31" t="s">
        <v>9074</v>
      </c>
      <c r="G45" s="32" t="s">
        <v>3158</v>
      </c>
      <c r="H45" s="31" t="s">
        <v>9120</v>
      </c>
      <c r="I45" s="31" t="s">
        <v>9076</v>
      </c>
      <c r="J45" s="32" t="s">
        <v>3162</v>
      </c>
      <c r="K45" s="32" t="s">
        <v>585</v>
      </c>
      <c r="L45" s="31">
        <v>20</v>
      </c>
      <c r="M45" s="31" t="s">
        <v>3156</v>
      </c>
      <c r="N45" s="33">
        <v>44586</v>
      </c>
      <c r="O45" s="34">
        <v>20223100039061</v>
      </c>
      <c r="P45" s="35">
        <v>44607</v>
      </c>
      <c r="Q45" s="46">
        <f t="shared" si="0"/>
        <v>15</v>
      </c>
      <c r="R45" s="46">
        <f>NETWORKDAYS(N45,P45,AL45:AO45:AP45:AQ45:AR45:AS45:AT45)</f>
        <v>16</v>
      </c>
      <c r="S45" s="31" t="s">
        <v>9135</v>
      </c>
      <c r="T45" s="31" t="s">
        <v>9190</v>
      </c>
      <c r="U45" s="31"/>
      <c r="V45" s="31" t="s">
        <v>9162</v>
      </c>
      <c r="W45" s="31" t="s">
        <v>9138</v>
      </c>
      <c r="X45" s="31" t="s">
        <v>9079</v>
      </c>
      <c r="Y45" s="31" t="s">
        <v>9180</v>
      </c>
      <c r="Z45" s="72"/>
      <c r="AA45" s="72"/>
      <c r="AB45" s="72"/>
      <c r="AC45" s="72"/>
      <c r="AD45" s="72"/>
      <c r="AE45" s="72"/>
      <c r="AF45" s="72"/>
      <c r="AG45" s="72"/>
      <c r="AH45" s="72"/>
      <c r="AI45" s="72"/>
      <c r="AJ45" s="72"/>
      <c r="AK45" s="72"/>
      <c r="AL45" s="71">
        <v>44641</v>
      </c>
      <c r="AM45" s="71">
        <v>44665</v>
      </c>
      <c r="AN45" s="71">
        <v>44666</v>
      </c>
      <c r="AO45" s="71">
        <v>44711</v>
      </c>
      <c r="AP45" s="71">
        <v>44732</v>
      </c>
      <c r="AQ45" s="71">
        <v>44739</v>
      </c>
      <c r="AR45" s="71">
        <v>44746</v>
      </c>
      <c r="AS45" s="71">
        <v>44762</v>
      </c>
      <c r="AT45" s="71">
        <v>44788</v>
      </c>
      <c r="AU45" s="72"/>
      <c r="AV45" s="72"/>
      <c r="AW45" s="72"/>
      <c r="AX45" s="72"/>
      <c r="AY45" s="72"/>
      <c r="AZ45" s="72"/>
    </row>
    <row r="46" spans="1:52" s="69" customFormat="1" ht="63.75" hidden="1" x14ac:dyDescent="0.25">
      <c r="A46" s="31" t="s">
        <v>9065</v>
      </c>
      <c r="B46" s="31" t="s">
        <v>9066</v>
      </c>
      <c r="C46" s="31" t="s">
        <v>9098</v>
      </c>
      <c r="D46" s="32" t="s">
        <v>3023</v>
      </c>
      <c r="E46" s="31" t="s">
        <v>9078</v>
      </c>
      <c r="F46" s="31" t="s">
        <v>9074</v>
      </c>
      <c r="G46" s="32" t="s">
        <v>3165</v>
      </c>
      <c r="H46" s="32" t="s">
        <v>1404</v>
      </c>
      <c r="I46" s="31" t="s">
        <v>360</v>
      </c>
      <c r="J46" s="31" t="s">
        <v>7065</v>
      </c>
      <c r="K46" s="32" t="s">
        <v>55</v>
      </c>
      <c r="L46" s="31">
        <v>30</v>
      </c>
      <c r="M46" s="31" t="s">
        <v>3163</v>
      </c>
      <c r="N46" s="33">
        <v>44586</v>
      </c>
      <c r="O46" s="34">
        <v>20222140043011</v>
      </c>
      <c r="P46" s="35">
        <v>44621</v>
      </c>
      <c r="Q46" s="46">
        <f t="shared" si="0"/>
        <v>25</v>
      </c>
      <c r="R46" s="46">
        <f>NETWORKDAYS(N46,P46,AL46:AO46:AP46:AQ46:AR46:AS46:AT46)</f>
        <v>26</v>
      </c>
      <c r="S46" s="31" t="s">
        <v>9135</v>
      </c>
      <c r="T46" s="31" t="s">
        <v>9191</v>
      </c>
      <c r="U46" s="31" t="s">
        <v>9079</v>
      </c>
      <c r="V46" s="31" t="s">
        <v>9162</v>
      </c>
      <c r="W46" s="31" t="s">
        <v>9079</v>
      </c>
      <c r="X46" s="31" t="s">
        <v>9079</v>
      </c>
      <c r="Y46" s="31" t="s">
        <v>9163</v>
      </c>
      <c r="Z46" s="72"/>
      <c r="AA46" s="72"/>
      <c r="AB46" s="72"/>
      <c r="AC46" s="72"/>
      <c r="AD46" s="72"/>
      <c r="AE46" s="72"/>
      <c r="AF46" s="72"/>
      <c r="AG46" s="72"/>
      <c r="AH46" s="72"/>
      <c r="AI46" s="72"/>
      <c r="AJ46" s="72"/>
      <c r="AK46" s="72"/>
      <c r="AL46" s="68">
        <v>44641</v>
      </c>
      <c r="AM46" s="68">
        <v>44665</v>
      </c>
      <c r="AN46" s="68">
        <v>44666</v>
      </c>
      <c r="AO46" s="68">
        <v>44711</v>
      </c>
      <c r="AP46" s="68">
        <v>44732</v>
      </c>
      <c r="AQ46" s="68">
        <v>44739</v>
      </c>
      <c r="AR46" s="68">
        <v>44746</v>
      </c>
      <c r="AS46" s="68">
        <v>44762</v>
      </c>
      <c r="AT46" s="68">
        <v>44788</v>
      </c>
      <c r="AU46" s="72"/>
      <c r="AV46" s="72"/>
      <c r="AW46" s="72"/>
      <c r="AX46" s="72"/>
      <c r="AY46" s="72"/>
      <c r="AZ46" s="72"/>
    </row>
    <row r="47" spans="1:52" s="81" customFormat="1" ht="76.5" x14ac:dyDescent="0.25">
      <c r="A47" s="36" t="s">
        <v>9065</v>
      </c>
      <c r="B47" s="36" t="s">
        <v>9066</v>
      </c>
      <c r="C47" s="36" t="s">
        <v>9071</v>
      </c>
      <c r="D47" s="37" t="s">
        <v>3171</v>
      </c>
      <c r="E47" s="36" t="s">
        <v>9121</v>
      </c>
      <c r="F47" s="36" t="s">
        <v>9095</v>
      </c>
      <c r="G47" s="37" t="s">
        <v>3168</v>
      </c>
      <c r="H47" s="36" t="s">
        <v>7275</v>
      </c>
      <c r="I47" s="36" t="s">
        <v>7162</v>
      </c>
      <c r="J47" s="37" t="s">
        <v>664</v>
      </c>
      <c r="K47" s="37" t="s">
        <v>660</v>
      </c>
      <c r="L47" s="36">
        <v>10</v>
      </c>
      <c r="M47" s="36" t="s">
        <v>3166</v>
      </c>
      <c r="N47" s="38">
        <v>44586</v>
      </c>
      <c r="O47" s="39">
        <v>20223000039491</v>
      </c>
      <c r="P47" s="40">
        <v>44608</v>
      </c>
      <c r="Q47" s="58">
        <f t="shared" si="0"/>
        <v>16</v>
      </c>
      <c r="R47" s="58">
        <f>NETWORKDAYS(N47,P47,AL47:AO47:AP47:AQ47:AR47:AS47:AT47)</f>
        <v>17</v>
      </c>
      <c r="S47" s="36" t="s">
        <v>9141</v>
      </c>
      <c r="T47" s="36" t="s">
        <v>9192</v>
      </c>
      <c r="U47" s="36"/>
      <c r="V47" s="36"/>
      <c r="W47" s="36"/>
      <c r="X47" s="36"/>
      <c r="Y47" s="36"/>
      <c r="Z47" s="82"/>
      <c r="AA47" s="82"/>
      <c r="AB47" s="82"/>
      <c r="AC47" s="82"/>
      <c r="AD47" s="82"/>
      <c r="AE47" s="82"/>
      <c r="AF47" s="82"/>
      <c r="AG47" s="82"/>
      <c r="AH47" s="82"/>
      <c r="AI47" s="82"/>
      <c r="AJ47" s="82"/>
      <c r="AK47" s="82"/>
      <c r="AL47" s="80">
        <v>44641</v>
      </c>
      <c r="AM47" s="80">
        <v>44665</v>
      </c>
      <c r="AN47" s="80">
        <v>44666</v>
      </c>
      <c r="AO47" s="80">
        <v>44711</v>
      </c>
      <c r="AP47" s="80">
        <v>44732</v>
      </c>
      <c r="AQ47" s="80">
        <v>44739</v>
      </c>
      <c r="AR47" s="80">
        <v>44746</v>
      </c>
      <c r="AS47" s="80">
        <v>44762</v>
      </c>
      <c r="AT47" s="80">
        <v>44788</v>
      </c>
      <c r="AU47" s="82"/>
      <c r="AV47" s="82"/>
      <c r="AW47" s="82"/>
      <c r="AX47" s="82"/>
      <c r="AY47" s="82"/>
      <c r="AZ47" s="82"/>
    </row>
    <row r="48" spans="1:52" s="69" customFormat="1" ht="38.25" hidden="1" x14ac:dyDescent="0.25">
      <c r="A48" s="31" t="s">
        <v>9065</v>
      </c>
      <c r="B48" s="31" t="s">
        <v>9066</v>
      </c>
      <c r="C48" s="31" t="s">
        <v>9122</v>
      </c>
      <c r="D48" s="32" t="s">
        <v>2783</v>
      </c>
      <c r="E48" s="31" t="s">
        <v>9068</v>
      </c>
      <c r="F48" s="31" t="s">
        <v>9099</v>
      </c>
      <c r="G48" s="32" t="s">
        <v>3175</v>
      </c>
      <c r="H48" s="32" t="s">
        <v>9083</v>
      </c>
      <c r="I48" s="31" t="s">
        <v>360</v>
      </c>
      <c r="J48" s="31" t="s">
        <v>7025</v>
      </c>
      <c r="K48" s="32" t="s">
        <v>93</v>
      </c>
      <c r="L48" s="31">
        <v>35</v>
      </c>
      <c r="M48" s="31" t="s">
        <v>3173</v>
      </c>
      <c r="N48" s="33">
        <v>44586</v>
      </c>
      <c r="O48" s="34">
        <v>20222110036041</v>
      </c>
      <c r="P48" s="35">
        <v>44593</v>
      </c>
      <c r="Q48" s="46">
        <f t="shared" si="0"/>
        <v>5</v>
      </c>
      <c r="R48" s="46">
        <f>NETWORKDAYS(N48,P48,AL48:AO48:AP48:AQ48:AR48:AS48:AT48)</f>
        <v>6</v>
      </c>
      <c r="S48" s="31" t="s">
        <v>9135</v>
      </c>
      <c r="T48" s="31" t="s">
        <v>9193</v>
      </c>
      <c r="U48" s="31" t="s">
        <v>9079</v>
      </c>
      <c r="V48" s="31" t="s">
        <v>9162</v>
      </c>
      <c r="W48" s="31" t="s">
        <v>9079</v>
      </c>
      <c r="X48" s="31" t="s">
        <v>9079</v>
      </c>
      <c r="Y48" s="31" t="s">
        <v>9194</v>
      </c>
      <c r="Z48" s="72"/>
      <c r="AA48" s="72"/>
      <c r="AB48" s="72"/>
      <c r="AC48" s="72"/>
      <c r="AD48" s="72"/>
      <c r="AE48" s="72"/>
      <c r="AF48" s="72"/>
      <c r="AG48" s="72"/>
      <c r="AH48" s="72"/>
      <c r="AI48" s="72"/>
      <c r="AJ48" s="72"/>
      <c r="AK48" s="72"/>
      <c r="AL48" s="71">
        <v>44641</v>
      </c>
      <c r="AM48" s="71">
        <v>44665</v>
      </c>
      <c r="AN48" s="71">
        <v>44666</v>
      </c>
      <c r="AO48" s="71">
        <v>44711</v>
      </c>
      <c r="AP48" s="71">
        <v>44732</v>
      </c>
      <c r="AQ48" s="71">
        <v>44739</v>
      </c>
      <c r="AR48" s="71">
        <v>44746</v>
      </c>
      <c r="AS48" s="71">
        <v>44762</v>
      </c>
      <c r="AT48" s="71">
        <v>44788</v>
      </c>
      <c r="AU48" s="72"/>
      <c r="AV48" s="72"/>
      <c r="AW48" s="72"/>
      <c r="AX48" s="72"/>
      <c r="AY48" s="72"/>
      <c r="AZ48" s="72"/>
    </row>
    <row r="49" spans="1:52" s="81" customFormat="1" ht="38.25" x14ac:dyDescent="0.25">
      <c r="A49" s="36" t="s">
        <v>9065</v>
      </c>
      <c r="B49" s="36" t="s">
        <v>9066</v>
      </c>
      <c r="C49" s="36" t="s">
        <v>9080</v>
      </c>
      <c r="D49" s="37" t="s">
        <v>3182</v>
      </c>
      <c r="E49" s="36" t="s">
        <v>9068</v>
      </c>
      <c r="F49" s="36" t="s">
        <v>9101</v>
      </c>
      <c r="G49" s="37" t="s">
        <v>3178</v>
      </c>
      <c r="H49" s="36" t="s">
        <v>9109</v>
      </c>
      <c r="I49" s="36" t="s">
        <v>360</v>
      </c>
      <c r="J49" s="36" t="s">
        <v>9090</v>
      </c>
      <c r="K49" s="37" t="s">
        <v>128</v>
      </c>
      <c r="L49" s="36">
        <v>30</v>
      </c>
      <c r="M49" s="36" t="s">
        <v>3176</v>
      </c>
      <c r="N49" s="38">
        <v>44586</v>
      </c>
      <c r="O49" s="39" t="s">
        <v>9123</v>
      </c>
      <c r="P49" s="40">
        <v>44637</v>
      </c>
      <c r="Q49" s="58">
        <f t="shared" si="0"/>
        <v>37</v>
      </c>
      <c r="R49" s="58">
        <f>NETWORKDAYS(N49,P49,AL49:AO49:AP49:AQ49:AR49:AS49:AT49)</f>
        <v>38</v>
      </c>
      <c r="S49" s="36" t="s">
        <v>9141</v>
      </c>
      <c r="T49" s="36"/>
      <c r="U49" s="36"/>
      <c r="V49" s="36"/>
      <c r="W49" s="36"/>
      <c r="X49" s="36"/>
      <c r="Y49" s="36" t="s">
        <v>9178</v>
      </c>
      <c r="Z49" s="82"/>
      <c r="AA49" s="82"/>
      <c r="AB49" s="82"/>
      <c r="AC49" s="82"/>
      <c r="AD49" s="82"/>
      <c r="AE49" s="82"/>
      <c r="AF49" s="82"/>
      <c r="AG49" s="82"/>
      <c r="AH49" s="82"/>
      <c r="AI49" s="82"/>
      <c r="AJ49" s="82"/>
      <c r="AK49" s="82"/>
      <c r="AL49" s="80">
        <v>44641</v>
      </c>
      <c r="AM49" s="80">
        <v>44665</v>
      </c>
      <c r="AN49" s="80">
        <v>44666</v>
      </c>
      <c r="AO49" s="80">
        <v>44711</v>
      </c>
      <c r="AP49" s="80">
        <v>44732</v>
      </c>
      <c r="AQ49" s="80">
        <v>44739</v>
      </c>
      <c r="AR49" s="80">
        <v>44746</v>
      </c>
      <c r="AS49" s="80">
        <v>44762</v>
      </c>
      <c r="AT49" s="80">
        <v>44788</v>
      </c>
      <c r="AU49" s="82"/>
      <c r="AV49" s="82"/>
      <c r="AW49" s="82"/>
      <c r="AX49" s="82"/>
      <c r="AY49" s="82"/>
      <c r="AZ49" s="82"/>
    </row>
    <row r="50" spans="1:52" s="81" customFormat="1" ht="51" x14ac:dyDescent="0.25">
      <c r="A50" s="36" t="s">
        <v>9065</v>
      </c>
      <c r="B50" s="36" t="s">
        <v>9066</v>
      </c>
      <c r="C50" s="36" t="s">
        <v>9124</v>
      </c>
      <c r="D50" s="37" t="s">
        <v>3189</v>
      </c>
      <c r="E50" s="36" t="s">
        <v>9102</v>
      </c>
      <c r="F50" s="36" t="s">
        <v>9074</v>
      </c>
      <c r="G50" s="37" t="s">
        <v>3185</v>
      </c>
      <c r="H50" s="37" t="s">
        <v>9094</v>
      </c>
      <c r="I50" s="36" t="s">
        <v>9076</v>
      </c>
      <c r="J50" s="36" t="s">
        <v>7774</v>
      </c>
      <c r="K50" s="37" t="s">
        <v>585</v>
      </c>
      <c r="L50" s="36">
        <v>20</v>
      </c>
      <c r="M50" s="39">
        <v>20221140125302</v>
      </c>
      <c r="N50" s="38">
        <v>44586</v>
      </c>
      <c r="O50" s="39" t="s">
        <v>9079</v>
      </c>
      <c r="P50" s="40">
        <v>44630</v>
      </c>
      <c r="Q50" s="58">
        <f t="shared" si="0"/>
        <v>32</v>
      </c>
      <c r="R50" s="58">
        <f>NETWORKDAYS(N50,P50,AL50:AO50:AP50:AQ50:AR50:AS50:AT50)</f>
        <v>33</v>
      </c>
      <c r="S50" s="36" t="s">
        <v>9141</v>
      </c>
      <c r="T50" s="36" t="s">
        <v>9195</v>
      </c>
      <c r="U50" s="40">
        <v>44630</v>
      </c>
      <c r="V50" s="36" t="s">
        <v>9137</v>
      </c>
      <c r="W50" s="36" t="s">
        <v>9138</v>
      </c>
      <c r="X50" s="36" t="s">
        <v>9079</v>
      </c>
      <c r="Y50" s="36" t="s">
        <v>9196</v>
      </c>
      <c r="Z50" s="83"/>
      <c r="AA50" s="83"/>
      <c r="AB50" s="83"/>
      <c r="AC50" s="83"/>
      <c r="AD50" s="83"/>
      <c r="AE50" s="83"/>
      <c r="AF50" s="83"/>
      <c r="AG50" s="83"/>
      <c r="AH50" s="83"/>
      <c r="AI50" s="83"/>
      <c r="AJ50" s="83"/>
      <c r="AK50" s="83"/>
      <c r="AL50" s="84">
        <v>44641</v>
      </c>
      <c r="AM50" s="84">
        <v>44665</v>
      </c>
      <c r="AN50" s="84">
        <v>44666</v>
      </c>
      <c r="AO50" s="84">
        <v>44711</v>
      </c>
      <c r="AP50" s="84">
        <v>44732</v>
      </c>
      <c r="AQ50" s="84">
        <v>44739</v>
      </c>
      <c r="AR50" s="84">
        <v>44746</v>
      </c>
      <c r="AS50" s="84">
        <v>44762</v>
      </c>
      <c r="AT50" s="84">
        <v>44788</v>
      </c>
      <c r="AU50" s="83"/>
      <c r="AV50" s="83"/>
      <c r="AW50" s="83"/>
      <c r="AX50" s="83"/>
      <c r="AY50" s="83"/>
      <c r="AZ50" s="83"/>
    </row>
    <row r="51" spans="1:52" s="69" customFormat="1" ht="38.25" hidden="1" x14ac:dyDescent="0.25">
      <c r="A51" s="31" t="s">
        <v>9065</v>
      </c>
      <c r="B51" s="31" t="s">
        <v>9066</v>
      </c>
      <c r="C51" s="31" t="s">
        <v>9113</v>
      </c>
      <c r="D51" s="32" t="s">
        <v>3195</v>
      </c>
      <c r="E51" s="31" t="s">
        <v>9068</v>
      </c>
      <c r="F51" s="31" t="s">
        <v>9099</v>
      </c>
      <c r="G51" s="32" t="s">
        <v>3192</v>
      </c>
      <c r="H51" s="32" t="s">
        <v>7526</v>
      </c>
      <c r="I51" s="31" t="s">
        <v>360</v>
      </c>
      <c r="J51" s="31" t="s">
        <v>7025</v>
      </c>
      <c r="K51" s="32" t="s">
        <v>93</v>
      </c>
      <c r="L51" s="31">
        <v>35</v>
      </c>
      <c r="M51" s="31" t="s">
        <v>3190</v>
      </c>
      <c r="N51" s="33">
        <v>44586</v>
      </c>
      <c r="O51" s="34">
        <v>20222110041941</v>
      </c>
      <c r="P51" s="35">
        <v>44629</v>
      </c>
      <c r="Q51" s="46">
        <f t="shared" si="0"/>
        <v>31</v>
      </c>
      <c r="R51" s="46">
        <f>NETWORKDAYS(N51,P51,AL51:AO51:AP51:AQ51:AR51:AS51:AT51)</f>
        <v>32</v>
      </c>
      <c r="S51" s="31" t="s">
        <v>9135</v>
      </c>
      <c r="T51" s="31" t="s">
        <v>9197</v>
      </c>
      <c r="U51" s="35">
        <v>44629</v>
      </c>
      <c r="V51" s="31" t="s">
        <v>9137</v>
      </c>
      <c r="W51" s="31" t="s">
        <v>9138</v>
      </c>
      <c r="X51" s="31" t="s">
        <v>9079</v>
      </c>
      <c r="Y51" s="31" t="s">
        <v>9079</v>
      </c>
      <c r="Z51" s="72"/>
      <c r="AA51" s="72"/>
      <c r="AB51" s="72"/>
      <c r="AC51" s="72"/>
      <c r="AD51" s="72"/>
      <c r="AE51" s="72"/>
      <c r="AF51" s="72"/>
      <c r="AG51" s="72"/>
      <c r="AH51" s="72"/>
      <c r="AI51" s="72"/>
      <c r="AJ51" s="72"/>
      <c r="AK51" s="72"/>
      <c r="AL51" s="71">
        <v>44641</v>
      </c>
      <c r="AM51" s="71">
        <v>44665</v>
      </c>
      <c r="AN51" s="71">
        <v>44666</v>
      </c>
      <c r="AO51" s="71">
        <v>44711</v>
      </c>
      <c r="AP51" s="71">
        <v>44732</v>
      </c>
      <c r="AQ51" s="71">
        <v>44739</v>
      </c>
      <c r="AR51" s="71">
        <v>44746</v>
      </c>
      <c r="AS51" s="71">
        <v>44762</v>
      </c>
      <c r="AT51" s="71">
        <v>44788</v>
      </c>
      <c r="AU51" s="72"/>
      <c r="AV51" s="72"/>
      <c r="AW51" s="72"/>
      <c r="AX51" s="72"/>
      <c r="AY51" s="72"/>
      <c r="AZ51" s="72"/>
    </row>
    <row r="52" spans="1:52" s="69" customFormat="1" ht="38.25" hidden="1" x14ac:dyDescent="0.25">
      <c r="A52" s="31" t="s">
        <v>9065</v>
      </c>
      <c r="B52" s="31" t="s">
        <v>9066</v>
      </c>
      <c r="C52" s="31" t="s">
        <v>9082</v>
      </c>
      <c r="D52" s="32" t="s">
        <v>1419</v>
      </c>
      <c r="E52" s="31" t="s">
        <v>9068</v>
      </c>
      <c r="F52" s="31" t="s">
        <v>9069</v>
      </c>
      <c r="G52" s="32" t="s">
        <v>3198</v>
      </c>
      <c r="H52" s="32" t="s">
        <v>9083</v>
      </c>
      <c r="I52" s="31" t="s">
        <v>360</v>
      </c>
      <c r="J52" s="31" t="s">
        <v>7025</v>
      </c>
      <c r="K52" s="32" t="s">
        <v>93</v>
      </c>
      <c r="L52" s="31">
        <v>35</v>
      </c>
      <c r="M52" s="31" t="s">
        <v>3196</v>
      </c>
      <c r="N52" s="33">
        <v>44586</v>
      </c>
      <c r="O52" s="34">
        <v>20222110036621</v>
      </c>
      <c r="P52" s="35">
        <v>44602</v>
      </c>
      <c r="Q52" s="46">
        <f t="shared" si="0"/>
        <v>12</v>
      </c>
      <c r="R52" s="46">
        <f>NETWORKDAYS(N52,P52,AL52:AO52:AP52:AQ52:AR52:AS52:AT52)</f>
        <v>13</v>
      </c>
      <c r="S52" s="31" t="s">
        <v>9135</v>
      </c>
      <c r="T52" s="31" t="s">
        <v>9198</v>
      </c>
      <c r="U52" s="35">
        <v>44602</v>
      </c>
      <c r="V52" s="31" t="s">
        <v>9137</v>
      </c>
      <c r="W52" s="31" t="s">
        <v>9138</v>
      </c>
      <c r="X52" s="31" t="s">
        <v>9079</v>
      </c>
      <c r="Y52" s="31"/>
      <c r="Z52" s="72"/>
      <c r="AA52" s="72"/>
      <c r="AB52" s="72"/>
      <c r="AC52" s="72"/>
      <c r="AD52" s="72"/>
      <c r="AE52" s="72"/>
      <c r="AF52" s="72"/>
      <c r="AG52" s="72"/>
      <c r="AH52" s="72"/>
      <c r="AI52" s="72"/>
      <c r="AJ52" s="72"/>
      <c r="AK52" s="72"/>
      <c r="AL52" s="71">
        <v>44641</v>
      </c>
      <c r="AM52" s="71">
        <v>44665</v>
      </c>
      <c r="AN52" s="71">
        <v>44666</v>
      </c>
      <c r="AO52" s="71">
        <v>44711</v>
      </c>
      <c r="AP52" s="71">
        <v>44732</v>
      </c>
      <c r="AQ52" s="71">
        <v>44739</v>
      </c>
      <c r="AR52" s="71">
        <v>44746</v>
      </c>
      <c r="AS52" s="71">
        <v>44762</v>
      </c>
      <c r="AT52" s="71">
        <v>44788</v>
      </c>
      <c r="AU52" s="72"/>
      <c r="AV52" s="72"/>
      <c r="AW52" s="72"/>
      <c r="AX52" s="72"/>
      <c r="AY52" s="72"/>
      <c r="AZ52" s="72"/>
    </row>
    <row r="53" spans="1:52" s="81" customFormat="1" ht="51" x14ac:dyDescent="0.25">
      <c r="A53" s="36" t="s">
        <v>9065</v>
      </c>
      <c r="B53" s="36" t="s">
        <v>9066</v>
      </c>
      <c r="C53" s="36" t="s">
        <v>9097</v>
      </c>
      <c r="D53" s="37" t="s">
        <v>3204</v>
      </c>
      <c r="E53" s="36" t="s">
        <v>9068</v>
      </c>
      <c r="F53" s="36" t="s">
        <v>9069</v>
      </c>
      <c r="G53" s="37" t="s">
        <v>3201</v>
      </c>
      <c r="H53" s="36" t="s">
        <v>9125</v>
      </c>
      <c r="I53" s="36" t="s">
        <v>360</v>
      </c>
      <c r="J53" s="36" t="s">
        <v>9090</v>
      </c>
      <c r="K53" s="37" t="s">
        <v>128</v>
      </c>
      <c r="L53" s="36">
        <v>30</v>
      </c>
      <c r="M53" s="36" t="s">
        <v>3199</v>
      </c>
      <c r="N53" s="38">
        <v>44587</v>
      </c>
      <c r="O53" s="39" t="s">
        <v>9126</v>
      </c>
      <c r="P53" s="40">
        <v>44643</v>
      </c>
      <c r="Q53" s="58">
        <f t="shared" si="0"/>
        <v>39</v>
      </c>
      <c r="R53" s="58">
        <f>NETWORKDAYS(N53,P53,AL53:AO53:AP53:AQ53:AR53:AS53:AT53)</f>
        <v>40</v>
      </c>
      <c r="S53" s="36" t="s">
        <v>9141</v>
      </c>
      <c r="T53" s="36"/>
      <c r="U53" s="36"/>
      <c r="V53" s="36"/>
      <c r="W53" s="36"/>
      <c r="X53" s="36"/>
      <c r="Y53" s="36" t="s">
        <v>9178</v>
      </c>
      <c r="Z53" s="82"/>
      <c r="AA53" s="82"/>
      <c r="AB53" s="82"/>
      <c r="AC53" s="82"/>
      <c r="AD53" s="82"/>
      <c r="AE53" s="82"/>
      <c r="AF53" s="82"/>
      <c r="AG53" s="82"/>
      <c r="AH53" s="82"/>
      <c r="AI53" s="82"/>
      <c r="AJ53" s="82"/>
      <c r="AK53" s="82"/>
      <c r="AL53" s="80">
        <v>44641</v>
      </c>
      <c r="AM53" s="80">
        <v>44665</v>
      </c>
      <c r="AN53" s="80">
        <v>44666</v>
      </c>
      <c r="AO53" s="80">
        <v>44711</v>
      </c>
      <c r="AP53" s="80">
        <v>44732</v>
      </c>
      <c r="AQ53" s="80">
        <v>44739</v>
      </c>
      <c r="AR53" s="80">
        <v>44746</v>
      </c>
      <c r="AS53" s="80">
        <v>44762</v>
      </c>
      <c r="AT53" s="80">
        <v>44788</v>
      </c>
      <c r="AU53" s="82"/>
      <c r="AV53" s="82"/>
      <c r="AW53" s="82"/>
      <c r="AX53" s="82"/>
      <c r="AY53" s="82"/>
      <c r="AZ53" s="82"/>
    </row>
    <row r="54" spans="1:52" s="69" customFormat="1" ht="38.25" hidden="1" x14ac:dyDescent="0.25">
      <c r="A54" s="31" t="s">
        <v>9065</v>
      </c>
      <c r="B54" s="31" t="s">
        <v>9066</v>
      </c>
      <c r="C54" s="31" t="s">
        <v>9122</v>
      </c>
      <c r="D54" s="32" t="s">
        <v>3209</v>
      </c>
      <c r="E54" s="31" t="s">
        <v>9102</v>
      </c>
      <c r="F54" s="31" t="s">
        <v>9074</v>
      </c>
      <c r="G54" s="32" t="s">
        <v>3207</v>
      </c>
      <c r="H54" s="32" t="s">
        <v>316</v>
      </c>
      <c r="I54" s="31" t="s">
        <v>360</v>
      </c>
      <c r="J54" s="31" t="s">
        <v>7065</v>
      </c>
      <c r="K54" s="32" t="s">
        <v>55</v>
      </c>
      <c r="L54" s="31">
        <v>30</v>
      </c>
      <c r="M54" s="31" t="s">
        <v>3205</v>
      </c>
      <c r="N54" s="33">
        <v>44587</v>
      </c>
      <c r="O54" s="34" t="s">
        <v>9079</v>
      </c>
      <c r="P54" s="35">
        <v>44606</v>
      </c>
      <c r="Q54" s="46">
        <f t="shared" si="0"/>
        <v>13</v>
      </c>
      <c r="R54" s="46">
        <f>NETWORKDAYS(N54,P54,AL54:AO54:AP54:AQ54:AR54:AS54:AT54)</f>
        <v>14</v>
      </c>
      <c r="S54" s="31" t="s">
        <v>9135</v>
      </c>
      <c r="T54" s="31" t="s">
        <v>9199</v>
      </c>
      <c r="U54" s="31" t="s">
        <v>9079</v>
      </c>
      <c r="V54" s="31" t="s">
        <v>9079</v>
      </c>
      <c r="W54" s="31" t="s">
        <v>9138</v>
      </c>
      <c r="X54" s="31" t="s">
        <v>9079</v>
      </c>
      <c r="Y54" s="31" t="s">
        <v>9200</v>
      </c>
      <c r="Z54" s="72"/>
      <c r="AA54" s="72"/>
      <c r="AB54" s="72"/>
      <c r="AC54" s="72"/>
      <c r="AD54" s="72"/>
      <c r="AE54" s="72"/>
      <c r="AF54" s="72"/>
      <c r="AG54" s="72"/>
      <c r="AH54" s="72"/>
      <c r="AI54" s="72"/>
      <c r="AJ54" s="72"/>
      <c r="AK54" s="72"/>
      <c r="AL54" s="68">
        <v>44641</v>
      </c>
      <c r="AM54" s="68">
        <v>44665</v>
      </c>
      <c r="AN54" s="68">
        <v>44666</v>
      </c>
      <c r="AO54" s="68">
        <v>44711</v>
      </c>
      <c r="AP54" s="68">
        <v>44732</v>
      </c>
      <c r="AQ54" s="68">
        <v>44739</v>
      </c>
      <c r="AR54" s="68">
        <v>44746</v>
      </c>
      <c r="AS54" s="68">
        <v>44762</v>
      </c>
      <c r="AT54" s="68">
        <v>44788</v>
      </c>
      <c r="AU54" s="72"/>
      <c r="AV54" s="72"/>
      <c r="AW54" s="72"/>
      <c r="AX54" s="72"/>
      <c r="AY54" s="72"/>
      <c r="AZ54" s="72"/>
    </row>
    <row r="55" spans="1:52" s="81" customFormat="1" ht="38.25" x14ac:dyDescent="0.25">
      <c r="A55" s="36" t="s">
        <v>9065</v>
      </c>
      <c r="B55" s="36" t="s">
        <v>9066</v>
      </c>
      <c r="C55" s="36" t="s">
        <v>9071</v>
      </c>
      <c r="D55" s="37" t="s">
        <v>3134</v>
      </c>
      <c r="E55" s="36" t="s">
        <v>9078</v>
      </c>
      <c r="F55" s="36" t="s">
        <v>9069</v>
      </c>
      <c r="G55" s="37" t="s">
        <v>3212</v>
      </c>
      <c r="H55" s="37" t="s">
        <v>9081</v>
      </c>
      <c r="I55" s="36" t="s">
        <v>360</v>
      </c>
      <c r="J55" s="36" t="s">
        <v>7025</v>
      </c>
      <c r="K55" s="37" t="s">
        <v>55</v>
      </c>
      <c r="L55" s="36">
        <v>30</v>
      </c>
      <c r="M55" s="36" t="s">
        <v>3210</v>
      </c>
      <c r="N55" s="38">
        <v>44587</v>
      </c>
      <c r="O55" s="39"/>
      <c r="P55" s="40">
        <v>44670</v>
      </c>
      <c r="Q55" s="58">
        <f t="shared" si="0"/>
        <v>56</v>
      </c>
      <c r="R55" s="58">
        <f>NETWORKDAYS(N55,P55,AL55:AO55:AP55:AQ55:AR55:AS55:AT55)</f>
        <v>57</v>
      </c>
      <c r="S55" s="36" t="s">
        <v>9141</v>
      </c>
      <c r="T55" s="36" t="s">
        <v>9183</v>
      </c>
      <c r="U55" s="36"/>
      <c r="V55" s="36"/>
      <c r="W55" s="36"/>
      <c r="X55" s="36"/>
      <c r="Y55" s="36" t="s">
        <v>9184</v>
      </c>
      <c r="Z55" s="82"/>
      <c r="AA55" s="82"/>
      <c r="AB55" s="82"/>
      <c r="AC55" s="82"/>
      <c r="AD55" s="82"/>
      <c r="AE55" s="82"/>
      <c r="AF55" s="82"/>
      <c r="AG55" s="82"/>
      <c r="AH55" s="82"/>
      <c r="AI55" s="82"/>
      <c r="AJ55" s="82"/>
      <c r="AK55" s="82"/>
      <c r="AL55" s="80">
        <v>44641</v>
      </c>
      <c r="AM55" s="80">
        <v>44665</v>
      </c>
      <c r="AN55" s="80">
        <v>44666</v>
      </c>
      <c r="AO55" s="80">
        <v>44711</v>
      </c>
      <c r="AP55" s="80">
        <v>44732</v>
      </c>
      <c r="AQ55" s="80">
        <v>44739</v>
      </c>
      <c r="AR55" s="80">
        <v>44746</v>
      </c>
      <c r="AS55" s="80">
        <v>44762</v>
      </c>
      <c r="AT55" s="80">
        <v>44788</v>
      </c>
      <c r="AU55" s="82"/>
      <c r="AV55" s="82"/>
      <c r="AW55" s="82"/>
      <c r="AX55" s="82"/>
      <c r="AY55" s="82"/>
      <c r="AZ55" s="82"/>
    </row>
    <row r="56" spans="1:52" s="69" customFormat="1" ht="38.25" hidden="1" x14ac:dyDescent="0.25">
      <c r="A56" s="31" t="s">
        <v>9065</v>
      </c>
      <c r="B56" s="31" t="s">
        <v>9066</v>
      </c>
      <c r="C56" s="31" t="s">
        <v>9067</v>
      </c>
      <c r="D56" s="32" t="s">
        <v>801</v>
      </c>
      <c r="E56" s="31" t="s">
        <v>9068</v>
      </c>
      <c r="F56" s="31" t="s">
        <v>9074</v>
      </c>
      <c r="G56" s="32" t="s">
        <v>3215</v>
      </c>
      <c r="H56" s="32" t="s">
        <v>7526</v>
      </c>
      <c r="I56" s="31" t="s">
        <v>360</v>
      </c>
      <c r="J56" s="31" t="s">
        <v>7025</v>
      </c>
      <c r="K56" s="32" t="s">
        <v>128</v>
      </c>
      <c r="L56" s="31">
        <v>30</v>
      </c>
      <c r="M56" s="31" t="s">
        <v>3213</v>
      </c>
      <c r="N56" s="33">
        <v>44587</v>
      </c>
      <c r="O56" s="34">
        <v>20222110037751</v>
      </c>
      <c r="P56" s="35">
        <v>44607</v>
      </c>
      <c r="Q56" s="46">
        <f t="shared" si="0"/>
        <v>14</v>
      </c>
      <c r="R56" s="46">
        <f>NETWORKDAYS(N56,P56,AL56:AO56:AP56:AQ56:AR56:AS56:AT56)</f>
        <v>15</v>
      </c>
      <c r="S56" s="31" t="s">
        <v>9135</v>
      </c>
      <c r="T56" s="31" t="s">
        <v>9201</v>
      </c>
      <c r="U56" s="35">
        <v>44607</v>
      </c>
      <c r="V56" s="31" t="s">
        <v>9137</v>
      </c>
      <c r="W56" s="31" t="s">
        <v>9138</v>
      </c>
      <c r="X56" s="31" t="s">
        <v>9079</v>
      </c>
      <c r="Y56" s="31" t="s">
        <v>9079</v>
      </c>
      <c r="Z56" s="72"/>
      <c r="AA56" s="72"/>
      <c r="AB56" s="72"/>
      <c r="AC56" s="72"/>
      <c r="AD56" s="72"/>
      <c r="AE56" s="72"/>
      <c r="AF56" s="72"/>
      <c r="AG56" s="72"/>
      <c r="AH56" s="72"/>
      <c r="AI56" s="72"/>
      <c r="AJ56" s="72"/>
      <c r="AK56" s="72"/>
      <c r="AL56" s="71">
        <v>44641</v>
      </c>
      <c r="AM56" s="71">
        <v>44665</v>
      </c>
      <c r="AN56" s="71">
        <v>44666</v>
      </c>
      <c r="AO56" s="71">
        <v>44711</v>
      </c>
      <c r="AP56" s="71">
        <v>44732</v>
      </c>
      <c r="AQ56" s="71">
        <v>44739</v>
      </c>
      <c r="AR56" s="71">
        <v>44746</v>
      </c>
      <c r="AS56" s="71">
        <v>44762</v>
      </c>
      <c r="AT56" s="71">
        <v>44788</v>
      </c>
      <c r="AU56" s="72"/>
      <c r="AV56" s="72"/>
      <c r="AW56" s="72"/>
      <c r="AX56" s="72"/>
      <c r="AY56" s="72"/>
      <c r="AZ56" s="72"/>
    </row>
    <row r="57" spans="1:52" s="69" customFormat="1" ht="51" hidden="1" x14ac:dyDescent="0.25">
      <c r="A57" s="31" t="s">
        <v>9065</v>
      </c>
      <c r="B57" s="31" t="s">
        <v>9066</v>
      </c>
      <c r="C57" s="31" t="s">
        <v>9071</v>
      </c>
      <c r="D57" s="32" t="s">
        <v>3222</v>
      </c>
      <c r="E57" s="31" t="s">
        <v>9121</v>
      </c>
      <c r="F57" s="31" t="s">
        <v>9095</v>
      </c>
      <c r="G57" s="32" t="s">
        <v>3218</v>
      </c>
      <c r="H57" s="31" t="s">
        <v>9120</v>
      </c>
      <c r="I57" s="31" t="s">
        <v>9076</v>
      </c>
      <c r="J57" s="32" t="s">
        <v>3162</v>
      </c>
      <c r="K57" s="32" t="s">
        <v>660</v>
      </c>
      <c r="L57" s="31">
        <v>10</v>
      </c>
      <c r="M57" s="31" t="s">
        <v>3216</v>
      </c>
      <c r="N57" s="33">
        <v>44587</v>
      </c>
      <c r="O57" s="34">
        <v>20223100038001</v>
      </c>
      <c r="P57" s="35">
        <v>44601</v>
      </c>
      <c r="Q57" s="46">
        <f t="shared" si="0"/>
        <v>10</v>
      </c>
      <c r="R57" s="46">
        <f>NETWORKDAYS(N57,P57,AL57:AO57:AP57:AQ57:AR57:AS57:AT57)</f>
        <v>11</v>
      </c>
      <c r="S57" s="31" t="s">
        <v>9135</v>
      </c>
      <c r="T57" s="31" t="s">
        <v>9202</v>
      </c>
      <c r="U57" s="31" t="s">
        <v>9079</v>
      </c>
      <c r="V57" s="31" t="s">
        <v>9162</v>
      </c>
      <c r="W57" s="31" t="s">
        <v>9138</v>
      </c>
      <c r="X57" s="31" t="s">
        <v>9079</v>
      </c>
      <c r="Y57" s="31" t="s">
        <v>9203</v>
      </c>
      <c r="Z57" s="72"/>
      <c r="AA57" s="72"/>
      <c r="AB57" s="72"/>
      <c r="AC57" s="72"/>
      <c r="AD57" s="72"/>
      <c r="AE57" s="72"/>
      <c r="AF57" s="72"/>
      <c r="AG57" s="72"/>
      <c r="AH57" s="72"/>
      <c r="AI57" s="72"/>
      <c r="AJ57" s="72"/>
      <c r="AK57" s="72"/>
      <c r="AL57" s="71">
        <v>44641</v>
      </c>
      <c r="AM57" s="71">
        <v>44665</v>
      </c>
      <c r="AN57" s="71">
        <v>44666</v>
      </c>
      <c r="AO57" s="71">
        <v>44711</v>
      </c>
      <c r="AP57" s="71">
        <v>44732</v>
      </c>
      <c r="AQ57" s="71">
        <v>44739</v>
      </c>
      <c r="AR57" s="71">
        <v>44746</v>
      </c>
      <c r="AS57" s="71">
        <v>44762</v>
      </c>
      <c r="AT57" s="71">
        <v>44788</v>
      </c>
      <c r="AU57" s="72"/>
      <c r="AV57" s="72"/>
      <c r="AW57" s="72"/>
      <c r="AX57" s="72"/>
      <c r="AY57" s="72"/>
      <c r="AZ57" s="72"/>
    </row>
    <row r="58" spans="1:52" s="81" customFormat="1" ht="38.25" x14ac:dyDescent="0.25">
      <c r="A58" s="36" t="s">
        <v>9065</v>
      </c>
      <c r="B58" s="36" t="s">
        <v>9066</v>
      </c>
      <c r="C58" s="36" t="s">
        <v>9098</v>
      </c>
      <c r="D58" s="37" t="s">
        <v>3232</v>
      </c>
      <c r="E58" s="36" t="s">
        <v>9068</v>
      </c>
      <c r="F58" s="36" t="s">
        <v>9069</v>
      </c>
      <c r="G58" s="37" t="s">
        <v>3229</v>
      </c>
      <c r="H58" s="37" t="s">
        <v>316</v>
      </c>
      <c r="I58" s="36" t="s">
        <v>360</v>
      </c>
      <c r="J58" s="36" t="s">
        <v>7065</v>
      </c>
      <c r="K58" s="37" t="s">
        <v>93</v>
      </c>
      <c r="L58" s="36">
        <v>35</v>
      </c>
      <c r="M58" s="36" t="s">
        <v>3227</v>
      </c>
      <c r="N58" s="38">
        <v>44587</v>
      </c>
      <c r="O58" s="39" t="s">
        <v>9127</v>
      </c>
      <c r="P58" s="40">
        <v>44643</v>
      </c>
      <c r="Q58" s="58">
        <f t="shared" si="0"/>
        <v>39</v>
      </c>
      <c r="R58" s="58">
        <f>NETWORKDAYS(N58,P58,AL58:AO58:AP58:AQ58:AR58:AS58:AT58)</f>
        <v>40</v>
      </c>
      <c r="S58" s="36" t="s">
        <v>9141</v>
      </c>
      <c r="T58" s="36" t="s">
        <v>9204</v>
      </c>
      <c r="U58" s="36"/>
      <c r="V58" s="36" t="s">
        <v>9162</v>
      </c>
      <c r="W58" s="36" t="s">
        <v>9138</v>
      </c>
      <c r="X58" s="36"/>
      <c r="Y58" s="36" t="s">
        <v>9205</v>
      </c>
      <c r="Z58" s="82"/>
      <c r="AA58" s="82"/>
      <c r="AB58" s="82"/>
      <c r="AC58" s="82"/>
      <c r="AD58" s="82"/>
      <c r="AE58" s="82"/>
      <c r="AF58" s="82"/>
      <c r="AG58" s="82"/>
      <c r="AH58" s="82"/>
      <c r="AI58" s="82"/>
      <c r="AJ58" s="82"/>
      <c r="AK58" s="82"/>
      <c r="AL58" s="84">
        <v>44641</v>
      </c>
      <c r="AM58" s="84">
        <v>44665</v>
      </c>
      <c r="AN58" s="84">
        <v>44666</v>
      </c>
      <c r="AO58" s="84">
        <v>44711</v>
      </c>
      <c r="AP58" s="84">
        <v>44732</v>
      </c>
      <c r="AQ58" s="84">
        <v>44739</v>
      </c>
      <c r="AR58" s="84">
        <v>44746</v>
      </c>
      <c r="AS58" s="84">
        <v>44762</v>
      </c>
      <c r="AT58" s="84">
        <v>44788</v>
      </c>
      <c r="AU58" s="82"/>
      <c r="AV58" s="82"/>
      <c r="AW58" s="82"/>
      <c r="AX58" s="82"/>
      <c r="AY58" s="82"/>
      <c r="AZ58" s="82"/>
    </row>
    <row r="59" spans="1:52" s="69" customFormat="1" ht="38.25" hidden="1" x14ac:dyDescent="0.25">
      <c r="A59" s="31" t="s">
        <v>9065</v>
      </c>
      <c r="B59" s="31" t="s">
        <v>9066</v>
      </c>
      <c r="C59" s="31" t="s">
        <v>9080</v>
      </c>
      <c r="D59" s="32" t="s">
        <v>183</v>
      </c>
      <c r="E59" s="31" t="s">
        <v>9068</v>
      </c>
      <c r="F59" s="31" t="s">
        <v>9074</v>
      </c>
      <c r="G59" s="32" t="s">
        <v>3235</v>
      </c>
      <c r="H59" s="32" t="s">
        <v>9083</v>
      </c>
      <c r="I59" s="31" t="s">
        <v>360</v>
      </c>
      <c r="J59" s="31" t="s">
        <v>7025</v>
      </c>
      <c r="K59" s="32" t="s">
        <v>128</v>
      </c>
      <c r="L59" s="31">
        <v>30</v>
      </c>
      <c r="M59" s="31" t="s">
        <v>3233</v>
      </c>
      <c r="N59" s="33">
        <v>44587</v>
      </c>
      <c r="O59" s="34">
        <v>20222110039581</v>
      </c>
      <c r="P59" s="35">
        <v>44621</v>
      </c>
      <c r="Q59" s="46">
        <f t="shared" si="0"/>
        <v>24</v>
      </c>
      <c r="R59" s="46">
        <f>NETWORKDAYS(N59,P59,AL59:AO59:AP59:AQ59:AR59:AS59:AT59)</f>
        <v>25</v>
      </c>
      <c r="S59" s="31" t="s">
        <v>9135</v>
      </c>
      <c r="T59" s="31" t="s">
        <v>9206</v>
      </c>
      <c r="U59" s="35">
        <v>44621</v>
      </c>
      <c r="V59" s="31" t="s">
        <v>9137</v>
      </c>
      <c r="W59" s="31" t="s">
        <v>9138</v>
      </c>
      <c r="X59" s="31" t="s">
        <v>9079</v>
      </c>
      <c r="Y59" s="31" t="s">
        <v>9079</v>
      </c>
      <c r="Z59" s="72"/>
      <c r="AA59" s="72"/>
      <c r="AB59" s="72"/>
      <c r="AC59" s="72"/>
      <c r="AD59" s="72"/>
      <c r="AE59" s="72"/>
      <c r="AF59" s="72"/>
      <c r="AG59" s="72"/>
      <c r="AH59" s="72"/>
      <c r="AI59" s="72"/>
      <c r="AJ59" s="72"/>
      <c r="AK59" s="72"/>
      <c r="AL59" s="71">
        <v>44641</v>
      </c>
      <c r="AM59" s="71">
        <v>44665</v>
      </c>
      <c r="AN59" s="71">
        <v>44666</v>
      </c>
      <c r="AO59" s="71">
        <v>44711</v>
      </c>
      <c r="AP59" s="71">
        <v>44732</v>
      </c>
      <c r="AQ59" s="71">
        <v>44739</v>
      </c>
      <c r="AR59" s="71">
        <v>44746</v>
      </c>
      <c r="AS59" s="71">
        <v>44762</v>
      </c>
      <c r="AT59" s="71">
        <v>44788</v>
      </c>
      <c r="AU59" s="72"/>
      <c r="AV59" s="72"/>
      <c r="AW59" s="72"/>
      <c r="AX59" s="72"/>
      <c r="AY59" s="72"/>
      <c r="AZ59" s="72"/>
    </row>
    <row r="60" spans="1:52" s="81" customFormat="1" ht="38.25" x14ac:dyDescent="0.25">
      <c r="A60" s="36" t="s">
        <v>9065</v>
      </c>
      <c r="B60" s="36" t="s">
        <v>9066</v>
      </c>
      <c r="C60" s="36" t="s">
        <v>9067</v>
      </c>
      <c r="D60" s="37" t="s">
        <v>3242</v>
      </c>
      <c r="E60" s="36" t="s">
        <v>9073</v>
      </c>
      <c r="F60" s="36" t="s">
        <v>9074</v>
      </c>
      <c r="G60" s="37" t="s">
        <v>3240</v>
      </c>
      <c r="H60" s="37" t="s">
        <v>9081</v>
      </c>
      <c r="I60" s="36" t="s">
        <v>360</v>
      </c>
      <c r="J60" s="36" t="s">
        <v>7025</v>
      </c>
      <c r="K60" s="37" t="s">
        <v>128</v>
      </c>
      <c r="L60" s="36">
        <v>30</v>
      </c>
      <c r="M60" s="36" t="s">
        <v>3238</v>
      </c>
      <c r="N60" s="38">
        <v>44587</v>
      </c>
      <c r="O60" s="39" t="s">
        <v>9128</v>
      </c>
      <c r="P60" s="40">
        <v>44670</v>
      </c>
      <c r="Q60" s="58">
        <f t="shared" si="0"/>
        <v>56</v>
      </c>
      <c r="R60" s="58">
        <f>NETWORKDAYS(N60,P60,AL60:AO60:AP60:AQ60:AR60:AS60:AT60)</f>
        <v>57</v>
      </c>
      <c r="S60" s="36" t="s">
        <v>9141</v>
      </c>
      <c r="T60" s="36" t="s">
        <v>9207</v>
      </c>
      <c r="U60" s="36"/>
      <c r="V60" s="36"/>
      <c r="W60" s="36"/>
      <c r="X60" s="36"/>
      <c r="Y60" s="36" t="s">
        <v>9184</v>
      </c>
      <c r="Z60" s="82"/>
      <c r="AA60" s="82"/>
      <c r="AB60" s="82"/>
      <c r="AC60" s="82"/>
      <c r="AD60" s="82"/>
      <c r="AE60" s="82"/>
      <c r="AF60" s="82"/>
      <c r="AG60" s="82"/>
      <c r="AH60" s="82"/>
      <c r="AI60" s="82"/>
      <c r="AJ60" s="82"/>
      <c r="AK60" s="82"/>
      <c r="AL60" s="80">
        <v>44641</v>
      </c>
      <c r="AM60" s="80">
        <v>44665</v>
      </c>
      <c r="AN60" s="80">
        <v>44666</v>
      </c>
      <c r="AO60" s="80">
        <v>44711</v>
      </c>
      <c r="AP60" s="80">
        <v>44732</v>
      </c>
      <c r="AQ60" s="80">
        <v>44739</v>
      </c>
      <c r="AR60" s="80">
        <v>44746</v>
      </c>
      <c r="AS60" s="80">
        <v>44762</v>
      </c>
      <c r="AT60" s="80">
        <v>44788</v>
      </c>
      <c r="AU60" s="82"/>
      <c r="AV60" s="82"/>
      <c r="AW60" s="82"/>
      <c r="AX60" s="82"/>
      <c r="AY60" s="82"/>
      <c r="AZ60" s="82"/>
    </row>
    <row r="61" spans="1:52" s="81" customFormat="1" ht="38.25" x14ac:dyDescent="0.25">
      <c r="A61" s="36" t="s">
        <v>9065</v>
      </c>
      <c r="B61" s="36" t="s">
        <v>9066</v>
      </c>
      <c r="C61" s="36" t="s">
        <v>9077</v>
      </c>
      <c r="D61" s="37" t="s">
        <v>3248</v>
      </c>
      <c r="E61" s="36" t="s">
        <v>9073</v>
      </c>
      <c r="F61" s="36" t="s">
        <v>9074</v>
      </c>
      <c r="G61" s="37" t="s">
        <v>3245</v>
      </c>
      <c r="H61" s="36" t="s">
        <v>9109</v>
      </c>
      <c r="I61" s="36" t="s">
        <v>360</v>
      </c>
      <c r="J61" s="36" t="s">
        <v>9090</v>
      </c>
      <c r="K61" s="37" t="s">
        <v>128</v>
      </c>
      <c r="L61" s="36">
        <v>30</v>
      </c>
      <c r="M61" s="36" t="s">
        <v>3243</v>
      </c>
      <c r="N61" s="38">
        <v>44587</v>
      </c>
      <c r="O61" s="39" t="s">
        <v>9129</v>
      </c>
      <c r="P61" s="40">
        <v>44634</v>
      </c>
      <c r="Q61" s="58">
        <f t="shared" si="0"/>
        <v>33</v>
      </c>
      <c r="R61" s="58">
        <f>NETWORKDAYS(N61,P61,AL61:AO61:AP61:AQ61:AR61:AS61:AT61)</f>
        <v>34</v>
      </c>
      <c r="S61" s="36" t="s">
        <v>9141</v>
      </c>
      <c r="T61" s="36" t="s">
        <v>9208</v>
      </c>
      <c r="U61" s="40">
        <v>44634</v>
      </c>
      <c r="V61" s="36" t="s">
        <v>9137</v>
      </c>
      <c r="W61" s="36" t="s">
        <v>9138</v>
      </c>
      <c r="X61" s="36" t="s">
        <v>9079</v>
      </c>
      <c r="Y61" s="36"/>
      <c r="Z61" s="82"/>
      <c r="AA61" s="82"/>
      <c r="AB61" s="82"/>
      <c r="AC61" s="82"/>
      <c r="AD61" s="82"/>
      <c r="AE61" s="82"/>
      <c r="AF61" s="82"/>
      <c r="AG61" s="82"/>
      <c r="AH61" s="82"/>
      <c r="AI61" s="82"/>
      <c r="AJ61" s="82"/>
      <c r="AK61" s="82"/>
      <c r="AL61" s="80">
        <v>44641</v>
      </c>
      <c r="AM61" s="80">
        <v>44665</v>
      </c>
      <c r="AN61" s="80">
        <v>44666</v>
      </c>
      <c r="AO61" s="80">
        <v>44711</v>
      </c>
      <c r="AP61" s="80">
        <v>44732</v>
      </c>
      <c r="AQ61" s="80">
        <v>44739</v>
      </c>
      <c r="AR61" s="80">
        <v>44746</v>
      </c>
      <c r="AS61" s="80">
        <v>44762</v>
      </c>
      <c r="AT61" s="80">
        <v>44788</v>
      </c>
      <c r="AU61" s="82"/>
      <c r="AV61" s="82"/>
      <c r="AW61" s="82"/>
      <c r="AX61" s="82"/>
      <c r="AY61" s="82"/>
      <c r="AZ61" s="82"/>
    </row>
    <row r="62" spans="1:52" s="81" customFormat="1" ht="51" x14ac:dyDescent="0.25">
      <c r="A62" s="36" t="s">
        <v>9065</v>
      </c>
      <c r="B62" s="36" t="s">
        <v>9066</v>
      </c>
      <c r="C62" s="36" t="s">
        <v>9097</v>
      </c>
      <c r="D62" s="37" t="s">
        <v>3254</v>
      </c>
      <c r="E62" s="36" t="s">
        <v>9073</v>
      </c>
      <c r="F62" s="36" t="s">
        <v>9074</v>
      </c>
      <c r="G62" s="37" t="s">
        <v>3251</v>
      </c>
      <c r="H62" s="37" t="s">
        <v>7156</v>
      </c>
      <c r="I62" s="36" t="s">
        <v>360</v>
      </c>
      <c r="J62" s="36" t="s">
        <v>7157</v>
      </c>
      <c r="K62" s="37" t="s">
        <v>128</v>
      </c>
      <c r="L62" s="36">
        <v>30</v>
      </c>
      <c r="M62" s="36" t="s">
        <v>3249</v>
      </c>
      <c r="N62" s="38">
        <v>44588</v>
      </c>
      <c r="O62" s="39" t="s">
        <v>9130</v>
      </c>
      <c r="P62" s="40">
        <v>44655</v>
      </c>
      <c r="Q62" s="58">
        <f t="shared" si="0"/>
        <v>46</v>
      </c>
      <c r="R62" s="58">
        <f>NETWORKDAYS(N62,P62,AL62:AO62:AP62:AQ62:AR62:AS62:AT62)</f>
        <v>47</v>
      </c>
      <c r="S62" s="36" t="s">
        <v>9141</v>
      </c>
      <c r="T62" s="36" t="s">
        <v>9209</v>
      </c>
      <c r="U62" s="40">
        <v>44655</v>
      </c>
      <c r="V62" s="36" t="s">
        <v>9137</v>
      </c>
      <c r="W62" s="36" t="s">
        <v>9138</v>
      </c>
      <c r="X62" s="36" t="s">
        <v>9079</v>
      </c>
      <c r="Y62" s="36" t="s">
        <v>9210</v>
      </c>
      <c r="Z62" s="82"/>
      <c r="AA62" s="82"/>
      <c r="AB62" s="82"/>
      <c r="AC62" s="82"/>
      <c r="AD62" s="82"/>
      <c r="AE62" s="82"/>
      <c r="AF62" s="82"/>
      <c r="AG62" s="82"/>
      <c r="AH62" s="82"/>
      <c r="AI62" s="82"/>
      <c r="AJ62" s="82"/>
      <c r="AK62" s="82"/>
      <c r="AL62" s="84">
        <v>44641</v>
      </c>
      <c r="AM62" s="84">
        <v>44665</v>
      </c>
      <c r="AN62" s="84">
        <v>44666</v>
      </c>
      <c r="AO62" s="84">
        <v>44711</v>
      </c>
      <c r="AP62" s="84">
        <v>44732</v>
      </c>
      <c r="AQ62" s="84">
        <v>44739</v>
      </c>
      <c r="AR62" s="84">
        <v>44746</v>
      </c>
      <c r="AS62" s="84">
        <v>44762</v>
      </c>
      <c r="AT62" s="84">
        <v>44788</v>
      </c>
      <c r="AU62" s="82"/>
      <c r="AV62" s="82"/>
      <c r="AW62" s="82"/>
      <c r="AX62" s="82"/>
      <c r="AY62" s="82"/>
      <c r="AZ62" s="82"/>
    </row>
    <row r="63" spans="1:52" s="69" customFormat="1" ht="38.25" hidden="1" x14ac:dyDescent="0.25">
      <c r="A63" s="31" t="s">
        <v>9065</v>
      </c>
      <c r="B63" s="31" t="s">
        <v>9066</v>
      </c>
      <c r="C63" s="31" t="s">
        <v>9131</v>
      </c>
      <c r="D63" s="32" t="s">
        <v>3259</v>
      </c>
      <c r="E63" s="31" t="s">
        <v>9073</v>
      </c>
      <c r="F63" s="31" t="s">
        <v>9069</v>
      </c>
      <c r="G63" s="32" t="s">
        <v>3257</v>
      </c>
      <c r="H63" s="32" t="s">
        <v>9083</v>
      </c>
      <c r="I63" s="31" t="s">
        <v>360</v>
      </c>
      <c r="J63" s="31" t="s">
        <v>7025</v>
      </c>
      <c r="K63" s="32" t="s">
        <v>128</v>
      </c>
      <c r="L63" s="31">
        <v>30</v>
      </c>
      <c r="M63" s="31" t="s">
        <v>3255</v>
      </c>
      <c r="N63" s="33">
        <v>44588</v>
      </c>
      <c r="O63" s="34">
        <v>20222110036721</v>
      </c>
      <c r="P63" s="35">
        <v>44602</v>
      </c>
      <c r="Q63" s="46">
        <f t="shared" si="0"/>
        <v>10</v>
      </c>
      <c r="R63" s="46">
        <f>NETWORKDAYS(N63,P63,AL63:AO63:AP63:AQ63:AR63:AS63:AT63)</f>
        <v>11</v>
      </c>
      <c r="S63" s="31" t="s">
        <v>9135</v>
      </c>
      <c r="T63" s="31" t="s">
        <v>9211</v>
      </c>
      <c r="U63" s="35">
        <v>44602</v>
      </c>
      <c r="V63" s="31" t="s">
        <v>9137</v>
      </c>
      <c r="W63" s="31" t="s">
        <v>9138</v>
      </c>
      <c r="X63" s="31" t="s">
        <v>9079</v>
      </c>
      <c r="Y63" s="31"/>
      <c r="Z63" s="73"/>
      <c r="AA63" s="73"/>
      <c r="AB63" s="73"/>
      <c r="AC63" s="73"/>
      <c r="AD63" s="73"/>
      <c r="AE63" s="73"/>
      <c r="AF63" s="73"/>
      <c r="AG63" s="73"/>
      <c r="AH63" s="73"/>
      <c r="AI63" s="73"/>
      <c r="AJ63" s="73"/>
      <c r="AK63" s="73"/>
      <c r="AL63" s="71">
        <v>44641</v>
      </c>
      <c r="AM63" s="71">
        <v>44665</v>
      </c>
      <c r="AN63" s="71">
        <v>44666</v>
      </c>
      <c r="AO63" s="71">
        <v>44711</v>
      </c>
      <c r="AP63" s="71">
        <v>44732</v>
      </c>
      <c r="AQ63" s="71">
        <v>44739</v>
      </c>
      <c r="AR63" s="71">
        <v>44746</v>
      </c>
      <c r="AS63" s="71">
        <v>44762</v>
      </c>
      <c r="AT63" s="71">
        <v>44788</v>
      </c>
      <c r="AU63" s="73"/>
      <c r="AV63" s="73"/>
      <c r="AW63" s="73"/>
      <c r="AX63" s="73"/>
      <c r="AY63" s="73"/>
      <c r="AZ63" s="73"/>
    </row>
    <row r="64" spans="1:52" s="69" customFormat="1" ht="38.25" hidden="1" x14ac:dyDescent="0.25">
      <c r="A64" s="31" t="s">
        <v>9065</v>
      </c>
      <c r="B64" s="31" t="s">
        <v>9066</v>
      </c>
      <c r="C64" s="31" t="s">
        <v>9071</v>
      </c>
      <c r="D64" s="32" t="s">
        <v>3265</v>
      </c>
      <c r="E64" s="31" t="s">
        <v>9102</v>
      </c>
      <c r="F64" s="31" t="s">
        <v>9074</v>
      </c>
      <c r="G64" s="32" t="s">
        <v>3262</v>
      </c>
      <c r="H64" s="32" t="s">
        <v>9094</v>
      </c>
      <c r="I64" s="31" t="s">
        <v>9076</v>
      </c>
      <c r="J64" s="31" t="s">
        <v>7774</v>
      </c>
      <c r="K64" s="32" t="s">
        <v>585</v>
      </c>
      <c r="L64" s="31">
        <v>20</v>
      </c>
      <c r="M64" s="31" t="s">
        <v>3260</v>
      </c>
      <c r="N64" s="33">
        <v>44588</v>
      </c>
      <c r="O64" s="34">
        <v>20223130036911</v>
      </c>
      <c r="P64" s="35">
        <v>44596</v>
      </c>
      <c r="Q64" s="46">
        <f t="shared" si="0"/>
        <v>6</v>
      </c>
      <c r="R64" s="46">
        <f>NETWORKDAYS(N64,P64,AL64:AO64:AP64:AQ64:AR64:AS64:AT64)</f>
        <v>7</v>
      </c>
      <c r="S64" s="31" t="s">
        <v>9135</v>
      </c>
      <c r="T64" s="31" t="s">
        <v>9212</v>
      </c>
      <c r="U64" s="35">
        <v>44596</v>
      </c>
      <c r="V64" s="31" t="s">
        <v>9137</v>
      </c>
      <c r="W64" s="31" t="s">
        <v>9138</v>
      </c>
      <c r="X64" s="31" t="s">
        <v>9079</v>
      </c>
      <c r="Y64" s="31" t="s">
        <v>9079</v>
      </c>
      <c r="Z64" s="72"/>
      <c r="AA64" s="72"/>
      <c r="AB64" s="72"/>
      <c r="AC64" s="72"/>
      <c r="AD64" s="72"/>
      <c r="AE64" s="72"/>
      <c r="AF64" s="72"/>
      <c r="AG64" s="72"/>
      <c r="AH64" s="72"/>
      <c r="AI64" s="72"/>
      <c r="AJ64" s="72"/>
      <c r="AK64" s="72"/>
      <c r="AL64" s="71">
        <v>44641</v>
      </c>
      <c r="AM64" s="71">
        <v>44665</v>
      </c>
      <c r="AN64" s="71">
        <v>44666</v>
      </c>
      <c r="AO64" s="71">
        <v>44711</v>
      </c>
      <c r="AP64" s="71">
        <v>44732</v>
      </c>
      <c r="AQ64" s="71">
        <v>44739</v>
      </c>
      <c r="AR64" s="71">
        <v>44746</v>
      </c>
      <c r="AS64" s="71">
        <v>44762</v>
      </c>
      <c r="AT64" s="71">
        <v>44788</v>
      </c>
      <c r="AU64" s="72"/>
      <c r="AV64" s="72"/>
      <c r="AW64" s="72"/>
      <c r="AX64" s="72"/>
      <c r="AY64" s="72"/>
      <c r="AZ64" s="72"/>
    </row>
    <row r="65" spans="1:52" s="81" customFormat="1" ht="38.25" x14ac:dyDescent="0.25">
      <c r="A65" s="36" t="s">
        <v>9065</v>
      </c>
      <c r="B65" s="36" t="s">
        <v>9066</v>
      </c>
      <c r="C65" s="36" t="s">
        <v>9132</v>
      </c>
      <c r="D65" s="37" t="s">
        <v>2629</v>
      </c>
      <c r="E65" s="36" t="s">
        <v>9073</v>
      </c>
      <c r="F65" s="36" t="s">
        <v>9101</v>
      </c>
      <c r="G65" s="37" t="s">
        <v>3268</v>
      </c>
      <c r="H65" s="37" t="s">
        <v>9081</v>
      </c>
      <c r="I65" s="36" t="s">
        <v>360</v>
      </c>
      <c r="J65" s="36" t="s">
        <v>7025</v>
      </c>
      <c r="K65" s="37" t="s">
        <v>128</v>
      </c>
      <c r="L65" s="36">
        <v>30</v>
      </c>
      <c r="M65" s="36" t="s">
        <v>3266</v>
      </c>
      <c r="N65" s="38">
        <v>44588</v>
      </c>
      <c r="O65" s="39" t="s">
        <v>9133</v>
      </c>
      <c r="P65" s="40">
        <v>44672</v>
      </c>
      <c r="Q65" s="58">
        <f t="shared" si="0"/>
        <v>57</v>
      </c>
      <c r="R65" s="58">
        <f>NETWORKDAYS(N65,P65,AL65:AO65:AP65:AQ65:AR65:AS65:AT65)</f>
        <v>58</v>
      </c>
      <c r="S65" s="36" t="s">
        <v>9141</v>
      </c>
      <c r="T65" s="36"/>
      <c r="U65" s="36"/>
      <c r="V65" s="36"/>
      <c r="W65" s="36"/>
      <c r="X65" s="36"/>
      <c r="Y65" s="36" t="s">
        <v>9213</v>
      </c>
      <c r="Z65" s="82"/>
      <c r="AA65" s="82"/>
      <c r="AB65" s="82"/>
      <c r="AC65" s="82"/>
      <c r="AD65" s="82"/>
      <c r="AE65" s="82"/>
      <c r="AF65" s="82"/>
      <c r="AG65" s="82"/>
      <c r="AH65" s="82"/>
      <c r="AI65" s="82"/>
      <c r="AJ65" s="82"/>
      <c r="AK65" s="82"/>
      <c r="AL65" s="80">
        <v>44641</v>
      </c>
      <c r="AM65" s="80">
        <v>44665</v>
      </c>
      <c r="AN65" s="80">
        <v>44666</v>
      </c>
      <c r="AO65" s="80">
        <v>44711</v>
      </c>
      <c r="AP65" s="80">
        <v>44732</v>
      </c>
      <c r="AQ65" s="80">
        <v>44739</v>
      </c>
      <c r="AR65" s="80">
        <v>44746</v>
      </c>
      <c r="AS65" s="80">
        <v>44762</v>
      </c>
      <c r="AT65" s="80">
        <v>44788</v>
      </c>
      <c r="AU65" s="82"/>
      <c r="AV65" s="82"/>
      <c r="AW65" s="82"/>
      <c r="AX65" s="82"/>
      <c r="AY65" s="82"/>
      <c r="AZ65" s="82"/>
    </row>
    <row r="66" spans="1:52" s="69" customFormat="1" ht="38.25" hidden="1" x14ac:dyDescent="0.25">
      <c r="A66" s="31" t="s">
        <v>9065</v>
      </c>
      <c r="B66" s="31" t="s">
        <v>9066</v>
      </c>
      <c r="C66" s="31" t="s">
        <v>9131</v>
      </c>
      <c r="D66" s="32" t="s">
        <v>3275</v>
      </c>
      <c r="E66" s="31" t="s">
        <v>9068</v>
      </c>
      <c r="F66" s="31" t="s">
        <v>9099</v>
      </c>
      <c r="G66" s="32" t="s">
        <v>3272</v>
      </c>
      <c r="H66" s="32" t="s">
        <v>9081</v>
      </c>
      <c r="I66" s="31" t="s">
        <v>360</v>
      </c>
      <c r="J66" s="31" t="s">
        <v>7025</v>
      </c>
      <c r="K66" s="32" t="s">
        <v>128</v>
      </c>
      <c r="L66" s="31">
        <v>30</v>
      </c>
      <c r="M66" s="31" t="s">
        <v>3270</v>
      </c>
      <c r="N66" s="33">
        <v>44588</v>
      </c>
      <c r="O66" s="34" t="s">
        <v>9134</v>
      </c>
      <c r="P66" s="35">
        <v>44595</v>
      </c>
      <c r="Q66" s="46">
        <f t="shared" si="0"/>
        <v>5</v>
      </c>
      <c r="R66" s="46">
        <f>NETWORKDAYS(N66,P66,AL66:AO66:AP66:AQ66:AR66:AS66:AT66)</f>
        <v>6</v>
      </c>
      <c r="S66" s="31" t="s">
        <v>9135</v>
      </c>
      <c r="T66" s="31" t="s">
        <v>9214</v>
      </c>
      <c r="U66" s="35">
        <v>44595</v>
      </c>
      <c r="V66" s="31" t="s">
        <v>9137</v>
      </c>
      <c r="W66" s="31" t="s">
        <v>9138</v>
      </c>
      <c r="X66" s="31" t="s">
        <v>9079</v>
      </c>
      <c r="Y66" s="31" t="s">
        <v>9215</v>
      </c>
      <c r="Z66" s="72"/>
      <c r="AA66" s="72"/>
      <c r="AB66" s="72"/>
      <c r="AC66" s="72"/>
      <c r="AD66" s="72"/>
      <c r="AE66" s="72"/>
      <c r="AF66" s="72"/>
      <c r="AG66" s="72"/>
      <c r="AH66" s="72"/>
      <c r="AI66" s="72"/>
      <c r="AJ66" s="72"/>
      <c r="AK66" s="72"/>
      <c r="AL66" s="68">
        <v>44641</v>
      </c>
      <c r="AM66" s="68">
        <v>44665</v>
      </c>
      <c r="AN66" s="68">
        <v>44666</v>
      </c>
      <c r="AO66" s="68">
        <v>44711</v>
      </c>
      <c r="AP66" s="68">
        <v>44732</v>
      </c>
      <c r="AQ66" s="68">
        <v>44739</v>
      </c>
      <c r="AR66" s="68">
        <v>44746</v>
      </c>
      <c r="AS66" s="68">
        <v>44762</v>
      </c>
      <c r="AT66" s="68">
        <v>44788</v>
      </c>
      <c r="AU66" s="72"/>
      <c r="AV66" s="72"/>
      <c r="AW66" s="72"/>
      <c r="AX66" s="72"/>
      <c r="AY66" s="72"/>
      <c r="AZ66" s="72"/>
    </row>
    <row r="67" spans="1:52" s="81" customFormat="1" ht="63.75" x14ac:dyDescent="0.25">
      <c r="A67" s="36" t="s">
        <v>9065</v>
      </c>
      <c r="B67" s="36" t="s">
        <v>9066</v>
      </c>
      <c r="C67" s="36" t="s">
        <v>9067</v>
      </c>
      <c r="D67" s="37" t="s">
        <v>3287</v>
      </c>
      <c r="E67" s="36" t="s">
        <v>9073</v>
      </c>
      <c r="F67" s="36" t="s">
        <v>9099</v>
      </c>
      <c r="G67" s="37" t="s">
        <v>3284</v>
      </c>
      <c r="H67" s="36" t="s">
        <v>9109</v>
      </c>
      <c r="I67" s="36" t="s">
        <v>360</v>
      </c>
      <c r="J67" s="36" t="s">
        <v>9090</v>
      </c>
      <c r="K67" s="37" t="s">
        <v>128</v>
      </c>
      <c r="L67" s="36">
        <v>30</v>
      </c>
      <c r="M67" s="36" t="s">
        <v>3282</v>
      </c>
      <c r="N67" s="38">
        <v>44589</v>
      </c>
      <c r="O67" s="39">
        <v>20222150042431</v>
      </c>
      <c r="P67" s="40">
        <v>44673</v>
      </c>
      <c r="Q67" s="58">
        <f t="shared" si="0"/>
        <v>57</v>
      </c>
      <c r="R67" s="58">
        <f>NETWORKDAYS(N67,P67,AL67:AO67:AP67:AQ67:AR67:AS67:AT67)</f>
        <v>58</v>
      </c>
      <c r="S67" s="36" t="s">
        <v>9141</v>
      </c>
      <c r="T67" s="36" t="s">
        <v>9216</v>
      </c>
      <c r="U67" s="36"/>
      <c r="V67" s="36"/>
      <c r="W67" s="36"/>
      <c r="X67" s="36"/>
      <c r="Y67" s="36" t="s">
        <v>9184</v>
      </c>
      <c r="Z67" s="82"/>
      <c r="AA67" s="82"/>
      <c r="AB67" s="82"/>
      <c r="AC67" s="82"/>
      <c r="AD67" s="82"/>
      <c r="AE67" s="82"/>
      <c r="AF67" s="82"/>
      <c r="AG67" s="82"/>
      <c r="AH67" s="82"/>
      <c r="AI67" s="82"/>
      <c r="AJ67" s="82"/>
      <c r="AK67" s="82"/>
      <c r="AL67" s="80">
        <v>44641</v>
      </c>
      <c r="AM67" s="80">
        <v>44665</v>
      </c>
      <c r="AN67" s="80">
        <v>44666</v>
      </c>
      <c r="AO67" s="80">
        <v>44711</v>
      </c>
      <c r="AP67" s="80">
        <v>44732</v>
      </c>
      <c r="AQ67" s="80">
        <v>44739</v>
      </c>
      <c r="AR67" s="80">
        <v>44746</v>
      </c>
      <c r="AS67" s="80">
        <v>44762</v>
      </c>
      <c r="AT67" s="80">
        <v>44788</v>
      </c>
      <c r="AU67" s="82"/>
      <c r="AV67" s="82"/>
      <c r="AW67" s="82"/>
      <c r="AX67" s="82"/>
      <c r="AY67" s="82"/>
      <c r="AZ67" s="82"/>
    </row>
    <row r="68" spans="1:52" s="69" customFormat="1" ht="51" hidden="1" x14ac:dyDescent="0.25">
      <c r="A68" s="31" t="s">
        <v>9065</v>
      </c>
      <c r="B68" s="31" t="s">
        <v>9066</v>
      </c>
      <c r="C68" s="31" t="s">
        <v>9067</v>
      </c>
      <c r="D68" s="32" t="s">
        <v>2170</v>
      </c>
      <c r="E68" s="31" t="s">
        <v>9068</v>
      </c>
      <c r="F68" s="31" t="s">
        <v>9069</v>
      </c>
      <c r="G68" s="32" t="s">
        <v>3290</v>
      </c>
      <c r="H68" s="32" t="s">
        <v>8911</v>
      </c>
      <c r="I68" s="31" t="s">
        <v>360</v>
      </c>
      <c r="J68" s="31" t="s">
        <v>7025</v>
      </c>
      <c r="K68" s="32" t="s">
        <v>128</v>
      </c>
      <c r="L68" s="31">
        <v>30</v>
      </c>
      <c r="M68" s="31" t="s">
        <v>3288</v>
      </c>
      <c r="N68" s="33">
        <v>44589</v>
      </c>
      <c r="O68" s="34" t="s">
        <v>9079</v>
      </c>
      <c r="P68" s="35">
        <v>44595</v>
      </c>
      <c r="Q68" s="46">
        <f t="shared" ref="Q68:Q131" si="1">R68-1</f>
        <v>4</v>
      </c>
      <c r="R68" s="46">
        <f>NETWORKDAYS(N68,P68,AL68:AO68:AP68:AQ68:AR68:AS68:AT68)</f>
        <v>5</v>
      </c>
      <c r="S68" s="31" t="s">
        <v>9135</v>
      </c>
      <c r="T68" s="31" t="s">
        <v>9217</v>
      </c>
      <c r="U68" s="31" t="s">
        <v>9079</v>
      </c>
      <c r="V68" s="31" t="s">
        <v>9079</v>
      </c>
      <c r="W68" s="31" t="s">
        <v>9079</v>
      </c>
      <c r="X68" s="31" t="s">
        <v>9079</v>
      </c>
      <c r="Y68" s="31" t="s">
        <v>9218</v>
      </c>
      <c r="Z68" s="72"/>
      <c r="AA68" s="72"/>
      <c r="AB68" s="72"/>
      <c r="AC68" s="72"/>
      <c r="AD68" s="72"/>
      <c r="AE68" s="72"/>
      <c r="AF68" s="72"/>
      <c r="AG68" s="72"/>
      <c r="AH68" s="72"/>
      <c r="AI68" s="72"/>
      <c r="AJ68" s="72"/>
      <c r="AK68" s="72"/>
      <c r="AL68" s="71">
        <v>44641</v>
      </c>
      <c r="AM68" s="71">
        <v>44665</v>
      </c>
      <c r="AN68" s="71">
        <v>44666</v>
      </c>
      <c r="AO68" s="71">
        <v>44711</v>
      </c>
      <c r="AP68" s="71">
        <v>44732</v>
      </c>
      <c r="AQ68" s="71">
        <v>44739</v>
      </c>
      <c r="AR68" s="71">
        <v>44746</v>
      </c>
      <c r="AS68" s="71">
        <v>44762</v>
      </c>
      <c r="AT68" s="71">
        <v>44788</v>
      </c>
      <c r="AU68" s="72"/>
      <c r="AV68" s="72"/>
      <c r="AW68" s="72"/>
      <c r="AX68" s="72"/>
      <c r="AY68" s="72"/>
      <c r="AZ68" s="72"/>
    </row>
    <row r="69" spans="1:52" s="81" customFormat="1" ht="25.5" x14ac:dyDescent="0.25">
      <c r="A69" s="36" t="s">
        <v>9065</v>
      </c>
      <c r="B69" s="36" t="s">
        <v>9066</v>
      </c>
      <c r="C69" s="36" t="s">
        <v>9088</v>
      </c>
      <c r="D69" s="37" t="s">
        <v>3296</v>
      </c>
      <c r="E69" s="36" t="s">
        <v>9078</v>
      </c>
      <c r="F69" s="36" t="s">
        <v>9101</v>
      </c>
      <c r="G69" s="37" t="s">
        <v>3293</v>
      </c>
      <c r="H69" s="36" t="s">
        <v>9109</v>
      </c>
      <c r="I69" s="36" t="s">
        <v>360</v>
      </c>
      <c r="J69" s="36" t="s">
        <v>9090</v>
      </c>
      <c r="K69" s="37" t="s">
        <v>128</v>
      </c>
      <c r="L69" s="36">
        <v>30</v>
      </c>
      <c r="M69" s="36" t="s">
        <v>3291</v>
      </c>
      <c r="N69" s="38">
        <v>44592</v>
      </c>
      <c r="O69" s="39">
        <v>20222150044361</v>
      </c>
      <c r="P69" s="40">
        <v>44634</v>
      </c>
      <c r="Q69" s="58">
        <f t="shared" si="1"/>
        <v>30</v>
      </c>
      <c r="R69" s="58">
        <f>NETWORKDAYS(N69,P69,AL69:AO69:AP69:AQ69:AR69:AS69:AT69)</f>
        <v>31</v>
      </c>
      <c r="S69" s="36" t="s">
        <v>9141</v>
      </c>
      <c r="T69" s="36" t="s">
        <v>9219</v>
      </c>
      <c r="U69" s="40">
        <v>44634</v>
      </c>
      <c r="V69" s="36" t="s">
        <v>9137</v>
      </c>
      <c r="W69" s="36" t="s">
        <v>9138</v>
      </c>
      <c r="X69" s="36" t="s">
        <v>9079</v>
      </c>
      <c r="Y69" s="36" t="s">
        <v>9079</v>
      </c>
      <c r="Z69" s="82"/>
      <c r="AA69" s="82"/>
      <c r="AB69" s="82"/>
      <c r="AC69" s="82"/>
      <c r="AD69" s="82"/>
      <c r="AE69" s="82"/>
      <c r="AF69" s="82"/>
      <c r="AG69" s="82"/>
      <c r="AH69" s="82"/>
      <c r="AI69" s="82"/>
      <c r="AJ69" s="82"/>
      <c r="AK69" s="82"/>
      <c r="AL69" s="80">
        <v>44641</v>
      </c>
      <c r="AM69" s="80">
        <v>44665</v>
      </c>
      <c r="AN69" s="80">
        <v>44666</v>
      </c>
      <c r="AO69" s="80">
        <v>44711</v>
      </c>
      <c r="AP69" s="80">
        <v>44732</v>
      </c>
      <c r="AQ69" s="80">
        <v>44739</v>
      </c>
      <c r="AR69" s="80">
        <v>44746</v>
      </c>
      <c r="AS69" s="80">
        <v>44762</v>
      </c>
      <c r="AT69" s="80">
        <v>44788</v>
      </c>
      <c r="AU69" s="82"/>
      <c r="AV69" s="82"/>
      <c r="AW69" s="82"/>
      <c r="AX69" s="82"/>
      <c r="AY69" s="82"/>
      <c r="AZ69" s="82"/>
    </row>
    <row r="70" spans="1:52" s="69" customFormat="1" ht="51" hidden="1" x14ac:dyDescent="0.25">
      <c r="A70" s="31" t="s">
        <v>9065</v>
      </c>
      <c r="B70" s="31" t="s">
        <v>9066</v>
      </c>
      <c r="C70" s="31" t="s">
        <v>9080</v>
      </c>
      <c r="D70" s="32" t="s">
        <v>3302</v>
      </c>
      <c r="E70" s="31" t="s">
        <v>9068</v>
      </c>
      <c r="F70" s="31" t="s">
        <v>9074</v>
      </c>
      <c r="G70" s="32" t="s">
        <v>3299</v>
      </c>
      <c r="H70" s="31" t="s">
        <v>7553</v>
      </c>
      <c r="I70" s="31" t="s">
        <v>360</v>
      </c>
      <c r="J70" s="32" t="s">
        <v>9090</v>
      </c>
      <c r="K70" s="32" t="s">
        <v>128</v>
      </c>
      <c r="L70" s="31">
        <v>30</v>
      </c>
      <c r="M70" s="31" t="s">
        <v>3297</v>
      </c>
      <c r="N70" s="33">
        <v>44592</v>
      </c>
      <c r="O70" s="34">
        <v>20222000037931</v>
      </c>
      <c r="P70" s="35">
        <v>44607</v>
      </c>
      <c r="Q70" s="46">
        <f t="shared" si="1"/>
        <v>11</v>
      </c>
      <c r="R70" s="46">
        <f>NETWORKDAYS(N70,P70,AL70:AO70:AP70:AQ70:AR70:AS70:AT70)</f>
        <v>12</v>
      </c>
      <c r="S70" s="31" t="s">
        <v>9135</v>
      </c>
      <c r="T70" s="31" t="s">
        <v>9220</v>
      </c>
      <c r="U70" s="35">
        <v>44608</v>
      </c>
      <c r="V70" s="31" t="s">
        <v>9137</v>
      </c>
      <c r="W70" s="31" t="s">
        <v>9138</v>
      </c>
      <c r="X70" s="31" t="s">
        <v>9079</v>
      </c>
      <c r="Y70" s="31" t="s">
        <v>9221</v>
      </c>
      <c r="Z70" s="72"/>
      <c r="AA70" s="72"/>
      <c r="AB70" s="72"/>
      <c r="AC70" s="72"/>
      <c r="AD70" s="72"/>
      <c r="AE70" s="72"/>
      <c r="AF70" s="72"/>
      <c r="AG70" s="72"/>
      <c r="AH70" s="72"/>
      <c r="AI70" s="72"/>
      <c r="AJ70" s="72"/>
      <c r="AK70" s="72"/>
      <c r="AL70" s="68">
        <v>44641</v>
      </c>
      <c r="AM70" s="68">
        <v>44665</v>
      </c>
      <c r="AN70" s="68">
        <v>44666</v>
      </c>
      <c r="AO70" s="68">
        <v>44711</v>
      </c>
      <c r="AP70" s="68">
        <v>44732</v>
      </c>
      <c r="AQ70" s="68">
        <v>44739</v>
      </c>
      <c r="AR70" s="68">
        <v>44746</v>
      </c>
      <c r="AS70" s="68">
        <v>44762</v>
      </c>
      <c r="AT70" s="68">
        <v>44788</v>
      </c>
      <c r="AU70" s="72"/>
      <c r="AV70" s="72"/>
      <c r="AW70" s="72"/>
      <c r="AX70" s="72"/>
      <c r="AY70" s="72"/>
      <c r="AZ70" s="72"/>
    </row>
    <row r="71" spans="1:52" s="69" customFormat="1" ht="51" hidden="1" x14ac:dyDescent="0.25">
      <c r="A71" s="44" t="s">
        <v>9065</v>
      </c>
      <c r="B71" s="44" t="s">
        <v>9222</v>
      </c>
      <c r="C71" s="44" t="s">
        <v>9082</v>
      </c>
      <c r="D71" s="44" t="s">
        <v>3309</v>
      </c>
      <c r="E71" s="44" t="s">
        <v>9223</v>
      </c>
      <c r="F71" s="44" t="s">
        <v>9095</v>
      </c>
      <c r="G71" s="44" t="s">
        <v>3305</v>
      </c>
      <c r="H71" s="31" t="s">
        <v>9105</v>
      </c>
      <c r="I71" s="31" t="s">
        <v>7162</v>
      </c>
      <c r="J71" s="32" t="s">
        <v>144</v>
      </c>
      <c r="K71" s="32" t="s">
        <v>128</v>
      </c>
      <c r="L71" s="46">
        <v>30</v>
      </c>
      <c r="M71" s="46" t="s">
        <v>3303</v>
      </c>
      <c r="N71" s="51">
        <v>44593</v>
      </c>
      <c r="O71" s="46">
        <v>20221100047091</v>
      </c>
      <c r="P71" s="49">
        <v>44635</v>
      </c>
      <c r="Q71" s="46">
        <f t="shared" si="1"/>
        <v>30</v>
      </c>
      <c r="R71" s="46">
        <f>NETWORKDAYS(N71,P71,AL71:AO71:AP71:AQ71:AR71:AS71:AT71)</f>
        <v>31</v>
      </c>
      <c r="S71" s="44" t="s">
        <v>9135</v>
      </c>
      <c r="T71" s="44" t="s">
        <v>9142</v>
      </c>
      <c r="U71" s="44" t="s">
        <v>9079</v>
      </c>
      <c r="V71" s="44" t="s">
        <v>9079</v>
      </c>
      <c r="W71" s="44" t="s">
        <v>9079</v>
      </c>
      <c r="X71" s="44" t="s">
        <v>9079</v>
      </c>
      <c r="Y71" s="44" t="s">
        <v>9292</v>
      </c>
      <c r="Z71" s="72"/>
      <c r="AA71" s="72"/>
      <c r="AB71" s="72"/>
      <c r="AC71" s="72"/>
      <c r="AD71" s="72"/>
      <c r="AE71" s="72"/>
      <c r="AF71" s="72"/>
      <c r="AG71" s="72"/>
      <c r="AH71" s="72"/>
      <c r="AI71" s="72"/>
      <c r="AJ71" s="72"/>
      <c r="AK71" s="72"/>
      <c r="AL71" s="71">
        <v>44641</v>
      </c>
      <c r="AM71" s="71">
        <v>44665</v>
      </c>
      <c r="AN71" s="71">
        <v>44666</v>
      </c>
      <c r="AO71" s="71">
        <v>44711</v>
      </c>
      <c r="AP71" s="71">
        <v>44732</v>
      </c>
      <c r="AQ71" s="71">
        <v>44739</v>
      </c>
      <c r="AR71" s="71">
        <v>44746</v>
      </c>
      <c r="AS71" s="71">
        <v>44762</v>
      </c>
      <c r="AT71" s="71">
        <v>44788</v>
      </c>
      <c r="AU71" s="72"/>
      <c r="AV71" s="72"/>
      <c r="AW71" s="72"/>
      <c r="AX71" s="72"/>
      <c r="AY71" s="72"/>
      <c r="AZ71" s="72"/>
    </row>
    <row r="72" spans="1:52" s="69" customFormat="1" ht="51" hidden="1" x14ac:dyDescent="0.25">
      <c r="A72" s="44" t="s">
        <v>9065</v>
      </c>
      <c r="B72" s="44" t="s">
        <v>9222</v>
      </c>
      <c r="C72" s="44" t="s">
        <v>9088</v>
      </c>
      <c r="D72" s="44" t="s">
        <v>3317</v>
      </c>
      <c r="E72" s="44" t="s">
        <v>9068</v>
      </c>
      <c r="F72" s="44" t="s">
        <v>9069</v>
      </c>
      <c r="G72" s="44" t="s">
        <v>3312</v>
      </c>
      <c r="H72" s="32" t="s">
        <v>7526</v>
      </c>
      <c r="I72" s="31" t="s">
        <v>360</v>
      </c>
      <c r="J72" s="31" t="s">
        <v>7025</v>
      </c>
      <c r="K72" s="32" t="s">
        <v>93</v>
      </c>
      <c r="L72" s="46">
        <v>35</v>
      </c>
      <c r="M72" s="46" t="s">
        <v>3310</v>
      </c>
      <c r="N72" s="51">
        <v>44593</v>
      </c>
      <c r="O72" s="46">
        <v>20222110036171</v>
      </c>
      <c r="P72" s="49">
        <v>44601</v>
      </c>
      <c r="Q72" s="46">
        <f t="shared" si="1"/>
        <v>6</v>
      </c>
      <c r="R72" s="46">
        <f>NETWORKDAYS(N72,P72,AL72:AO72:AP72:AQ72:AR72:AS72:AT72)</f>
        <v>7</v>
      </c>
      <c r="S72" s="44" t="s">
        <v>9135</v>
      </c>
      <c r="T72" s="44" t="s">
        <v>9293</v>
      </c>
      <c r="U72" s="51">
        <v>44596</v>
      </c>
      <c r="V72" s="44" t="s">
        <v>9137</v>
      </c>
      <c r="W72" s="44" t="s">
        <v>9138</v>
      </c>
      <c r="X72" s="44" t="s">
        <v>9079</v>
      </c>
      <c r="Y72" s="44" t="s">
        <v>9079</v>
      </c>
      <c r="Z72" s="72"/>
      <c r="AA72" s="72"/>
      <c r="AB72" s="72"/>
      <c r="AC72" s="72"/>
      <c r="AD72" s="72"/>
      <c r="AE72" s="72"/>
      <c r="AF72" s="72"/>
      <c r="AG72" s="72"/>
      <c r="AH72" s="72"/>
      <c r="AI72" s="72"/>
      <c r="AJ72" s="72"/>
      <c r="AK72" s="72"/>
      <c r="AL72" s="71">
        <v>44641</v>
      </c>
      <c r="AM72" s="71">
        <v>44665</v>
      </c>
      <c r="AN72" s="71">
        <v>44666</v>
      </c>
      <c r="AO72" s="71">
        <v>44711</v>
      </c>
      <c r="AP72" s="71">
        <v>44732</v>
      </c>
      <c r="AQ72" s="71">
        <v>44739</v>
      </c>
      <c r="AR72" s="71">
        <v>44746</v>
      </c>
      <c r="AS72" s="71">
        <v>44762</v>
      </c>
      <c r="AT72" s="71">
        <v>44788</v>
      </c>
      <c r="AU72" s="72"/>
      <c r="AV72" s="72"/>
      <c r="AW72" s="72"/>
      <c r="AX72" s="72"/>
      <c r="AY72" s="72"/>
      <c r="AZ72" s="72"/>
    </row>
    <row r="73" spans="1:52" s="69" customFormat="1" ht="38.25" hidden="1" x14ac:dyDescent="0.25">
      <c r="A73" s="44" t="s">
        <v>9065</v>
      </c>
      <c r="B73" s="44" t="s">
        <v>9222</v>
      </c>
      <c r="C73" s="44" t="s">
        <v>9088</v>
      </c>
      <c r="D73" s="44" t="s">
        <v>3323</v>
      </c>
      <c r="E73" s="44" t="s">
        <v>9102</v>
      </c>
      <c r="F73" s="44" t="s">
        <v>9074</v>
      </c>
      <c r="G73" s="44" t="s">
        <v>3081</v>
      </c>
      <c r="H73" s="32" t="s">
        <v>9083</v>
      </c>
      <c r="I73" s="31" t="s">
        <v>360</v>
      </c>
      <c r="J73" s="31" t="s">
        <v>7025</v>
      </c>
      <c r="K73" s="32" t="s">
        <v>585</v>
      </c>
      <c r="L73" s="46">
        <v>20</v>
      </c>
      <c r="M73" s="46" t="s">
        <v>3318</v>
      </c>
      <c r="N73" s="51">
        <v>44594</v>
      </c>
      <c r="O73" s="46">
        <v>20222110037011</v>
      </c>
      <c r="P73" s="49">
        <v>44602</v>
      </c>
      <c r="Q73" s="46">
        <f t="shared" si="1"/>
        <v>6</v>
      </c>
      <c r="R73" s="46">
        <f>NETWORKDAYS(N73,P73,AL73:AO73:AP73:AQ73:AR73:AS73:AT73)</f>
        <v>7</v>
      </c>
      <c r="S73" s="44" t="s">
        <v>9135</v>
      </c>
      <c r="T73" s="44" t="s">
        <v>9294</v>
      </c>
      <c r="U73" s="51">
        <v>44602</v>
      </c>
      <c r="V73" s="44" t="s">
        <v>9137</v>
      </c>
      <c r="W73" s="44" t="s">
        <v>9138</v>
      </c>
      <c r="X73" s="44" t="s">
        <v>9079</v>
      </c>
      <c r="Y73" s="44" t="s">
        <v>9079</v>
      </c>
      <c r="Z73" s="73"/>
      <c r="AA73" s="73"/>
      <c r="AB73" s="73"/>
      <c r="AC73" s="73"/>
      <c r="AD73" s="73"/>
      <c r="AE73" s="73"/>
      <c r="AF73" s="73"/>
      <c r="AG73" s="73"/>
      <c r="AH73" s="73"/>
      <c r="AI73" s="73"/>
      <c r="AJ73" s="73"/>
      <c r="AK73" s="73"/>
      <c r="AL73" s="71">
        <v>44641</v>
      </c>
      <c r="AM73" s="71">
        <v>44665</v>
      </c>
      <c r="AN73" s="71">
        <v>44666</v>
      </c>
      <c r="AO73" s="71">
        <v>44711</v>
      </c>
      <c r="AP73" s="71">
        <v>44732</v>
      </c>
      <c r="AQ73" s="71">
        <v>44739</v>
      </c>
      <c r="AR73" s="71">
        <v>44746</v>
      </c>
      <c r="AS73" s="71">
        <v>44762</v>
      </c>
      <c r="AT73" s="71">
        <v>44788</v>
      </c>
      <c r="AU73" s="73"/>
      <c r="AV73" s="73"/>
      <c r="AW73" s="73"/>
      <c r="AX73" s="73"/>
      <c r="AY73" s="73"/>
      <c r="AZ73" s="73"/>
    </row>
    <row r="74" spans="1:52" s="69" customFormat="1" ht="63.75" hidden="1" x14ac:dyDescent="0.25">
      <c r="A74" s="44" t="s">
        <v>9065</v>
      </c>
      <c r="B74" s="44" t="s">
        <v>9224</v>
      </c>
      <c r="C74" s="44" t="s">
        <v>9067</v>
      </c>
      <c r="D74" s="44" t="s">
        <v>3341</v>
      </c>
      <c r="E74" s="44" t="s">
        <v>9223</v>
      </c>
      <c r="F74" s="44" t="s">
        <v>9069</v>
      </c>
      <c r="G74" s="44" t="s">
        <v>3337</v>
      </c>
      <c r="H74" s="32" t="s">
        <v>9083</v>
      </c>
      <c r="I74" s="31" t="s">
        <v>360</v>
      </c>
      <c r="J74" s="31" t="s">
        <v>7025</v>
      </c>
      <c r="K74" s="32" t="s">
        <v>55</v>
      </c>
      <c r="L74" s="46">
        <v>30</v>
      </c>
      <c r="M74" s="46" t="s">
        <v>3335</v>
      </c>
      <c r="N74" s="51">
        <v>44595</v>
      </c>
      <c r="O74" s="46">
        <v>20222110038131</v>
      </c>
      <c r="P74" s="49">
        <v>44608</v>
      </c>
      <c r="Q74" s="46">
        <f t="shared" si="1"/>
        <v>9</v>
      </c>
      <c r="R74" s="46">
        <f>NETWORKDAYS(N74,P74,AL74:AO74:AP74:AQ74:AR74:AS74:AT74)</f>
        <v>10</v>
      </c>
      <c r="S74" s="44" t="s">
        <v>9135</v>
      </c>
      <c r="T74" s="44" t="s">
        <v>9295</v>
      </c>
      <c r="U74" s="51">
        <v>44609</v>
      </c>
      <c r="V74" s="44" t="s">
        <v>9137</v>
      </c>
      <c r="W74" s="44" t="s">
        <v>9138</v>
      </c>
      <c r="X74" s="44" t="s">
        <v>9079</v>
      </c>
      <c r="Y74" s="44" t="s">
        <v>9079</v>
      </c>
      <c r="Z74" s="72"/>
      <c r="AA74" s="72"/>
      <c r="AB74" s="72"/>
      <c r="AC74" s="72"/>
      <c r="AD74" s="72"/>
      <c r="AE74" s="72"/>
      <c r="AF74" s="72"/>
      <c r="AG74" s="72"/>
      <c r="AH74" s="72"/>
      <c r="AI74" s="72"/>
      <c r="AJ74" s="72"/>
      <c r="AK74" s="72"/>
      <c r="AL74" s="68">
        <v>44641</v>
      </c>
      <c r="AM74" s="68">
        <v>44665</v>
      </c>
      <c r="AN74" s="68">
        <v>44666</v>
      </c>
      <c r="AO74" s="68">
        <v>44711</v>
      </c>
      <c r="AP74" s="68">
        <v>44732</v>
      </c>
      <c r="AQ74" s="68">
        <v>44739</v>
      </c>
      <c r="AR74" s="68">
        <v>44746</v>
      </c>
      <c r="AS74" s="68">
        <v>44762</v>
      </c>
      <c r="AT74" s="68">
        <v>44788</v>
      </c>
      <c r="AU74" s="72"/>
      <c r="AV74" s="72"/>
      <c r="AW74" s="72"/>
      <c r="AX74" s="72"/>
      <c r="AY74" s="72"/>
      <c r="AZ74" s="72"/>
    </row>
    <row r="75" spans="1:52" s="69" customFormat="1" ht="38.25" hidden="1" x14ac:dyDescent="0.25">
      <c r="A75" s="44" t="s">
        <v>9065</v>
      </c>
      <c r="B75" s="44" t="s">
        <v>9222</v>
      </c>
      <c r="C75" s="44" t="s">
        <v>9131</v>
      </c>
      <c r="D75" s="44" t="s">
        <v>3346</v>
      </c>
      <c r="E75" s="44" t="s">
        <v>9068</v>
      </c>
      <c r="F75" s="44" t="s">
        <v>9225</v>
      </c>
      <c r="G75" s="44" t="s">
        <v>3344</v>
      </c>
      <c r="H75" s="32" t="s">
        <v>7526</v>
      </c>
      <c r="I75" s="31" t="s">
        <v>360</v>
      </c>
      <c r="J75" s="31" t="s">
        <v>7025</v>
      </c>
      <c r="K75" s="32" t="s">
        <v>55</v>
      </c>
      <c r="L75" s="46">
        <v>30</v>
      </c>
      <c r="M75" s="46" t="s">
        <v>3342</v>
      </c>
      <c r="N75" s="51">
        <v>44595</v>
      </c>
      <c r="O75" s="46">
        <v>20222110037491</v>
      </c>
      <c r="P75" s="49">
        <v>44606</v>
      </c>
      <c r="Q75" s="46">
        <f t="shared" si="1"/>
        <v>7</v>
      </c>
      <c r="R75" s="46">
        <f>NETWORKDAYS(N75,P75,AL75:AO75:AP75:AQ75:AR75:AS75:AT75)</f>
        <v>8</v>
      </c>
      <c r="S75" s="44" t="s">
        <v>9135</v>
      </c>
      <c r="T75" s="44" t="s">
        <v>9296</v>
      </c>
      <c r="U75" s="51">
        <v>44606</v>
      </c>
      <c r="V75" s="44" t="s">
        <v>9137</v>
      </c>
      <c r="W75" s="44" t="s">
        <v>9138</v>
      </c>
      <c r="X75" s="44" t="s">
        <v>9079</v>
      </c>
      <c r="Y75" s="44" t="s">
        <v>9079</v>
      </c>
      <c r="Z75" s="72"/>
      <c r="AA75" s="72"/>
      <c r="AB75" s="72"/>
      <c r="AC75" s="72"/>
      <c r="AD75" s="72"/>
      <c r="AE75" s="72"/>
      <c r="AF75" s="72"/>
      <c r="AG75" s="72"/>
      <c r="AH75" s="72"/>
      <c r="AI75" s="72"/>
      <c r="AJ75" s="72"/>
      <c r="AK75" s="72"/>
      <c r="AL75" s="71">
        <v>44641</v>
      </c>
      <c r="AM75" s="71">
        <v>44665</v>
      </c>
      <c r="AN75" s="71">
        <v>44666</v>
      </c>
      <c r="AO75" s="71">
        <v>44711</v>
      </c>
      <c r="AP75" s="71">
        <v>44732</v>
      </c>
      <c r="AQ75" s="71">
        <v>44739</v>
      </c>
      <c r="AR75" s="71">
        <v>44746</v>
      </c>
      <c r="AS75" s="71">
        <v>44762</v>
      </c>
      <c r="AT75" s="71">
        <v>44788</v>
      </c>
      <c r="AU75" s="72"/>
      <c r="AV75" s="72"/>
      <c r="AW75" s="72"/>
      <c r="AX75" s="72"/>
      <c r="AY75" s="72"/>
      <c r="AZ75" s="72"/>
    </row>
    <row r="76" spans="1:52" s="81" customFormat="1" ht="51" x14ac:dyDescent="0.25">
      <c r="A76" s="56" t="s">
        <v>9065</v>
      </c>
      <c r="B76" s="56" t="s">
        <v>9222</v>
      </c>
      <c r="C76" s="36" t="s">
        <v>9071</v>
      </c>
      <c r="D76" s="56" t="s">
        <v>3352</v>
      </c>
      <c r="E76" s="56" t="s">
        <v>9121</v>
      </c>
      <c r="F76" s="56" t="s">
        <v>9074</v>
      </c>
      <c r="G76" s="56" t="s">
        <v>3349</v>
      </c>
      <c r="H76" s="37" t="s">
        <v>9094</v>
      </c>
      <c r="I76" s="56" t="s">
        <v>9076</v>
      </c>
      <c r="J76" s="36" t="s">
        <v>7774</v>
      </c>
      <c r="K76" s="37" t="s">
        <v>660</v>
      </c>
      <c r="L76" s="58">
        <v>10</v>
      </c>
      <c r="M76" s="58" t="s">
        <v>3347</v>
      </c>
      <c r="N76" s="64">
        <v>44595</v>
      </c>
      <c r="O76" s="58" t="s">
        <v>9226</v>
      </c>
      <c r="P76" s="59">
        <v>44614</v>
      </c>
      <c r="Q76" s="58">
        <f t="shared" si="1"/>
        <v>13</v>
      </c>
      <c r="R76" s="58">
        <f>NETWORKDAYS(N76,P76,AL76:AO76:AP76:AQ76:AR76:AS76:AT76)</f>
        <v>14</v>
      </c>
      <c r="S76" s="56" t="s">
        <v>9141</v>
      </c>
      <c r="T76" s="56" t="s">
        <v>9297</v>
      </c>
      <c r="U76" s="64">
        <v>44631</v>
      </c>
      <c r="V76" s="56" t="s">
        <v>9137</v>
      </c>
      <c r="W76" s="56" t="s">
        <v>9138</v>
      </c>
      <c r="X76" s="56" t="s">
        <v>9079</v>
      </c>
      <c r="Y76" s="56" t="s">
        <v>9079</v>
      </c>
      <c r="Z76" s="82"/>
      <c r="AA76" s="82"/>
      <c r="AB76" s="82"/>
      <c r="AC76" s="82"/>
      <c r="AD76" s="82"/>
      <c r="AE76" s="82"/>
      <c r="AF76" s="82"/>
      <c r="AG76" s="82"/>
      <c r="AH76" s="82"/>
      <c r="AI76" s="82"/>
      <c r="AJ76" s="82"/>
      <c r="AK76" s="82"/>
      <c r="AL76" s="80">
        <v>44641</v>
      </c>
      <c r="AM76" s="80">
        <v>44665</v>
      </c>
      <c r="AN76" s="80">
        <v>44666</v>
      </c>
      <c r="AO76" s="80">
        <v>44711</v>
      </c>
      <c r="AP76" s="80">
        <v>44732</v>
      </c>
      <c r="AQ76" s="80">
        <v>44739</v>
      </c>
      <c r="AR76" s="80">
        <v>44746</v>
      </c>
      <c r="AS76" s="80">
        <v>44762</v>
      </c>
      <c r="AT76" s="80">
        <v>44788</v>
      </c>
      <c r="AU76" s="82"/>
      <c r="AV76" s="82"/>
      <c r="AW76" s="82"/>
      <c r="AX76" s="82"/>
      <c r="AY76" s="82"/>
      <c r="AZ76" s="82"/>
    </row>
    <row r="77" spans="1:52" s="81" customFormat="1" ht="63.75" x14ac:dyDescent="0.25">
      <c r="A77" s="56" t="s">
        <v>9065</v>
      </c>
      <c r="B77" s="56" t="s">
        <v>9224</v>
      </c>
      <c r="C77" s="56" t="s">
        <v>9067</v>
      </c>
      <c r="D77" s="56" t="s">
        <v>1521</v>
      </c>
      <c r="E77" s="56" t="s">
        <v>9223</v>
      </c>
      <c r="F77" s="36" t="s">
        <v>9101</v>
      </c>
      <c r="G77" s="56" t="s">
        <v>3355</v>
      </c>
      <c r="H77" s="36" t="s">
        <v>9125</v>
      </c>
      <c r="I77" s="36" t="s">
        <v>360</v>
      </c>
      <c r="J77" s="36" t="s">
        <v>9090</v>
      </c>
      <c r="K77" s="37" t="s">
        <v>55</v>
      </c>
      <c r="L77" s="58">
        <v>30</v>
      </c>
      <c r="M77" s="58" t="s">
        <v>3353</v>
      </c>
      <c r="N77" s="64">
        <v>44595</v>
      </c>
      <c r="O77" s="58">
        <v>20221000047781</v>
      </c>
      <c r="P77" s="59">
        <v>44674</v>
      </c>
      <c r="Q77" s="58">
        <f t="shared" si="1"/>
        <v>53</v>
      </c>
      <c r="R77" s="58">
        <f>NETWORKDAYS(N77,P77,AL77:AO77:AP77:AQ77:AR77:AS77:AT77)</f>
        <v>54</v>
      </c>
      <c r="S77" s="56" t="s">
        <v>9141</v>
      </c>
      <c r="T77" s="56" t="s">
        <v>9298</v>
      </c>
      <c r="U77" s="56"/>
      <c r="V77" s="56"/>
      <c r="W77" s="56"/>
      <c r="X77" s="56"/>
      <c r="Y77" s="56"/>
      <c r="Z77" s="82"/>
      <c r="AA77" s="82"/>
      <c r="AB77" s="82"/>
      <c r="AC77" s="82"/>
      <c r="AD77" s="82"/>
      <c r="AE77" s="82"/>
      <c r="AF77" s="82"/>
      <c r="AG77" s="82"/>
      <c r="AH77" s="82"/>
      <c r="AI77" s="82"/>
      <c r="AJ77" s="82"/>
      <c r="AK77" s="82"/>
      <c r="AL77" s="80">
        <v>44641</v>
      </c>
      <c r="AM77" s="80">
        <v>44665</v>
      </c>
      <c r="AN77" s="80">
        <v>44666</v>
      </c>
      <c r="AO77" s="80">
        <v>44711</v>
      </c>
      <c r="AP77" s="80">
        <v>44732</v>
      </c>
      <c r="AQ77" s="80">
        <v>44739</v>
      </c>
      <c r="AR77" s="80">
        <v>44746</v>
      </c>
      <c r="AS77" s="80">
        <v>44762</v>
      </c>
      <c r="AT77" s="80">
        <v>44788</v>
      </c>
      <c r="AU77" s="82"/>
      <c r="AV77" s="82"/>
      <c r="AW77" s="82"/>
      <c r="AX77" s="82"/>
      <c r="AY77" s="82"/>
      <c r="AZ77" s="82"/>
    </row>
    <row r="78" spans="1:52" s="69" customFormat="1" ht="38.25" hidden="1" x14ac:dyDescent="0.25">
      <c r="A78" s="44" t="s">
        <v>9065</v>
      </c>
      <c r="B78" s="44" t="s">
        <v>9224</v>
      </c>
      <c r="C78" s="44" t="s">
        <v>9097</v>
      </c>
      <c r="D78" s="44" t="s">
        <v>1521</v>
      </c>
      <c r="E78" s="44" t="s">
        <v>9223</v>
      </c>
      <c r="F78" s="44" t="s">
        <v>9074</v>
      </c>
      <c r="G78" s="44" t="s">
        <v>3359</v>
      </c>
      <c r="H78" s="32" t="s">
        <v>7526</v>
      </c>
      <c r="I78" s="31" t="s">
        <v>360</v>
      </c>
      <c r="J78" s="31" t="s">
        <v>7025</v>
      </c>
      <c r="K78" s="32" t="s">
        <v>55</v>
      </c>
      <c r="L78" s="46">
        <v>30</v>
      </c>
      <c r="M78" s="46" t="s">
        <v>3357</v>
      </c>
      <c r="N78" s="51">
        <v>44595</v>
      </c>
      <c r="O78" s="46">
        <v>20222110037491</v>
      </c>
      <c r="P78" s="49">
        <v>44606</v>
      </c>
      <c r="Q78" s="46">
        <f t="shared" si="1"/>
        <v>7</v>
      </c>
      <c r="R78" s="46">
        <f>NETWORKDAYS(N78,P78,AL78:AO78:AP78:AQ78:AR78:AS78:AT78)</f>
        <v>8</v>
      </c>
      <c r="S78" s="44" t="s">
        <v>9135</v>
      </c>
      <c r="T78" s="44" t="s">
        <v>9299</v>
      </c>
      <c r="U78" s="51">
        <v>44606</v>
      </c>
      <c r="V78" s="44" t="s">
        <v>9137</v>
      </c>
      <c r="W78" s="44" t="s">
        <v>9138</v>
      </c>
      <c r="X78" s="44" t="s">
        <v>9079</v>
      </c>
      <c r="Y78" s="44" t="s">
        <v>9300</v>
      </c>
      <c r="Z78" s="72"/>
      <c r="AA78" s="72"/>
      <c r="AB78" s="72"/>
      <c r="AC78" s="72"/>
      <c r="AD78" s="72"/>
      <c r="AE78" s="72"/>
      <c r="AF78" s="72"/>
      <c r="AG78" s="72"/>
      <c r="AH78" s="72"/>
      <c r="AI78" s="72"/>
      <c r="AJ78" s="72"/>
      <c r="AK78" s="72"/>
      <c r="AL78" s="68">
        <v>44641</v>
      </c>
      <c r="AM78" s="68">
        <v>44665</v>
      </c>
      <c r="AN78" s="68">
        <v>44666</v>
      </c>
      <c r="AO78" s="68">
        <v>44711</v>
      </c>
      <c r="AP78" s="68">
        <v>44732</v>
      </c>
      <c r="AQ78" s="68">
        <v>44739</v>
      </c>
      <c r="AR78" s="68">
        <v>44746</v>
      </c>
      <c r="AS78" s="68">
        <v>44762</v>
      </c>
      <c r="AT78" s="68">
        <v>44788</v>
      </c>
      <c r="AU78" s="72"/>
      <c r="AV78" s="72"/>
      <c r="AW78" s="72"/>
      <c r="AX78" s="72"/>
      <c r="AY78" s="72"/>
      <c r="AZ78" s="72"/>
    </row>
    <row r="79" spans="1:52" s="69" customFormat="1" ht="76.5" hidden="1" x14ac:dyDescent="0.25">
      <c r="A79" s="44" t="s">
        <v>9065</v>
      </c>
      <c r="B79" s="44" t="s">
        <v>9222</v>
      </c>
      <c r="C79" s="44" t="s">
        <v>9080</v>
      </c>
      <c r="D79" s="44" t="s">
        <v>3366</v>
      </c>
      <c r="E79" s="44" t="s">
        <v>9068</v>
      </c>
      <c r="F79" s="44" t="s">
        <v>9225</v>
      </c>
      <c r="G79" s="44" t="s">
        <v>3362</v>
      </c>
      <c r="H79" s="32" t="s">
        <v>316</v>
      </c>
      <c r="I79" s="31" t="s">
        <v>360</v>
      </c>
      <c r="J79" s="31" t="s">
        <v>7065</v>
      </c>
      <c r="K79" s="32" t="s">
        <v>128</v>
      </c>
      <c r="L79" s="46">
        <v>30</v>
      </c>
      <c r="M79" s="46" t="s">
        <v>3360</v>
      </c>
      <c r="N79" s="51">
        <v>44596</v>
      </c>
      <c r="O79" s="46" t="s">
        <v>9079</v>
      </c>
      <c r="P79" s="49">
        <v>44637</v>
      </c>
      <c r="Q79" s="46">
        <f t="shared" si="1"/>
        <v>29</v>
      </c>
      <c r="R79" s="46">
        <f>NETWORKDAYS(N79,P79,AL79:AO79:AP79:AQ79:AR79:AS79:AT79)</f>
        <v>30</v>
      </c>
      <c r="S79" s="44" t="s">
        <v>9135</v>
      </c>
      <c r="T79" s="44" t="s">
        <v>9301</v>
      </c>
      <c r="U79" s="44" t="s">
        <v>9079</v>
      </c>
      <c r="V79" s="44" t="s">
        <v>9079</v>
      </c>
      <c r="W79" s="44" t="s">
        <v>9079</v>
      </c>
      <c r="X79" s="44" t="s">
        <v>9079</v>
      </c>
      <c r="Y79" s="44" t="s">
        <v>9302</v>
      </c>
      <c r="Z79" s="72"/>
      <c r="AA79" s="72"/>
      <c r="AB79" s="72"/>
      <c r="AC79" s="72"/>
      <c r="AD79" s="72"/>
      <c r="AE79" s="72"/>
      <c r="AF79" s="72"/>
      <c r="AG79" s="72"/>
      <c r="AH79" s="72"/>
      <c r="AI79" s="72"/>
      <c r="AJ79" s="72"/>
      <c r="AK79" s="72"/>
      <c r="AL79" s="71">
        <v>44641</v>
      </c>
      <c r="AM79" s="71">
        <v>44665</v>
      </c>
      <c r="AN79" s="71">
        <v>44666</v>
      </c>
      <c r="AO79" s="71">
        <v>44711</v>
      </c>
      <c r="AP79" s="71">
        <v>44732</v>
      </c>
      <c r="AQ79" s="71">
        <v>44739</v>
      </c>
      <c r="AR79" s="71">
        <v>44746</v>
      </c>
      <c r="AS79" s="71">
        <v>44762</v>
      </c>
      <c r="AT79" s="71">
        <v>44788</v>
      </c>
      <c r="AU79" s="72"/>
      <c r="AV79" s="72"/>
      <c r="AW79" s="72"/>
      <c r="AX79" s="72"/>
      <c r="AY79" s="72"/>
      <c r="AZ79" s="72"/>
    </row>
    <row r="80" spans="1:52" s="81" customFormat="1" ht="38.25" x14ac:dyDescent="0.25">
      <c r="A80" s="56" t="s">
        <v>9065</v>
      </c>
      <c r="B80" s="56" t="s">
        <v>9117</v>
      </c>
      <c r="C80" s="56" t="s">
        <v>9124</v>
      </c>
      <c r="D80" s="56" t="s">
        <v>3373</v>
      </c>
      <c r="E80" s="56" t="s">
        <v>9227</v>
      </c>
      <c r="F80" s="56" t="s">
        <v>9074</v>
      </c>
      <c r="G80" s="56" t="s">
        <v>3369</v>
      </c>
      <c r="H80" s="36" t="s">
        <v>9109</v>
      </c>
      <c r="I80" s="36" t="s">
        <v>360</v>
      </c>
      <c r="J80" s="56" t="s">
        <v>9228</v>
      </c>
      <c r="K80" s="37" t="s">
        <v>660</v>
      </c>
      <c r="L80" s="58">
        <v>10</v>
      </c>
      <c r="M80" s="58" t="s">
        <v>3367</v>
      </c>
      <c r="N80" s="64">
        <v>44596</v>
      </c>
      <c r="O80" s="58" t="s">
        <v>9229</v>
      </c>
      <c r="P80" s="59">
        <v>44621</v>
      </c>
      <c r="Q80" s="58">
        <f t="shared" si="1"/>
        <v>17</v>
      </c>
      <c r="R80" s="58">
        <f>NETWORKDAYS(N80,P80,AL80:AO80:AP80:AQ80:AR80:AS80:AT80)</f>
        <v>18</v>
      </c>
      <c r="S80" s="56" t="s">
        <v>9141</v>
      </c>
      <c r="T80" s="56"/>
      <c r="U80" s="64">
        <v>44622</v>
      </c>
      <c r="V80" s="56" t="s">
        <v>9137</v>
      </c>
      <c r="W80" s="56" t="s">
        <v>9138</v>
      </c>
      <c r="X80" s="56" t="s">
        <v>9079</v>
      </c>
      <c r="Y80" s="56" t="s">
        <v>9303</v>
      </c>
      <c r="Z80" s="82"/>
      <c r="AA80" s="82"/>
      <c r="AB80" s="82"/>
      <c r="AC80" s="82"/>
      <c r="AD80" s="82"/>
      <c r="AE80" s="82"/>
      <c r="AF80" s="82"/>
      <c r="AG80" s="82"/>
      <c r="AH80" s="82"/>
      <c r="AI80" s="82"/>
      <c r="AJ80" s="82"/>
      <c r="AK80" s="82"/>
      <c r="AL80" s="80">
        <v>44641</v>
      </c>
      <c r="AM80" s="80">
        <v>44665</v>
      </c>
      <c r="AN80" s="80">
        <v>44666</v>
      </c>
      <c r="AO80" s="80">
        <v>44711</v>
      </c>
      <c r="AP80" s="80">
        <v>44732</v>
      </c>
      <c r="AQ80" s="80">
        <v>44739</v>
      </c>
      <c r="AR80" s="80">
        <v>44746</v>
      </c>
      <c r="AS80" s="80">
        <v>44762</v>
      </c>
      <c r="AT80" s="80">
        <v>44788</v>
      </c>
      <c r="AU80" s="82"/>
      <c r="AV80" s="82"/>
      <c r="AW80" s="82"/>
      <c r="AX80" s="82"/>
      <c r="AY80" s="82"/>
      <c r="AZ80" s="82"/>
    </row>
    <row r="81" spans="1:52" s="69" customFormat="1" ht="38.25" hidden="1" x14ac:dyDescent="0.25">
      <c r="A81" s="44" t="s">
        <v>9065</v>
      </c>
      <c r="B81" s="44" t="s">
        <v>9117</v>
      </c>
      <c r="C81" s="44" t="s">
        <v>9082</v>
      </c>
      <c r="D81" s="44" t="s">
        <v>2396</v>
      </c>
      <c r="E81" s="44" t="s">
        <v>9227</v>
      </c>
      <c r="F81" s="44" t="s">
        <v>9069</v>
      </c>
      <c r="G81" s="44" t="s">
        <v>3376</v>
      </c>
      <c r="H81" s="32" t="s">
        <v>7526</v>
      </c>
      <c r="I81" s="31" t="s">
        <v>360</v>
      </c>
      <c r="J81" s="31" t="s">
        <v>7025</v>
      </c>
      <c r="K81" s="32" t="s">
        <v>128</v>
      </c>
      <c r="L81" s="46">
        <v>30</v>
      </c>
      <c r="M81" s="46" t="s">
        <v>3374</v>
      </c>
      <c r="N81" s="51">
        <v>44596</v>
      </c>
      <c r="O81" s="46">
        <v>20222110041951</v>
      </c>
      <c r="P81" s="49">
        <v>44629</v>
      </c>
      <c r="Q81" s="46">
        <f t="shared" si="1"/>
        <v>23</v>
      </c>
      <c r="R81" s="46">
        <f>NETWORKDAYS(N81,P81,AL81:AO81:AP81:AQ81:AR81:AS81:AT81)</f>
        <v>24</v>
      </c>
      <c r="S81" s="44" t="s">
        <v>9135</v>
      </c>
      <c r="T81" s="44" t="s">
        <v>9304</v>
      </c>
      <c r="U81" s="51">
        <v>44629</v>
      </c>
      <c r="V81" s="44" t="s">
        <v>9137</v>
      </c>
      <c r="W81" s="44" t="s">
        <v>9138</v>
      </c>
      <c r="X81" s="44" t="s">
        <v>9079</v>
      </c>
      <c r="Y81" s="44" t="s">
        <v>9305</v>
      </c>
      <c r="Z81" s="72"/>
      <c r="AA81" s="72"/>
      <c r="AB81" s="72"/>
      <c r="AC81" s="72"/>
      <c r="AD81" s="72"/>
      <c r="AE81" s="72"/>
      <c r="AF81" s="72"/>
      <c r="AG81" s="72"/>
      <c r="AH81" s="72"/>
      <c r="AI81" s="72"/>
      <c r="AJ81" s="72"/>
      <c r="AK81" s="72"/>
      <c r="AL81" s="71">
        <v>44641</v>
      </c>
      <c r="AM81" s="71">
        <v>44665</v>
      </c>
      <c r="AN81" s="71">
        <v>44666</v>
      </c>
      <c r="AO81" s="71">
        <v>44711</v>
      </c>
      <c r="AP81" s="71">
        <v>44732</v>
      </c>
      <c r="AQ81" s="71">
        <v>44739</v>
      </c>
      <c r="AR81" s="71">
        <v>44746</v>
      </c>
      <c r="AS81" s="71">
        <v>44762</v>
      </c>
      <c r="AT81" s="71">
        <v>44788</v>
      </c>
      <c r="AU81" s="72"/>
      <c r="AV81" s="72"/>
      <c r="AW81" s="72"/>
      <c r="AX81" s="72"/>
      <c r="AY81" s="72"/>
      <c r="AZ81" s="72"/>
    </row>
    <row r="82" spans="1:52" s="81" customFormat="1" ht="63.75" x14ac:dyDescent="0.25">
      <c r="A82" s="56" t="s">
        <v>9065</v>
      </c>
      <c r="B82" s="56" t="s">
        <v>9222</v>
      </c>
      <c r="C82" s="56" t="s">
        <v>9080</v>
      </c>
      <c r="D82" s="56" t="s">
        <v>3384</v>
      </c>
      <c r="E82" s="56" t="s">
        <v>9068</v>
      </c>
      <c r="F82" s="56" t="s">
        <v>9074</v>
      </c>
      <c r="G82" s="56" t="s">
        <v>3380</v>
      </c>
      <c r="H82" s="36" t="s">
        <v>9114</v>
      </c>
      <c r="I82" s="36" t="s">
        <v>360</v>
      </c>
      <c r="J82" s="37" t="s">
        <v>392</v>
      </c>
      <c r="K82" s="37" t="s">
        <v>585</v>
      </c>
      <c r="L82" s="58">
        <v>20</v>
      </c>
      <c r="M82" s="58" t="s">
        <v>3378</v>
      </c>
      <c r="N82" s="64">
        <v>44596</v>
      </c>
      <c r="O82" s="58"/>
      <c r="P82" s="59">
        <v>44691</v>
      </c>
      <c r="Q82" s="58">
        <f t="shared" si="1"/>
        <v>64</v>
      </c>
      <c r="R82" s="58">
        <f>NETWORKDAYS(N82,P82,AL82:AO82:AP82:AQ82:AR82:AS82:AT82)</f>
        <v>65</v>
      </c>
      <c r="S82" s="56" t="s">
        <v>9141</v>
      </c>
      <c r="T82" s="56" t="s">
        <v>9306</v>
      </c>
      <c r="U82" s="64">
        <v>44693</v>
      </c>
      <c r="V82" s="56" t="s">
        <v>9137</v>
      </c>
      <c r="W82" s="56" t="s">
        <v>9138</v>
      </c>
      <c r="X82" s="56" t="s">
        <v>9079</v>
      </c>
      <c r="Y82" s="56"/>
      <c r="Z82" s="82"/>
      <c r="AA82" s="82"/>
      <c r="AB82" s="82"/>
      <c r="AC82" s="82"/>
      <c r="AD82" s="82"/>
      <c r="AE82" s="82"/>
      <c r="AF82" s="82"/>
      <c r="AG82" s="82"/>
      <c r="AH82" s="82"/>
      <c r="AI82" s="82"/>
      <c r="AJ82" s="82"/>
      <c r="AK82" s="82"/>
      <c r="AL82" s="84">
        <v>44641</v>
      </c>
      <c r="AM82" s="84">
        <v>44665</v>
      </c>
      <c r="AN82" s="84">
        <v>44666</v>
      </c>
      <c r="AO82" s="84">
        <v>44711</v>
      </c>
      <c r="AP82" s="84">
        <v>44732</v>
      </c>
      <c r="AQ82" s="84">
        <v>44739</v>
      </c>
      <c r="AR82" s="84">
        <v>44746</v>
      </c>
      <c r="AS82" s="84">
        <v>44762</v>
      </c>
      <c r="AT82" s="84">
        <v>44788</v>
      </c>
      <c r="AU82" s="82"/>
      <c r="AV82" s="82"/>
      <c r="AW82" s="82"/>
      <c r="AX82" s="82"/>
      <c r="AY82" s="82"/>
      <c r="AZ82" s="82"/>
    </row>
    <row r="83" spans="1:52" s="69" customFormat="1" ht="51" hidden="1" x14ac:dyDescent="0.25">
      <c r="A83" s="44" t="s">
        <v>9065</v>
      </c>
      <c r="B83" s="44" t="s">
        <v>9222</v>
      </c>
      <c r="C83" s="44" t="s">
        <v>9230</v>
      </c>
      <c r="D83" s="44" t="s">
        <v>3391</v>
      </c>
      <c r="E83" s="44" t="s">
        <v>9223</v>
      </c>
      <c r="F83" s="44" t="s">
        <v>9074</v>
      </c>
      <c r="G83" s="44" t="s">
        <v>3081</v>
      </c>
      <c r="H83" s="31" t="s">
        <v>9120</v>
      </c>
      <c r="I83" s="44" t="s">
        <v>9076</v>
      </c>
      <c r="J83" s="32" t="s">
        <v>3162</v>
      </c>
      <c r="K83" s="32" t="s">
        <v>585</v>
      </c>
      <c r="L83" s="46">
        <v>20</v>
      </c>
      <c r="M83" s="46" t="s">
        <v>3385</v>
      </c>
      <c r="N83" s="51">
        <v>44596</v>
      </c>
      <c r="O83" s="46">
        <v>20223100040031</v>
      </c>
      <c r="P83" s="49">
        <v>44610</v>
      </c>
      <c r="Q83" s="46">
        <f t="shared" si="1"/>
        <v>10</v>
      </c>
      <c r="R83" s="46">
        <f>NETWORKDAYS(N83,P83,AL83:AO83:AP83:AQ83:AR83:AS83:AT83)</f>
        <v>11</v>
      </c>
      <c r="S83" s="44" t="s">
        <v>9135</v>
      </c>
      <c r="T83" s="44" t="s">
        <v>9307</v>
      </c>
      <c r="U83" s="44" t="s">
        <v>9079</v>
      </c>
      <c r="V83" s="44" t="s">
        <v>9079</v>
      </c>
      <c r="W83" s="44" t="s">
        <v>9079</v>
      </c>
      <c r="X83" s="44" t="s">
        <v>9079</v>
      </c>
      <c r="Y83" s="44" t="s">
        <v>9308</v>
      </c>
      <c r="Z83" s="72"/>
      <c r="AA83" s="72"/>
      <c r="AB83" s="72"/>
      <c r="AC83" s="72"/>
      <c r="AD83" s="72"/>
      <c r="AE83" s="72"/>
      <c r="AF83" s="72"/>
      <c r="AG83" s="72"/>
      <c r="AH83" s="72"/>
      <c r="AI83" s="72"/>
      <c r="AJ83" s="72"/>
      <c r="AK83" s="72"/>
      <c r="AL83" s="71">
        <v>44641</v>
      </c>
      <c r="AM83" s="71">
        <v>44665</v>
      </c>
      <c r="AN83" s="71">
        <v>44666</v>
      </c>
      <c r="AO83" s="71">
        <v>44711</v>
      </c>
      <c r="AP83" s="71">
        <v>44732</v>
      </c>
      <c r="AQ83" s="71">
        <v>44739</v>
      </c>
      <c r="AR83" s="71">
        <v>44746</v>
      </c>
      <c r="AS83" s="71">
        <v>44762</v>
      </c>
      <c r="AT83" s="71">
        <v>44788</v>
      </c>
      <c r="AU83" s="72"/>
      <c r="AV83" s="72"/>
      <c r="AW83" s="72"/>
      <c r="AX83" s="72"/>
      <c r="AY83" s="72"/>
      <c r="AZ83" s="72"/>
    </row>
    <row r="84" spans="1:52" s="69" customFormat="1" ht="38.25" hidden="1" x14ac:dyDescent="0.25">
      <c r="A84" s="44" t="s">
        <v>9065</v>
      </c>
      <c r="B84" s="44" t="s">
        <v>9222</v>
      </c>
      <c r="C84" s="31" t="s">
        <v>9071</v>
      </c>
      <c r="D84" s="44" t="s">
        <v>3398</v>
      </c>
      <c r="E84" s="44" t="s">
        <v>9223</v>
      </c>
      <c r="F84" s="44" t="s">
        <v>9069</v>
      </c>
      <c r="G84" s="44" t="s">
        <v>3394</v>
      </c>
      <c r="H84" s="32" t="s">
        <v>9083</v>
      </c>
      <c r="I84" s="31" t="s">
        <v>360</v>
      </c>
      <c r="J84" s="31" t="s">
        <v>7025</v>
      </c>
      <c r="K84" s="32" t="s">
        <v>128</v>
      </c>
      <c r="L84" s="46">
        <v>30</v>
      </c>
      <c r="M84" s="46" t="s">
        <v>3392</v>
      </c>
      <c r="N84" s="51">
        <v>44596</v>
      </c>
      <c r="O84" s="46">
        <v>20222110038141</v>
      </c>
      <c r="P84" s="49">
        <v>44608</v>
      </c>
      <c r="Q84" s="46">
        <f t="shared" si="1"/>
        <v>8</v>
      </c>
      <c r="R84" s="46">
        <f>NETWORKDAYS(N84,P84,AL84:AO84:AP84:AQ84:AR84:AS84:AT84)</f>
        <v>9</v>
      </c>
      <c r="S84" s="44" t="s">
        <v>9135</v>
      </c>
      <c r="T84" s="44" t="s">
        <v>9309</v>
      </c>
      <c r="U84" s="51">
        <v>44608</v>
      </c>
      <c r="V84" s="44" t="s">
        <v>9137</v>
      </c>
      <c r="W84" s="44" t="s">
        <v>9138</v>
      </c>
      <c r="X84" s="44" t="s">
        <v>9079</v>
      </c>
      <c r="Y84" s="44" t="s">
        <v>9079</v>
      </c>
      <c r="Z84" s="72"/>
      <c r="AA84" s="72"/>
      <c r="AB84" s="72"/>
      <c r="AC84" s="72"/>
      <c r="AD84" s="72"/>
      <c r="AE84" s="72"/>
      <c r="AF84" s="72"/>
      <c r="AG84" s="72"/>
      <c r="AH84" s="72"/>
      <c r="AI84" s="72"/>
      <c r="AJ84" s="72"/>
      <c r="AK84" s="72"/>
      <c r="AL84" s="71">
        <v>44641</v>
      </c>
      <c r="AM84" s="71">
        <v>44665</v>
      </c>
      <c r="AN84" s="71">
        <v>44666</v>
      </c>
      <c r="AO84" s="71">
        <v>44711</v>
      </c>
      <c r="AP84" s="71">
        <v>44732</v>
      </c>
      <c r="AQ84" s="71">
        <v>44739</v>
      </c>
      <c r="AR84" s="71">
        <v>44746</v>
      </c>
      <c r="AS84" s="71">
        <v>44762</v>
      </c>
      <c r="AT84" s="71">
        <v>44788</v>
      </c>
      <c r="AU84" s="72"/>
      <c r="AV84" s="72"/>
      <c r="AW84" s="72"/>
      <c r="AX84" s="72"/>
      <c r="AY84" s="72"/>
      <c r="AZ84" s="72"/>
    </row>
    <row r="85" spans="1:52" s="69" customFormat="1" ht="38.25" hidden="1" x14ac:dyDescent="0.25">
      <c r="A85" s="44" t="s">
        <v>9065</v>
      </c>
      <c r="B85" s="44" t="s">
        <v>9222</v>
      </c>
      <c r="C85" s="44" t="s">
        <v>9084</v>
      </c>
      <c r="D85" s="44" t="s">
        <v>3403</v>
      </c>
      <c r="E85" s="44" t="s">
        <v>9068</v>
      </c>
      <c r="F85" s="44" t="s">
        <v>9074</v>
      </c>
      <c r="G85" s="44" t="s">
        <v>3401</v>
      </c>
      <c r="H85" s="32" t="s">
        <v>7156</v>
      </c>
      <c r="I85" s="31" t="s">
        <v>360</v>
      </c>
      <c r="J85" s="31" t="s">
        <v>7157</v>
      </c>
      <c r="K85" s="32" t="s">
        <v>585</v>
      </c>
      <c r="L85" s="46">
        <v>20</v>
      </c>
      <c r="M85" s="46" t="s">
        <v>3399</v>
      </c>
      <c r="N85" s="51">
        <v>44596</v>
      </c>
      <c r="O85" s="46" t="s">
        <v>9079</v>
      </c>
      <c r="P85" s="49">
        <v>44607</v>
      </c>
      <c r="Q85" s="46">
        <f t="shared" si="1"/>
        <v>7</v>
      </c>
      <c r="R85" s="46">
        <f>NETWORKDAYS(N85,P85,AL85:AO85:AP85:AQ85:AR85:AS85:AT85)</f>
        <v>8</v>
      </c>
      <c r="S85" s="44" t="s">
        <v>9135</v>
      </c>
      <c r="T85" s="44" t="s">
        <v>9310</v>
      </c>
      <c r="U85" s="44" t="s">
        <v>9079</v>
      </c>
      <c r="V85" s="44" t="s">
        <v>9079</v>
      </c>
      <c r="W85" s="44" t="s">
        <v>9138</v>
      </c>
      <c r="X85" s="44" t="s">
        <v>9079</v>
      </c>
      <c r="Y85" s="44" t="s">
        <v>9079</v>
      </c>
      <c r="Z85" s="72"/>
      <c r="AA85" s="72"/>
      <c r="AB85" s="72"/>
      <c r="AC85" s="72"/>
      <c r="AD85" s="72"/>
      <c r="AE85" s="72"/>
      <c r="AF85" s="72"/>
      <c r="AG85" s="72"/>
      <c r="AH85" s="72"/>
      <c r="AI85" s="72"/>
      <c r="AJ85" s="72"/>
      <c r="AK85" s="72"/>
      <c r="AL85" s="71">
        <v>44641</v>
      </c>
      <c r="AM85" s="71">
        <v>44665</v>
      </c>
      <c r="AN85" s="71">
        <v>44666</v>
      </c>
      <c r="AO85" s="71">
        <v>44711</v>
      </c>
      <c r="AP85" s="71">
        <v>44732</v>
      </c>
      <c r="AQ85" s="71">
        <v>44739</v>
      </c>
      <c r="AR85" s="71">
        <v>44746</v>
      </c>
      <c r="AS85" s="71">
        <v>44762</v>
      </c>
      <c r="AT85" s="71">
        <v>44788</v>
      </c>
      <c r="AU85" s="72"/>
      <c r="AV85" s="72"/>
      <c r="AW85" s="72"/>
      <c r="AX85" s="72"/>
      <c r="AY85" s="72"/>
      <c r="AZ85" s="72"/>
    </row>
    <row r="86" spans="1:52" s="81" customFormat="1" ht="38.25" x14ac:dyDescent="0.25">
      <c r="A86" s="56" t="s">
        <v>9065</v>
      </c>
      <c r="B86" s="56" t="s">
        <v>9222</v>
      </c>
      <c r="C86" s="36" t="s">
        <v>9071</v>
      </c>
      <c r="D86" s="56" t="s">
        <v>3409</v>
      </c>
      <c r="E86" s="56" t="s">
        <v>9121</v>
      </c>
      <c r="F86" s="56" t="s">
        <v>9074</v>
      </c>
      <c r="G86" s="56" t="s">
        <v>3406</v>
      </c>
      <c r="H86" s="36" t="s">
        <v>7275</v>
      </c>
      <c r="I86" s="36" t="s">
        <v>7162</v>
      </c>
      <c r="J86" s="37" t="s">
        <v>664</v>
      </c>
      <c r="K86" s="37" t="s">
        <v>585</v>
      </c>
      <c r="L86" s="58">
        <v>20</v>
      </c>
      <c r="M86" s="58" t="s">
        <v>3404</v>
      </c>
      <c r="N86" s="64">
        <v>44596</v>
      </c>
      <c r="O86" s="58">
        <v>20222110046311</v>
      </c>
      <c r="P86" s="59">
        <v>44631</v>
      </c>
      <c r="Q86" s="58">
        <f t="shared" si="1"/>
        <v>25</v>
      </c>
      <c r="R86" s="58">
        <f>NETWORKDAYS(N86,P86,AL86:AO86:AP86:AQ86:AR86:AS86:AT86)</f>
        <v>26</v>
      </c>
      <c r="S86" s="56" t="s">
        <v>9141</v>
      </c>
      <c r="T86" s="56" t="s">
        <v>9311</v>
      </c>
      <c r="U86" s="64">
        <v>44736</v>
      </c>
      <c r="V86" s="56" t="s">
        <v>9137</v>
      </c>
      <c r="W86" s="56" t="s">
        <v>9138</v>
      </c>
      <c r="X86" s="56" t="s">
        <v>9079</v>
      </c>
      <c r="Y86" s="56" t="s">
        <v>9312</v>
      </c>
      <c r="Z86" s="82"/>
      <c r="AA86" s="82"/>
      <c r="AB86" s="82"/>
      <c r="AC86" s="82"/>
      <c r="AD86" s="82"/>
      <c r="AE86" s="82"/>
      <c r="AF86" s="82"/>
      <c r="AG86" s="82"/>
      <c r="AH86" s="82"/>
      <c r="AI86" s="82"/>
      <c r="AJ86" s="82"/>
      <c r="AK86" s="82"/>
      <c r="AL86" s="84">
        <v>44641</v>
      </c>
      <c r="AM86" s="84">
        <v>44665</v>
      </c>
      <c r="AN86" s="84">
        <v>44666</v>
      </c>
      <c r="AO86" s="84">
        <v>44711</v>
      </c>
      <c r="AP86" s="84">
        <v>44732</v>
      </c>
      <c r="AQ86" s="84">
        <v>44739</v>
      </c>
      <c r="AR86" s="84">
        <v>44746</v>
      </c>
      <c r="AS86" s="84">
        <v>44762</v>
      </c>
      <c r="AT86" s="84">
        <v>44788</v>
      </c>
      <c r="AU86" s="82"/>
      <c r="AV86" s="82"/>
      <c r="AW86" s="82"/>
      <c r="AX86" s="82"/>
      <c r="AY86" s="82"/>
      <c r="AZ86" s="82"/>
    </row>
    <row r="87" spans="1:52" s="69" customFormat="1" ht="38.25" hidden="1" x14ac:dyDescent="0.25">
      <c r="A87" s="44" t="s">
        <v>9065</v>
      </c>
      <c r="B87" s="44" t="s">
        <v>9222</v>
      </c>
      <c r="C87" s="44" t="s">
        <v>9082</v>
      </c>
      <c r="D87" s="44" t="s">
        <v>2396</v>
      </c>
      <c r="E87" s="44" t="s">
        <v>9227</v>
      </c>
      <c r="F87" s="44" t="s">
        <v>9069</v>
      </c>
      <c r="G87" s="44" t="s">
        <v>3412</v>
      </c>
      <c r="H87" s="32" t="s">
        <v>7526</v>
      </c>
      <c r="I87" s="31" t="s">
        <v>360</v>
      </c>
      <c r="J87" s="31" t="s">
        <v>7025</v>
      </c>
      <c r="K87" s="32" t="s">
        <v>128</v>
      </c>
      <c r="L87" s="46">
        <v>30</v>
      </c>
      <c r="M87" s="46" t="s">
        <v>3410</v>
      </c>
      <c r="N87" s="51">
        <v>44599</v>
      </c>
      <c r="O87" s="46">
        <v>20222110041951</v>
      </c>
      <c r="P87" s="49">
        <v>44629</v>
      </c>
      <c r="Q87" s="46">
        <f t="shared" si="1"/>
        <v>22</v>
      </c>
      <c r="R87" s="46">
        <f>NETWORKDAYS(N87,P87,AL87:AO87:AP87:AQ87:AR87:AS87:AT87)</f>
        <v>23</v>
      </c>
      <c r="S87" s="44" t="s">
        <v>9135</v>
      </c>
      <c r="T87" s="44" t="s">
        <v>9313</v>
      </c>
      <c r="U87" s="51">
        <v>44629</v>
      </c>
      <c r="V87" s="44" t="s">
        <v>9137</v>
      </c>
      <c r="W87" s="44" t="s">
        <v>9138</v>
      </c>
      <c r="X87" s="44" t="s">
        <v>9079</v>
      </c>
      <c r="Y87" s="44" t="s">
        <v>9079</v>
      </c>
      <c r="Z87" s="73"/>
      <c r="AA87" s="73"/>
      <c r="AB87" s="73"/>
      <c r="AC87" s="73"/>
      <c r="AD87" s="73"/>
      <c r="AE87" s="73"/>
      <c r="AF87" s="73"/>
      <c r="AG87" s="73"/>
      <c r="AH87" s="73"/>
      <c r="AI87" s="73"/>
      <c r="AJ87" s="73"/>
      <c r="AK87" s="73"/>
      <c r="AL87" s="71">
        <v>44641</v>
      </c>
      <c r="AM87" s="71">
        <v>44665</v>
      </c>
      <c r="AN87" s="71">
        <v>44666</v>
      </c>
      <c r="AO87" s="71">
        <v>44711</v>
      </c>
      <c r="AP87" s="71">
        <v>44732</v>
      </c>
      <c r="AQ87" s="71">
        <v>44739</v>
      </c>
      <c r="AR87" s="71">
        <v>44746</v>
      </c>
      <c r="AS87" s="71">
        <v>44762</v>
      </c>
      <c r="AT87" s="71">
        <v>44788</v>
      </c>
      <c r="AU87" s="73"/>
      <c r="AV87" s="73"/>
      <c r="AW87" s="73"/>
      <c r="AX87" s="73"/>
      <c r="AY87" s="73"/>
      <c r="AZ87" s="73"/>
    </row>
    <row r="88" spans="1:52" s="69" customFormat="1" ht="38.25" hidden="1" x14ac:dyDescent="0.25">
      <c r="A88" s="44" t="s">
        <v>9065</v>
      </c>
      <c r="B88" s="44" t="s">
        <v>9222</v>
      </c>
      <c r="C88" s="44" t="s">
        <v>9088</v>
      </c>
      <c r="D88" s="44" t="s">
        <v>3423</v>
      </c>
      <c r="E88" s="44" t="s">
        <v>9223</v>
      </c>
      <c r="F88" s="44" t="s">
        <v>9095</v>
      </c>
      <c r="G88" s="44" t="s">
        <v>3420</v>
      </c>
      <c r="H88" s="32" t="s">
        <v>7526</v>
      </c>
      <c r="I88" s="31" t="s">
        <v>360</v>
      </c>
      <c r="J88" s="31" t="s">
        <v>7025</v>
      </c>
      <c r="K88" s="32" t="s">
        <v>55</v>
      </c>
      <c r="L88" s="46">
        <v>30</v>
      </c>
      <c r="M88" s="46" t="s">
        <v>3418</v>
      </c>
      <c r="N88" s="51">
        <v>44599</v>
      </c>
      <c r="O88" s="46" t="s">
        <v>9231</v>
      </c>
      <c r="P88" s="49">
        <v>44634</v>
      </c>
      <c r="Q88" s="46">
        <f t="shared" si="1"/>
        <v>25</v>
      </c>
      <c r="R88" s="46">
        <f>NETWORKDAYS(N88,P88,AL88:AO88:AP88:AQ88:AR88:AS88:AT88)</f>
        <v>26</v>
      </c>
      <c r="S88" s="44" t="s">
        <v>9135</v>
      </c>
      <c r="T88" s="44" t="s">
        <v>9314</v>
      </c>
      <c r="U88" s="51">
        <v>44634</v>
      </c>
      <c r="V88" s="44" t="s">
        <v>9137</v>
      </c>
      <c r="W88" s="44" t="s">
        <v>9138</v>
      </c>
      <c r="X88" s="44" t="s">
        <v>9079</v>
      </c>
      <c r="Y88" s="44" t="s">
        <v>9079</v>
      </c>
      <c r="Z88" s="72"/>
      <c r="AA88" s="72"/>
      <c r="AB88" s="72"/>
      <c r="AC88" s="72"/>
      <c r="AD88" s="72"/>
      <c r="AE88" s="72"/>
      <c r="AF88" s="72"/>
      <c r="AG88" s="72"/>
      <c r="AH88" s="72"/>
      <c r="AI88" s="72"/>
      <c r="AJ88" s="72"/>
      <c r="AK88" s="72"/>
      <c r="AL88" s="71">
        <v>44641</v>
      </c>
      <c r="AM88" s="71">
        <v>44665</v>
      </c>
      <c r="AN88" s="71">
        <v>44666</v>
      </c>
      <c r="AO88" s="71">
        <v>44711</v>
      </c>
      <c r="AP88" s="71">
        <v>44732</v>
      </c>
      <c r="AQ88" s="71">
        <v>44739</v>
      </c>
      <c r="AR88" s="71">
        <v>44746</v>
      </c>
      <c r="AS88" s="71">
        <v>44762</v>
      </c>
      <c r="AT88" s="71">
        <v>44788</v>
      </c>
      <c r="AU88" s="72"/>
      <c r="AV88" s="72"/>
      <c r="AW88" s="72"/>
      <c r="AX88" s="72"/>
      <c r="AY88" s="72"/>
      <c r="AZ88" s="72"/>
    </row>
    <row r="89" spans="1:52" s="69" customFormat="1" ht="51" hidden="1" x14ac:dyDescent="0.25">
      <c r="A89" s="44" t="s">
        <v>9065</v>
      </c>
      <c r="B89" s="44" t="s">
        <v>9222</v>
      </c>
      <c r="C89" s="31" t="s">
        <v>9071</v>
      </c>
      <c r="D89" s="44" t="s">
        <v>3429</v>
      </c>
      <c r="E89" s="44" t="s">
        <v>9121</v>
      </c>
      <c r="F89" s="44" t="s">
        <v>9069</v>
      </c>
      <c r="G89" s="44" t="s">
        <v>3426</v>
      </c>
      <c r="H89" s="32" t="s">
        <v>7526</v>
      </c>
      <c r="I89" s="31" t="s">
        <v>360</v>
      </c>
      <c r="J89" s="31" t="s">
        <v>7025</v>
      </c>
      <c r="K89" s="32" t="s">
        <v>55</v>
      </c>
      <c r="L89" s="46">
        <v>30</v>
      </c>
      <c r="M89" s="46" t="s">
        <v>3424</v>
      </c>
      <c r="N89" s="51">
        <v>44599</v>
      </c>
      <c r="O89" s="46" t="s">
        <v>9232</v>
      </c>
      <c r="P89" s="49">
        <v>44634</v>
      </c>
      <c r="Q89" s="46">
        <f t="shared" si="1"/>
        <v>25</v>
      </c>
      <c r="R89" s="46">
        <f>NETWORKDAYS(N89,P89,AL89:AO89:AP89:AQ89:AR89:AS89:AT89)</f>
        <v>26</v>
      </c>
      <c r="S89" s="44" t="s">
        <v>9135</v>
      </c>
      <c r="T89" s="44" t="s">
        <v>9315</v>
      </c>
      <c r="U89" s="51">
        <v>44634</v>
      </c>
      <c r="V89" s="44" t="s">
        <v>9137</v>
      </c>
      <c r="W89" s="44" t="s">
        <v>9138</v>
      </c>
      <c r="X89" s="44" t="s">
        <v>9079</v>
      </c>
      <c r="Y89" s="44" t="s">
        <v>9079</v>
      </c>
      <c r="Z89" s="72"/>
      <c r="AA89" s="72"/>
      <c r="AB89" s="72"/>
      <c r="AC89" s="72"/>
      <c r="AD89" s="72"/>
      <c r="AE89" s="72"/>
      <c r="AF89" s="72"/>
      <c r="AG89" s="72"/>
      <c r="AH89" s="72"/>
      <c r="AI89" s="72"/>
      <c r="AJ89" s="72"/>
      <c r="AK89" s="72"/>
      <c r="AL89" s="71">
        <v>44641</v>
      </c>
      <c r="AM89" s="71">
        <v>44665</v>
      </c>
      <c r="AN89" s="71">
        <v>44666</v>
      </c>
      <c r="AO89" s="71">
        <v>44711</v>
      </c>
      <c r="AP89" s="71">
        <v>44732</v>
      </c>
      <c r="AQ89" s="71">
        <v>44739</v>
      </c>
      <c r="AR89" s="71">
        <v>44746</v>
      </c>
      <c r="AS89" s="71">
        <v>44762</v>
      </c>
      <c r="AT89" s="71">
        <v>44788</v>
      </c>
      <c r="AU89" s="72"/>
      <c r="AV89" s="72"/>
      <c r="AW89" s="72"/>
      <c r="AX89" s="72"/>
      <c r="AY89" s="72"/>
      <c r="AZ89" s="72"/>
    </row>
    <row r="90" spans="1:52" s="81" customFormat="1" ht="38.25" x14ac:dyDescent="0.25">
      <c r="A90" s="56" t="s">
        <v>9065</v>
      </c>
      <c r="B90" s="56" t="s">
        <v>9222</v>
      </c>
      <c r="C90" s="56" t="s">
        <v>9132</v>
      </c>
      <c r="D90" s="56" t="s">
        <v>405</v>
      </c>
      <c r="E90" s="56" t="s">
        <v>9068</v>
      </c>
      <c r="F90" s="56" t="s">
        <v>9225</v>
      </c>
      <c r="G90" s="56" t="s">
        <v>3432</v>
      </c>
      <c r="H90" s="36" t="s">
        <v>9109</v>
      </c>
      <c r="I90" s="36" t="s">
        <v>360</v>
      </c>
      <c r="J90" s="36" t="s">
        <v>9090</v>
      </c>
      <c r="K90" s="37" t="s">
        <v>128</v>
      </c>
      <c r="L90" s="58">
        <v>30</v>
      </c>
      <c r="M90" s="58" t="s">
        <v>3430</v>
      </c>
      <c r="N90" s="64">
        <v>44599</v>
      </c>
      <c r="O90" s="58" t="s">
        <v>9233</v>
      </c>
      <c r="P90" s="59">
        <v>44655</v>
      </c>
      <c r="Q90" s="58">
        <f t="shared" si="1"/>
        <v>39</v>
      </c>
      <c r="R90" s="58">
        <f>NETWORKDAYS(N90,P90,AL90:AO90:AP90:AQ90:AR90:AS90:AT90)</f>
        <v>40</v>
      </c>
      <c r="S90" s="56" t="s">
        <v>9141</v>
      </c>
      <c r="T90" s="56"/>
      <c r="U90" s="56" t="s">
        <v>9079</v>
      </c>
      <c r="V90" s="56" t="s">
        <v>9316</v>
      </c>
      <c r="W90" s="56" t="s">
        <v>9138</v>
      </c>
      <c r="X90" s="56" t="s">
        <v>9079</v>
      </c>
      <c r="Y90" s="56" t="s">
        <v>9317</v>
      </c>
      <c r="Z90" s="82"/>
      <c r="AA90" s="82"/>
      <c r="AB90" s="82"/>
      <c r="AC90" s="82"/>
      <c r="AD90" s="82"/>
      <c r="AE90" s="82"/>
      <c r="AF90" s="82"/>
      <c r="AG90" s="82"/>
      <c r="AH90" s="82"/>
      <c r="AI90" s="82"/>
      <c r="AJ90" s="82"/>
      <c r="AK90" s="82"/>
      <c r="AL90" s="84">
        <v>44641</v>
      </c>
      <c r="AM90" s="84">
        <v>44665</v>
      </c>
      <c r="AN90" s="84">
        <v>44666</v>
      </c>
      <c r="AO90" s="84">
        <v>44711</v>
      </c>
      <c r="AP90" s="84">
        <v>44732</v>
      </c>
      <c r="AQ90" s="84">
        <v>44739</v>
      </c>
      <c r="AR90" s="84">
        <v>44746</v>
      </c>
      <c r="AS90" s="84">
        <v>44762</v>
      </c>
      <c r="AT90" s="84">
        <v>44788</v>
      </c>
      <c r="AU90" s="82"/>
      <c r="AV90" s="82"/>
      <c r="AW90" s="82"/>
      <c r="AX90" s="82"/>
      <c r="AY90" s="82"/>
      <c r="AZ90" s="82"/>
    </row>
    <row r="91" spans="1:52" s="69" customFormat="1" ht="38.25" hidden="1" x14ac:dyDescent="0.25">
      <c r="A91" s="44" t="s">
        <v>9065</v>
      </c>
      <c r="B91" s="44" t="s">
        <v>9222</v>
      </c>
      <c r="C91" s="44" t="s">
        <v>9124</v>
      </c>
      <c r="D91" s="44" t="s">
        <v>1920</v>
      </c>
      <c r="E91" s="44" t="s">
        <v>9068</v>
      </c>
      <c r="F91" s="44" t="s">
        <v>9225</v>
      </c>
      <c r="G91" s="44" t="s">
        <v>3435</v>
      </c>
      <c r="H91" s="32" t="s">
        <v>9089</v>
      </c>
      <c r="I91" s="31" t="s">
        <v>360</v>
      </c>
      <c r="J91" s="31" t="s">
        <v>9090</v>
      </c>
      <c r="K91" s="32" t="s">
        <v>128</v>
      </c>
      <c r="L91" s="46">
        <v>30</v>
      </c>
      <c r="M91" s="46" t="s">
        <v>3433</v>
      </c>
      <c r="N91" s="51">
        <v>44599</v>
      </c>
      <c r="O91" s="46">
        <v>20222150039321</v>
      </c>
      <c r="P91" s="49">
        <v>44620</v>
      </c>
      <c r="Q91" s="46">
        <f t="shared" si="1"/>
        <v>15</v>
      </c>
      <c r="R91" s="46">
        <f>NETWORKDAYS(N91,P91,AL91:AO91:AP91:AQ91:AR91:AS91:AT91)</f>
        <v>16</v>
      </c>
      <c r="S91" s="44" t="s">
        <v>9135</v>
      </c>
      <c r="T91" s="44" t="s">
        <v>9318</v>
      </c>
      <c r="U91" s="51">
        <v>44638</v>
      </c>
      <c r="V91" s="44" t="s">
        <v>9137</v>
      </c>
      <c r="W91" s="44" t="s">
        <v>9138</v>
      </c>
      <c r="X91" s="44" t="s">
        <v>9079</v>
      </c>
      <c r="Y91" s="44" t="s">
        <v>9079</v>
      </c>
      <c r="Z91" s="72"/>
      <c r="AA91" s="72"/>
      <c r="AB91" s="72"/>
      <c r="AC91" s="72"/>
      <c r="AD91" s="72"/>
      <c r="AE91" s="72"/>
      <c r="AF91" s="72"/>
      <c r="AG91" s="72"/>
      <c r="AH91" s="72"/>
      <c r="AI91" s="72"/>
      <c r="AJ91" s="72"/>
      <c r="AK91" s="72"/>
      <c r="AL91" s="71">
        <v>44641</v>
      </c>
      <c r="AM91" s="71">
        <v>44665</v>
      </c>
      <c r="AN91" s="71">
        <v>44666</v>
      </c>
      <c r="AO91" s="71">
        <v>44711</v>
      </c>
      <c r="AP91" s="71">
        <v>44732</v>
      </c>
      <c r="AQ91" s="71">
        <v>44739</v>
      </c>
      <c r="AR91" s="71">
        <v>44746</v>
      </c>
      <c r="AS91" s="71">
        <v>44762</v>
      </c>
      <c r="AT91" s="71">
        <v>44788</v>
      </c>
      <c r="AU91" s="72"/>
      <c r="AV91" s="72"/>
      <c r="AW91" s="72"/>
      <c r="AX91" s="72"/>
      <c r="AY91" s="72"/>
      <c r="AZ91" s="72"/>
    </row>
    <row r="92" spans="1:52" s="69" customFormat="1" ht="38.25" hidden="1" x14ac:dyDescent="0.25">
      <c r="A92" s="44" t="s">
        <v>9065</v>
      </c>
      <c r="B92" s="44" t="s">
        <v>9222</v>
      </c>
      <c r="C92" s="31" t="s">
        <v>9071</v>
      </c>
      <c r="D92" s="44" t="s">
        <v>3442</v>
      </c>
      <c r="E92" s="44" t="s">
        <v>9223</v>
      </c>
      <c r="F92" s="44" t="s">
        <v>9074</v>
      </c>
      <c r="G92" s="44" t="s">
        <v>3439</v>
      </c>
      <c r="H92" s="32" t="s">
        <v>9083</v>
      </c>
      <c r="I92" s="31" t="s">
        <v>360</v>
      </c>
      <c r="J92" s="31" t="s">
        <v>7025</v>
      </c>
      <c r="K92" s="32" t="s">
        <v>128</v>
      </c>
      <c r="L92" s="46">
        <v>30</v>
      </c>
      <c r="M92" s="46" t="s">
        <v>3437</v>
      </c>
      <c r="N92" s="51">
        <v>44599</v>
      </c>
      <c r="O92" s="46">
        <v>20222110038151</v>
      </c>
      <c r="P92" s="49">
        <v>44634</v>
      </c>
      <c r="Q92" s="46">
        <f t="shared" si="1"/>
        <v>25</v>
      </c>
      <c r="R92" s="46">
        <f>NETWORKDAYS(N92,P92,AL92:AO92:AP92:AQ92:AR92:AS92:AT92)</f>
        <v>26</v>
      </c>
      <c r="S92" s="44" t="s">
        <v>9135</v>
      </c>
      <c r="T92" s="44" t="s">
        <v>9319</v>
      </c>
      <c r="U92" s="51">
        <v>44634</v>
      </c>
      <c r="V92" s="44" t="s">
        <v>9137</v>
      </c>
      <c r="W92" s="44" t="s">
        <v>9138</v>
      </c>
      <c r="X92" s="44" t="s">
        <v>9079</v>
      </c>
      <c r="Y92" s="44" t="s">
        <v>9079</v>
      </c>
      <c r="Z92" s="72"/>
      <c r="AA92" s="72"/>
      <c r="AB92" s="72"/>
      <c r="AC92" s="72"/>
      <c r="AD92" s="72"/>
      <c r="AE92" s="72"/>
      <c r="AF92" s="72"/>
      <c r="AG92" s="72"/>
      <c r="AH92" s="72"/>
      <c r="AI92" s="72"/>
      <c r="AJ92" s="72"/>
      <c r="AK92" s="72"/>
      <c r="AL92" s="71">
        <v>44641</v>
      </c>
      <c r="AM92" s="71">
        <v>44665</v>
      </c>
      <c r="AN92" s="71">
        <v>44666</v>
      </c>
      <c r="AO92" s="71">
        <v>44711</v>
      </c>
      <c r="AP92" s="71">
        <v>44732</v>
      </c>
      <c r="AQ92" s="71">
        <v>44739</v>
      </c>
      <c r="AR92" s="71">
        <v>44746</v>
      </c>
      <c r="AS92" s="71">
        <v>44762</v>
      </c>
      <c r="AT92" s="71">
        <v>44788</v>
      </c>
      <c r="AU92" s="72"/>
      <c r="AV92" s="72"/>
      <c r="AW92" s="72"/>
      <c r="AX92" s="72"/>
      <c r="AY92" s="72"/>
      <c r="AZ92" s="72"/>
    </row>
    <row r="93" spans="1:52" s="69" customFormat="1" ht="38.25" hidden="1" x14ac:dyDescent="0.25">
      <c r="A93" s="44" t="s">
        <v>9065</v>
      </c>
      <c r="B93" s="44" t="s">
        <v>9222</v>
      </c>
      <c r="C93" s="31" t="s">
        <v>9071</v>
      </c>
      <c r="D93" s="44" t="s">
        <v>3449</v>
      </c>
      <c r="E93" s="44" t="s">
        <v>9223</v>
      </c>
      <c r="F93" s="44" t="s">
        <v>9069</v>
      </c>
      <c r="G93" s="44" t="s">
        <v>3445</v>
      </c>
      <c r="H93" s="32" t="s">
        <v>316</v>
      </c>
      <c r="I93" s="31" t="s">
        <v>360</v>
      </c>
      <c r="J93" s="31" t="s">
        <v>7065</v>
      </c>
      <c r="K93" s="32" t="s">
        <v>93</v>
      </c>
      <c r="L93" s="46">
        <v>35</v>
      </c>
      <c r="M93" s="46" t="s">
        <v>3443</v>
      </c>
      <c r="N93" s="51">
        <v>44599</v>
      </c>
      <c r="O93" s="46" t="s">
        <v>9079</v>
      </c>
      <c r="P93" s="49">
        <v>44637</v>
      </c>
      <c r="Q93" s="46">
        <f t="shared" si="1"/>
        <v>28</v>
      </c>
      <c r="R93" s="46">
        <f>NETWORKDAYS(N93,P93,AL93:AO93:AP93:AQ93:AR93:AS93:AT93)</f>
        <v>29</v>
      </c>
      <c r="S93" s="44" t="s">
        <v>9135</v>
      </c>
      <c r="T93" s="44" t="s">
        <v>9320</v>
      </c>
      <c r="U93" s="44" t="s">
        <v>9079</v>
      </c>
      <c r="V93" s="44" t="s">
        <v>9137</v>
      </c>
      <c r="W93" s="44" t="s">
        <v>9138</v>
      </c>
      <c r="X93" s="44" t="s">
        <v>9079</v>
      </c>
      <c r="Y93" s="44" t="s">
        <v>9321</v>
      </c>
      <c r="Z93" s="72"/>
      <c r="AA93" s="72"/>
      <c r="AB93" s="72"/>
      <c r="AC93" s="72"/>
      <c r="AD93" s="72"/>
      <c r="AE93" s="72"/>
      <c r="AF93" s="72"/>
      <c r="AG93" s="72"/>
      <c r="AH93" s="72"/>
      <c r="AI93" s="72"/>
      <c r="AJ93" s="72"/>
      <c r="AK93" s="72"/>
      <c r="AL93" s="71">
        <v>44641</v>
      </c>
      <c r="AM93" s="71">
        <v>44665</v>
      </c>
      <c r="AN93" s="71">
        <v>44666</v>
      </c>
      <c r="AO93" s="71">
        <v>44711</v>
      </c>
      <c r="AP93" s="71">
        <v>44732</v>
      </c>
      <c r="AQ93" s="71">
        <v>44739</v>
      </c>
      <c r="AR93" s="71">
        <v>44746</v>
      </c>
      <c r="AS93" s="71">
        <v>44762</v>
      </c>
      <c r="AT93" s="71">
        <v>44788</v>
      </c>
      <c r="AU93" s="72"/>
      <c r="AV93" s="72"/>
      <c r="AW93" s="72"/>
      <c r="AX93" s="72"/>
      <c r="AY93" s="72"/>
      <c r="AZ93" s="72"/>
    </row>
    <row r="94" spans="1:52" s="69" customFormat="1" ht="38.25" hidden="1" x14ac:dyDescent="0.25">
      <c r="A94" s="44" t="s">
        <v>9065</v>
      </c>
      <c r="B94" s="44" t="s">
        <v>9222</v>
      </c>
      <c r="C94" s="31" t="s">
        <v>9071</v>
      </c>
      <c r="D94" s="44" t="s">
        <v>3456</v>
      </c>
      <c r="E94" s="44" t="s">
        <v>9102</v>
      </c>
      <c r="F94" s="44" t="s">
        <v>9074</v>
      </c>
      <c r="G94" s="44" t="s">
        <v>3452</v>
      </c>
      <c r="H94" s="32" t="s">
        <v>7161</v>
      </c>
      <c r="I94" s="31" t="s">
        <v>360</v>
      </c>
      <c r="J94" s="44" t="s">
        <v>9234</v>
      </c>
      <c r="K94" s="32" t="s">
        <v>55</v>
      </c>
      <c r="L94" s="46">
        <v>30</v>
      </c>
      <c r="M94" s="46" t="s">
        <v>3450</v>
      </c>
      <c r="N94" s="51">
        <v>44599</v>
      </c>
      <c r="O94" s="46" t="s">
        <v>9235</v>
      </c>
      <c r="P94" s="49">
        <v>44610</v>
      </c>
      <c r="Q94" s="46">
        <f t="shared" si="1"/>
        <v>9</v>
      </c>
      <c r="R94" s="46">
        <f>NETWORKDAYS(N94,P94,AL94:AO94:AP94:AQ94:AR94:AS94:AT94)</f>
        <v>10</v>
      </c>
      <c r="S94" s="44" t="s">
        <v>9135</v>
      </c>
      <c r="T94" s="44" t="s">
        <v>9322</v>
      </c>
      <c r="U94" s="51">
        <v>44610</v>
      </c>
      <c r="V94" s="44" t="s">
        <v>9137</v>
      </c>
      <c r="W94" s="44" t="s">
        <v>9138</v>
      </c>
      <c r="X94" s="44" t="s">
        <v>9079</v>
      </c>
      <c r="Y94" s="44" t="s">
        <v>9079</v>
      </c>
      <c r="Z94" s="72"/>
      <c r="AA94" s="72"/>
      <c r="AB94" s="72"/>
      <c r="AC94" s="72"/>
      <c r="AD94" s="72"/>
      <c r="AE94" s="72"/>
      <c r="AF94" s="72"/>
      <c r="AG94" s="72"/>
      <c r="AH94" s="72"/>
      <c r="AI94" s="72"/>
      <c r="AJ94" s="72"/>
      <c r="AK94" s="72"/>
      <c r="AL94" s="68">
        <v>44641</v>
      </c>
      <c r="AM94" s="68">
        <v>44665</v>
      </c>
      <c r="AN94" s="68">
        <v>44666</v>
      </c>
      <c r="AO94" s="68">
        <v>44711</v>
      </c>
      <c r="AP94" s="68">
        <v>44732</v>
      </c>
      <c r="AQ94" s="68">
        <v>44739</v>
      </c>
      <c r="AR94" s="68">
        <v>44746</v>
      </c>
      <c r="AS94" s="68">
        <v>44762</v>
      </c>
      <c r="AT94" s="68">
        <v>44788</v>
      </c>
      <c r="AU94" s="72"/>
      <c r="AV94" s="72"/>
      <c r="AW94" s="72"/>
      <c r="AX94" s="72"/>
      <c r="AY94" s="72"/>
      <c r="AZ94" s="72"/>
    </row>
    <row r="95" spans="1:52" s="69" customFormat="1" ht="38.25" hidden="1" x14ac:dyDescent="0.25">
      <c r="A95" s="44" t="s">
        <v>9065</v>
      </c>
      <c r="B95" s="44" t="s">
        <v>9222</v>
      </c>
      <c r="C95" s="44" t="s">
        <v>9097</v>
      </c>
      <c r="D95" s="44" t="s">
        <v>3463</v>
      </c>
      <c r="E95" s="44" t="s">
        <v>9068</v>
      </c>
      <c r="F95" s="44" t="s">
        <v>9069</v>
      </c>
      <c r="G95" s="44" t="s">
        <v>3459</v>
      </c>
      <c r="H95" s="32" t="s">
        <v>9081</v>
      </c>
      <c r="I95" s="31" t="s">
        <v>360</v>
      </c>
      <c r="J95" s="31" t="s">
        <v>7025</v>
      </c>
      <c r="K95" s="32" t="s">
        <v>128</v>
      </c>
      <c r="L95" s="46">
        <v>30</v>
      </c>
      <c r="M95" s="46" t="s">
        <v>3457</v>
      </c>
      <c r="N95" s="51">
        <v>44599</v>
      </c>
      <c r="O95" s="46">
        <v>20222110037841</v>
      </c>
      <c r="P95" s="49">
        <v>44608</v>
      </c>
      <c r="Q95" s="46">
        <f t="shared" si="1"/>
        <v>7</v>
      </c>
      <c r="R95" s="46">
        <f>NETWORKDAYS(N95,P95,AL95:AO95:AP95:AQ95:AR95:AS95:AT95)</f>
        <v>8</v>
      </c>
      <c r="S95" s="44" t="s">
        <v>9135</v>
      </c>
      <c r="T95" s="44" t="s">
        <v>9323</v>
      </c>
      <c r="U95" s="51">
        <v>44608</v>
      </c>
      <c r="V95" s="44" t="s">
        <v>9137</v>
      </c>
      <c r="W95" s="44" t="s">
        <v>9138</v>
      </c>
      <c r="X95" s="44" t="s">
        <v>9079</v>
      </c>
      <c r="Y95" s="44" t="s">
        <v>9303</v>
      </c>
      <c r="Z95" s="72"/>
      <c r="AA95" s="72"/>
      <c r="AB95" s="72"/>
      <c r="AC95" s="72"/>
      <c r="AD95" s="72"/>
      <c r="AE95" s="72"/>
      <c r="AF95" s="72"/>
      <c r="AG95" s="72"/>
      <c r="AH95" s="72"/>
      <c r="AI95" s="72"/>
      <c r="AJ95" s="72"/>
      <c r="AK95" s="72"/>
      <c r="AL95" s="71">
        <v>44641</v>
      </c>
      <c r="AM95" s="71">
        <v>44665</v>
      </c>
      <c r="AN95" s="71">
        <v>44666</v>
      </c>
      <c r="AO95" s="71">
        <v>44711</v>
      </c>
      <c r="AP95" s="71">
        <v>44732</v>
      </c>
      <c r="AQ95" s="71">
        <v>44739</v>
      </c>
      <c r="AR95" s="71">
        <v>44746</v>
      </c>
      <c r="AS95" s="71">
        <v>44762</v>
      </c>
      <c r="AT95" s="71">
        <v>44788</v>
      </c>
      <c r="AU95" s="72"/>
      <c r="AV95" s="72"/>
      <c r="AW95" s="72"/>
      <c r="AX95" s="72"/>
      <c r="AY95" s="72"/>
      <c r="AZ95" s="72"/>
    </row>
    <row r="96" spans="1:52" s="87" customFormat="1" ht="51" x14ac:dyDescent="0.25">
      <c r="A96" s="53" t="s">
        <v>9065</v>
      </c>
      <c r="B96" s="53" t="s">
        <v>9222</v>
      </c>
      <c r="C96" s="53" t="s">
        <v>9104</v>
      </c>
      <c r="D96" s="53" t="s">
        <v>3470</v>
      </c>
      <c r="E96" s="53" t="s">
        <v>9068</v>
      </c>
      <c r="F96" s="53" t="s">
        <v>9095</v>
      </c>
      <c r="G96" s="53" t="s">
        <v>3466</v>
      </c>
      <c r="H96" s="53" t="s">
        <v>1761</v>
      </c>
      <c r="I96" s="41" t="s">
        <v>360</v>
      </c>
      <c r="J96" s="53" t="s">
        <v>9090</v>
      </c>
      <c r="K96" s="42" t="s">
        <v>128</v>
      </c>
      <c r="L96" s="55">
        <v>30</v>
      </c>
      <c r="M96" s="55" t="s">
        <v>3464</v>
      </c>
      <c r="N96" s="98">
        <v>44599</v>
      </c>
      <c r="O96" s="55"/>
      <c r="P96" s="99">
        <v>44771</v>
      </c>
      <c r="Q96" s="55">
        <f t="shared" si="1"/>
        <v>116</v>
      </c>
      <c r="R96" s="55">
        <f>NETWORKDAYS(N96,P96,AL96:AO96:AP96:AQ96:AR96:AS96:AT96)</f>
        <v>117</v>
      </c>
      <c r="S96" s="53" t="s">
        <v>9158</v>
      </c>
      <c r="T96" s="53"/>
      <c r="U96" s="53"/>
      <c r="V96" s="53"/>
      <c r="W96" s="53"/>
      <c r="X96" s="53"/>
      <c r="Y96" s="53"/>
      <c r="Z96" s="85"/>
      <c r="AA96" s="85"/>
      <c r="AB96" s="85"/>
      <c r="AC96" s="85"/>
      <c r="AD96" s="85"/>
      <c r="AE96" s="85"/>
      <c r="AF96" s="85"/>
      <c r="AG96" s="85"/>
      <c r="AH96" s="85"/>
      <c r="AI96" s="85"/>
      <c r="AJ96" s="85"/>
      <c r="AK96" s="85"/>
      <c r="AL96" s="86">
        <v>44641</v>
      </c>
      <c r="AM96" s="86">
        <v>44665</v>
      </c>
      <c r="AN96" s="86">
        <v>44666</v>
      </c>
      <c r="AO96" s="86">
        <v>44711</v>
      </c>
      <c r="AP96" s="86">
        <v>44732</v>
      </c>
      <c r="AQ96" s="86">
        <v>44739</v>
      </c>
      <c r="AR96" s="86">
        <v>44746</v>
      </c>
      <c r="AS96" s="86">
        <v>44762</v>
      </c>
      <c r="AT96" s="86">
        <v>44788</v>
      </c>
      <c r="AU96" s="85"/>
      <c r="AV96" s="85"/>
      <c r="AW96" s="85"/>
      <c r="AX96" s="85"/>
      <c r="AY96" s="85"/>
      <c r="AZ96" s="85"/>
    </row>
    <row r="97" spans="1:52" s="69" customFormat="1" ht="51" hidden="1" x14ac:dyDescent="0.25">
      <c r="A97" s="44" t="s">
        <v>9065</v>
      </c>
      <c r="B97" s="44" t="s">
        <v>9222</v>
      </c>
      <c r="C97" s="44" t="s">
        <v>9088</v>
      </c>
      <c r="D97" s="44" t="s">
        <v>3481</v>
      </c>
      <c r="E97" s="44" t="s">
        <v>9068</v>
      </c>
      <c r="F97" s="44" t="s">
        <v>9095</v>
      </c>
      <c r="G97" s="44" t="s">
        <v>3477</v>
      </c>
      <c r="H97" s="32" t="s">
        <v>8799</v>
      </c>
      <c r="I97" s="31" t="s">
        <v>360</v>
      </c>
      <c r="J97" s="31" t="s">
        <v>7065</v>
      </c>
      <c r="K97" s="32" t="s">
        <v>55</v>
      </c>
      <c r="L97" s="46">
        <v>30</v>
      </c>
      <c r="M97" s="46" t="s">
        <v>3475</v>
      </c>
      <c r="N97" s="51">
        <v>44599</v>
      </c>
      <c r="O97" s="46">
        <v>20222140038351</v>
      </c>
      <c r="P97" s="49">
        <v>44614</v>
      </c>
      <c r="Q97" s="46">
        <f t="shared" si="1"/>
        <v>11</v>
      </c>
      <c r="R97" s="46">
        <f>NETWORKDAYS(N97,P97,AL97:AO97:AP97:AQ97:AR97:AS97:AT97)</f>
        <v>12</v>
      </c>
      <c r="S97" s="44" t="s">
        <v>9135</v>
      </c>
      <c r="T97" s="44" t="s">
        <v>9324</v>
      </c>
      <c r="U97" s="51">
        <v>44616</v>
      </c>
      <c r="V97" s="44" t="s">
        <v>9137</v>
      </c>
      <c r="W97" s="44" t="s">
        <v>9138</v>
      </c>
      <c r="X97" s="44" t="s">
        <v>9079</v>
      </c>
      <c r="Y97" s="44" t="s">
        <v>9079</v>
      </c>
      <c r="Z97" s="72"/>
      <c r="AA97" s="72"/>
      <c r="AB97" s="72"/>
      <c r="AC97" s="72"/>
      <c r="AD97" s="72"/>
      <c r="AE97" s="72"/>
      <c r="AF97" s="72"/>
      <c r="AG97" s="72"/>
      <c r="AH97" s="72"/>
      <c r="AI97" s="72"/>
      <c r="AJ97" s="72"/>
      <c r="AK97" s="72"/>
      <c r="AL97" s="71">
        <v>44641</v>
      </c>
      <c r="AM97" s="71">
        <v>44665</v>
      </c>
      <c r="AN97" s="71">
        <v>44666</v>
      </c>
      <c r="AO97" s="71">
        <v>44711</v>
      </c>
      <c r="AP97" s="71">
        <v>44732</v>
      </c>
      <c r="AQ97" s="71">
        <v>44739</v>
      </c>
      <c r="AR97" s="71">
        <v>44746</v>
      </c>
      <c r="AS97" s="71">
        <v>44762</v>
      </c>
      <c r="AT97" s="71">
        <v>44788</v>
      </c>
      <c r="AU97" s="72"/>
      <c r="AV97" s="72"/>
      <c r="AW97" s="72"/>
      <c r="AX97" s="72"/>
      <c r="AY97" s="72"/>
      <c r="AZ97" s="72"/>
    </row>
    <row r="98" spans="1:52" s="69" customFormat="1" ht="38.25" hidden="1" x14ac:dyDescent="0.25">
      <c r="A98" s="44" t="s">
        <v>9065</v>
      </c>
      <c r="B98" s="44" t="s">
        <v>9222</v>
      </c>
      <c r="C98" s="31" t="s">
        <v>9071</v>
      </c>
      <c r="D98" s="44" t="s">
        <v>3398</v>
      </c>
      <c r="E98" s="44" t="s">
        <v>9223</v>
      </c>
      <c r="F98" s="44" t="s">
        <v>9069</v>
      </c>
      <c r="G98" s="44" t="s">
        <v>3490</v>
      </c>
      <c r="H98" s="32" t="s">
        <v>9083</v>
      </c>
      <c r="I98" s="31" t="s">
        <v>360</v>
      </c>
      <c r="J98" s="31" t="s">
        <v>7025</v>
      </c>
      <c r="K98" s="32" t="s">
        <v>55</v>
      </c>
      <c r="L98" s="46">
        <v>30</v>
      </c>
      <c r="M98" s="46" t="s">
        <v>3488</v>
      </c>
      <c r="N98" s="51">
        <v>44599</v>
      </c>
      <c r="O98" s="46">
        <v>20222110038201</v>
      </c>
      <c r="P98" s="49">
        <v>44608</v>
      </c>
      <c r="Q98" s="46">
        <f t="shared" si="1"/>
        <v>7</v>
      </c>
      <c r="R98" s="46">
        <f>NETWORKDAYS(N98,P98,AL98:AO98:AP98:AQ98:AR98:AS98:AT98)</f>
        <v>8</v>
      </c>
      <c r="S98" s="44" t="s">
        <v>9135</v>
      </c>
      <c r="T98" s="44" t="s">
        <v>9325</v>
      </c>
      <c r="U98" s="51">
        <v>44609</v>
      </c>
      <c r="V98" s="44" t="s">
        <v>9137</v>
      </c>
      <c r="W98" s="44" t="s">
        <v>9138</v>
      </c>
      <c r="X98" s="44" t="s">
        <v>9079</v>
      </c>
      <c r="Y98" s="44" t="s">
        <v>9079</v>
      </c>
      <c r="Z98" s="72"/>
      <c r="AA98" s="72"/>
      <c r="AB98" s="72"/>
      <c r="AC98" s="72"/>
      <c r="AD98" s="72"/>
      <c r="AE98" s="72"/>
      <c r="AF98" s="72"/>
      <c r="AG98" s="72"/>
      <c r="AH98" s="72"/>
      <c r="AI98" s="72"/>
      <c r="AJ98" s="72"/>
      <c r="AK98" s="72"/>
      <c r="AL98" s="68">
        <v>44641</v>
      </c>
      <c r="AM98" s="68">
        <v>44665</v>
      </c>
      <c r="AN98" s="68">
        <v>44666</v>
      </c>
      <c r="AO98" s="68">
        <v>44711</v>
      </c>
      <c r="AP98" s="68">
        <v>44732</v>
      </c>
      <c r="AQ98" s="68">
        <v>44739</v>
      </c>
      <c r="AR98" s="68">
        <v>44746</v>
      </c>
      <c r="AS98" s="68">
        <v>44762</v>
      </c>
      <c r="AT98" s="68">
        <v>44788</v>
      </c>
      <c r="AU98" s="72"/>
      <c r="AV98" s="72"/>
      <c r="AW98" s="72"/>
      <c r="AX98" s="72"/>
      <c r="AY98" s="72"/>
      <c r="AZ98" s="72"/>
    </row>
    <row r="99" spans="1:52" s="69" customFormat="1" ht="51" hidden="1" x14ac:dyDescent="0.25">
      <c r="A99" s="44" t="s">
        <v>9065</v>
      </c>
      <c r="B99" s="44" t="s">
        <v>9222</v>
      </c>
      <c r="C99" s="44" t="s">
        <v>9088</v>
      </c>
      <c r="D99" s="44" t="s">
        <v>3502</v>
      </c>
      <c r="E99" s="44" t="s">
        <v>9068</v>
      </c>
      <c r="F99" s="44" t="s">
        <v>9225</v>
      </c>
      <c r="G99" s="44" t="s">
        <v>3498</v>
      </c>
      <c r="H99" s="32" t="s">
        <v>7526</v>
      </c>
      <c r="I99" s="31" t="s">
        <v>360</v>
      </c>
      <c r="J99" s="31" t="s">
        <v>7025</v>
      </c>
      <c r="K99" s="32" t="s">
        <v>93</v>
      </c>
      <c r="L99" s="46">
        <v>35</v>
      </c>
      <c r="M99" s="46" t="s">
        <v>3496</v>
      </c>
      <c r="N99" s="51">
        <v>44599</v>
      </c>
      <c r="O99" s="46">
        <v>20222110037851</v>
      </c>
      <c r="P99" s="49">
        <v>44607</v>
      </c>
      <c r="Q99" s="46">
        <f t="shared" si="1"/>
        <v>6</v>
      </c>
      <c r="R99" s="46">
        <f>NETWORKDAYS(N99,P99,AL99:AO99:AP99:AQ99:AR99:AS99:AT99)</f>
        <v>7</v>
      </c>
      <c r="S99" s="44" t="s">
        <v>9135</v>
      </c>
      <c r="T99" s="44" t="s">
        <v>9326</v>
      </c>
      <c r="U99" s="51">
        <v>44608</v>
      </c>
      <c r="V99" s="44" t="s">
        <v>9137</v>
      </c>
      <c r="W99" s="44" t="s">
        <v>9138</v>
      </c>
      <c r="X99" s="44" t="s">
        <v>9079</v>
      </c>
      <c r="Y99" s="44" t="s">
        <v>9079</v>
      </c>
      <c r="Z99" s="72"/>
      <c r="AA99" s="72"/>
      <c r="AB99" s="72"/>
      <c r="AC99" s="72"/>
      <c r="AD99" s="72"/>
      <c r="AE99" s="72"/>
      <c r="AF99" s="72"/>
      <c r="AG99" s="72"/>
      <c r="AH99" s="72"/>
      <c r="AI99" s="72"/>
      <c r="AJ99" s="72"/>
      <c r="AK99" s="72"/>
      <c r="AL99" s="71">
        <v>44641</v>
      </c>
      <c r="AM99" s="71">
        <v>44665</v>
      </c>
      <c r="AN99" s="71">
        <v>44666</v>
      </c>
      <c r="AO99" s="71">
        <v>44711</v>
      </c>
      <c r="AP99" s="71">
        <v>44732</v>
      </c>
      <c r="AQ99" s="71">
        <v>44739</v>
      </c>
      <c r="AR99" s="71">
        <v>44746</v>
      </c>
      <c r="AS99" s="71">
        <v>44762</v>
      </c>
      <c r="AT99" s="71">
        <v>44788</v>
      </c>
      <c r="AU99" s="72"/>
      <c r="AV99" s="72"/>
      <c r="AW99" s="72"/>
      <c r="AX99" s="72"/>
      <c r="AY99" s="72"/>
      <c r="AZ99" s="72"/>
    </row>
    <row r="100" spans="1:52" s="81" customFormat="1" ht="38.25" x14ac:dyDescent="0.25">
      <c r="A100" s="56" t="s">
        <v>9065</v>
      </c>
      <c r="B100" s="56" t="s">
        <v>9222</v>
      </c>
      <c r="C100" s="56" t="s">
        <v>9124</v>
      </c>
      <c r="D100" s="56" t="s">
        <v>3189</v>
      </c>
      <c r="E100" s="56" t="s">
        <v>9102</v>
      </c>
      <c r="F100" s="56" t="s">
        <v>9069</v>
      </c>
      <c r="G100" s="56" t="s">
        <v>3505</v>
      </c>
      <c r="H100" s="36" t="s">
        <v>9109</v>
      </c>
      <c r="I100" s="36" t="s">
        <v>360</v>
      </c>
      <c r="J100" s="36" t="s">
        <v>9090</v>
      </c>
      <c r="K100" s="37" t="s">
        <v>93</v>
      </c>
      <c r="L100" s="58">
        <v>35</v>
      </c>
      <c r="M100" s="58" t="s">
        <v>3503</v>
      </c>
      <c r="N100" s="64">
        <v>44599</v>
      </c>
      <c r="O100" s="58"/>
      <c r="P100" s="59">
        <v>44659</v>
      </c>
      <c r="Q100" s="58">
        <f t="shared" si="1"/>
        <v>43</v>
      </c>
      <c r="R100" s="58">
        <f>NETWORKDAYS(N100,P100,AL100:AO100:AP100:AQ100:AR100:AS100:AT100)</f>
        <v>44</v>
      </c>
      <c r="S100" s="56" t="s">
        <v>9141</v>
      </c>
      <c r="T100" s="56"/>
      <c r="U100" s="56"/>
      <c r="V100" s="56"/>
      <c r="W100" s="56"/>
      <c r="X100" s="56"/>
      <c r="Y100" s="56" t="s">
        <v>9327</v>
      </c>
      <c r="Z100" s="82"/>
      <c r="AA100" s="82"/>
      <c r="AB100" s="82"/>
      <c r="AC100" s="82"/>
      <c r="AD100" s="82"/>
      <c r="AE100" s="82"/>
      <c r="AF100" s="82"/>
      <c r="AG100" s="82"/>
      <c r="AH100" s="82"/>
      <c r="AI100" s="82"/>
      <c r="AJ100" s="82"/>
      <c r="AK100" s="82"/>
      <c r="AL100" s="80">
        <v>44641</v>
      </c>
      <c r="AM100" s="80">
        <v>44665</v>
      </c>
      <c r="AN100" s="80">
        <v>44666</v>
      </c>
      <c r="AO100" s="80">
        <v>44711</v>
      </c>
      <c r="AP100" s="80">
        <v>44732</v>
      </c>
      <c r="AQ100" s="80">
        <v>44739</v>
      </c>
      <c r="AR100" s="80">
        <v>44746</v>
      </c>
      <c r="AS100" s="80">
        <v>44762</v>
      </c>
      <c r="AT100" s="80">
        <v>44788</v>
      </c>
      <c r="AU100" s="82"/>
      <c r="AV100" s="82"/>
      <c r="AW100" s="82"/>
      <c r="AX100" s="82"/>
      <c r="AY100" s="82"/>
      <c r="AZ100" s="82"/>
    </row>
    <row r="101" spans="1:52" s="81" customFormat="1" ht="51" x14ac:dyDescent="0.25">
      <c r="A101" s="56" t="s">
        <v>9065</v>
      </c>
      <c r="B101" s="56" t="s">
        <v>9222</v>
      </c>
      <c r="C101" s="56" t="s">
        <v>9124</v>
      </c>
      <c r="D101" s="56" t="s">
        <v>3189</v>
      </c>
      <c r="E101" s="56" t="s">
        <v>9102</v>
      </c>
      <c r="F101" s="56" t="s">
        <v>9074</v>
      </c>
      <c r="G101" s="56" t="s">
        <v>3508</v>
      </c>
      <c r="H101" s="37" t="s">
        <v>9094</v>
      </c>
      <c r="I101" s="56" t="s">
        <v>9076</v>
      </c>
      <c r="J101" s="36" t="s">
        <v>7774</v>
      </c>
      <c r="K101" s="37" t="s">
        <v>585</v>
      </c>
      <c r="L101" s="58">
        <v>20</v>
      </c>
      <c r="M101" s="58" t="s">
        <v>3506</v>
      </c>
      <c r="N101" s="64">
        <v>44599</v>
      </c>
      <c r="O101" s="58">
        <v>20223130051001</v>
      </c>
      <c r="P101" s="59">
        <v>44657</v>
      </c>
      <c r="Q101" s="58">
        <f t="shared" si="1"/>
        <v>41</v>
      </c>
      <c r="R101" s="58">
        <f>NETWORKDAYS(N101,P101,AL101:AO101:AP101:AQ101:AR101:AS101:AT101)</f>
        <v>42</v>
      </c>
      <c r="S101" s="56" t="s">
        <v>9141</v>
      </c>
      <c r="T101" s="56" t="s">
        <v>9328</v>
      </c>
      <c r="U101" s="56" t="s">
        <v>9079</v>
      </c>
      <c r="V101" s="56" t="s">
        <v>9079</v>
      </c>
      <c r="W101" s="56" t="s">
        <v>9079</v>
      </c>
      <c r="X101" s="56" t="s">
        <v>9079</v>
      </c>
      <c r="Y101" s="56" t="s">
        <v>9329</v>
      </c>
      <c r="Z101" s="82"/>
      <c r="AA101" s="82"/>
      <c r="AB101" s="82"/>
      <c r="AC101" s="82"/>
      <c r="AD101" s="82"/>
      <c r="AE101" s="82"/>
      <c r="AF101" s="82"/>
      <c r="AG101" s="82"/>
      <c r="AH101" s="82"/>
      <c r="AI101" s="82"/>
      <c r="AJ101" s="82"/>
      <c r="AK101" s="82"/>
      <c r="AL101" s="80">
        <v>44641</v>
      </c>
      <c r="AM101" s="80">
        <v>44665</v>
      </c>
      <c r="AN101" s="80">
        <v>44666</v>
      </c>
      <c r="AO101" s="80">
        <v>44711</v>
      </c>
      <c r="AP101" s="80">
        <v>44732</v>
      </c>
      <c r="AQ101" s="80">
        <v>44739</v>
      </c>
      <c r="AR101" s="80">
        <v>44746</v>
      </c>
      <c r="AS101" s="80">
        <v>44762</v>
      </c>
      <c r="AT101" s="80">
        <v>44788</v>
      </c>
      <c r="AU101" s="82"/>
      <c r="AV101" s="82"/>
      <c r="AW101" s="82"/>
      <c r="AX101" s="82"/>
      <c r="AY101" s="82"/>
      <c r="AZ101" s="82"/>
    </row>
    <row r="102" spans="1:52" s="69" customFormat="1" ht="51" hidden="1" x14ac:dyDescent="0.25">
      <c r="A102" s="44" t="s">
        <v>9065</v>
      </c>
      <c r="B102" s="44" t="s">
        <v>9222</v>
      </c>
      <c r="C102" s="44" t="s">
        <v>9088</v>
      </c>
      <c r="D102" s="44" t="s">
        <v>3514</v>
      </c>
      <c r="E102" s="44" t="s">
        <v>9068</v>
      </c>
      <c r="F102" s="44" t="s">
        <v>9225</v>
      </c>
      <c r="G102" s="44" t="s">
        <v>3511</v>
      </c>
      <c r="H102" s="44" t="s">
        <v>9236</v>
      </c>
      <c r="I102" s="31" t="s">
        <v>360</v>
      </c>
      <c r="J102" s="44" t="s">
        <v>7025</v>
      </c>
      <c r="K102" s="32" t="s">
        <v>128</v>
      </c>
      <c r="L102" s="46">
        <v>30</v>
      </c>
      <c r="M102" s="46" t="s">
        <v>3509</v>
      </c>
      <c r="N102" s="51">
        <v>44599</v>
      </c>
      <c r="O102" s="46" t="s">
        <v>9237</v>
      </c>
      <c r="P102" s="49">
        <v>44602</v>
      </c>
      <c r="Q102" s="46">
        <f t="shared" si="1"/>
        <v>3</v>
      </c>
      <c r="R102" s="46">
        <f>NETWORKDAYS(N102,P102,AL102:AO102:AP102:AQ102:AR102:AS102:AT102)</f>
        <v>4</v>
      </c>
      <c r="S102" s="44" t="s">
        <v>9135</v>
      </c>
      <c r="T102" s="44" t="s">
        <v>9330</v>
      </c>
      <c r="U102" s="51">
        <v>44606</v>
      </c>
      <c r="V102" s="44" t="s">
        <v>9137</v>
      </c>
      <c r="W102" s="44" t="s">
        <v>9138</v>
      </c>
      <c r="X102" s="44" t="s">
        <v>9079</v>
      </c>
      <c r="Y102" s="44" t="s">
        <v>9079</v>
      </c>
      <c r="Z102" s="72"/>
      <c r="AA102" s="72"/>
      <c r="AB102" s="72"/>
      <c r="AC102" s="72"/>
      <c r="AD102" s="72"/>
      <c r="AE102" s="72"/>
      <c r="AF102" s="72"/>
      <c r="AG102" s="72"/>
      <c r="AH102" s="72"/>
      <c r="AI102" s="72"/>
      <c r="AJ102" s="72"/>
      <c r="AK102" s="72"/>
      <c r="AL102" s="68">
        <v>44641</v>
      </c>
      <c r="AM102" s="68">
        <v>44665</v>
      </c>
      <c r="AN102" s="68">
        <v>44666</v>
      </c>
      <c r="AO102" s="68">
        <v>44711</v>
      </c>
      <c r="AP102" s="68">
        <v>44732</v>
      </c>
      <c r="AQ102" s="68">
        <v>44739</v>
      </c>
      <c r="AR102" s="68">
        <v>44746</v>
      </c>
      <c r="AS102" s="68">
        <v>44762</v>
      </c>
      <c r="AT102" s="68">
        <v>44788</v>
      </c>
      <c r="AU102" s="72"/>
      <c r="AV102" s="72"/>
      <c r="AW102" s="72"/>
      <c r="AX102" s="72"/>
      <c r="AY102" s="72"/>
      <c r="AZ102" s="72"/>
    </row>
    <row r="103" spans="1:52" s="87" customFormat="1" ht="38.25" x14ac:dyDescent="0.25">
      <c r="A103" s="53" t="s">
        <v>9065</v>
      </c>
      <c r="B103" s="53" t="s">
        <v>9222</v>
      </c>
      <c r="C103" s="53" t="s">
        <v>9238</v>
      </c>
      <c r="D103" s="53" t="s">
        <v>1435</v>
      </c>
      <c r="E103" s="53" t="s">
        <v>9068</v>
      </c>
      <c r="F103" s="53" t="s">
        <v>9095</v>
      </c>
      <c r="G103" s="53" t="s">
        <v>3517</v>
      </c>
      <c r="H103" s="41" t="s">
        <v>7553</v>
      </c>
      <c r="I103" s="41" t="s">
        <v>360</v>
      </c>
      <c r="J103" s="53" t="s">
        <v>9090</v>
      </c>
      <c r="K103" s="42" t="s">
        <v>128</v>
      </c>
      <c r="L103" s="55">
        <v>30</v>
      </c>
      <c r="M103" s="55" t="s">
        <v>3515</v>
      </c>
      <c r="N103" s="98">
        <v>44599</v>
      </c>
      <c r="O103" s="55"/>
      <c r="P103" s="99">
        <v>44771</v>
      </c>
      <c r="Q103" s="55">
        <f t="shared" si="1"/>
        <v>116</v>
      </c>
      <c r="R103" s="55">
        <f>NETWORKDAYS(N103,P103,AL103:AO103:AP103:AQ103:AR103:AS103:AT103)</f>
        <v>117</v>
      </c>
      <c r="S103" s="53" t="s">
        <v>9158</v>
      </c>
      <c r="T103" s="53"/>
      <c r="U103" s="53"/>
      <c r="V103" s="53"/>
      <c r="W103" s="53"/>
      <c r="X103" s="53"/>
      <c r="Y103" s="53"/>
      <c r="AL103" s="86">
        <v>44641</v>
      </c>
      <c r="AM103" s="86">
        <v>44665</v>
      </c>
      <c r="AN103" s="86">
        <v>44666</v>
      </c>
      <c r="AO103" s="86">
        <v>44711</v>
      </c>
      <c r="AP103" s="86">
        <v>44732</v>
      </c>
      <c r="AQ103" s="86">
        <v>44739</v>
      </c>
      <c r="AR103" s="86">
        <v>44746</v>
      </c>
      <c r="AS103" s="86">
        <v>44762</v>
      </c>
      <c r="AT103" s="86">
        <v>44788</v>
      </c>
    </row>
    <row r="104" spans="1:52" s="69" customFormat="1" ht="51" hidden="1" x14ac:dyDescent="0.25">
      <c r="A104" s="44" t="s">
        <v>9065</v>
      </c>
      <c r="B104" s="44" t="s">
        <v>9222</v>
      </c>
      <c r="C104" s="44" t="s">
        <v>9067</v>
      </c>
      <c r="D104" s="44" t="s">
        <v>3522</v>
      </c>
      <c r="E104" s="44" t="s">
        <v>9068</v>
      </c>
      <c r="F104" s="44" t="s">
        <v>9069</v>
      </c>
      <c r="G104" s="44" t="s">
        <v>3520</v>
      </c>
      <c r="H104" s="32" t="s">
        <v>7161</v>
      </c>
      <c r="I104" s="31" t="s">
        <v>360</v>
      </c>
      <c r="J104" s="44" t="s">
        <v>9234</v>
      </c>
      <c r="K104" s="32" t="s">
        <v>128</v>
      </c>
      <c r="L104" s="46">
        <v>30</v>
      </c>
      <c r="M104" s="46" t="s">
        <v>3518</v>
      </c>
      <c r="N104" s="51">
        <v>44599</v>
      </c>
      <c r="O104" s="46" t="s">
        <v>9079</v>
      </c>
      <c r="P104" s="49">
        <v>44600</v>
      </c>
      <c r="Q104" s="46">
        <f t="shared" si="1"/>
        <v>1</v>
      </c>
      <c r="R104" s="46">
        <f>NETWORKDAYS(N104,P104,AL104:AO104:AP104:AQ104:AR104:AS104:AT104)</f>
        <v>2</v>
      </c>
      <c r="S104" s="44" t="s">
        <v>9135</v>
      </c>
      <c r="T104" s="44" t="s">
        <v>9331</v>
      </c>
      <c r="U104" s="44" t="s">
        <v>9079</v>
      </c>
      <c r="V104" s="44" t="s">
        <v>9079</v>
      </c>
      <c r="W104" s="44" t="s">
        <v>9079</v>
      </c>
      <c r="X104" s="44" t="s">
        <v>9079</v>
      </c>
      <c r="Y104" s="44" t="s">
        <v>9332</v>
      </c>
      <c r="AL104" s="71">
        <v>44641</v>
      </c>
      <c r="AM104" s="71">
        <v>44665</v>
      </c>
      <c r="AN104" s="71">
        <v>44666</v>
      </c>
      <c r="AO104" s="71">
        <v>44711</v>
      </c>
      <c r="AP104" s="71">
        <v>44732</v>
      </c>
      <c r="AQ104" s="71">
        <v>44739</v>
      </c>
      <c r="AR104" s="71">
        <v>44746</v>
      </c>
      <c r="AS104" s="71">
        <v>44762</v>
      </c>
      <c r="AT104" s="71">
        <v>44788</v>
      </c>
    </row>
    <row r="105" spans="1:52" s="69" customFormat="1" ht="38.25" hidden="1" x14ac:dyDescent="0.25">
      <c r="A105" s="44" t="s">
        <v>9065</v>
      </c>
      <c r="B105" s="44" t="s">
        <v>9222</v>
      </c>
      <c r="C105" s="31" t="s">
        <v>9071</v>
      </c>
      <c r="D105" s="44" t="s">
        <v>3527</v>
      </c>
      <c r="E105" s="44" t="s">
        <v>9223</v>
      </c>
      <c r="F105" s="31" t="s">
        <v>9101</v>
      </c>
      <c r="G105" s="44" t="s">
        <v>3525</v>
      </c>
      <c r="H105" s="32" t="s">
        <v>9083</v>
      </c>
      <c r="I105" s="31" t="s">
        <v>360</v>
      </c>
      <c r="J105" s="31" t="s">
        <v>7025</v>
      </c>
      <c r="K105" s="32" t="s">
        <v>55</v>
      </c>
      <c r="L105" s="46">
        <v>30</v>
      </c>
      <c r="M105" s="46" t="s">
        <v>3523</v>
      </c>
      <c r="N105" s="51">
        <v>44600</v>
      </c>
      <c r="O105" s="46" t="s">
        <v>9239</v>
      </c>
      <c r="P105" s="49">
        <v>44616</v>
      </c>
      <c r="Q105" s="46">
        <f t="shared" si="1"/>
        <v>12</v>
      </c>
      <c r="R105" s="46">
        <f>NETWORKDAYS(N105,P105,AL105:AO105:AP105:AQ105:AR105:AS105:AT105)</f>
        <v>13</v>
      </c>
      <c r="S105" s="44" t="s">
        <v>9135</v>
      </c>
      <c r="T105" s="44" t="s">
        <v>9333</v>
      </c>
      <c r="U105" s="51">
        <v>44616</v>
      </c>
      <c r="V105" s="44" t="s">
        <v>9137</v>
      </c>
      <c r="W105" s="44" t="s">
        <v>9138</v>
      </c>
      <c r="X105" s="44" t="s">
        <v>9079</v>
      </c>
      <c r="Y105" s="44" t="s">
        <v>9303</v>
      </c>
      <c r="AL105" s="71">
        <v>44641</v>
      </c>
      <c r="AM105" s="71">
        <v>44665</v>
      </c>
      <c r="AN105" s="71">
        <v>44666</v>
      </c>
      <c r="AO105" s="71">
        <v>44711</v>
      </c>
      <c r="AP105" s="71">
        <v>44732</v>
      </c>
      <c r="AQ105" s="71">
        <v>44739</v>
      </c>
      <c r="AR105" s="71">
        <v>44746</v>
      </c>
      <c r="AS105" s="71">
        <v>44762</v>
      </c>
      <c r="AT105" s="71">
        <v>44788</v>
      </c>
    </row>
    <row r="106" spans="1:52" s="69" customFormat="1" ht="51" hidden="1" x14ac:dyDescent="0.25">
      <c r="A106" s="44" t="s">
        <v>9065</v>
      </c>
      <c r="B106" s="44" t="s">
        <v>9222</v>
      </c>
      <c r="C106" s="44" t="s">
        <v>9240</v>
      </c>
      <c r="D106" s="44" t="s">
        <v>3534</v>
      </c>
      <c r="E106" s="44" t="s">
        <v>9068</v>
      </c>
      <c r="F106" s="44" t="s">
        <v>9225</v>
      </c>
      <c r="G106" s="44" t="s">
        <v>3530</v>
      </c>
      <c r="H106" s="32" t="s">
        <v>7526</v>
      </c>
      <c r="I106" s="31" t="s">
        <v>360</v>
      </c>
      <c r="J106" s="31" t="s">
        <v>7025</v>
      </c>
      <c r="K106" s="32" t="s">
        <v>93</v>
      </c>
      <c r="L106" s="46">
        <v>35</v>
      </c>
      <c r="M106" s="46" t="s">
        <v>3528</v>
      </c>
      <c r="N106" s="51">
        <v>44600</v>
      </c>
      <c r="O106" s="46">
        <v>20222110041471</v>
      </c>
      <c r="P106" s="49">
        <v>44622</v>
      </c>
      <c r="Q106" s="46">
        <f t="shared" si="1"/>
        <v>16</v>
      </c>
      <c r="R106" s="46">
        <f>NETWORKDAYS(N106,P106,AL106:AO106:AP106:AQ106:AR106:AS106:AT106)</f>
        <v>17</v>
      </c>
      <c r="S106" s="44" t="s">
        <v>9135</v>
      </c>
      <c r="T106" s="44" t="s">
        <v>9334</v>
      </c>
      <c r="U106" s="51">
        <v>44629</v>
      </c>
      <c r="V106" s="44" t="s">
        <v>9137</v>
      </c>
      <c r="W106" s="44" t="s">
        <v>9138</v>
      </c>
      <c r="X106" s="44" t="s">
        <v>9079</v>
      </c>
      <c r="Y106" s="44" t="s">
        <v>9079</v>
      </c>
      <c r="AL106" s="68">
        <v>44641</v>
      </c>
      <c r="AM106" s="68">
        <v>44665</v>
      </c>
      <c r="AN106" s="68">
        <v>44666</v>
      </c>
      <c r="AO106" s="68">
        <v>44711</v>
      </c>
      <c r="AP106" s="68">
        <v>44732</v>
      </c>
      <c r="AQ106" s="68">
        <v>44739</v>
      </c>
      <c r="AR106" s="68">
        <v>44746</v>
      </c>
      <c r="AS106" s="68">
        <v>44762</v>
      </c>
      <c r="AT106" s="68">
        <v>44788</v>
      </c>
    </row>
    <row r="107" spans="1:52" s="69" customFormat="1" ht="63.75" hidden="1" x14ac:dyDescent="0.25">
      <c r="A107" s="44" t="s">
        <v>9065</v>
      </c>
      <c r="B107" s="44" t="s">
        <v>9222</v>
      </c>
      <c r="C107" s="31" t="s">
        <v>9071</v>
      </c>
      <c r="D107" s="44" t="s">
        <v>3540</v>
      </c>
      <c r="E107" s="44" t="s">
        <v>9121</v>
      </c>
      <c r="F107" s="44" t="s">
        <v>9074</v>
      </c>
      <c r="G107" s="44" t="s">
        <v>3537</v>
      </c>
      <c r="H107" s="31" t="s">
        <v>7275</v>
      </c>
      <c r="I107" s="31" t="s">
        <v>7162</v>
      </c>
      <c r="J107" s="32" t="s">
        <v>664</v>
      </c>
      <c r="K107" s="32" t="s">
        <v>660</v>
      </c>
      <c r="L107" s="46">
        <v>10</v>
      </c>
      <c r="M107" s="46" t="s">
        <v>3535</v>
      </c>
      <c r="N107" s="51">
        <v>44600</v>
      </c>
      <c r="O107" s="46">
        <v>20223000039491</v>
      </c>
      <c r="P107" s="49">
        <v>44608</v>
      </c>
      <c r="Q107" s="46">
        <f t="shared" si="1"/>
        <v>6</v>
      </c>
      <c r="R107" s="46">
        <f>NETWORKDAYS(N107,P107,AL107:AO107:AP107:AQ107:AR107:AS107:AT107)</f>
        <v>7</v>
      </c>
      <c r="S107" s="44" t="s">
        <v>9135</v>
      </c>
      <c r="T107" s="44" t="s">
        <v>9335</v>
      </c>
      <c r="U107" s="51">
        <v>44609</v>
      </c>
      <c r="V107" s="44" t="s">
        <v>9137</v>
      </c>
      <c r="W107" s="44" t="s">
        <v>9138</v>
      </c>
      <c r="X107" s="44" t="s">
        <v>9079</v>
      </c>
      <c r="Y107" s="44" t="s">
        <v>9336</v>
      </c>
      <c r="AL107" s="71">
        <v>44641</v>
      </c>
      <c r="AM107" s="71">
        <v>44665</v>
      </c>
      <c r="AN107" s="71">
        <v>44666</v>
      </c>
      <c r="AO107" s="71">
        <v>44711</v>
      </c>
      <c r="AP107" s="71">
        <v>44732</v>
      </c>
      <c r="AQ107" s="71">
        <v>44739</v>
      </c>
      <c r="AR107" s="71">
        <v>44746</v>
      </c>
      <c r="AS107" s="71">
        <v>44762</v>
      </c>
      <c r="AT107" s="71">
        <v>44788</v>
      </c>
    </row>
    <row r="108" spans="1:52" s="81" customFormat="1" ht="38.25" x14ac:dyDescent="0.25">
      <c r="A108" s="56" t="s">
        <v>9065</v>
      </c>
      <c r="B108" s="56" t="s">
        <v>9222</v>
      </c>
      <c r="C108" s="56" t="s">
        <v>9080</v>
      </c>
      <c r="D108" s="56" t="s">
        <v>3546</v>
      </c>
      <c r="E108" s="56" t="s">
        <v>9102</v>
      </c>
      <c r="F108" s="56" t="s">
        <v>9069</v>
      </c>
      <c r="G108" s="56" t="s">
        <v>3439</v>
      </c>
      <c r="H108" s="36" t="s">
        <v>9109</v>
      </c>
      <c r="I108" s="36" t="s">
        <v>360</v>
      </c>
      <c r="J108" s="36" t="s">
        <v>9090</v>
      </c>
      <c r="K108" s="37" t="s">
        <v>93</v>
      </c>
      <c r="L108" s="58">
        <v>35</v>
      </c>
      <c r="M108" s="58" t="s">
        <v>3541</v>
      </c>
      <c r="N108" s="64">
        <v>44600</v>
      </c>
      <c r="O108" s="58" t="s">
        <v>9241</v>
      </c>
      <c r="P108" s="59">
        <v>44656</v>
      </c>
      <c r="Q108" s="58">
        <f t="shared" si="1"/>
        <v>39</v>
      </c>
      <c r="R108" s="58">
        <f>NETWORKDAYS(N108,P108,AL108:AO108:AP108:AQ108:AR108:AS108:AT108)</f>
        <v>40</v>
      </c>
      <c r="S108" s="56" t="s">
        <v>9141</v>
      </c>
      <c r="T108" s="56"/>
      <c r="U108" s="56" t="s">
        <v>9079</v>
      </c>
      <c r="V108" s="56" t="s">
        <v>9079</v>
      </c>
      <c r="W108" s="56" t="s">
        <v>9138</v>
      </c>
      <c r="X108" s="56" t="s">
        <v>9079</v>
      </c>
      <c r="Y108" s="56" t="s">
        <v>9317</v>
      </c>
      <c r="AL108" s="80">
        <v>44641</v>
      </c>
      <c r="AM108" s="80">
        <v>44665</v>
      </c>
      <c r="AN108" s="80">
        <v>44666</v>
      </c>
      <c r="AO108" s="80">
        <v>44711</v>
      </c>
      <c r="AP108" s="80">
        <v>44732</v>
      </c>
      <c r="AQ108" s="80">
        <v>44739</v>
      </c>
      <c r="AR108" s="80">
        <v>44746</v>
      </c>
      <c r="AS108" s="80">
        <v>44762</v>
      </c>
      <c r="AT108" s="80">
        <v>44788</v>
      </c>
    </row>
    <row r="109" spans="1:52" s="69" customFormat="1" ht="38.25" hidden="1" x14ac:dyDescent="0.25">
      <c r="A109" s="44" t="s">
        <v>9065</v>
      </c>
      <c r="B109" s="44" t="s">
        <v>9222</v>
      </c>
      <c r="C109" s="44" t="s">
        <v>9124</v>
      </c>
      <c r="D109" s="44" t="s">
        <v>3553</v>
      </c>
      <c r="E109" s="44" t="s">
        <v>9068</v>
      </c>
      <c r="F109" s="44" t="s">
        <v>9069</v>
      </c>
      <c r="G109" s="44" t="s">
        <v>3549</v>
      </c>
      <c r="H109" s="32" t="s">
        <v>7526</v>
      </c>
      <c r="I109" s="31" t="s">
        <v>360</v>
      </c>
      <c r="J109" s="31" t="s">
        <v>7025</v>
      </c>
      <c r="K109" s="32" t="s">
        <v>55</v>
      </c>
      <c r="L109" s="46">
        <v>30</v>
      </c>
      <c r="M109" s="46" t="s">
        <v>3547</v>
      </c>
      <c r="N109" s="51">
        <v>44600</v>
      </c>
      <c r="O109" s="46">
        <v>20222110044581</v>
      </c>
      <c r="P109" s="49">
        <v>44634</v>
      </c>
      <c r="Q109" s="46">
        <f t="shared" si="1"/>
        <v>24</v>
      </c>
      <c r="R109" s="46">
        <f>NETWORKDAYS(N109,P109,AL109:AO109:AP109:AQ109:AR109:AS109:AT109)</f>
        <v>25</v>
      </c>
      <c r="S109" s="44" t="s">
        <v>9135</v>
      </c>
      <c r="T109" s="44" t="s">
        <v>9337</v>
      </c>
      <c r="U109" s="51">
        <v>44634</v>
      </c>
      <c r="V109" s="44" t="s">
        <v>9137</v>
      </c>
      <c r="W109" s="44" t="s">
        <v>9138</v>
      </c>
      <c r="X109" s="44" t="s">
        <v>9079</v>
      </c>
      <c r="Y109" s="44" t="s">
        <v>9079</v>
      </c>
      <c r="AL109" s="71">
        <v>44641</v>
      </c>
      <c r="AM109" s="71">
        <v>44665</v>
      </c>
      <c r="AN109" s="71">
        <v>44666</v>
      </c>
      <c r="AO109" s="71">
        <v>44711</v>
      </c>
      <c r="AP109" s="71">
        <v>44732</v>
      </c>
      <c r="AQ109" s="71">
        <v>44739</v>
      </c>
      <c r="AR109" s="71">
        <v>44746</v>
      </c>
      <c r="AS109" s="71">
        <v>44762</v>
      </c>
      <c r="AT109" s="71">
        <v>44788</v>
      </c>
    </row>
    <row r="110" spans="1:52" s="69" customFormat="1" ht="38.25" hidden="1" x14ac:dyDescent="0.25">
      <c r="A110" s="44" t="s">
        <v>9065</v>
      </c>
      <c r="B110" s="44" t="s">
        <v>9222</v>
      </c>
      <c r="C110" s="44" t="s">
        <v>9080</v>
      </c>
      <c r="D110" s="44" t="s">
        <v>3559</v>
      </c>
      <c r="E110" s="44" t="s">
        <v>9223</v>
      </c>
      <c r="F110" s="44" t="s">
        <v>9095</v>
      </c>
      <c r="G110" s="44" t="s">
        <v>3556</v>
      </c>
      <c r="H110" s="32" t="s">
        <v>7161</v>
      </c>
      <c r="I110" s="31" t="s">
        <v>7162</v>
      </c>
      <c r="J110" s="44" t="s">
        <v>9234</v>
      </c>
      <c r="K110" s="32" t="s">
        <v>55</v>
      </c>
      <c r="L110" s="46">
        <v>30</v>
      </c>
      <c r="M110" s="46" t="s">
        <v>3554</v>
      </c>
      <c r="N110" s="51">
        <v>44600</v>
      </c>
      <c r="O110" s="46" t="s">
        <v>9242</v>
      </c>
      <c r="P110" s="49">
        <v>44608</v>
      </c>
      <c r="Q110" s="46">
        <f t="shared" si="1"/>
        <v>6</v>
      </c>
      <c r="R110" s="46">
        <f>NETWORKDAYS(N110,P110,AL110:AO110:AP110:AQ110:AR110:AS110:AT110)</f>
        <v>7</v>
      </c>
      <c r="S110" s="44" t="s">
        <v>9135</v>
      </c>
      <c r="T110" s="44"/>
      <c r="U110" s="44" t="s">
        <v>9079</v>
      </c>
      <c r="V110" s="44" t="s">
        <v>9137</v>
      </c>
      <c r="W110" s="44" t="s">
        <v>9138</v>
      </c>
      <c r="X110" s="44" t="s">
        <v>9079</v>
      </c>
      <c r="Y110" s="44" t="s">
        <v>9338</v>
      </c>
      <c r="AL110" s="68">
        <v>44641</v>
      </c>
      <c r="AM110" s="68">
        <v>44665</v>
      </c>
      <c r="AN110" s="68">
        <v>44666</v>
      </c>
      <c r="AO110" s="68">
        <v>44711</v>
      </c>
      <c r="AP110" s="68">
        <v>44732</v>
      </c>
      <c r="AQ110" s="68">
        <v>44739</v>
      </c>
      <c r="AR110" s="68">
        <v>44746</v>
      </c>
      <c r="AS110" s="68">
        <v>44762</v>
      </c>
      <c r="AT110" s="68">
        <v>44788</v>
      </c>
    </row>
    <row r="111" spans="1:52" s="69" customFormat="1" ht="38.25" hidden="1" x14ac:dyDescent="0.25">
      <c r="A111" s="44" t="s">
        <v>9065</v>
      </c>
      <c r="B111" s="44" t="s">
        <v>9222</v>
      </c>
      <c r="C111" s="44" t="s">
        <v>9067</v>
      </c>
      <c r="D111" s="44" t="s">
        <v>3566</v>
      </c>
      <c r="E111" s="44" t="s">
        <v>9102</v>
      </c>
      <c r="F111" s="44" t="s">
        <v>9074</v>
      </c>
      <c r="G111" s="44" t="s">
        <v>3562</v>
      </c>
      <c r="H111" s="32" t="s">
        <v>7161</v>
      </c>
      <c r="I111" s="31" t="s">
        <v>360</v>
      </c>
      <c r="J111" s="44" t="s">
        <v>9234</v>
      </c>
      <c r="K111" s="32" t="s">
        <v>55</v>
      </c>
      <c r="L111" s="46">
        <v>30</v>
      </c>
      <c r="M111" s="46" t="s">
        <v>3560</v>
      </c>
      <c r="N111" s="51">
        <v>44600</v>
      </c>
      <c r="O111" s="46" t="s">
        <v>9079</v>
      </c>
      <c r="P111" s="49">
        <v>44610</v>
      </c>
      <c r="Q111" s="46">
        <f t="shared" si="1"/>
        <v>8</v>
      </c>
      <c r="R111" s="46">
        <f>NETWORKDAYS(N111,P111,AL111:AO111:AP111:AQ111:AR111:AS111:AT111)</f>
        <v>9</v>
      </c>
      <c r="S111" s="44" t="s">
        <v>9135</v>
      </c>
      <c r="T111" s="44" t="s">
        <v>9339</v>
      </c>
      <c r="U111" s="44" t="s">
        <v>9079</v>
      </c>
      <c r="V111" s="44" t="s">
        <v>9079</v>
      </c>
      <c r="W111" s="44" t="s">
        <v>9079</v>
      </c>
      <c r="X111" s="44" t="s">
        <v>9079</v>
      </c>
      <c r="Y111" s="44" t="s">
        <v>9340</v>
      </c>
      <c r="AL111" s="71">
        <v>44641</v>
      </c>
      <c r="AM111" s="71">
        <v>44665</v>
      </c>
      <c r="AN111" s="71">
        <v>44666</v>
      </c>
      <c r="AO111" s="71">
        <v>44711</v>
      </c>
      <c r="AP111" s="71">
        <v>44732</v>
      </c>
      <c r="AQ111" s="71">
        <v>44739</v>
      </c>
      <c r="AR111" s="71">
        <v>44746</v>
      </c>
      <c r="AS111" s="71">
        <v>44762</v>
      </c>
      <c r="AT111" s="71">
        <v>44788</v>
      </c>
    </row>
    <row r="112" spans="1:52" s="69" customFormat="1" ht="51" hidden="1" x14ac:dyDescent="0.25">
      <c r="A112" s="44" t="s">
        <v>9065</v>
      </c>
      <c r="B112" s="44" t="s">
        <v>9243</v>
      </c>
      <c r="C112" s="31" t="s">
        <v>9071</v>
      </c>
      <c r="D112" s="44" t="s">
        <v>3573</v>
      </c>
      <c r="E112" s="44" t="s">
        <v>9223</v>
      </c>
      <c r="F112" s="44" t="s">
        <v>9074</v>
      </c>
      <c r="G112" s="44" t="s">
        <v>3569</v>
      </c>
      <c r="H112" s="31" t="s">
        <v>9120</v>
      </c>
      <c r="I112" s="44" t="s">
        <v>9076</v>
      </c>
      <c r="J112" s="32" t="s">
        <v>3162</v>
      </c>
      <c r="K112" s="32" t="s">
        <v>55</v>
      </c>
      <c r="L112" s="46">
        <v>30</v>
      </c>
      <c r="M112" s="46" t="s">
        <v>3567</v>
      </c>
      <c r="N112" s="51">
        <v>44601</v>
      </c>
      <c r="O112" s="46">
        <v>20223100048731</v>
      </c>
      <c r="P112" s="49">
        <v>44643</v>
      </c>
      <c r="Q112" s="46">
        <f t="shared" si="1"/>
        <v>29</v>
      </c>
      <c r="R112" s="46">
        <f>NETWORKDAYS(N112,P112,AL112:AO112:AP112:AQ112:AR112:AS112:AT112)</f>
        <v>30</v>
      </c>
      <c r="S112" s="44" t="s">
        <v>9135</v>
      </c>
      <c r="T112" s="44" t="s">
        <v>9341</v>
      </c>
      <c r="U112" s="51">
        <v>44643</v>
      </c>
      <c r="V112" s="44" t="s">
        <v>9137</v>
      </c>
      <c r="W112" s="44" t="s">
        <v>9138</v>
      </c>
      <c r="X112" s="44" t="s">
        <v>9079</v>
      </c>
      <c r="Y112" s="44" t="s">
        <v>9342</v>
      </c>
      <c r="AL112" s="71">
        <v>44641</v>
      </c>
      <c r="AM112" s="71">
        <v>44665</v>
      </c>
      <c r="AN112" s="71">
        <v>44666</v>
      </c>
      <c r="AO112" s="71">
        <v>44711</v>
      </c>
      <c r="AP112" s="71">
        <v>44732</v>
      </c>
      <c r="AQ112" s="71">
        <v>44739</v>
      </c>
      <c r="AR112" s="71">
        <v>44746</v>
      </c>
      <c r="AS112" s="71">
        <v>44762</v>
      </c>
      <c r="AT112" s="71">
        <v>44788</v>
      </c>
    </row>
    <row r="113" spans="1:46" s="81" customFormat="1" ht="51" x14ac:dyDescent="0.25">
      <c r="A113" s="56" t="s">
        <v>9065</v>
      </c>
      <c r="B113" s="56" t="s">
        <v>9222</v>
      </c>
      <c r="C113" s="56" t="s">
        <v>9080</v>
      </c>
      <c r="D113" s="56" t="s">
        <v>3366</v>
      </c>
      <c r="E113" s="56" t="s">
        <v>9068</v>
      </c>
      <c r="F113" s="56" t="s">
        <v>9095</v>
      </c>
      <c r="G113" s="56" t="s">
        <v>3576</v>
      </c>
      <c r="H113" s="37" t="s">
        <v>7161</v>
      </c>
      <c r="I113" s="36" t="s">
        <v>7162</v>
      </c>
      <c r="J113" s="56" t="s">
        <v>9234</v>
      </c>
      <c r="K113" s="37" t="s">
        <v>55</v>
      </c>
      <c r="L113" s="58">
        <v>30</v>
      </c>
      <c r="M113" s="58" t="s">
        <v>3574</v>
      </c>
      <c r="N113" s="64">
        <v>44601</v>
      </c>
      <c r="O113" s="58">
        <v>20221000040941</v>
      </c>
      <c r="P113" s="59">
        <v>44659</v>
      </c>
      <c r="Q113" s="58">
        <f t="shared" si="1"/>
        <v>41</v>
      </c>
      <c r="R113" s="58">
        <f>NETWORKDAYS(N113,P113,AL113:AO113:AP113:AQ113:AR113:AS113:AT113)</f>
        <v>42</v>
      </c>
      <c r="S113" s="56" t="s">
        <v>9141</v>
      </c>
      <c r="T113" s="56" t="s">
        <v>9343</v>
      </c>
      <c r="U113" s="56"/>
      <c r="V113" s="56"/>
      <c r="W113" s="56"/>
      <c r="X113" s="56"/>
      <c r="Y113" s="56" t="s">
        <v>9327</v>
      </c>
      <c r="AL113" s="80">
        <v>44641</v>
      </c>
      <c r="AM113" s="80">
        <v>44665</v>
      </c>
      <c r="AN113" s="80">
        <v>44666</v>
      </c>
      <c r="AO113" s="80">
        <v>44711</v>
      </c>
      <c r="AP113" s="80">
        <v>44732</v>
      </c>
      <c r="AQ113" s="80">
        <v>44739</v>
      </c>
      <c r="AR113" s="80">
        <v>44746</v>
      </c>
      <c r="AS113" s="80">
        <v>44762</v>
      </c>
      <c r="AT113" s="80">
        <v>44788</v>
      </c>
    </row>
    <row r="114" spans="1:46" s="81" customFormat="1" ht="38.25" x14ac:dyDescent="0.25">
      <c r="A114" s="56" t="s">
        <v>9065</v>
      </c>
      <c r="B114" s="56" t="s">
        <v>9222</v>
      </c>
      <c r="C114" s="56" t="s">
        <v>9080</v>
      </c>
      <c r="D114" s="56" t="s">
        <v>183</v>
      </c>
      <c r="E114" s="56" t="s">
        <v>9068</v>
      </c>
      <c r="F114" s="56" t="s">
        <v>9069</v>
      </c>
      <c r="G114" s="56" t="s">
        <v>3579</v>
      </c>
      <c r="H114" s="37" t="s">
        <v>9081</v>
      </c>
      <c r="I114" s="36" t="s">
        <v>360</v>
      </c>
      <c r="J114" s="36" t="s">
        <v>7025</v>
      </c>
      <c r="K114" s="37" t="s">
        <v>55</v>
      </c>
      <c r="L114" s="58">
        <v>30</v>
      </c>
      <c r="M114" s="58" t="s">
        <v>3577</v>
      </c>
      <c r="N114" s="64">
        <v>44601</v>
      </c>
      <c r="O114" s="58"/>
      <c r="P114" s="59">
        <v>44685</v>
      </c>
      <c r="Q114" s="58">
        <f t="shared" si="1"/>
        <v>57</v>
      </c>
      <c r="R114" s="58">
        <f>NETWORKDAYS(N114,P114,AL114:AO114:AP114:AQ114:AR114:AS114:AT114)</f>
        <v>58</v>
      </c>
      <c r="S114" s="56" t="s">
        <v>9141</v>
      </c>
      <c r="T114" s="56" t="s">
        <v>9183</v>
      </c>
      <c r="U114" s="64">
        <v>44685</v>
      </c>
      <c r="V114" s="56" t="s">
        <v>9137</v>
      </c>
      <c r="W114" s="56" t="s">
        <v>9138</v>
      </c>
      <c r="X114" s="56" t="s">
        <v>9079</v>
      </c>
      <c r="Y114" s="56" t="s">
        <v>9344</v>
      </c>
      <c r="AL114" s="84">
        <v>44641</v>
      </c>
      <c r="AM114" s="84">
        <v>44665</v>
      </c>
      <c r="AN114" s="84">
        <v>44666</v>
      </c>
      <c r="AO114" s="84">
        <v>44711</v>
      </c>
      <c r="AP114" s="84">
        <v>44732</v>
      </c>
      <c r="AQ114" s="84">
        <v>44739</v>
      </c>
      <c r="AR114" s="84">
        <v>44746</v>
      </c>
      <c r="AS114" s="84">
        <v>44762</v>
      </c>
      <c r="AT114" s="84">
        <v>44788</v>
      </c>
    </row>
    <row r="115" spans="1:46" s="81" customFormat="1" ht="51" x14ac:dyDescent="0.25">
      <c r="A115" s="56" t="s">
        <v>9065</v>
      </c>
      <c r="B115" s="56" t="s">
        <v>9222</v>
      </c>
      <c r="C115" s="36" t="s">
        <v>9071</v>
      </c>
      <c r="D115" s="56" t="s">
        <v>3586</v>
      </c>
      <c r="E115" s="56" t="s">
        <v>9102</v>
      </c>
      <c r="F115" s="56" t="s">
        <v>9074</v>
      </c>
      <c r="G115" s="56" t="s">
        <v>3582</v>
      </c>
      <c r="H115" s="36" t="s">
        <v>9120</v>
      </c>
      <c r="I115" s="56" t="s">
        <v>9076</v>
      </c>
      <c r="J115" s="37" t="s">
        <v>3162</v>
      </c>
      <c r="K115" s="37" t="s">
        <v>128</v>
      </c>
      <c r="L115" s="58">
        <v>30</v>
      </c>
      <c r="M115" s="58" t="s">
        <v>3580</v>
      </c>
      <c r="N115" s="64">
        <v>44601</v>
      </c>
      <c r="O115" s="58" t="s">
        <v>9244</v>
      </c>
      <c r="P115" s="59">
        <v>44656</v>
      </c>
      <c r="Q115" s="58">
        <f t="shared" si="1"/>
        <v>38</v>
      </c>
      <c r="R115" s="58">
        <f>NETWORKDAYS(N115,P115,AL115:AO115:AP115:AQ115:AR115:AS115:AT115)</f>
        <v>39</v>
      </c>
      <c r="S115" s="56" t="s">
        <v>9141</v>
      </c>
      <c r="T115" s="56" t="s">
        <v>9345</v>
      </c>
      <c r="U115" s="59">
        <v>44656</v>
      </c>
      <c r="V115" s="56" t="s">
        <v>9137</v>
      </c>
      <c r="W115" s="56" t="s">
        <v>9138</v>
      </c>
      <c r="X115" s="56" t="s">
        <v>9079</v>
      </c>
      <c r="Y115" s="56" t="s">
        <v>9079</v>
      </c>
      <c r="AL115" s="80">
        <v>44641</v>
      </c>
      <c r="AM115" s="80">
        <v>44665</v>
      </c>
      <c r="AN115" s="80">
        <v>44666</v>
      </c>
      <c r="AO115" s="80">
        <v>44711</v>
      </c>
      <c r="AP115" s="80">
        <v>44732</v>
      </c>
      <c r="AQ115" s="80">
        <v>44739</v>
      </c>
      <c r="AR115" s="80">
        <v>44746</v>
      </c>
      <c r="AS115" s="80">
        <v>44762</v>
      </c>
      <c r="AT115" s="80">
        <v>44788</v>
      </c>
    </row>
    <row r="116" spans="1:46" s="69" customFormat="1" ht="25.5" hidden="1" x14ac:dyDescent="0.25">
      <c r="A116" s="44" t="s">
        <v>9065</v>
      </c>
      <c r="B116" s="44" t="s">
        <v>9222</v>
      </c>
      <c r="C116" s="44" t="s">
        <v>9067</v>
      </c>
      <c r="D116" s="44" t="s">
        <v>3592</v>
      </c>
      <c r="E116" s="44" t="s">
        <v>9223</v>
      </c>
      <c r="F116" s="31" t="s">
        <v>9101</v>
      </c>
      <c r="G116" s="44" t="s">
        <v>3589</v>
      </c>
      <c r="H116" s="31" t="s">
        <v>9125</v>
      </c>
      <c r="I116" s="31" t="s">
        <v>360</v>
      </c>
      <c r="J116" s="31" t="s">
        <v>9090</v>
      </c>
      <c r="K116" s="32" t="s">
        <v>55</v>
      </c>
      <c r="L116" s="46">
        <v>30</v>
      </c>
      <c r="M116" s="46" t="s">
        <v>3587</v>
      </c>
      <c r="N116" s="51">
        <v>44601</v>
      </c>
      <c r="O116" s="46" t="s">
        <v>9245</v>
      </c>
      <c r="P116" s="49">
        <v>44643</v>
      </c>
      <c r="Q116" s="46">
        <f t="shared" si="1"/>
        <v>29</v>
      </c>
      <c r="R116" s="46">
        <f>NETWORKDAYS(N116,P116,AL116:AO116:AP116:AQ116:AR116:AS116:AT116)</f>
        <v>30</v>
      </c>
      <c r="S116" s="44" t="s">
        <v>9135</v>
      </c>
      <c r="T116" s="44"/>
      <c r="U116" s="44" t="s">
        <v>9079</v>
      </c>
      <c r="V116" s="44" t="s">
        <v>9137</v>
      </c>
      <c r="W116" s="44" t="s">
        <v>9138</v>
      </c>
      <c r="X116" s="44" t="s">
        <v>9079</v>
      </c>
      <c r="Y116" s="44" t="s">
        <v>9338</v>
      </c>
      <c r="AL116" s="71">
        <v>44641</v>
      </c>
      <c r="AM116" s="71">
        <v>44665</v>
      </c>
      <c r="AN116" s="71">
        <v>44666</v>
      </c>
      <c r="AO116" s="71">
        <v>44711</v>
      </c>
      <c r="AP116" s="71">
        <v>44732</v>
      </c>
      <c r="AQ116" s="71">
        <v>44739</v>
      </c>
      <c r="AR116" s="71">
        <v>44746</v>
      </c>
      <c r="AS116" s="71">
        <v>44762</v>
      </c>
      <c r="AT116" s="71">
        <v>44788</v>
      </c>
    </row>
    <row r="117" spans="1:46" s="69" customFormat="1" ht="38.25" hidden="1" x14ac:dyDescent="0.25">
      <c r="A117" s="44" t="s">
        <v>9065</v>
      </c>
      <c r="B117" s="44" t="s">
        <v>9222</v>
      </c>
      <c r="C117" s="44" t="s">
        <v>9091</v>
      </c>
      <c r="D117" s="44" t="s">
        <v>1143</v>
      </c>
      <c r="E117" s="44" t="s">
        <v>9068</v>
      </c>
      <c r="F117" s="44" t="s">
        <v>9074</v>
      </c>
      <c r="G117" s="44" t="s">
        <v>3595</v>
      </c>
      <c r="H117" s="32" t="s">
        <v>7161</v>
      </c>
      <c r="I117" s="31" t="s">
        <v>360</v>
      </c>
      <c r="J117" s="44" t="s">
        <v>9234</v>
      </c>
      <c r="K117" s="32" t="s">
        <v>128</v>
      </c>
      <c r="L117" s="46">
        <v>30</v>
      </c>
      <c r="M117" s="46" t="s">
        <v>3593</v>
      </c>
      <c r="N117" s="51">
        <v>44601</v>
      </c>
      <c r="O117" s="46" t="s">
        <v>9246</v>
      </c>
      <c r="P117" s="49">
        <v>44610</v>
      </c>
      <c r="Q117" s="46">
        <f t="shared" si="1"/>
        <v>7</v>
      </c>
      <c r="R117" s="46">
        <f>NETWORKDAYS(N117,P117,AL117:AO117:AP117:AQ117:AR117:AS117:AT117)</f>
        <v>8</v>
      </c>
      <c r="S117" s="44" t="s">
        <v>9135</v>
      </c>
      <c r="T117" s="44" t="s">
        <v>9339</v>
      </c>
      <c r="U117" s="51">
        <v>44610</v>
      </c>
      <c r="V117" s="44" t="s">
        <v>9137</v>
      </c>
      <c r="W117" s="44" t="s">
        <v>9138</v>
      </c>
      <c r="X117" s="44" t="s">
        <v>9079</v>
      </c>
      <c r="Y117" s="44" t="s">
        <v>9079</v>
      </c>
      <c r="AL117" s="71">
        <v>44641</v>
      </c>
      <c r="AM117" s="71">
        <v>44665</v>
      </c>
      <c r="AN117" s="71">
        <v>44666</v>
      </c>
      <c r="AO117" s="71">
        <v>44711</v>
      </c>
      <c r="AP117" s="71">
        <v>44732</v>
      </c>
      <c r="AQ117" s="71">
        <v>44739</v>
      </c>
      <c r="AR117" s="71">
        <v>44746</v>
      </c>
      <c r="AS117" s="71">
        <v>44762</v>
      </c>
      <c r="AT117" s="71">
        <v>44788</v>
      </c>
    </row>
    <row r="118" spans="1:46" s="87" customFormat="1" ht="25.5" x14ac:dyDescent="0.25">
      <c r="A118" s="53" t="s">
        <v>9065</v>
      </c>
      <c r="B118" s="53" t="s">
        <v>9222</v>
      </c>
      <c r="C118" s="53" t="s">
        <v>9072</v>
      </c>
      <c r="D118" s="53" t="s">
        <v>3602</v>
      </c>
      <c r="E118" s="53" t="s">
        <v>9227</v>
      </c>
      <c r="F118" s="53" t="s">
        <v>9074</v>
      </c>
      <c r="G118" s="53" t="s">
        <v>3598</v>
      </c>
      <c r="H118" s="41" t="s">
        <v>7275</v>
      </c>
      <c r="I118" s="41" t="s">
        <v>7162</v>
      </c>
      <c r="J118" s="42" t="s">
        <v>664</v>
      </c>
      <c r="K118" s="42" t="s">
        <v>660</v>
      </c>
      <c r="L118" s="55">
        <v>10</v>
      </c>
      <c r="M118" s="55" t="s">
        <v>3596</v>
      </c>
      <c r="N118" s="98">
        <v>44601</v>
      </c>
      <c r="O118" s="55"/>
      <c r="P118" s="99">
        <v>44771</v>
      </c>
      <c r="Q118" s="55">
        <f t="shared" si="1"/>
        <v>114</v>
      </c>
      <c r="R118" s="55">
        <f>NETWORKDAYS(N118,P118,AL118:AO118:AP118:AQ118:AR118:AS118:AT118)</f>
        <v>115</v>
      </c>
      <c r="S118" s="53" t="s">
        <v>9158</v>
      </c>
      <c r="T118" s="53"/>
      <c r="U118" s="53"/>
      <c r="V118" s="53"/>
      <c r="W118" s="53"/>
      <c r="X118" s="53"/>
      <c r="Y118" s="53"/>
      <c r="AL118" s="88">
        <v>44641</v>
      </c>
      <c r="AM118" s="88">
        <v>44665</v>
      </c>
      <c r="AN118" s="88">
        <v>44666</v>
      </c>
      <c r="AO118" s="88">
        <v>44711</v>
      </c>
      <c r="AP118" s="88">
        <v>44732</v>
      </c>
      <c r="AQ118" s="88">
        <v>44739</v>
      </c>
      <c r="AR118" s="88">
        <v>44746</v>
      </c>
      <c r="AS118" s="88">
        <v>44762</v>
      </c>
      <c r="AT118" s="88">
        <v>44788</v>
      </c>
    </row>
    <row r="119" spans="1:46" s="81" customFormat="1" ht="38.25" x14ac:dyDescent="0.25">
      <c r="A119" s="56" t="s">
        <v>9065</v>
      </c>
      <c r="B119" s="56" t="s">
        <v>9222</v>
      </c>
      <c r="C119" s="56" t="s">
        <v>9132</v>
      </c>
      <c r="D119" s="56" t="s">
        <v>405</v>
      </c>
      <c r="E119" s="56" t="s">
        <v>9068</v>
      </c>
      <c r="F119" s="56" t="s">
        <v>9069</v>
      </c>
      <c r="G119" s="56" t="s">
        <v>3605</v>
      </c>
      <c r="H119" s="36" t="s">
        <v>9109</v>
      </c>
      <c r="I119" s="36" t="s">
        <v>360</v>
      </c>
      <c r="J119" s="36" t="s">
        <v>9090</v>
      </c>
      <c r="K119" s="37" t="s">
        <v>93</v>
      </c>
      <c r="L119" s="58">
        <v>35</v>
      </c>
      <c r="M119" s="58" t="s">
        <v>3603</v>
      </c>
      <c r="N119" s="64">
        <v>44601</v>
      </c>
      <c r="O119" s="58" t="s">
        <v>9247</v>
      </c>
      <c r="P119" s="59">
        <v>44658</v>
      </c>
      <c r="Q119" s="58">
        <f t="shared" si="1"/>
        <v>40</v>
      </c>
      <c r="R119" s="58">
        <f>NETWORKDAYS(N119,P119,AL119:AO119:AP119:AQ119:AR119:AS119:AT119)</f>
        <v>41</v>
      </c>
      <c r="S119" s="56" t="s">
        <v>9141</v>
      </c>
      <c r="T119" s="56"/>
      <c r="U119" s="56"/>
      <c r="V119" s="56"/>
      <c r="W119" s="56"/>
      <c r="X119" s="56"/>
      <c r="Y119" s="56" t="s">
        <v>9327</v>
      </c>
      <c r="AL119" s="80">
        <v>44641</v>
      </c>
      <c r="AM119" s="80">
        <v>44665</v>
      </c>
      <c r="AN119" s="80">
        <v>44666</v>
      </c>
      <c r="AO119" s="80">
        <v>44711</v>
      </c>
      <c r="AP119" s="80">
        <v>44732</v>
      </c>
      <c r="AQ119" s="80">
        <v>44739</v>
      </c>
      <c r="AR119" s="80">
        <v>44746</v>
      </c>
      <c r="AS119" s="80">
        <v>44762</v>
      </c>
      <c r="AT119" s="80">
        <v>44788</v>
      </c>
    </row>
    <row r="120" spans="1:46" s="81" customFormat="1" ht="63.75" x14ac:dyDescent="0.25">
      <c r="A120" s="56" t="s">
        <v>9065</v>
      </c>
      <c r="B120" s="56" t="s">
        <v>9222</v>
      </c>
      <c r="C120" s="56" t="s">
        <v>9238</v>
      </c>
      <c r="D120" s="56" t="s">
        <v>3612</v>
      </c>
      <c r="E120" s="56" t="s">
        <v>9227</v>
      </c>
      <c r="F120" s="56" t="s">
        <v>9225</v>
      </c>
      <c r="G120" s="56" t="s">
        <v>3608</v>
      </c>
      <c r="H120" s="37" t="s">
        <v>9081</v>
      </c>
      <c r="I120" s="36" t="s">
        <v>360</v>
      </c>
      <c r="J120" s="36" t="s">
        <v>7025</v>
      </c>
      <c r="K120" s="37" t="s">
        <v>128</v>
      </c>
      <c r="L120" s="58">
        <v>30</v>
      </c>
      <c r="M120" s="58" t="s">
        <v>3606</v>
      </c>
      <c r="N120" s="64">
        <v>44601</v>
      </c>
      <c r="O120" s="58">
        <v>20222150054311</v>
      </c>
      <c r="P120" s="59">
        <v>44697</v>
      </c>
      <c r="Q120" s="58">
        <f t="shared" si="1"/>
        <v>65</v>
      </c>
      <c r="R120" s="58">
        <f>NETWORKDAYS(N120,P120,AL120:AO120:AP120:AQ120:AR120:AS120:AT120)</f>
        <v>66</v>
      </c>
      <c r="S120" s="56" t="s">
        <v>9141</v>
      </c>
      <c r="T120" s="56"/>
      <c r="U120" s="64">
        <v>44697</v>
      </c>
      <c r="V120" s="56" t="s">
        <v>9137</v>
      </c>
      <c r="W120" s="56" t="s">
        <v>9138</v>
      </c>
      <c r="X120" s="56" t="s">
        <v>9079</v>
      </c>
      <c r="Y120" s="56"/>
      <c r="AL120" s="80">
        <v>44641</v>
      </c>
      <c r="AM120" s="80">
        <v>44665</v>
      </c>
      <c r="AN120" s="80">
        <v>44666</v>
      </c>
      <c r="AO120" s="80">
        <v>44711</v>
      </c>
      <c r="AP120" s="80">
        <v>44732</v>
      </c>
      <c r="AQ120" s="80">
        <v>44739</v>
      </c>
      <c r="AR120" s="80">
        <v>44746</v>
      </c>
      <c r="AS120" s="80">
        <v>44762</v>
      </c>
      <c r="AT120" s="80">
        <v>44788</v>
      </c>
    </row>
    <row r="121" spans="1:46" s="69" customFormat="1" ht="38.25" hidden="1" x14ac:dyDescent="0.25">
      <c r="A121" s="44" t="s">
        <v>9065</v>
      </c>
      <c r="B121" s="44" t="s">
        <v>9222</v>
      </c>
      <c r="C121" s="44" t="s">
        <v>9088</v>
      </c>
      <c r="D121" s="44" t="s">
        <v>3619</v>
      </c>
      <c r="E121" s="44" t="s">
        <v>9227</v>
      </c>
      <c r="F121" s="44" t="s">
        <v>9074</v>
      </c>
      <c r="G121" s="44" t="s">
        <v>3615</v>
      </c>
      <c r="H121" s="32" t="s">
        <v>7161</v>
      </c>
      <c r="I121" s="31" t="s">
        <v>360</v>
      </c>
      <c r="J121" s="44" t="s">
        <v>9234</v>
      </c>
      <c r="K121" s="32" t="s">
        <v>660</v>
      </c>
      <c r="L121" s="46">
        <v>10</v>
      </c>
      <c r="M121" s="46" t="s">
        <v>3613</v>
      </c>
      <c r="N121" s="51">
        <v>44603</v>
      </c>
      <c r="O121" s="46" t="s">
        <v>9248</v>
      </c>
      <c r="P121" s="49">
        <v>44607</v>
      </c>
      <c r="Q121" s="46">
        <f t="shared" si="1"/>
        <v>2</v>
      </c>
      <c r="R121" s="46">
        <f>NETWORKDAYS(N121,P121,AL121:AO121:AP121:AQ121:AR121:AS121:AT121)</f>
        <v>3</v>
      </c>
      <c r="S121" s="44" t="s">
        <v>9135</v>
      </c>
      <c r="T121" s="44" t="s">
        <v>9346</v>
      </c>
      <c r="U121" s="51">
        <v>44608</v>
      </c>
      <c r="V121" s="44" t="s">
        <v>9137</v>
      </c>
      <c r="W121" s="44" t="s">
        <v>9138</v>
      </c>
      <c r="X121" s="44" t="s">
        <v>9079</v>
      </c>
      <c r="Y121" s="44" t="s">
        <v>9079</v>
      </c>
      <c r="AL121" s="71">
        <v>44641</v>
      </c>
      <c r="AM121" s="71">
        <v>44665</v>
      </c>
      <c r="AN121" s="71">
        <v>44666</v>
      </c>
      <c r="AO121" s="71">
        <v>44711</v>
      </c>
      <c r="AP121" s="71">
        <v>44732</v>
      </c>
      <c r="AQ121" s="71">
        <v>44739</v>
      </c>
      <c r="AR121" s="71">
        <v>44746</v>
      </c>
      <c r="AS121" s="71">
        <v>44762</v>
      </c>
      <c r="AT121" s="71">
        <v>44788</v>
      </c>
    </row>
    <row r="122" spans="1:46" s="69" customFormat="1" ht="38.25" hidden="1" x14ac:dyDescent="0.25">
      <c r="A122" s="44" t="s">
        <v>9065</v>
      </c>
      <c r="B122" s="44" t="s">
        <v>9117</v>
      </c>
      <c r="C122" s="44" t="s">
        <v>9082</v>
      </c>
      <c r="D122" s="44" t="s">
        <v>524</v>
      </c>
      <c r="E122" s="44" t="s">
        <v>9068</v>
      </c>
      <c r="F122" s="44" t="s">
        <v>9069</v>
      </c>
      <c r="G122" s="44" t="s">
        <v>3622</v>
      </c>
      <c r="H122" s="32" t="s">
        <v>9083</v>
      </c>
      <c r="I122" s="31" t="s">
        <v>360</v>
      </c>
      <c r="J122" s="31" t="s">
        <v>7025</v>
      </c>
      <c r="K122" s="32" t="s">
        <v>55</v>
      </c>
      <c r="L122" s="46">
        <v>30</v>
      </c>
      <c r="M122" s="46" t="s">
        <v>3620</v>
      </c>
      <c r="N122" s="51">
        <v>44603</v>
      </c>
      <c r="O122" s="46" t="s">
        <v>9249</v>
      </c>
      <c r="P122" s="49">
        <v>44634</v>
      </c>
      <c r="Q122" s="46">
        <f t="shared" si="1"/>
        <v>21</v>
      </c>
      <c r="R122" s="46">
        <f>NETWORKDAYS(N122,P122,AL122:AO122:AP122:AQ122:AR122:AS122:AT122)</f>
        <v>22</v>
      </c>
      <c r="S122" s="44" t="s">
        <v>9135</v>
      </c>
      <c r="T122" s="44" t="s">
        <v>9347</v>
      </c>
      <c r="U122" s="51">
        <v>44634</v>
      </c>
      <c r="V122" s="44" t="s">
        <v>9137</v>
      </c>
      <c r="W122" s="44" t="s">
        <v>9138</v>
      </c>
      <c r="X122" s="44" t="s">
        <v>9079</v>
      </c>
      <c r="Y122" s="44" t="s">
        <v>9079</v>
      </c>
      <c r="AL122" s="68">
        <v>44641</v>
      </c>
      <c r="AM122" s="68">
        <v>44665</v>
      </c>
      <c r="AN122" s="68">
        <v>44666</v>
      </c>
      <c r="AO122" s="68">
        <v>44711</v>
      </c>
      <c r="AP122" s="68">
        <v>44732</v>
      </c>
      <c r="AQ122" s="68">
        <v>44739</v>
      </c>
      <c r="AR122" s="68">
        <v>44746</v>
      </c>
      <c r="AS122" s="68">
        <v>44762</v>
      </c>
      <c r="AT122" s="68">
        <v>44788</v>
      </c>
    </row>
    <row r="123" spans="1:46" s="81" customFormat="1" ht="38.25" x14ac:dyDescent="0.25">
      <c r="A123" s="56" t="s">
        <v>9065</v>
      </c>
      <c r="B123" s="56" t="s">
        <v>9222</v>
      </c>
      <c r="C123" s="36" t="s">
        <v>9071</v>
      </c>
      <c r="D123" s="56" t="s">
        <v>3629</v>
      </c>
      <c r="E123" s="56" t="s">
        <v>9223</v>
      </c>
      <c r="F123" s="36" t="s">
        <v>9101</v>
      </c>
      <c r="G123" s="56" t="s">
        <v>3625</v>
      </c>
      <c r="H123" s="36" t="s">
        <v>9125</v>
      </c>
      <c r="I123" s="36" t="s">
        <v>360</v>
      </c>
      <c r="J123" s="36" t="s">
        <v>9090</v>
      </c>
      <c r="K123" s="37" t="s">
        <v>55</v>
      </c>
      <c r="L123" s="58">
        <v>30</v>
      </c>
      <c r="M123" s="58" t="s">
        <v>3623</v>
      </c>
      <c r="N123" s="64">
        <v>44603</v>
      </c>
      <c r="O123" s="58" t="s">
        <v>9250</v>
      </c>
      <c r="P123" s="59">
        <v>44659</v>
      </c>
      <c r="Q123" s="58">
        <f t="shared" si="1"/>
        <v>39</v>
      </c>
      <c r="R123" s="58">
        <f>NETWORKDAYS(N123,P123,AL123:AO123:AP123:AQ123:AR123:AS123:AT123)</f>
        <v>40</v>
      </c>
      <c r="S123" s="56" t="s">
        <v>9141</v>
      </c>
      <c r="T123" s="56"/>
      <c r="U123" s="56"/>
      <c r="V123" s="56"/>
      <c r="W123" s="56"/>
      <c r="X123" s="56"/>
      <c r="Y123" s="56" t="s">
        <v>9327</v>
      </c>
      <c r="AL123" s="80">
        <v>44641</v>
      </c>
      <c r="AM123" s="80">
        <v>44665</v>
      </c>
      <c r="AN123" s="80">
        <v>44666</v>
      </c>
      <c r="AO123" s="80">
        <v>44711</v>
      </c>
      <c r="AP123" s="80">
        <v>44732</v>
      </c>
      <c r="AQ123" s="80">
        <v>44739</v>
      </c>
      <c r="AR123" s="80">
        <v>44746</v>
      </c>
      <c r="AS123" s="80">
        <v>44762</v>
      </c>
      <c r="AT123" s="80">
        <v>44788</v>
      </c>
    </row>
    <row r="124" spans="1:46" s="81" customFormat="1" ht="38.25" x14ac:dyDescent="0.25">
      <c r="A124" s="56" t="s">
        <v>9065</v>
      </c>
      <c r="B124" s="56" t="s">
        <v>9222</v>
      </c>
      <c r="C124" s="56" t="s">
        <v>9238</v>
      </c>
      <c r="D124" s="56" t="s">
        <v>3636</v>
      </c>
      <c r="E124" s="56" t="s">
        <v>9223</v>
      </c>
      <c r="F124" s="56" t="s">
        <v>9074</v>
      </c>
      <c r="G124" s="56" t="s">
        <v>3632</v>
      </c>
      <c r="H124" s="37" t="s">
        <v>9081</v>
      </c>
      <c r="I124" s="36" t="s">
        <v>360</v>
      </c>
      <c r="J124" s="36" t="s">
        <v>7025</v>
      </c>
      <c r="K124" s="37" t="s">
        <v>585</v>
      </c>
      <c r="L124" s="58">
        <v>20</v>
      </c>
      <c r="M124" s="58" t="s">
        <v>3630</v>
      </c>
      <c r="N124" s="64">
        <v>44603</v>
      </c>
      <c r="O124" s="58">
        <v>20222110051971</v>
      </c>
      <c r="P124" s="59">
        <v>44685</v>
      </c>
      <c r="Q124" s="58">
        <f t="shared" si="1"/>
        <v>55</v>
      </c>
      <c r="R124" s="58">
        <f>NETWORKDAYS(N124,P124,AL124:AO124:AP124:AQ124:AR124:AS124:AT124)</f>
        <v>56</v>
      </c>
      <c r="S124" s="56" t="s">
        <v>9141</v>
      </c>
      <c r="T124" s="56" t="s">
        <v>9183</v>
      </c>
      <c r="U124" s="64">
        <v>44685</v>
      </c>
      <c r="V124" s="56" t="s">
        <v>9137</v>
      </c>
      <c r="W124" s="56" t="s">
        <v>9138</v>
      </c>
      <c r="X124" s="56" t="s">
        <v>9079</v>
      </c>
      <c r="Y124" s="56" t="s">
        <v>9348</v>
      </c>
      <c r="AL124" s="80">
        <v>44641</v>
      </c>
      <c r="AM124" s="80">
        <v>44665</v>
      </c>
      <c r="AN124" s="80">
        <v>44666</v>
      </c>
      <c r="AO124" s="80">
        <v>44711</v>
      </c>
      <c r="AP124" s="80">
        <v>44732</v>
      </c>
      <c r="AQ124" s="80">
        <v>44739</v>
      </c>
      <c r="AR124" s="80">
        <v>44746</v>
      </c>
      <c r="AS124" s="80">
        <v>44762</v>
      </c>
      <c r="AT124" s="80">
        <v>44788</v>
      </c>
    </row>
    <row r="125" spans="1:46" s="69" customFormat="1" ht="38.25" hidden="1" x14ac:dyDescent="0.25">
      <c r="A125" s="44" t="s">
        <v>9065</v>
      </c>
      <c r="B125" s="44" t="s">
        <v>9224</v>
      </c>
      <c r="C125" s="44" t="s">
        <v>9108</v>
      </c>
      <c r="D125" s="44" t="s">
        <v>3643</v>
      </c>
      <c r="E125" s="44" t="s">
        <v>9223</v>
      </c>
      <c r="F125" s="44" t="s">
        <v>9069</v>
      </c>
      <c r="G125" s="44" t="s">
        <v>3639</v>
      </c>
      <c r="H125" s="32" t="s">
        <v>316</v>
      </c>
      <c r="I125" s="31" t="s">
        <v>360</v>
      </c>
      <c r="J125" s="31" t="s">
        <v>7065</v>
      </c>
      <c r="K125" s="32" t="s">
        <v>55</v>
      </c>
      <c r="L125" s="46">
        <v>30</v>
      </c>
      <c r="M125" s="46" t="s">
        <v>3637</v>
      </c>
      <c r="N125" s="51">
        <v>44603</v>
      </c>
      <c r="O125" s="46" t="s">
        <v>9079</v>
      </c>
      <c r="P125" s="49">
        <v>44637</v>
      </c>
      <c r="Q125" s="46">
        <f t="shared" si="1"/>
        <v>24</v>
      </c>
      <c r="R125" s="46">
        <f>NETWORKDAYS(N125,P125,AL125:AO125:AP125:AQ125:AR125:AS125:AT125)</f>
        <v>25</v>
      </c>
      <c r="S125" s="44" t="s">
        <v>9135</v>
      </c>
      <c r="T125" s="44" t="s">
        <v>9349</v>
      </c>
      <c r="U125" s="44" t="s">
        <v>9079</v>
      </c>
      <c r="V125" s="44" t="s">
        <v>9137</v>
      </c>
      <c r="W125" s="44" t="s">
        <v>9138</v>
      </c>
      <c r="X125" s="44" t="s">
        <v>9079</v>
      </c>
      <c r="Y125" s="44" t="s">
        <v>9321</v>
      </c>
      <c r="AL125" s="71">
        <v>44641</v>
      </c>
      <c r="AM125" s="71">
        <v>44665</v>
      </c>
      <c r="AN125" s="71">
        <v>44666</v>
      </c>
      <c r="AO125" s="71">
        <v>44711</v>
      </c>
      <c r="AP125" s="71">
        <v>44732</v>
      </c>
      <c r="AQ125" s="71">
        <v>44739</v>
      </c>
      <c r="AR125" s="71">
        <v>44746</v>
      </c>
      <c r="AS125" s="71">
        <v>44762</v>
      </c>
      <c r="AT125" s="71">
        <v>44788</v>
      </c>
    </row>
    <row r="126" spans="1:46" s="81" customFormat="1" ht="38.25" x14ac:dyDescent="0.25">
      <c r="A126" s="56" t="s">
        <v>9065</v>
      </c>
      <c r="B126" s="56" t="s">
        <v>9222</v>
      </c>
      <c r="C126" s="56" t="s">
        <v>9091</v>
      </c>
      <c r="D126" s="56" t="s">
        <v>3647</v>
      </c>
      <c r="E126" s="56" t="s">
        <v>9223</v>
      </c>
      <c r="F126" s="56" t="s">
        <v>9074</v>
      </c>
      <c r="G126" s="56" t="s">
        <v>3646</v>
      </c>
      <c r="H126" s="37" t="s">
        <v>9081</v>
      </c>
      <c r="I126" s="36" t="s">
        <v>360</v>
      </c>
      <c r="J126" s="36" t="s">
        <v>7025</v>
      </c>
      <c r="K126" s="37" t="s">
        <v>55</v>
      </c>
      <c r="L126" s="58">
        <v>30</v>
      </c>
      <c r="M126" s="58" t="s">
        <v>3644</v>
      </c>
      <c r="N126" s="64">
        <v>44603</v>
      </c>
      <c r="O126" s="58">
        <v>20222110052121</v>
      </c>
      <c r="P126" s="59">
        <v>44685</v>
      </c>
      <c r="Q126" s="58">
        <f t="shared" si="1"/>
        <v>55</v>
      </c>
      <c r="R126" s="58">
        <f>NETWORKDAYS(N126,P126,AL126:AO126:AP126:AQ126:AR126:AS126:AT126)</f>
        <v>56</v>
      </c>
      <c r="S126" s="56" t="s">
        <v>9141</v>
      </c>
      <c r="T126" s="56" t="s">
        <v>9183</v>
      </c>
      <c r="U126" s="64">
        <v>44685</v>
      </c>
      <c r="V126" s="56" t="s">
        <v>9137</v>
      </c>
      <c r="W126" s="56" t="s">
        <v>9138</v>
      </c>
      <c r="X126" s="56" t="s">
        <v>9079</v>
      </c>
      <c r="Y126" s="56" t="s">
        <v>9348</v>
      </c>
      <c r="AL126" s="84">
        <v>44641</v>
      </c>
      <c r="AM126" s="84">
        <v>44665</v>
      </c>
      <c r="AN126" s="84">
        <v>44666</v>
      </c>
      <c r="AO126" s="84">
        <v>44711</v>
      </c>
      <c r="AP126" s="84">
        <v>44732</v>
      </c>
      <c r="AQ126" s="84">
        <v>44739</v>
      </c>
      <c r="AR126" s="84">
        <v>44746</v>
      </c>
      <c r="AS126" s="84">
        <v>44762</v>
      </c>
      <c r="AT126" s="84">
        <v>44788</v>
      </c>
    </row>
    <row r="127" spans="1:46" s="69" customFormat="1" ht="38.25" hidden="1" x14ac:dyDescent="0.25">
      <c r="A127" s="44" t="s">
        <v>9065</v>
      </c>
      <c r="B127" s="44" t="s">
        <v>9222</v>
      </c>
      <c r="C127" s="31" t="s">
        <v>9071</v>
      </c>
      <c r="D127" s="44" t="s">
        <v>3652</v>
      </c>
      <c r="E127" s="44" t="s">
        <v>9121</v>
      </c>
      <c r="F127" s="44" t="s">
        <v>9074</v>
      </c>
      <c r="G127" s="44" t="s">
        <v>3650</v>
      </c>
      <c r="H127" s="32" t="s">
        <v>9094</v>
      </c>
      <c r="I127" s="31" t="s">
        <v>9076</v>
      </c>
      <c r="J127" s="31" t="s">
        <v>7774</v>
      </c>
      <c r="K127" s="32" t="s">
        <v>660</v>
      </c>
      <c r="L127" s="46">
        <v>10</v>
      </c>
      <c r="M127" s="46" t="s">
        <v>3648</v>
      </c>
      <c r="N127" s="51">
        <v>44603</v>
      </c>
      <c r="O127" s="46" t="s">
        <v>9079</v>
      </c>
      <c r="P127" s="49">
        <v>44609</v>
      </c>
      <c r="Q127" s="46">
        <f t="shared" si="1"/>
        <v>4</v>
      </c>
      <c r="R127" s="46">
        <f>NETWORKDAYS(N127,P127,AL127:AO127:AP127:AQ127:AR127:AS127:AT127)</f>
        <v>5</v>
      </c>
      <c r="S127" s="44" t="s">
        <v>9135</v>
      </c>
      <c r="T127" s="44" t="s">
        <v>9350</v>
      </c>
      <c r="U127" s="44" t="s">
        <v>9079</v>
      </c>
      <c r="V127" s="44" t="s">
        <v>9079</v>
      </c>
      <c r="W127" s="44" t="s">
        <v>9079</v>
      </c>
      <c r="X127" s="44" t="s">
        <v>9079</v>
      </c>
      <c r="Y127" s="44" t="s">
        <v>9351</v>
      </c>
      <c r="AL127" s="71">
        <v>44641</v>
      </c>
      <c r="AM127" s="71">
        <v>44665</v>
      </c>
      <c r="AN127" s="71">
        <v>44666</v>
      </c>
      <c r="AO127" s="71">
        <v>44711</v>
      </c>
      <c r="AP127" s="71">
        <v>44732</v>
      </c>
      <c r="AQ127" s="71">
        <v>44739</v>
      </c>
      <c r="AR127" s="71">
        <v>44746</v>
      </c>
      <c r="AS127" s="71">
        <v>44762</v>
      </c>
      <c r="AT127" s="71">
        <v>44788</v>
      </c>
    </row>
    <row r="128" spans="1:46" s="81" customFormat="1" ht="38.25" x14ac:dyDescent="0.25">
      <c r="A128" s="56" t="s">
        <v>9065</v>
      </c>
      <c r="B128" s="56" t="s">
        <v>9222</v>
      </c>
      <c r="C128" s="56" t="s">
        <v>9124</v>
      </c>
      <c r="D128" s="56" t="s">
        <v>3656</v>
      </c>
      <c r="E128" s="56" t="s">
        <v>9223</v>
      </c>
      <c r="F128" s="36" t="s">
        <v>9101</v>
      </c>
      <c r="G128" s="56" t="s">
        <v>3655</v>
      </c>
      <c r="H128" s="36" t="s">
        <v>9125</v>
      </c>
      <c r="I128" s="36" t="s">
        <v>360</v>
      </c>
      <c r="J128" s="36" t="s">
        <v>9090</v>
      </c>
      <c r="K128" s="37" t="s">
        <v>55</v>
      </c>
      <c r="L128" s="58">
        <v>30</v>
      </c>
      <c r="M128" s="58" t="s">
        <v>3653</v>
      </c>
      <c r="N128" s="64">
        <v>44606</v>
      </c>
      <c r="O128" s="58" t="s">
        <v>9251</v>
      </c>
      <c r="P128" s="59">
        <v>44659</v>
      </c>
      <c r="Q128" s="58">
        <f t="shared" si="1"/>
        <v>38</v>
      </c>
      <c r="R128" s="58">
        <f>NETWORKDAYS(N128,P128,AL128:AO128:AP128:AQ128:AR128:AS128:AT128)</f>
        <v>39</v>
      </c>
      <c r="S128" s="56" t="s">
        <v>9141</v>
      </c>
      <c r="T128" s="56"/>
      <c r="U128" s="56"/>
      <c r="V128" s="56"/>
      <c r="W128" s="56"/>
      <c r="X128" s="56"/>
      <c r="Y128" s="56" t="s">
        <v>9327</v>
      </c>
      <c r="AL128" s="80">
        <v>44641</v>
      </c>
      <c r="AM128" s="80">
        <v>44665</v>
      </c>
      <c r="AN128" s="80">
        <v>44666</v>
      </c>
      <c r="AO128" s="80">
        <v>44711</v>
      </c>
      <c r="AP128" s="80">
        <v>44732</v>
      </c>
      <c r="AQ128" s="80">
        <v>44739</v>
      </c>
      <c r="AR128" s="80">
        <v>44746</v>
      </c>
      <c r="AS128" s="80">
        <v>44762</v>
      </c>
      <c r="AT128" s="80">
        <v>44788</v>
      </c>
    </row>
    <row r="129" spans="1:46" s="69" customFormat="1" ht="51" hidden="1" x14ac:dyDescent="0.25">
      <c r="A129" s="44" t="s">
        <v>9065</v>
      </c>
      <c r="B129" s="44" t="s">
        <v>9222</v>
      </c>
      <c r="C129" s="44" t="s">
        <v>9088</v>
      </c>
      <c r="D129" s="44" t="s">
        <v>3317</v>
      </c>
      <c r="E129" s="44" t="s">
        <v>9068</v>
      </c>
      <c r="F129" s="44" t="s">
        <v>9069</v>
      </c>
      <c r="G129" s="44" t="s">
        <v>3659</v>
      </c>
      <c r="H129" s="32" t="s">
        <v>7526</v>
      </c>
      <c r="I129" s="31" t="s">
        <v>360</v>
      </c>
      <c r="J129" s="31" t="s">
        <v>7025</v>
      </c>
      <c r="K129" s="32" t="s">
        <v>93</v>
      </c>
      <c r="L129" s="46">
        <v>35</v>
      </c>
      <c r="M129" s="46" t="s">
        <v>3657</v>
      </c>
      <c r="N129" s="51">
        <v>44606</v>
      </c>
      <c r="O129" s="46">
        <v>20222110041961</v>
      </c>
      <c r="P129" s="49">
        <v>44629</v>
      </c>
      <c r="Q129" s="46">
        <f t="shared" si="1"/>
        <v>17</v>
      </c>
      <c r="R129" s="46">
        <f>NETWORKDAYS(N129,P129,AL129:AO129:AP129:AQ129:AR129:AS129:AT129)</f>
        <v>18</v>
      </c>
      <c r="S129" s="44" t="s">
        <v>9135</v>
      </c>
      <c r="T129" s="44" t="s">
        <v>9352</v>
      </c>
      <c r="U129" s="51">
        <v>44629</v>
      </c>
      <c r="V129" s="44" t="s">
        <v>9137</v>
      </c>
      <c r="W129" s="44" t="s">
        <v>9138</v>
      </c>
      <c r="X129" s="44" t="s">
        <v>9079</v>
      </c>
      <c r="Y129" s="44" t="s">
        <v>9079</v>
      </c>
      <c r="AL129" s="71">
        <v>44641</v>
      </c>
      <c r="AM129" s="71">
        <v>44665</v>
      </c>
      <c r="AN129" s="71">
        <v>44666</v>
      </c>
      <c r="AO129" s="71">
        <v>44711</v>
      </c>
      <c r="AP129" s="71">
        <v>44732</v>
      </c>
      <c r="AQ129" s="71">
        <v>44739</v>
      </c>
      <c r="AR129" s="71">
        <v>44746</v>
      </c>
      <c r="AS129" s="71">
        <v>44762</v>
      </c>
      <c r="AT129" s="71">
        <v>44788</v>
      </c>
    </row>
    <row r="130" spans="1:46" s="69" customFormat="1" ht="38.25" hidden="1" x14ac:dyDescent="0.25">
      <c r="A130" s="44" t="s">
        <v>9065</v>
      </c>
      <c r="B130" s="44" t="s">
        <v>9222</v>
      </c>
      <c r="C130" s="44" t="s">
        <v>9252</v>
      </c>
      <c r="D130" s="44" t="s">
        <v>567</v>
      </c>
      <c r="E130" s="44" t="s">
        <v>9068</v>
      </c>
      <c r="F130" s="44" t="s">
        <v>9069</v>
      </c>
      <c r="G130" s="44" t="s">
        <v>3662</v>
      </c>
      <c r="H130" s="32" t="s">
        <v>7526</v>
      </c>
      <c r="I130" s="31" t="s">
        <v>360</v>
      </c>
      <c r="J130" s="31" t="s">
        <v>7025</v>
      </c>
      <c r="K130" s="32" t="s">
        <v>93</v>
      </c>
      <c r="L130" s="46">
        <v>35</v>
      </c>
      <c r="M130" s="46" t="s">
        <v>3660</v>
      </c>
      <c r="N130" s="51">
        <v>44606</v>
      </c>
      <c r="O130" s="46" t="s">
        <v>9253</v>
      </c>
      <c r="P130" s="49">
        <v>44643</v>
      </c>
      <c r="Q130" s="46">
        <f t="shared" si="1"/>
        <v>26</v>
      </c>
      <c r="R130" s="46">
        <f>NETWORKDAYS(N130,P130,AL130:AO130:AP130:AQ130:AR130:AS130:AT130)</f>
        <v>27</v>
      </c>
      <c r="S130" s="44" t="s">
        <v>9135</v>
      </c>
      <c r="T130" s="44"/>
      <c r="U130" s="44" t="s">
        <v>9079</v>
      </c>
      <c r="V130" s="44" t="s">
        <v>9137</v>
      </c>
      <c r="W130" s="44" t="s">
        <v>9138</v>
      </c>
      <c r="X130" s="44" t="s">
        <v>9079</v>
      </c>
      <c r="Y130" s="44" t="s">
        <v>9338</v>
      </c>
      <c r="AL130" s="68">
        <v>44641</v>
      </c>
      <c r="AM130" s="68">
        <v>44665</v>
      </c>
      <c r="AN130" s="68">
        <v>44666</v>
      </c>
      <c r="AO130" s="68">
        <v>44711</v>
      </c>
      <c r="AP130" s="68">
        <v>44732</v>
      </c>
      <c r="AQ130" s="68">
        <v>44739</v>
      </c>
      <c r="AR130" s="68">
        <v>44746</v>
      </c>
      <c r="AS130" s="68">
        <v>44762</v>
      </c>
      <c r="AT130" s="68">
        <v>44788</v>
      </c>
    </row>
    <row r="131" spans="1:46" s="81" customFormat="1" ht="38.25" x14ac:dyDescent="0.25">
      <c r="A131" s="56" t="s">
        <v>9065</v>
      </c>
      <c r="B131" s="56" t="s">
        <v>9224</v>
      </c>
      <c r="C131" s="36" t="s">
        <v>9071</v>
      </c>
      <c r="D131" s="56" t="s">
        <v>1521</v>
      </c>
      <c r="E131" s="56" t="s">
        <v>9223</v>
      </c>
      <c r="F131" s="56" t="s">
        <v>9074</v>
      </c>
      <c r="G131" s="56" t="s">
        <v>3665</v>
      </c>
      <c r="H131" s="37" t="s">
        <v>9081</v>
      </c>
      <c r="I131" s="36" t="s">
        <v>360</v>
      </c>
      <c r="J131" s="36" t="s">
        <v>7025</v>
      </c>
      <c r="K131" s="37" t="s">
        <v>55</v>
      </c>
      <c r="L131" s="58">
        <v>30</v>
      </c>
      <c r="M131" s="58" t="s">
        <v>3663</v>
      </c>
      <c r="N131" s="64">
        <v>44607</v>
      </c>
      <c r="O131" s="58" t="s">
        <v>9079</v>
      </c>
      <c r="P131" s="59">
        <v>44685</v>
      </c>
      <c r="Q131" s="58">
        <f t="shared" si="1"/>
        <v>53</v>
      </c>
      <c r="R131" s="58">
        <f>NETWORKDAYS(N131,P131,AL131:AO131:AP131:AQ131:AR131:AS131:AT131)</f>
        <v>54</v>
      </c>
      <c r="S131" s="56" t="s">
        <v>9141</v>
      </c>
      <c r="T131" s="56" t="s">
        <v>9353</v>
      </c>
      <c r="U131" s="64">
        <v>44685</v>
      </c>
      <c r="V131" s="56" t="s">
        <v>9137</v>
      </c>
      <c r="W131" s="56" t="s">
        <v>9138</v>
      </c>
      <c r="X131" s="56" t="s">
        <v>9079</v>
      </c>
      <c r="Y131" s="56" t="s">
        <v>9348</v>
      </c>
      <c r="AL131" s="80">
        <v>44641</v>
      </c>
      <c r="AM131" s="80">
        <v>44665</v>
      </c>
      <c r="AN131" s="80">
        <v>44666</v>
      </c>
      <c r="AO131" s="80">
        <v>44711</v>
      </c>
      <c r="AP131" s="80">
        <v>44732</v>
      </c>
      <c r="AQ131" s="80">
        <v>44739</v>
      </c>
      <c r="AR131" s="80">
        <v>44746</v>
      </c>
      <c r="AS131" s="80">
        <v>44762</v>
      </c>
      <c r="AT131" s="80">
        <v>44788</v>
      </c>
    </row>
    <row r="132" spans="1:46" s="69" customFormat="1" ht="51" hidden="1" x14ac:dyDescent="0.25">
      <c r="A132" s="44" t="s">
        <v>9065</v>
      </c>
      <c r="B132" s="44" t="s">
        <v>9222</v>
      </c>
      <c r="C132" s="44" t="s">
        <v>9088</v>
      </c>
      <c r="D132" s="44" t="s">
        <v>3119</v>
      </c>
      <c r="E132" s="44" t="s">
        <v>9068</v>
      </c>
      <c r="F132" s="44" t="s">
        <v>9095</v>
      </c>
      <c r="G132" s="44" t="s">
        <v>3668</v>
      </c>
      <c r="H132" s="31" t="s">
        <v>9105</v>
      </c>
      <c r="I132" s="31" t="s">
        <v>7162</v>
      </c>
      <c r="J132" s="44" t="s">
        <v>9254</v>
      </c>
      <c r="K132" s="32" t="s">
        <v>128</v>
      </c>
      <c r="L132" s="46">
        <v>30</v>
      </c>
      <c r="M132" s="46" t="s">
        <v>3666</v>
      </c>
      <c r="N132" s="51">
        <v>44607</v>
      </c>
      <c r="O132" s="46">
        <v>20221100048811</v>
      </c>
      <c r="P132" s="49">
        <v>44648</v>
      </c>
      <c r="Q132" s="46">
        <f t="shared" ref="Q132:Q195" si="2">R132-1</f>
        <v>28</v>
      </c>
      <c r="R132" s="46">
        <f>NETWORKDAYS(N132,P132,AL132:AO132:AP132:AQ132:AR132:AS132:AT132)</f>
        <v>29</v>
      </c>
      <c r="S132" s="44" t="s">
        <v>9135</v>
      </c>
      <c r="T132" s="44" t="s">
        <v>9354</v>
      </c>
      <c r="U132" s="51">
        <v>44648</v>
      </c>
      <c r="V132" s="44" t="s">
        <v>9137</v>
      </c>
      <c r="W132" s="44" t="s">
        <v>9138</v>
      </c>
      <c r="X132" s="44" t="s">
        <v>9079</v>
      </c>
      <c r="Y132" s="44" t="s">
        <v>9079</v>
      </c>
      <c r="AL132" s="71">
        <v>44641</v>
      </c>
      <c r="AM132" s="71">
        <v>44665</v>
      </c>
      <c r="AN132" s="71">
        <v>44666</v>
      </c>
      <c r="AO132" s="71">
        <v>44711</v>
      </c>
      <c r="AP132" s="71">
        <v>44732</v>
      </c>
      <c r="AQ132" s="71">
        <v>44739</v>
      </c>
      <c r="AR132" s="71">
        <v>44746</v>
      </c>
      <c r="AS132" s="71">
        <v>44762</v>
      </c>
      <c r="AT132" s="71">
        <v>44788</v>
      </c>
    </row>
    <row r="133" spans="1:46" s="69" customFormat="1" ht="38.25" hidden="1" x14ac:dyDescent="0.25">
      <c r="A133" s="44" t="s">
        <v>9065</v>
      </c>
      <c r="B133" s="44" t="s">
        <v>9222</v>
      </c>
      <c r="C133" s="44" t="s">
        <v>9124</v>
      </c>
      <c r="D133" s="44" t="s">
        <v>3553</v>
      </c>
      <c r="E133" s="44" t="s">
        <v>9068</v>
      </c>
      <c r="F133" s="31" t="s">
        <v>9101</v>
      </c>
      <c r="G133" s="44" t="s">
        <v>3672</v>
      </c>
      <c r="H133" s="31" t="s">
        <v>9109</v>
      </c>
      <c r="I133" s="31" t="s">
        <v>360</v>
      </c>
      <c r="J133" s="31" t="s">
        <v>9090</v>
      </c>
      <c r="K133" s="32" t="s">
        <v>128</v>
      </c>
      <c r="L133" s="46">
        <v>30</v>
      </c>
      <c r="M133" s="46" t="s">
        <v>3670</v>
      </c>
      <c r="N133" s="51">
        <v>44607</v>
      </c>
      <c r="O133" s="46" t="s">
        <v>9255</v>
      </c>
      <c r="P133" s="49">
        <v>44629</v>
      </c>
      <c r="Q133" s="46">
        <f t="shared" si="2"/>
        <v>16</v>
      </c>
      <c r="R133" s="46">
        <f>NETWORKDAYS(N133,P133,AL133:AO133:AP133:AQ133:AR133:AS133:AT133)</f>
        <v>17</v>
      </c>
      <c r="S133" s="44" t="s">
        <v>9135</v>
      </c>
      <c r="T133" s="44" t="s">
        <v>9355</v>
      </c>
      <c r="U133" s="51">
        <v>44626</v>
      </c>
      <c r="V133" s="44" t="s">
        <v>9137</v>
      </c>
      <c r="W133" s="44" t="s">
        <v>9138</v>
      </c>
      <c r="X133" s="44" t="s">
        <v>9079</v>
      </c>
      <c r="Y133" s="44" t="s">
        <v>9303</v>
      </c>
      <c r="AL133" s="71">
        <v>44641</v>
      </c>
      <c r="AM133" s="71">
        <v>44665</v>
      </c>
      <c r="AN133" s="71">
        <v>44666</v>
      </c>
      <c r="AO133" s="71">
        <v>44711</v>
      </c>
      <c r="AP133" s="71">
        <v>44732</v>
      </c>
      <c r="AQ133" s="71">
        <v>44739</v>
      </c>
      <c r="AR133" s="71">
        <v>44746</v>
      </c>
      <c r="AS133" s="71">
        <v>44762</v>
      </c>
      <c r="AT133" s="71">
        <v>44788</v>
      </c>
    </row>
    <row r="134" spans="1:46" s="69" customFormat="1" ht="51" hidden="1" x14ac:dyDescent="0.25">
      <c r="A134" s="44" t="s">
        <v>9065</v>
      </c>
      <c r="B134" s="44" t="s">
        <v>9222</v>
      </c>
      <c r="C134" s="31" t="s">
        <v>9071</v>
      </c>
      <c r="D134" s="44" t="s">
        <v>3678</v>
      </c>
      <c r="E134" s="44" t="s">
        <v>9223</v>
      </c>
      <c r="F134" s="44" t="s">
        <v>9074</v>
      </c>
      <c r="G134" s="44" t="s">
        <v>3675</v>
      </c>
      <c r="H134" s="31" t="s">
        <v>9118</v>
      </c>
      <c r="I134" s="31" t="s">
        <v>360</v>
      </c>
      <c r="J134" s="31" t="s">
        <v>7065</v>
      </c>
      <c r="K134" s="32" t="s">
        <v>55</v>
      </c>
      <c r="L134" s="46">
        <v>30</v>
      </c>
      <c r="M134" s="46" t="s">
        <v>3673</v>
      </c>
      <c r="N134" s="51">
        <v>44607</v>
      </c>
      <c r="O134" s="46">
        <v>20222140039411</v>
      </c>
      <c r="P134" s="49">
        <v>44629</v>
      </c>
      <c r="Q134" s="46">
        <f t="shared" si="2"/>
        <v>16</v>
      </c>
      <c r="R134" s="46">
        <f>NETWORKDAYS(N134,P134,AL134:AO134:AP134:AQ134:AR134:AS134:AT134)</f>
        <v>17</v>
      </c>
      <c r="S134" s="44" t="s">
        <v>9135</v>
      </c>
      <c r="T134" s="44" t="s">
        <v>9356</v>
      </c>
      <c r="U134" s="51">
        <v>44629</v>
      </c>
      <c r="V134" s="44" t="s">
        <v>9137</v>
      </c>
      <c r="W134" s="44" t="s">
        <v>9138</v>
      </c>
      <c r="X134" s="44" t="s">
        <v>9079</v>
      </c>
      <c r="Y134" s="44" t="s">
        <v>9357</v>
      </c>
      <c r="AL134" s="68">
        <v>44641</v>
      </c>
      <c r="AM134" s="68">
        <v>44665</v>
      </c>
      <c r="AN134" s="68">
        <v>44666</v>
      </c>
      <c r="AO134" s="68">
        <v>44711</v>
      </c>
      <c r="AP134" s="68">
        <v>44732</v>
      </c>
      <c r="AQ134" s="68">
        <v>44739</v>
      </c>
      <c r="AR134" s="68">
        <v>44746</v>
      </c>
      <c r="AS134" s="68">
        <v>44762</v>
      </c>
      <c r="AT134" s="68">
        <v>44788</v>
      </c>
    </row>
    <row r="135" spans="1:46" s="69" customFormat="1" ht="25.5" hidden="1" x14ac:dyDescent="0.25">
      <c r="A135" s="44" t="s">
        <v>9065</v>
      </c>
      <c r="B135" s="44" t="s">
        <v>9222</v>
      </c>
      <c r="C135" s="31" t="s">
        <v>9071</v>
      </c>
      <c r="D135" s="44" t="s">
        <v>3683</v>
      </c>
      <c r="E135" s="44" t="s">
        <v>9223</v>
      </c>
      <c r="F135" s="44" t="s">
        <v>9074</v>
      </c>
      <c r="G135" s="44" t="s">
        <v>3681</v>
      </c>
      <c r="H135" s="32" t="s">
        <v>9089</v>
      </c>
      <c r="I135" s="31" t="s">
        <v>360</v>
      </c>
      <c r="J135" s="31" t="s">
        <v>9090</v>
      </c>
      <c r="K135" s="32" t="s">
        <v>93</v>
      </c>
      <c r="L135" s="46">
        <v>35</v>
      </c>
      <c r="M135" s="46" t="s">
        <v>3679</v>
      </c>
      <c r="N135" s="51">
        <v>44607</v>
      </c>
      <c r="O135" s="46" t="s">
        <v>9256</v>
      </c>
      <c r="P135" s="49">
        <v>44629</v>
      </c>
      <c r="Q135" s="46">
        <f t="shared" si="2"/>
        <v>16</v>
      </c>
      <c r="R135" s="46">
        <f>NETWORKDAYS(N135,P135,AL135:AO135:AP135:AQ135:AR135:AS135:AT135)</f>
        <v>17</v>
      </c>
      <c r="S135" s="44" t="s">
        <v>9135</v>
      </c>
      <c r="T135" s="44" t="s">
        <v>9358</v>
      </c>
      <c r="U135" s="51">
        <v>44629</v>
      </c>
      <c r="V135" s="44" t="s">
        <v>9137</v>
      </c>
      <c r="W135" s="44" t="s">
        <v>9138</v>
      </c>
      <c r="X135" s="44" t="s">
        <v>9079</v>
      </c>
      <c r="Y135" s="44" t="s">
        <v>9303</v>
      </c>
      <c r="AL135" s="71">
        <v>44641</v>
      </c>
      <c r="AM135" s="71">
        <v>44665</v>
      </c>
      <c r="AN135" s="71">
        <v>44666</v>
      </c>
      <c r="AO135" s="71">
        <v>44711</v>
      </c>
      <c r="AP135" s="71">
        <v>44732</v>
      </c>
      <c r="AQ135" s="71">
        <v>44739</v>
      </c>
      <c r="AR135" s="71">
        <v>44746</v>
      </c>
      <c r="AS135" s="71">
        <v>44762</v>
      </c>
      <c r="AT135" s="71">
        <v>44788</v>
      </c>
    </row>
    <row r="136" spans="1:46" s="81" customFormat="1" ht="38.25" x14ac:dyDescent="0.25">
      <c r="A136" s="56" t="s">
        <v>9065</v>
      </c>
      <c r="B136" s="56" t="s">
        <v>9243</v>
      </c>
      <c r="C136" s="56" t="s">
        <v>9257</v>
      </c>
      <c r="D136" s="56" t="s">
        <v>3689</v>
      </c>
      <c r="E136" s="56" t="s">
        <v>9068</v>
      </c>
      <c r="F136" s="56" t="s">
        <v>9069</v>
      </c>
      <c r="G136" s="56" t="s">
        <v>3686</v>
      </c>
      <c r="H136" s="37" t="s">
        <v>9081</v>
      </c>
      <c r="I136" s="36" t="s">
        <v>360</v>
      </c>
      <c r="J136" s="36" t="s">
        <v>7025</v>
      </c>
      <c r="K136" s="37" t="s">
        <v>128</v>
      </c>
      <c r="L136" s="58">
        <v>30</v>
      </c>
      <c r="M136" s="58" t="s">
        <v>3684</v>
      </c>
      <c r="N136" s="64">
        <v>44607</v>
      </c>
      <c r="O136" s="58">
        <v>20222110051501</v>
      </c>
      <c r="P136" s="59">
        <v>44693</v>
      </c>
      <c r="Q136" s="58">
        <f t="shared" si="2"/>
        <v>59</v>
      </c>
      <c r="R136" s="58">
        <f>NETWORKDAYS(N136,P136,AL136:AO136:AP136:AQ136:AR136:AS136:AT136)</f>
        <v>60</v>
      </c>
      <c r="S136" s="56" t="s">
        <v>9141</v>
      </c>
      <c r="T136" s="56" t="s">
        <v>9183</v>
      </c>
      <c r="U136" s="64">
        <v>44693</v>
      </c>
      <c r="V136" s="56" t="s">
        <v>9137</v>
      </c>
      <c r="W136" s="56" t="s">
        <v>9138</v>
      </c>
      <c r="X136" s="56" t="s">
        <v>9079</v>
      </c>
      <c r="Y136" s="56" t="s">
        <v>9348</v>
      </c>
      <c r="AL136" s="80">
        <v>44641</v>
      </c>
      <c r="AM136" s="80">
        <v>44665</v>
      </c>
      <c r="AN136" s="80">
        <v>44666</v>
      </c>
      <c r="AO136" s="80">
        <v>44711</v>
      </c>
      <c r="AP136" s="80">
        <v>44732</v>
      </c>
      <c r="AQ136" s="80">
        <v>44739</v>
      </c>
      <c r="AR136" s="80">
        <v>44746</v>
      </c>
      <c r="AS136" s="80">
        <v>44762</v>
      </c>
      <c r="AT136" s="80">
        <v>44788</v>
      </c>
    </row>
    <row r="137" spans="1:46" s="69" customFormat="1" ht="51" hidden="1" x14ac:dyDescent="0.25">
      <c r="A137" s="44" t="s">
        <v>9065</v>
      </c>
      <c r="B137" s="44" t="s">
        <v>9224</v>
      </c>
      <c r="C137" s="31" t="s">
        <v>9071</v>
      </c>
      <c r="D137" s="44" t="s">
        <v>1521</v>
      </c>
      <c r="E137" s="44" t="s">
        <v>9223</v>
      </c>
      <c r="F137" s="44" t="s">
        <v>9074</v>
      </c>
      <c r="G137" s="44" t="s">
        <v>3699</v>
      </c>
      <c r="H137" s="32" t="s">
        <v>7526</v>
      </c>
      <c r="I137" s="31" t="s">
        <v>360</v>
      </c>
      <c r="J137" s="31" t="s">
        <v>7025</v>
      </c>
      <c r="K137" s="32" t="s">
        <v>93</v>
      </c>
      <c r="L137" s="46">
        <v>35</v>
      </c>
      <c r="M137" s="46" t="s">
        <v>3697</v>
      </c>
      <c r="N137" s="51">
        <v>44607</v>
      </c>
      <c r="O137" s="46">
        <v>20222110041351</v>
      </c>
      <c r="P137" s="49">
        <v>44629</v>
      </c>
      <c r="Q137" s="46">
        <f t="shared" si="2"/>
        <v>16</v>
      </c>
      <c r="R137" s="46">
        <f>NETWORKDAYS(N137,P137,AL137:AO137:AP137:AQ137:AR137:AS137:AT137)</f>
        <v>17</v>
      </c>
      <c r="S137" s="44" t="s">
        <v>9135</v>
      </c>
      <c r="T137" s="44" t="s">
        <v>9359</v>
      </c>
      <c r="U137" s="49">
        <v>44629</v>
      </c>
      <c r="V137" s="44" t="s">
        <v>9137</v>
      </c>
      <c r="W137" s="44" t="s">
        <v>9138</v>
      </c>
      <c r="X137" s="44" t="s">
        <v>9079</v>
      </c>
      <c r="Y137" s="44" t="s">
        <v>9079</v>
      </c>
      <c r="AL137" s="71">
        <v>44641</v>
      </c>
      <c r="AM137" s="71">
        <v>44665</v>
      </c>
      <c r="AN137" s="71">
        <v>44666</v>
      </c>
      <c r="AO137" s="71">
        <v>44711</v>
      </c>
      <c r="AP137" s="71">
        <v>44732</v>
      </c>
      <c r="AQ137" s="71">
        <v>44739</v>
      </c>
      <c r="AR137" s="71">
        <v>44746</v>
      </c>
      <c r="AS137" s="71">
        <v>44762</v>
      </c>
      <c r="AT137" s="71">
        <v>44788</v>
      </c>
    </row>
    <row r="138" spans="1:46" s="81" customFormat="1" ht="63.75" x14ac:dyDescent="0.25">
      <c r="A138" s="56" t="s">
        <v>9086</v>
      </c>
      <c r="B138" s="56" t="s">
        <v>9258</v>
      </c>
      <c r="C138" s="56" t="s">
        <v>9122</v>
      </c>
      <c r="D138" s="56" t="s">
        <v>3706</v>
      </c>
      <c r="E138" s="56" t="s">
        <v>9227</v>
      </c>
      <c r="F138" s="56" t="s">
        <v>9069</v>
      </c>
      <c r="G138" s="56" t="s">
        <v>3702</v>
      </c>
      <c r="H138" s="36" t="s">
        <v>9114</v>
      </c>
      <c r="I138" s="36" t="s">
        <v>360</v>
      </c>
      <c r="J138" s="37" t="s">
        <v>392</v>
      </c>
      <c r="K138" s="37" t="s">
        <v>128</v>
      </c>
      <c r="L138" s="58">
        <v>30</v>
      </c>
      <c r="M138" s="58" t="s">
        <v>3700</v>
      </c>
      <c r="N138" s="64">
        <v>44608</v>
      </c>
      <c r="O138" s="58">
        <v>20222130050571</v>
      </c>
      <c r="P138" s="59">
        <v>44652</v>
      </c>
      <c r="Q138" s="58">
        <f t="shared" si="2"/>
        <v>31</v>
      </c>
      <c r="R138" s="58">
        <f>NETWORKDAYS(N138,P138,AL138:AO138:AP138:AQ138:AR138:AS138:AT138)</f>
        <v>32</v>
      </c>
      <c r="S138" s="56" t="s">
        <v>9141</v>
      </c>
      <c r="T138" s="56" t="s">
        <v>9360</v>
      </c>
      <c r="U138" s="64">
        <v>44652</v>
      </c>
      <c r="V138" s="56" t="s">
        <v>9137</v>
      </c>
      <c r="W138" s="56" t="s">
        <v>9138</v>
      </c>
      <c r="X138" s="56" t="s">
        <v>9079</v>
      </c>
      <c r="Y138" s="56" t="s">
        <v>9079</v>
      </c>
      <c r="AL138" s="84">
        <v>44641</v>
      </c>
      <c r="AM138" s="84">
        <v>44665</v>
      </c>
      <c r="AN138" s="84">
        <v>44666</v>
      </c>
      <c r="AO138" s="84">
        <v>44711</v>
      </c>
      <c r="AP138" s="84">
        <v>44732</v>
      </c>
      <c r="AQ138" s="84">
        <v>44739</v>
      </c>
      <c r="AR138" s="84">
        <v>44746</v>
      </c>
      <c r="AS138" s="84">
        <v>44762</v>
      </c>
      <c r="AT138" s="84">
        <v>44788</v>
      </c>
    </row>
    <row r="139" spans="1:46" s="69" customFormat="1" ht="51" hidden="1" x14ac:dyDescent="0.25">
      <c r="A139" s="44" t="s">
        <v>9065</v>
      </c>
      <c r="B139" s="44" t="s">
        <v>9222</v>
      </c>
      <c r="C139" s="44" t="s">
        <v>9252</v>
      </c>
      <c r="D139" s="44" t="s">
        <v>3712</v>
      </c>
      <c r="E139" s="44" t="s">
        <v>9227</v>
      </c>
      <c r="F139" s="44" t="s">
        <v>9225</v>
      </c>
      <c r="G139" s="44" t="s">
        <v>3709</v>
      </c>
      <c r="H139" s="32" t="s">
        <v>9083</v>
      </c>
      <c r="I139" s="31" t="s">
        <v>360</v>
      </c>
      <c r="J139" s="31" t="s">
        <v>7025</v>
      </c>
      <c r="K139" s="32" t="s">
        <v>128</v>
      </c>
      <c r="L139" s="46">
        <v>30</v>
      </c>
      <c r="M139" s="46" t="s">
        <v>3707</v>
      </c>
      <c r="N139" s="51">
        <v>44608</v>
      </c>
      <c r="O139" s="46" t="s">
        <v>9259</v>
      </c>
      <c r="P139" s="49">
        <v>44634</v>
      </c>
      <c r="Q139" s="46">
        <f t="shared" si="2"/>
        <v>18</v>
      </c>
      <c r="R139" s="46">
        <f>NETWORKDAYS(N139,P139,AL139:AO139:AP139:AQ139:AR139:AS139:AT139)</f>
        <v>19</v>
      </c>
      <c r="S139" s="44" t="s">
        <v>9135</v>
      </c>
      <c r="T139" s="44" t="s">
        <v>9361</v>
      </c>
      <c r="U139" s="51">
        <v>44634</v>
      </c>
      <c r="V139" s="44" t="s">
        <v>9137</v>
      </c>
      <c r="W139" s="44" t="s">
        <v>9138</v>
      </c>
      <c r="X139" s="44" t="s">
        <v>9079</v>
      </c>
      <c r="Y139" s="44" t="s">
        <v>9079</v>
      </c>
      <c r="AL139" s="71">
        <v>44641</v>
      </c>
      <c r="AM139" s="71">
        <v>44665</v>
      </c>
      <c r="AN139" s="71">
        <v>44666</v>
      </c>
      <c r="AO139" s="71">
        <v>44711</v>
      </c>
      <c r="AP139" s="71">
        <v>44732</v>
      </c>
      <c r="AQ139" s="71">
        <v>44739</v>
      </c>
      <c r="AR139" s="71">
        <v>44746</v>
      </c>
      <c r="AS139" s="71">
        <v>44762</v>
      </c>
      <c r="AT139" s="71">
        <v>44788</v>
      </c>
    </row>
    <row r="140" spans="1:46" s="69" customFormat="1" ht="51" hidden="1" x14ac:dyDescent="0.25">
      <c r="A140" s="44" t="s">
        <v>9065</v>
      </c>
      <c r="B140" s="44" t="s">
        <v>9243</v>
      </c>
      <c r="C140" s="31" t="s">
        <v>9071</v>
      </c>
      <c r="D140" s="44" t="s">
        <v>3719</v>
      </c>
      <c r="E140" s="44" t="s">
        <v>9121</v>
      </c>
      <c r="F140" s="44" t="s">
        <v>9074</v>
      </c>
      <c r="G140" s="44" t="s">
        <v>3715</v>
      </c>
      <c r="H140" s="44" t="s">
        <v>3720</v>
      </c>
      <c r="I140" s="44" t="s">
        <v>9076</v>
      </c>
      <c r="J140" s="44" t="s">
        <v>7031</v>
      </c>
      <c r="K140" s="32" t="s">
        <v>585</v>
      </c>
      <c r="L140" s="46">
        <v>20</v>
      </c>
      <c r="M140" s="46" t="s">
        <v>3713</v>
      </c>
      <c r="N140" s="51">
        <v>44608</v>
      </c>
      <c r="O140" s="46" t="s">
        <v>9260</v>
      </c>
      <c r="P140" s="49">
        <v>44623</v>
      </c>
      <c r="Q140" s="46">
        <f t="shared" si="2"/>
        <v>11</v>
      </c>
      <c r="R140" s="46">
        <f>NETWORKDAYS(N140,P140,AL140:AO140:AP140:AQ140:AR140:AS140:AT140)</f>
        <v>12</v>
      </c>
      <c r="S140" s="44" t="s">
        <v>9135</v>
      </c>
      <c r="T140" s="44" t="s">
        <v>9362</v>
      </c>
      <c r="U140" s="51">
        <v>44623</v>
      </c>
      <c r="V140" s="44" t="s">
        <v>9137</v>
      </c>
      <c r="W140" s="44" t="s">
        <v>9138</v>
      </c>
      <c r="X140" s="44" t="s">
        <v>9079</v>
      </c>
      <c r="Y140" s="44" t="s">
        <v>9303</v>
      </c>
      <c r="AL140" s="71">
        <v>44641</v>
      </c>
      <c r="AM140" s="71">
        <v>44665</v>
      </c>
      <c r="AN140" s="71">
        <v>44666</v>
      </c>
      <c r="AO140" s="71">
        <v>44711</v>
      </c>
      <c r="AP140" s="71">
        <v>44732</v>
      </c>
      <c r="AQ140" s="71">
        <v>44739</v>
      </c>
      <c r="AR140" s="71">
        <v>44746</v>
      </c>
      <c r="AS140" s="71">
        <v>44762</v>
      </c>
      <c r="AT140" s="71">
        <v>44788</v>
      </c>
    </row>
    <row r="141" spans="1:46" s="69" customFormat="1" ht="51" hidden="1" x14ac:dyDescent="0.25">
      <c r="A141" s="44" t="s">
        <v>9065</v>
      </c>
      <c r="B141" s="44" t="s">
        <v>9222</v>
      </c>
      <c r="C141" s="44" t="s">
        <v>9104</v>
      </c>
      <c r="D141" s="44" t="s">
        <v>3470</v>
      </c>
      <c r="E141" s="44" t="s">
        <v>9068</v>
      </c>
      <c r="F141" s="44" t="s">
        <v>9069</v>
      </c>
      <c r="G141" s="44" t="s">
        <v>3723</v>
      </c>
      <c r="H141" s="32" t="s">
        <v>7526</v>
      </c>
      <c r="I141" s="31" t="s">
        <v>360</v>
      </c>
      <c r="J141" s="31" t="s">
        <v>7025</v>
      </c>
      <c r="K141" s="32" t="s">
        <v>93</v>
      </c>
      <c r="L141" s="46">
        <v>35</v>
      </c>
      <c r="M141" s="46" t="s">
        <v>3721</v>
      </c>
      <c r="N141" s="51">
        <v>44608</v>
      </c>
      <c r="O141" s="46">
        <v>20222110040561</v>
      </c>
      <c r="P141" s="49">
        <v>44622</v>
      </c>
      <c r="Q141" s="46">
        <f t="shared" si="2"/>
        <v>10</v>
      </c>
      <c r="R141" s="46">
        <f>NETWORKDAYS(N141,P141,AL141:AO141:AP141:AQ141:AR141:AS141:AT141)</f>
        <v>11</v>
      </c>
      <c r="S141" s="44" t="s">
        <v>9135</v>
      </c>
      <c r="T141" s="44" t="s">
        <v>9363</v>
      </c>
      <c r="U141" s="51">
        <v>44622</v>
      </c>
      <c r="V141" s="44" t="s">
        <v>9137</v>
      </c>
      <c r="W141" s="44" t="s">
        <v>9138</v>
      </c>
      <c r="X141" s="44" t="s">
        <v>9079</v>
      </c>
      <c r="Y141" s="44" t="s">
        <v>9079</v>
      </c>
      <c r="AL141" s="71">
        <v>44641</v>
      </c>
      <c r="AM141" s="71">
        <v>44665</v>
      </c>
      <c r="AN141" s="71">
        <v>44666</v>
      </c>
      <c r="AO141" s="71">
        <v>44711</v>
      </c>
      <c r="AP141" s="71">
        <v>44732</v>
      </c>
      <c r="AQ141" s="71">
        <v>44739</v>
      </c>
      <c r="AR141" s="71">
        <v>44746</v>
      </c>
      <c r="AS141" s="71">
        <v>44762</v>
      </c>
      <c r="AT141" s="71">
        <v>44788</v>
      </c>
    </row>
    <row r="142" spans="1:46" s="69" customFormat="1" ht="38.25" hidden="1" x14ac:dyDescent="0.25">
      <c r="A142" s="44" t="s">
        <v>9065</v>
      </c>
      <c r="B142" s="44" t="s">
        <v>9222</v>
      </c>
      <c r="C142" s="44" t="s">
        <v>9067</v>
      </c>
      <c r="D142" s="44" t="s">
        <v>3729</v>
      </c>
      <c r="E142" s="44" t="s">
        <v>9227</v>
      </c>
      <c r="F142" s="44" t="s">
        <v>9069</v>
      </c>
      <c r="G142" s="44" t="s">
        <v>3726</v>
      </c>
      <c r="H142" s="44" t="s">
        <v>2915</v>
      </c>
      <c r="I142" s="31" t="s">
        <v>360</v>
      </c>
      <c r="J142" s="32" t="s">
        <v>392</v>
      </c>
      <c r="K142" s="32" t="s">
        <v>128</v>
      </c>
      <c r="L142" s="46">
        <v>30</v>
      </c>
      <c r="M142" s="46" t="s">
        <v>3724</v>
      </c>
      <c r="N142" s="51">
        <v>44608</v>
      </c>
      <c r="O142" s="46" t="s">
        <v>9261</v>
      </c>
      <c r="P142" s="49">
        <v>44649</v>
      </c>
      <c r="Q142" s="46">
        <f t="shared" si="2"/>
        <v>28</v>
      </c>
      <c r="R142" s="46">
        <f>NETWORKDAYS(N142,P142,AL142:AO142:AP142:AQ142:AR142:AS142:AT142)</f>
        <v>29</v>
      </c>
      <c r="S142" s="44" t="s">
        <v>9135</v>
      </c>
      <c r="T142" s="44"/>
      <c r="U142" s="44" t="s">
        <v>9079</v>
      </c>
      <c r="V142" s="44" t="s">
        <v>9079</v>
      </c>
      <c r="W142" s="44" t="s">
        <v>9138</v>
      </c>
      <c r="X142" s="44" t="s">
        <v>9079</v>
      </c>
      <c r="Y142" s="44" t="s">
        <v>9317</v>
      </c>
      <c r="AL142" s="68">
        <v>44641</v>
      </c>
      <c r="AM142" s="68">
        <v>44665</v>
      </c>
      <c r="AN142" s="68">
        <v>44666</v>
      </c>
      <c r="AO142" s="68">
        <v>44711</v>
      </c>
      <c r="AP142" s="68">
        <v>44732</v>
      </c>
      <c r="AQ142" s="68">
        <v>44739</v>
      </c>
      <c r="AR142" s="68">
        <v>44746</v>
      </c>
      <c r="AS142" s="68">
        <v>44762</v>
      </c>
      <c r="AT142" s="68">
        <v>44788</v>
      </c>
    </row>
    <row r="143" spans="1:46" s="81" customFormat="1" ht="63.75" x14ac:dyDescent="0.25">
      <c r="A143" s="56" t="s">
        <v>9065</v>
      </c>
      <c r="B143" s="56" t="s">
        <v>9222</v>
      </c>
      <c r="C143" s="56" t="s">
        <v>9131</v>
      </c>
      <c r="D143" s="56" t="s">
        <v>3275</v>
      </c>
      <c r="E143" s="56" t="s">
        <v>9068</v>
      </c>
      <c r="F143" s="56" t="s">
        <v>9074</v>
      </c>
      <c r="G143" s="56" t="s">
        <v>3732</v>
      </c>
      <c r="H143" s="36" t="s">
        <v>9114</v>
      </c>
      <c r="I143" s="36" t="s">
        <v>360</v>
      </c>
      <c r="J143" s="37" t="s">
        <v>392</v>
      </c>
      <c r="K143" s="37" t="s">
        <v>128</v>
      </c>
      <c r="L143" s="58">
        <v>30</v>
      </c>
      <c r="M143" s="58" t="s">
        <v>3730</v>
      </c>
      <c r="N143" s="64">
        <v>44608</v>
      </c>
      <c r="O143" s="58"/>
      <c r="P143" s="59">
        <v>44719</v>
      </c>
      <c r="Q143" s="58">
        <f t="shared" si="2"/>
        <v>75</v>
      </c>
      <c r="R143" s="58">
        <f>NETWORKDAYS(N143,P143,AL143:AO143:AP143:AQ143:AR143:AS143:AT143)</f>
        <v>76</v>
      </c>
      <c r="S143" s="56" t="s">
        <v>9141</v>
      </c>
      <c r="T143" s="56" t="s">
        <v>9364</v>
      </c>
      <c r="U143" s="56"/>
      <c r="V143" s="56"/>
      <c r="W143" s="56"/>
      <c r="X143" s="56"/>
      <c r="Y143" s="56"/>
      <c r="AL143" s="80">
        <v>44641</v>
      </c>
      <c r="AM143" s="80">
        <v>44665</v>
      </c>
      <c r="AN143" s="80">
        <v>44666</v>
      </c>
      <c r="AO143" s="80">
        <v>44711</v>
      </c>
      <c r="AP143" s="80">
        <v>44732</v>
      </c>
      <c r="AQ143" s="80">
        <v>44739</v>
      </c>
      <c r="AR143" s="80">
        <v>44746</v>
      </c>
      <c r="AS143" s="80">
        <v>44762</v>
      </c>
      <c r="AT143" s="80">
        <v>44788</v>
      </c>
    </row>
    <row r="144" spans="1:46" s="81" customFormat="1" ht="51" x14ac:dyDescent="0.25">
      <c r="A144" s="56" t="s">
        <v>9065</v>
      </c>
      <c r="B144" s="56" t="s">
        <v>9222</v>
      </c>
      <c r="C144" s="56" t="s">
        <v>9080</v>
      </c>
      <c r="D144" s="56" t="s">
        <v>3740</v>
      </c>
      <c r="E144" s="56" t="s">
        <v>9068</v>
      </c>
      <c r="F144" s="56" t="s">
        <v>9074</v>
      </c>
      <c r="G144" s="56" t="s">
        <v>3736</v>
      </c>
      <c r="H144" s="56" t="s">
        <v>2915</v>
      </c>
      <c r="I144" s="36" t="s">
        <v>360</v>
      </c>
      <c r="J144" s="56" t="s">
        <v>9262</v>
      </c>
      <c r="K144" s="37" t="s">
        <v>585</v>
      </c>
      <c r="L144" s="58">
        <v>20</v>
      </c>
      <c r="M144" s="58" t="s">
        <v>3734</v>
      </c>
      <c r="N144" s="64">
        <v>44608</v>
      </c>
      <c r="O144" s="58" t="s">
        <v>9263</v>
      </c>
      <c r="P144" s="59">
        <v>44673</v>
      </c>
      <c r="Q144" s="58">
        <f t="shared" si="2"/>
        <v>44</v>
      </c>
      <c r="R144" s="58">
        <f>NETWORKDAYS(N144,P144,AL144:AO144:AP144:AQ144:AR144:AS144:AT144)</f>
        <v>45</v>
      </c>
      <c r="S144" s="56" t="s">
        <v>9141</v>
      </c>
      <c r="T144" s="56" t="s">
        <v>9365</v>
      </c>
      <c r="U144" s="64">
        <v>44683</v>
      </c>
      <c r="V144" s="56" t="s">
        <v>9137</v>
      </c>
      <c r="W144" s="56" t="s">
        <v>9138</v>
      </c>
      <c r="X144" s="56" t="s">
        <v>9079</v>
      </c>
      <c r="Y144" s="56" t="s">
        <v>9079</v>
      </c>
      <c r="AL144" s="80">
        <v>44641</v>
      </c>
      <c r="AM144" s="80">
        <v>44665</v>
      </c>
      <c r="AN144" s="80">
        <v>44666</v>
      </c>
      <c r="AO144" s="80">
        <v>44711</v>
      </c>
      <c r="AP144" s="80">
        <v>44732</v>
      </c>
      <c r="AQ144" s="80">
        <v>44739</v>
      </c>
      <c r="AR144" s="80">
        <v>44746</v>
      </c>
      <c r="AS144" s="80">
        <v>44762</v>
      </c>
      <c r="AT144" s="80">
        <v>44788</v>
      </c>
    </row>
    <row r="145" spans="1:46" s="81" customFormat="1" ht="38.25" x14ac:dyDescent="0.25">
      <c r="A145" s="56" t="s">
        <v>9065</v>
      </c>
      <c r="B145" s="56" t="s">
        <v>9222</v>
      </c>
      <c r="C145" s="56" t="s">
        <v>9080</v>
      </c>
      <c r="D145" s="56" t="s">
        <v>3747</v>
      </c>
      <c r="E145" s="56" t="s">
        <v>9227</v>
      </c>
      <c r="F145" s="56" t="s">
        <v>9225</v>
      </c>
      <c r="G145" s="56" t="s">
        <v>3743</v>
      </c>
      <c r="H145" s="37" t="s">
        <v>9081</v>
      </c>
      <c r="I145" s="36" t="s">
        <v>360</v>
      </c>
      <c r="J145" s="36" t="s">
        <v>7025</v>
      </c>
      <c r="K145" s="37" t="s">
        <v>128</v>
      </c>
      <c r="L145" s="58">
        <v>30</v>
      </c>
      <c r="M145" s="58" t="s">
        <v>3741</v>
      </c>
      <c r="N145" s="64">
        <v>44608</v>
      </c>
      <c r="O145" s="58">
        <v>20222110051651</v>
      </c>
      <c r="P145" s="59">
        <v>44698</v>
      </c>
      <c r="Q145" s="58">
        <f t="shared" si="2"/>
        <v>61</v>
      </c>
      <c r="R145" s="58">
        <f>NETWORKDAYS(N145,P145,AL145:AO145:AP145:AQ145:AR145:AS145:AT145)</f>
        <v>62</v>
      </c>
      <c r="S145" s="56" t="s">
        <v>9141</v>
      </c>
      <c r="T145" s="56" t="s">
        <v>9183</v>
      </c>
      <c r="U145" s="64">
        <v>44698</v>
      </c>
      <c r="V145" s="56" t="s">
        <v>9137</v>
      </c>
      <c r="W145" s="56" t="s">
        <v>9138</v>
      </c>
      <c r="X145" s="56" t="s">
        <v>9079</v>
      </c>
      <c r="Y145" s="56" t="s">
        <v>9348</v>
      </c>
      <c r="AL145" s="80">
        <v>44641</v>
      </c>
      <c r="AM145" s="80">
        <v>44665</v>
      </c>
      <c r="AN145" s="80">
        <v>44666</v>
      </c>
      <c r="AO145" s="80">
        <v>44711</v>
      </c>
      <c r="AP145" s="80">
        <v>44732</v>
      </c>
      <c r="AQ145" s="80">
        <v>44739</v>
      </c>
      <c r="AR145" s="80">
        <v>44746</v>
      </c>
      <c r="AS145" s="80">
        <v>44762</v>
      </c>
      <c r="AT145" s="80">
        <v>44788</v>
      </c>
    </row>
    <row r="146" spans="1:46" s="81" customFormat="1" ht="38.25" x14ac:dyDescent="0.25">
      <c r="A146" s="56" t="s">
        <v>9065</v>
      </c>
      <c r="B146" s="56" t="s">
        <v>9222</v>
      </c>
      <c r="C146" s="56" t="s">
        <v>9257</v>
      </c>
      <c r="D146" s="56" t="s">
        <v>3689</v>
      </c>
      <c r="E146" s="56" t="s">
        <v>9227</v>
      </c>
      <c r="F146" s="56" t="s">
        <v>9069</v>
      </c>
      <c r="G146" s="56" t="s">
        <v>3750</v>
      </c>
      <c r="H146" s="37" t="s">
        <v>9081</v>
      </c>
      <c r="I146" s="36" t="s">
        <v>360</v>
      </c>
      <c r="J146" s="36" t="s">
        <v>7025</v>
      </c>
      <c r="K146" s="37" t="s">
        <v>93</v>
      </c>
      <c r="L146" s="58">
        <v>35</v>
      </c>
      <c r="M146" s="58" t="s">
        <v>3748</v>
      </c>
      <c r="N146" s="64">
        <v>44608</v>
      </c>
      <c r="O146" s="58">
        <v>20222110052131</v>
      </c>
      <c r="P146" s="59">
        <v>44685</v>
      </c>
      <c r="Q146" s="58">
        <f t="shared" si="2"/>
        <v>52</v>
      </c>
      <c r="R146" s="58">
        <f>NETWORKDAYS(N146,P146,AL146:AO146:AP146:AQ146:AR146:AS146:AT146)</f>
        <v>53</v>
      </c>
      <c r="S146" s="56" t="s">
        <v>9141</v>
      </c>
      <c r="T146" s="56" t="s">
        <v>9183</v>
      </c>
      <c r="U146" s="64">
        <v>44685</v>
      </c>
      <c r="V146" s="56" t="s">
        <v>9137</v>
      </c>
      <c r="W146" s="56" t="s">
        <v>9138</v>
      </c>
      <c r="X146" s="56" t="s">
        <v>9079</v>
      </c>
      <c r="Y146" s="56" t="s">
        <v>9348</v>
      </c>
      <c r="AL146" s="84">
        <v>44641</v>
      </c>
      <c r="AM146" s="84">
        <v>44665</v>
      </c>
      <c r="AN146" s="84">
        <v>44666</v>
      </c>
      <c r="AO146" s="84">
        <v>44711</v>
      </c>
      <c r="AP146" s="84">
        <v>44732</v>
      </c>
      <c r="AQ146" s="84">
        <v>44739</v>
      </c>
      <c r="AR146" s="84">
        <v>44746</v>
      </c>
      <c r="AS146" s="84">
        <v>44762</v>
      </c>
      <c r="AT146" s="84">
        <v>44788</v>
      </c>
    </row>
    <row r="147" spans="1:46" s="69" customFormat="1" ht="38.25" hidden="1" x14ac:dyDescent="0.25">
      <c r="A147" s="44" t="s">
        <v>9065</v>
      </c>
      <c r="B147" s="44" t="s">
        <v>9222</v>
      </c>
      <c r="C147" s="31" t="s">
        <v>9071</v>
      </c>
      <c r="D147" s="44" t="s">
        <v>3755</v>
      </c>
      <c r="E147" s="44" t="s">
        <v>9102</v>
      </c>
      <c r="F147" s="44" t="s">
        <v>9069</v>
      </c>
      <c r="G147" s="44" t="s">
        <v>3753</v>
      </c>
      <c r="H147" s="32" t="s">
        <v>316</v>
      </c>
      <c r="I147" s="31" t="s">
        <v>360</v>
      </c>
      <c r="J147" s="31" t="s">
        <v>7065</v>
      </c>
      <c r="K147" s="32" t="s">
        <v>55</v>
      </c>
      <c r="L147" s="46">
        <v>30</v>
      </c>
      <c r="M147" s="46" t="s">
        <v>3751</v>
      </c>
      <c r="N147" s="51">
        <v>44609</v>
      </c>
      <c r="O147" s="46" t="s">
        <v>9079</v>
      </c>
      <c r="P147" s="49">
        <v>44648</v>
      </c>
      <c r="Q147" s="46">
        <f t="shared" si="2"/>
        <v>26</v>
      </c>
      <c r="R147" s="46">
        <f>NETWORKDAYS(N147,P147,AL147:AO147:AP147:AQ147:AR147:AS147:AT147)</f>
        <v>27</v>
      </c>
      <c r="S147" s="44" t="s">
        <v>9135</v>
      </c>
      <c r="T147" s="44" t="s">
        <v>9366</v>
      </c>
      <c r="U147" s="44" t="s">
        <v>9079</v>
      </c>
      <c r="V147" s="44" t="s">
        <v>9079</v>
      </c>
      <c r="W147" s="44" t="s">
        <v>9138</v>
      </c>
      <c r="X147" s="44" t="s">
        <v>9079</v>
      </c>
      <c r="Y147" s="44" t="s">
        <v>9367</v>
      </c>
      <c r="AL147" s="71">
        <v>44641</v>
      </c>
      <c r="AM147" s="71">
        <v>44665</v>
      </c>
      <c r="AN147" s="71">
        <v>44666</v>
      </c>
      <c r="AO147" s="71">
        <v>44711</v>
      </c>
      <c r="AP147" s="71">
        <v>44732</v>
      </c>
      <c r="AQ147" s="71">
        <v>44739</v>
      </c>
      <c r="AR147" s="71">
        <v>44746</v>
      </c>
      <c r="AS147" s="71">
        <v>44762</v>
      </c>
      <c r="AT147" s="71">
        <v>44788</v>
      </c>
    </row>
    <row r="148" spans="1:46" s="69" customFormat="1" ht="38.25" hidden="1" x14ac:dyDescent="0.25">
      <c r="A148" s="44" t="s">
        <v>9065</v>
      </c>
      <c r="B148" s="44" t="s">
        <v>9222</v>
      </c>
      <c r="C148" s="44" t="s">
        <v>9067</v>
      </c>
      <c r="D148" s="44" t="s">
        <v>3761</v>
      </c>
      <c r="E148" s="44" t="s">
        <v>9227</v>
      </c>
      <c r="F148" s="44" t="s">
        <v>9069</v>
      </c>
      <c r="G148" s="44" t="s">
        <v>3758</v>
      </c>
      <c r="H148" s="44" t="s">
        <v>2915</v>
      </c>
      <c r="I148" s="31" t="s">
        <v>360</v>
      </c>
      <c r="J148" s="32" t="s">
        <v>392</v>
      </c>
      <c r="K148" s="32" t="s">
        <v>128</v>
      </c>
      <c r="L148" s="46">
        <v>30</v>
      </c>
      <c r="M148" s="46" t="s">
        <v>3756</v>
      </c>
      <c r="N148" s="51">
        <v>44609</v>
      </c>
      <c r="O148" s="46" t="s">
        <v>9264</v>
      </c>
      <c r="P148" s="49">
        <v>44649</v>
      </c>
      <c r="Q148" s="46">
        <f t="shared" si="2"/>
        <v>27</v>
      </c>
      <c r="R148" s="46">
        <f>NETWORKDAYS(N148,P148,AL148:AO148:AP148:AQ148:AR148:AS148:AT148)</f>
        <v>28</v>
      </c>
      <c r="S148" s="44" t="s">
        <v>9135</v>
      </c>
      <c r="T148" s="44"/>
      <c r="U148" s="44" t="s">
        <v>9079</v>
      </c>
      <c r="V148" s="44" t="s">
        <v>9316</v>
      </c>
      <c r="W148" s="44" t="s">
        <v>9138</v>
      </c>
      <c r="X148" s="44" t="s">
        <v>9079</v>
      </c>
      <c r="Y148" s="44" t="s">
        <v>9317</v>
      </c>
      <c r="AL148" s="71">
        <v>44641</v>
      </c>
      <c r="AM148" s="71">
        <v>44665</v>
      </c>
      <c r="AN148" s="71">
        <v>44666</v>
      </c>
      <c r="AO148" s="71">
        <v>44711</v>
      </c>
      <c r="AP148" s="71">
        <v>44732</v>
      </c>
      <c r="AQ148" s="71">
        <v>44739</v>
      </c>
      <c r="AR148" s="71">
        <v>44746</v>
      </c>
      <c r="AS148" s="71">
        <v>44762</v>
      </c>
      <c r="AT148" s="71">
        <v>44788</v>
      </c>
    </row>
    <row r="149" spans="1:46" s="69" customFormat="1" ht="38.25" hidden="1" x14ac:dyDescent="0.25">
      <c r="A149" s="44" t="s">
        <v>9065</v>
      </c>
      <c r="B149" s="44" t="s">
        <v>9222</v>
      </c>
      <c r="C149" s="31" t="s">
        <v>9071</v>
      </c>
      <c r="D149" s="44" t="s">
        <v>3768</v>
      </c>
      <c r="E149" s="44" t="s">
        <v>9102</v>
      </c>
      <c r="F149" s="44" t="s">
        <v>9074</v>
      </c>
      <c r="G149" s="44" t="s">
        <v>3764</v>
      </c>
      <c r="H149" s="32" t="s">
        <v>9094</v>
      </c>
      <c r="I149" s="44" t="s">
        <v>9076</v>
      </c>
      <c r="J149" s="44" t="s">
        <v>9265</v>
      </c>
      <c r="K149" s="32" t="s">
        <v>55</v>
      </c>
      <c r="L149" s="46">
        <v>30</v>
      </c>
      <c r="M149" s="46" t="s">
        <v>3762</v>
      </c>
      <c r="N149" s="51">
        <v>44609</v>
      </c>
      <c r="O149" s="46" t="s">
        <v>9266</v>
      </c>
      <c r="P149" s="49">
        <v>44643</v>
      </c>
      <c r="Q149" s="46">
        <f t="shared" si="2"/>
        <v>23</v>
      </c>
      <c r="R149" s="46">
        <f>NETWORKDAYS(N149,P149,AL149:AO149:AP149:AQ149:AR149:AS149:AT149)</f>
        <v>24</v>
      </c>
      <c r="S149" s="44" t="s">
        <v>9135</v>
      </c>
      <c r="T149" s="44"/>
      <c r="U149" s="51">
        <v>44643</v>
      </c>
      <c r="V149" s="44" t="s">
        <v>9137</v>
      </c>
      <c r="W149" s="44" t="s">
        <v>9138</v>
      </c>
      <c r="X149" s="44" t="s">
        <v>9079</v>
      </c>
      <c r="Y149" s="44" t="s">
        <v>9342</v>
      </c>
      <c r="AL149" s="71">
        <v>44641</v>
      </c>
      <c r="AM149" s="71">
        <v>44665</v>
      </c>
      <c r="AN149" s="71">
        <v>44666</v>
      </c>
      <c r="AO149" s="71">
        <v>44711</v>
      </c>
      <c r="AP149" s="71">
        <v>44732</v>
      </c>
      <c r="AQ149" s="71">
        <v>44739</v>
      </c>
      <c r="AR149" s="71">
        <v>44746</v>
      </c>
      <c r="AS149" s="71">
        <v>44762</v>
      </c>
      <c r="AT149" s="71">
        <v>44788</v>
      </c>
    </row>
    <row r="150" spans="1:46" s="69" customFormat="1" ht="38.25" hidden="1" x14ac:dyDescent="0.25">
      <c r="A150" s="44" t="s">
        <v>9065</v>
      </c>
      <c r="B150" s="44" t="s">
        <v>9243</v>
      </c>
      <c r="C150" s="31" t="s">
        <v>9071</v>
      </c>
      <c r="D150" s="44" t="s">
        <v>3773</v>
      </c>
      <c r="E150" s="44" t="s">
        <v>9121</v>
      </c>
      <c r="F150" s="44" t="s">
        <v>9095</v>
      </c>
      <c r="G150" s="44" t="s">
        <v>3771</v>
      </c>
      <c r="H150" s="44" t="s">
        <v>8836</v>
      </c>
      <c r="I150" s="31" t="s">
        <v>9076</v>
      </c>
      <c r="J150" s="44" t="s">
        <v>8837</v>
      </c>
      <c r="K150" s="32" t="s">
        <v>585</v>
      </c>
      <c r="L150" s="46">
        <v>20</v>
      </c>
      <c r="M150" s="46" t="s">
        <v>3769</v>
      </c>
      <c r="N150" s="51">
        <v>44609</v>
      </c>
      <c r="O150" s="46" t="s">
        <v>9079</v>
      </c>
      <c r="P150" s="49">
        <v>44609</v>
      </c>
      <c r="Q150" s="46">
        <f t="shared" si="2"/>
        <v>0</v>
      </c>
      <c r="R150" s="46">
        <f>NETWORKDAYS(N150,P150,AL150:AO150:AP150:AQ150:AR150:AS150:AT150)</f>
        <v>1</v>
      </c>
      <c r="S150" s="44" t="s">
        <v>9135</v>
      </c>
      <c r="T150" s="44" t="s">
        <v>9368</v>
      </c>
      <c r="U150" s="44" t="s">
        <v>9079</v>
      </c>
      <c r="V150" s="44" t="s">
        <v>9079</v>
      </c>
      <c r="W150" s="44" t="s">
        <v>9079</v>
      </c>
      <c r="X150" s="44" t="s">
        <v>9079</v>
      </c>
      <c r="Y150" s="44" t="s">
        <v>9079</v>
      </c>
      <c r="AL150" s="68">
        <v>44641</v>
      </c>
      <c r="AM150" s="68">
        <v>44665</v>
      </c>
      <c r="AN150" s="68">
        <v>44666</v>
      </c>
      <c r="AO150" s="68">
        <v>44711</v>
      </c>
      <c r="AP150" s="68">
        <v>44732</v>
      </c>
      <c r="AQ150" s="68">
        <v>44739</v>
      </c>
      <c r="AR150" s="68">
        <v>44746</v>
      </c>
      <c r="AS150" s="68">
        <v>44762</v>
      </c>
      <c r="AT150" s="68">
        <v>44788</v>
      </c>
    </row>
    <row r="151" spans="1:46" s="81" customFormat="1" ht="114.75" x14ac:dyDescent="0.25">
      <c r="A151" s="56" t="s">
        <v>9065</v>
      </c>
      <c r="B151" s="56" t="s">
        <v>9222</v>
      </c>
      <c r="C151" s="36" t="s">
        <v>9071</v>
      </c>
      <c r="D151" s="56" t="s">
        <v>3781</v>
      </c>
      <c r="E151" s="56" t="s">
        <v>9102</v>
      </c>
      <c r="F151" s="56" t="s">
        <v>9074</v>
      </c>
      <c r="G151" s="56" t="s">
        <v>3777</v>
      </c>
      <c r="H151" s="37" t="s">
        <v>9081</v>
      </c>
      <c r="I151" s="36" t="s">
        <v>360</v>
      </c>
      <c r="J151" s="36" t="s">
        <v>7025</v>
      </c>
      <c r="K151" s="37" t="s">
        <v>128</v>
      </c>
      <c r="L151" s="58">
        <v>30</v>
      </c>
      <c r="M151" s="58" t="s">
        <v>3775</v>
      </c>
      <c r="N151" s="64">
        <v>44609</v>
      </c>
      <c r="O151" s="58">
        <v>20221000042131</v>
      </c>
      <c r="P151" s="59">
        <v>44659</v>
      </c>
      <c r="Q151" s="58">
        <f t="shared" si="2"/>
        <v>35</v>
      </c>
      <c r="R151" s="58">
        <f>NETWORKDAYS(N151,P151,AL151:AO151:AP151:AQ151:AR151:AS151:AT151)</f>
        <v>36</v>
      </c>
      <c r="S151" s="56" t="s">
        <v>9141</v>
      </c>
      <c r="T151" s="56" t="s">
        <v>9369</v>
      </c>
      <c r="U151" s="64">
        <v>44673</v>
      </c>
      <c r="V151" s="56" t="s">
        <v>9137</v>
      </c>
      <c r="W151" s="56" t="s">
        <v>9138</v>
      </c>
      <c r="X151" s="56" t="s">
        <v>9079</v>
      </c>
      <c r="Y151" s="56" t="s">
        <v>9370</v>
      </c>
      <c r="AL151" s="80">
        <v>44641</v>
      </c>
      <c r="AM151" s="80">
        <v>44665</v>
      </c>
      <c r="AN151" s="80">
        <v>44666</v>
      </c>
      <c r="AO151" s="80">
        <v>44711</v>
      </c>
      <c r="AP151" s="80">
        <v>44732</v>
      </c>
      <c r="AQ151" s="80">
        <v>44739</v>
      </c>
      <c r="AR151" s="80">
        <v>44746</v>
      </c>
      <c r="AS151" s="80">
        <v>44762</v>
      </c>
      <c r="AT151" s="80">
        <v>44788</v>
      </c>
    </row>
    <row r="152" spans="1:46" s="69" customFormat="1" ht="38.25" hidden="1" x14ac:dyDescent="0.25">
      <c r="A152" s="44" t="s">
        <v>9065</v>
      </c>
      <c r="B152" s="44" t="s">
        <v>9222</v>
      </c>
      <c r="C152" s="44" t="s">
        <v>9077</v>
      </c>
      <c r="D152" s="44" t="s">
        <v>3785</v>
      </c>
      <c r="E152" s="44" t="s">
        <v>9227</v>
      </c>
      <c r="F152" s="44" t="s">
        <v>9069</v>
      </c>
      <c r="G152" s="44" t="s">
        <v>3784</v>
      </c>
      <c r="H152" s="32" t="s">
        <v>9083</v>
      </c>
      <c r="I152" s="31" t="s">
        <v>360</v>
      </c>
      <c r="J152" s="31" t="s">
        <v>7025</v>
      </c>
      <c r="K152" s="32" t="s">
        <v>93</v>
      </c>
      <c r="L152" s="46">
        <v>35</v>
      </c>
      <c r="M152" s="46" t="s">
        <v>3782</v>
      </c>
      <c r="N152" s="51">
        <v>44609</v>
      </c>
      <c r="O152" s="46" t="s">
        <v>9267</v>
      </c>
      <c r="P152" s="49">
        <v>44634</v>
      </c>
      <c r="Q152" s="46">
        <f t="shared" si="2"/>
        <v>17</v>
      </c>
      <c r="R152" s="46">
        <f>NETWORKDAYS(N152,P152,AL152:AO152:AP152:AQ152:AR152:AS152:AT152)</f>
        <v>18</v>
      </c>
      <c r="S152" s="44" t="s">
        <v>9135</v>
      </c>
      <c r="T152" s="44" t="s">
        <v>9371</v>
      </c>
      <c r="U152" s="51">
        <v>44634</v>
      </c>
      <c r="V152" s="44" t="s">
        <v>9137</v>
      </c>
      <c r="W152" s="44" t="s">
        <v>9138</v>
      </c>
      <c r="X152" s="44" t="s">
        <v>9079</v>
      </c>
      <c r="Y152" s="44" t="s">
        <v>9079</v>
      </c>
      <c r="AL152" s="71">
        <v>44641</v>
      </c>
      <c r="AM152" s="71">
        <v>44665</v>
      </c>
      <c r="AN152" s="71">
        <v>44666</v>
      </c>
      <c r="AO152" s="71">
        <v>44711</v>
      </c>
      <c r="AP152" s="71">
        <v>44732</v>
      </c>
      <c r="AQ152" s="71">
        <v>44739</v>
      </c>
      <c r="AR152" s="71">
        <v>44746</v>
      </c>
      <c r="AS152" s="71">
        <v>44762</v>
      </c>
      <c r="AT152" s="71">
        <v>44788</v>
      </c>
    </row>
    <row r="153" spans="1:46" s="69" customFormat="1" ht="38.25" hidden="1" x14ac:dyDescent="0.25">
      <c r="A153" s="44" t="s">
        <v>9065</v>
      </c>
      <c r="B153" s="44" t="s">
        <v>9222</v>
      </c>
      <c r="C153" s="31" t="s">
        <v>9071</v>
      </c>
      <c r="D153" s="44" t="s">
        <v>3790</v>
      </c>
      <c r="E153" s="44" t="s">
        <v>9102</v>
      </c>
      <c r="F153" s="44" t="s">
        <v>9069</v>
      </c>
      <c r="G153" s="44" t="s">
        <v>3788</v>
      </c>
      <c r="H153" s="32" t="s">
        <v>316</v>
      </c>
      <c r="I153" s="31" t="s">
        <v>360</v>
      </c>
      <c r="J153" s="31" t="s">
        <v>7065</v>
      </c>
      <c r="K153" s="32" t="s">
        <v>55</v>
      </c>
      <c r="L153" s="46">
        <v>30</v>
      </c>
      <c r="M153" s="46" t="s">
        <v>3786</v>
      </c>
      <c r="N153" s="51">
        <v>44609</v>
      </c>
      <c r="O153" s="46" t="s">
        <v>9079</v>
      </c>
      <c r="P153" s="49">
        <v>44648</v>
      </c>
      <c r="Q153" s="46">
        <f t="shared" si="2"/>
        <v>26</v>
      </c>
      <c r="R153" s="46">
        <f>NETWORKDAYS(N153,P153,AL153:AO153:AP153:AQ153:AR153:AS153:AT153)</f>
        <v>27</v>
      </c>
      <c r="S153" s="44" t="s">
        <v>9135</v>
      </c>
      <c r="T153" s="44" t="s">
        <v>9372</v>
      </c>
      <c r="U153" s="44" t="s">
        <v>9079</v>
      </c>
      <c r="V153" s="44" t="s">
        <v>9079</v>
      </c>
      <c r="W153" s="44" t="s">
        <v>9138</v>
      </c>
      <c r="X153" s="44" t="s">
        <v>9079</v>
      </c>
      <c r="Y153" s="44" t="s">
        <v>9367</v>
      </c>
      <c r="AL153" s="71">
        <v>44641</v>
      </c>
      <c r="AM153" s="71">
        <v>44665</v>
      </c>
      <c r="AN153" s="71">
        <v>44666</v>
      </c>
      <c r="AO153" s="71">
        <v>44711</v>
      </c>
      <c r="AP153" s="71">
        <v>44732</v>
      </c>
      <c r="AQ153" s="71">
        <v>44739</v>
      </c>
      <c r="AR153" s="71">
        <v>44746</v>
      </c>
      <c r="AS153" s="71">
        <v>44762</v>
      </c>
      <c r="AT153" s="71">
        <v>44788</v>
      </c>
    </row>
    <row r="154" spans="1:46" s="69" customFormat="1" ht="51" hidden="1" x14ac:dyDescent="0.25">
      <c r="A154" s="44" t="s">
        <v>9065</v>
      </c>
      <c r="B154" s="44" t="s">
        <v>9222</v>
      </c>
      <c r="C154" s="44" t="s">
        <v>9067</v>
      </c>
      <c r="D154" s="44" t="s">
        <v>3795</v>
      </c>
      <c r="E154" s="44" t="s">
        <v>9068</v>
      </c>
      <c r="F154" s="44" t="s">
        <v>9069</v>
      </c>
      <c r="G154" s="44" t="s">
        <v>3793</v>
      </c>
      <c r="H154" s="31" t="s">
        <v>9109</v>
      </c>
      <c r="I154" s="31" t="s">
        <v>360</v>
      </c>
      <c r="J154" s="31" t="s">
        <v>9090</v>
      </c>
      <c r="K154" s="32" t="s">
        <v>93</v>
      </c>
      <c r="L154" s="46">
        <v>35</v>
      </c>
      <c r="M154" s="46" t="s">
        <v>3791</v>
      </c>
      <c r="N154" s="51">
        <v>44609</v>
      </c>
      <c r="O154" s="46" t="s">
        <v>9268</v>
      </c>
      <c r="P154" s="49">
        <v>44655</v>
      </c>
      <c r="Q154" s="46">
        <f t="shared" si="2"/>
        <v>31</v>
      </c>
      <c r="R154" s="46">
        <f>NETWORKDAYS(N154,P154,AL154:AO154:AP154:AQ154:AR154:AS154:AT154)</f>
        <v>32</v>
      </c>
      <c r="S154" s="44" t="s">
        <v>9135</v>
      </c>
      <c r="T154" s="44"/>
      <c r="U154" s="44" t="s">
        <v>9079</v>
      </c>
      <c r="V154" s="44" t="s">
        <v>9079</v>
      </c>
      <c r="W154" s="44" t="s">
        <v>9138</v>
      </c>
      <c r="X154" s="44" t="s">
        <v>9079</v>
      </c>
      <c r="Y154" s="44" t="s">
        <v>9317</v>
      </c>
      <c r="AL154" s="68">
        <v>44641</v>
      </c>
      <c r="AM154" s="68">
        <v>44665</v>
      </c>
      <c r="AN154" s="68">
        <v>44666</v>
      </c>
      <c r="AO154" s="68">
        <v>44711</v>
      </c>
      <c r="AP154" s="68">
        <v>44732</v>
      </c>
      <c r="AQ154" s="68">
        <v>44739</v>
      </c>
      <c r="AR154" s="68">
        <v>44746</v>
      </c>
      <c r="AS154" s="68">
        <v>44762</v>
      </c>
      <c r="AT154" s="68">
        <v>44788</v>
      </c>
    </row>
    <row r="155" spans="1:46" s="87" customFormat="1" ht="38.25" x14ac:dyDescent="0.25">
      <c r="A155" s="53" t="s">
        <v>9065</v>
      </c>
      <c r="B155" s="53" t="s">
        <v>9222</v>
      </c>
      <c r="C155" s="41" t="s">
        <v>9071</v>
      </c>
      <c r="D155" s="53" t="s">
        <v>1549</v>
      </c>
      <c r="E155" s="53" t="s">
        <v>9121</v>
      </c>
      <c r="F155" s="53" t="s">
        <v>9074</v>
      </c>
      <c r="G155" s="53" t="s">
        <v>3798</v>
      </c>
      <c r="H155" s="42" t="s">
        <v>9094</v>
      </c>
      <c r="I155" s="41" t="s">
        <v>9076</v>
      </c>
      <c r="J155" s="53" t="s">
        <v>9265</v>
      </c>
      <c r="K155" s="42" t="s">
        <v>660</v>
      </c>
      <c r="L155" s="55">
        <v>10</v>
      </c>
      <c r="M155" s="55" t="s">
        <v>3796</v>
      </c>
      <c r="N155" s="98">
        <v>44609</v>
      </c>
      <c r="O155" s="55"/>
      <c r="P155" s="99">
        <v>44771</v>
      </c>
      <c r="Q155" s="55">
        <f t="shared" si="2"/>
        <v>108</v>
      </c>
      <c r="R155" s="55">
        <f>NETWORKDAYS(N155,P155,AL155:AO155:AP155:AQ155:AR155:AS155:AT155)</f>
        <v>109</v>
      </c>
      <c r="S155" s="53" t="s">
        <v>9158</v>
      </c>
      <c r="T155" s="53"/>
      <c r="U155" s="53"/>
      <c r="V155" s="53"/>
      <c r="W155" s="53"/>
      <c r="X155" s="53"/>
      <c r="Y155" s="53"/>
      <c r="AL155" s="86">
        <v>44641</v>
      </c>
      <c r="AM155" s="86">
        <v>44665</v>
      </c>
      <c r="AN155" s="86">
        <v>44666</v>
      </c>
      <c r="AO155" s="86">
        <v>44711</v>
      </c>
      <c r="AP155" s="86">
        <v>44732</v>
      </c>
      <c r="AQ155" s="86">
        <v>44739</v>
      </c>
      <c r="AR155" s="86">
        <v>44746</v>
      </c>
      <c r="AS155" s="86">
        <v>44762</v>
      </c>
      <c r="AT155" s="86">
        <v>44788</v>
      </c>
    </row>
    <row r="156" spans="1:46" s="69" customFormat="1" ht="38.25" hidden="1" x14ac:dyDescent="0.25">
      <c r="A156" s="44" t="s">
        <v>9065</v>
      </c>
      <c r="B156" s="44" t="s">
        <v>9222</v>
      </c>
      <c r="C156" s="44" t="s">
        <v>9238</v>
      </c>
      <c r="D156" s="44" t="s">
        <v>3805</v>
      </c>
      <c r="E156" s="44" t="s">
        <v>9223</v>
      </c>
      <c r="F156" s="44" t="s">
        <v>9069</v>
      </c>
      <c r="G156" s="44" t="s">
        <v>3802</v>
      </c>
      <c r="H156" s="44" t="s">
        <v>3806</v>
      </c>
      <c r="I156" s="31" t="s">
        <v>360</v>
      </c>
      <c r="J156" s="31" t="s">
        <v>7065</v>
      </c>
      <c r="K156" s="32" t="s">
        <v>128</v>
      </c>
      <c r="L156" s="46">
        <v>30</v>
      </c>
      <c r="M156" s="46" t="s">
        <v>3800</v>
      </c>
      <c r="N156" s="51">
        <v>44609</v>
      </c>
      <c r="O156" s="46">
        <v>20222140046171</v>
      </c>
      <c r="P156" s="49">
        <v>44630</v>
      </c>
      <c r="Q156" s="46">
        <f t="shared" si="2"/>
        <v>15</v>
      </c>
      <c r="R156" s="46">
        <f>NETWORKDAYS(N156,P156,AL156:AO156:AP156:AQ156:AR156:AS156:AT156)</f>
        <v>16</v>
      </c>
      <c r="S156" s="44" t="s">
        <v>9135</v>
      </c>
      <c r="T156" s="44" t="s">
        <v>9373</v>
      </c>
      <c r="U156" s="44" t="s">
        <v>9079</v>
      </c>
      <c r="V156" s="44" t="s">
        <v>9316</v>
      </c>
      <c r="W156" s="44" t="s">
        <v>9138</v>
      </c>
      <c r="X156" s="44" t="s">
        <v>9079</v>
      </c>
      <c r="Y156" s="44" t="s">
        <v>9308</v>
      </c>
      <c r="AL156" s="71">
        <v>44641</v>
      </c>
      <c r="AM156" s="71">
        <v>44665</v>
      </c>
      <c r="AN156" s="71">
        <v>44666</v>
      </c>
      <c r="AO156" s="71">
        <v>44711</v>
      </c>
      <c r="AP156" s="71">
        <v>44732</v>
      </c>
      <c r="AQ156" s="71">
        <v>44739</v>
      </c>
      <c r="AR156" s="71">
        <v>44746</v>
      </c>
      <c r="AS156" s="71">
        <v>44762</v>
      </c>
      <c r="AT156" s="71">
        <v>44788</v>
      </c>
    </row>
    <row r="157" spans="1:46" s="69" customFormat="1" ht="63.75" hidden="1" x14ac:dyDescent="0.25">
      <c r="A157" s="44" t="s">
        <v>9065</v>
      </c>
      <c r="B157" s="44" t="s">
        <v>9222</v>
      </c>
      <c r="C157" s="44" t="s">
        <v>9132</v>
      </c>
      <c r="D157" s="44" t="s">
        <v>3812</v>
      </c>
      <c r="E157" s="44" t="s">
        <v>9068</v>
      </c>
      <c r="F157" s="44" t="s">
        <v>9074</v>
      </c>
      <c r="G157" s="44" t="s">
        <v>3809</v>
      </c>
      <c r="H157" s="32" t="s">
        <v>7161</v>
      </c>
      <c r="I157" s="31" t="s">
        <v>7162</v>
      </c>
      <c r="J157" s="44" t="s">
        <v>9234</v>
      </c>
      <c r="K157" s="32" t="s">
        <v>585</v>
      </c>
      <c r="L157" s="46">
        <v>20</v>
      </c>
      <c r="M157" s="46" t="s">
        <v>3807</v>
      </c>
      <c r="N157" s="51">
        <v>44609</v>
      </c>
      <c r="O157" s="46">
        <v>20221000040041</v>
      </c>
      <c r="P157" s="49">
        <v>44636</v>
      </c>
      <c r="Q157" s="46">
        <f t="shared" si="2"/>
        <v>19</v>
      </c>
      <c r="R157" s="46">
        <f>NETWORKDAYS(N157,P157,AL157:AO157:AP157:AQ157:AR157:AS157:AT157)</f>
        <v>20</v>
      </c>
      <c r="S157" s="44" t="s">
        <v>9135</v>
      </c>
      <c r="T157" s="44" t="s">
        <v>9374</v>
      </c>
      <c r="U157" s="51">
        <v>44636</v>
      </c>
      <c r="V157" s="44" t="s">
        <v>9137</v>
      </c>
      <c r="W157" s="44" t="s">
        <v>9138</v>
      </c>
      <c r="X157" s="44" t="s">
        <v>9079</v>
      </c>
      <c r="Y157" s="44" t="s">
        <v>9079</v>
      </c>
      <c r="AL157" s="71">
        <v>44641</v>
      </c>
      <c r="AM157" s="71">
        <v>44665</v>
      </c>
      <c r="AN157" s="71">
        <v>44666</v>
      </c>
      <c r="AO157" s="71">
        <v>44711</v>
      </c>
      <c r="AP157" s="71">
        <v>44732</v>
      </c>
      <c r="AQ157" s="71">
        <v>44739</v>
      </c>
      <c r="AR157" s="71">
        <v>44746</v>
      </c>
      <c r="AS157" s="71">
        <v>44762</v>
      </c>
      <c r="AT157" s="71">
        <v>44788</v>
      </c>
    </row>
    <row r="158" spans="1:46" s="81" customFormat="1" ht="38.25" x14ac:dyDescent="0.25">
      <c r="A158" s="56" t="s">
        <v>9065</v>
      </c>
      <c r="B158" s="56" t="s">
        <v>9222</v>
      </c>
      <c r="C158" s="56" t="s">
        <v>9115</v>
      </c>
      <c r="D158" s="56" t="s">
        <v>3826</v>
      </c>
      <c r="E158" s="56" t="s">
        <v>9227</v>
      </c>
      <c r="F158" s="56" t="s">
        <v>9069</v>
      </c>
      <c r="G158" s="56" t="s">
        <v>3822</v>
      </c>
      <c r="H158" s="37" t="s">
        <v>316</v>
      </c>
      <c r="I158" s="36" t="s">
        <v>360</v>
      </c>
      <c r="J158" s="36" t="s">
        <v>7065</v>
      </c>
      <c r="K158" s="37" t="s">
        <v>55</v>
      </c>
      <c r="L158" s="58">
        <v>30</v>
      </c>
      <c r="M158" s="58" t="s">
        <v>3820</v>
      </c>
      <c r="N158" s="64">
        <v>44609</v>
      </c>
      <c r="O158" s="58">
        <v>20222140050811</v>
      </c>
      <c r="P158" s="59">
        <v>44655</v>
      </c>
      <c r="Q158" s="58">
        <f t="shared" si="2"/>
        <v>31</v>
      </c>
      <c r="R158" s="58">
        <f>NETWORKDAYS(N158,P158,AL158:AO158:AP158:AQ158:AR158:AS158:AT158)</f>
        <v>32</v>
      </c>
      <c r="S158" s="56" t="s">
        <v>9141</v>
      </c>
      <c r="T158" s="56" t="s">
        <v>9375</v>
      </c>
      <c r="U158" s="56" t="s">
        <v>9079</v>
      </c>
      <c r="V158" s="56" t="s">
        <v>9316</v>
      </c>
      <c r="W158" s="56" t="s">
        <v>9138</v>
      </c>
      <c r="X158" s="56" t="s">
        <v>9079</v>
      </c>
      <c r="Y158" s="56" t="s">
        <v>9317</v>
      </c>
      <c r="AL158" s="84">
        <v>44641</v>
      </c>
      <c r="AM158" s="84">
        <v>44665</v>
      </c>
      <c r="AN158" s="84">
        <v>44666</v>
      </c>
      <c r="AO158" s="84">
        <v>44711</v>
      </c>
      <c r="AP158" s="84">
        <v>44732</v>
      </c>
      <c r="AQ158" s="84">
        <v>44739</v>
      </c>
      <c r="AR158" s="84">
        <v>44746</v>
      </c>
      <c r="AS158" s="84">
        <v>44762</v>
      </c>
      <c r="AT158" s="84">
        <v>44788</v>
      </c>
    </row>
    <row r="159" spans="1:46" s="81" customFormat="1" ht="38.25" x14ac:dyDescent="0.25">
      <c r="A159" s="56" t="s">
        <v>9065</v>
      </c>
      <c r="B159" s="56" t="s">
        <v>9222</v>
      </c>
      <c r="C159" s="56" t="s">
        <v>9067</v>
      </c>
      <c r="D159" s="56" t="s">
        <v>3833</v>
      </c>
      <c r="E159" s="56" t="s">
        <v>9068</v>
      </c>
      <c r="F159" s="56" t="s">
        <v>9074</v>
      </c>
      <c r="G159" s="56" t="s">
        <v>3829</v>
      </c>
      <c r="H159" s="37" t="s">
        <v>9081</v>
      </c>
      <c r="I159" s="36" t="s">
        <v>360</v>
      </c>
      <c r="J159" s="36" t="s">
        <v>7025</v>
      </c>
      <c r="K159" s="37" t="s">
        <v>128</v>
      </c>
      <c r="L159" s="58">
        <v>30</v>
      </c>
      <c r="M159" s="58" t="s">
        <v>3827</v>
      </c>
      <c r="N159" s="64">
        <v>44609</v>
      </c>
      <c r="O159" s="58">
        <v>20222110051961</v>
      </c>
      <c r="P159" s="59">
        <v>44685</v>
      </c>
      <c r="Q159" s="58">
        <f t="shared" si="2"/>
        <v>51</v>
      </c>
      <c r="R159" s="58">
        <f>NETWORKDAYS(N159,P159,AL159:AO159:AP159:AQ159:AR159:AS159:AT159)</f>
        <v>52</v>
      </c>
      <c r="S159" s="56" t="s">
        <v>9141</v>
      </c>
      <c r="T159" s="56" t="s">
        <v>9183</v>
      </c>
      <c r="U159" s="64">
        <v>44685</v>
      </c>
      <c r="V159" s="56" t="s">
        <v>9137</v>
      </c>
      <c r="W159" s="56" t="s">
        <v>9138</v>
      </c>
      <c r="X159" s="56" t="s">
        <v>9079</v>
      </c>
      <c r="Y159" s="56" t="s">
        <v>9348</v>
      </c>
      <c r="AL159" s="80">
        <v>44641</v>
      </c>
      <c r="AM159" s="80">
        <v>44665</v>
      </c>
      <c r="AN159" s="80">
        <v>44666</v>
      </c>
      <c r="AO159" s="80">
        <v>44711</v>
      </c>
      <c r="AP159" s="80">
        <v>44732</v>
      </c>
      <c r="AQ159" s="80">
        <v>44739</v>
      </c>
      <c r="AR159" s="80">
        <v>44746</v>
      </c>
      <c r="AS159" s="80">
        <v>44762</v>
      </c>
      <c r="AT159" s="80">
        <v>44788</v>
      </c>
    </row>
    <row r="160" spans="1:46" s="87" customFormat="1" ht="38.25" x14ac:dyDescent="0.25">
      <c r="A160" s="53" t="s">
        <v>9065</v>
      </c>
      <c r="B160" s="53" t="s">
        <v>9222</v>
      </c>
      <c r="C160" s="53" t="s">
        <v>9252</v>
      </c>
      <c r="D160" s="53" t="s">
        <v>3840</v>
      </c>
      <c r="E160" s="53" t="s">
        <v>9068</v>
      </c>
      <c r="F160" s="53" t="s">
        <v>9074</v>
      </c>
      <c r="G160" s="53" t="s">
        <v>3836</v>
      </c>
      <c r="H160" s="41" t="s">
        <v>9114</v>
      </c>
      <c r="I160" s="41" t="s">
        <v>360</v>
      </c>
      <c r="J160" s="42" t="s">
        <v>392</v>
      </c>
      <c r="K160" s="42" t="s">
        <v>55</v>
      </c>
      <c r="L160" s="55">
        <v>30</v>
      </c>
      <c r="M160" s="55" t="s">
        <v>3834</v>
      </c>
      <c r="N160" s="98">
        <v>44609</v>
      </c>
      <c r="O160" s="55"/>
      <c r="P160" s="99">
        <v>44771</v>
      </c>
      <c r="Q160" s="55">
        <f t="shared" si="2"/>
        <v>108</v>
      </c>
      <c r="R160" s="55">
        <f>NETWORKDAYS(N160,P160,AL160:AO160:AP160:AQ160:AR160:AS160:AT160)</f>
        <v>109</v>
      </c>
      <c r="S160" s="53" t="s">
        <v>9158</v>
      </c>
      <c r="T160" s="53"/>
      <c r="U160" s="53"/>
      <c r="V160" s="53"/>
      <c r="W160" s="53"/>
      <c r="X160" s="53"/>
      <c r="Y160" s="53"/>
      <c r="AL160" s="86">
        <v>44641</v>
      </c>
      <c r="AM160" s="86">
        <v>44665</v>
      </c>
      <c r="AN160" s="86">
        <v>44666</v>
      </c>
      <c r="AO160" s="86">
        <v>44711</v>
      </c>
      <c r="AP160" s="86">
        <v>44732</v>
      </c>
      <c r="AQ160" s="86">
        <v>44739</v>
      </c>
      <c r="AR160" s="86">
        <v>44746</v>
      </c>
      <c r="AS160" s="86">
        <v>44762</v>
      </c>
      <c r="AT160" s="86">
        <v>44788</v>
      </c>
    </row>
    <row r="161" spans="1:46" s="81" customFormat="1" ht="38.25" x14ac:dyDescent="0.25">
      <c r="A161" s="56" t="s">
        <v>9065</v>
      </c>
      <c r="B161" s="56" t="s">
        <v>9222</v>
      </c>
      <c r="C161" s="56" t="s">
        <v>9269</v>
      </c>
      <c r="D161" s="56" t="s">
        <v>3847</v>
      </c>
      <c r="E161" s="56" t="s">
        <v>9227</v>
      </c>
      <c r="F161" s="56" t="s">
        <v>9225</v>
      </c>
      <c r="G161" s="56" t="s">
        <v>3843</v>
      </c>
      <c r="H161" s="36" t="s">
        <v>9109</v>
      </c>
      <c r="I161" s="36" t="s">
        <v>360</v>
      </c>
      <c r="J161" s="36" t="s">
        <v>9090</v>
      </c>
      <c r="K161" s="37" t="s">
        <v>128</v>
      </c>
      <c r="L161" s="58">
        <v>30</v>
      </c>
      <c r="M161" s="58" t="s">
        <v>3841</v>
      </c>
      <c r="N161" s="64">
        <v>44609</v>
      </c>
      <c r="O161" s="58" t="s">
        <v>9270</v>
      </c>
      <c r="P161" s="59">
        <v>44677</v>
      </c>
      <c r="Q161" s="58">
        <f t="shared" si="2"/>
        <v>45</v>
      </c>
      <c r="R161" s="58">
        <f>NETWORKDAYS(N161,P161,AL161:AO161:AP161:AQ161:AR161:AS161:AT161)</f>
        <v>46</v>
      </c>
      <c r="S161" s="56" t="s">
        <v>9141</v>
      </c>
      <c r="T161" s="56" t="s">
        <v>9376</v>
      </c>
      <c r="U161" s="64">
        <v>44677</v>
      </c>
      <c r="V161" s="56" t="s">
        <v>9137</v>
      </c>
      <c r="W161" s="56" t="s">
        <v>9138</v>
      </c>
      <c r="X161" s="56" t="s">
        <v>9079</v>
      </c>
      <c r="Y161" s="56" t="s">
        <v>9348</v>
      </c>
      <c r="AL161" s="80">
        <v>44641</v>
      </c>
      <c r="AM161" s="80">
        <v>44665</v>
      </c>
      <c r="AN161" s="80">
        <v>44666</v>
      </c>
      <c r="AO161" s="80">
        <v>44711</v>
      </c>
      <c r="AP161" s="80">
        <v>44732</v>
      </c>
      <c r="AQ161" s="80">
        <v>44739</v>
      </c>
      <c r="AR161" s="80">
        <v>44746</v>
      </c>
      <c r="AS161" s="80">
        <v>44762</v>
      </c>
      <c r="AT161" s="80">
        <v>44788</v>
      </c>
    </row>
    <row r="162" spans="1:46" s="69" customFormat="1" ht="51" hidden="1" x14ac:dyDescent="0.25">
      <c r="A162" s="44" t="s">
        <v>9065</v>
      </c>
      <c r="B162" s="44" t="s">
        <v>9222</v>
      </c>
      <c r="C162" s="44" t="s">
        <v>9113</v>
      </c>
      <c r="D162" s="44" t="s">
        <v>3112</v>
      </c>
      <c r="E162" s="44" t="s">
        <v>9227</v>
      </c>
      <c r="F162" s="44" t="s">
        <v>9069</v>
      </c>
      <c r="G162" s="44" t="s">
        <v>3850</v>
      </c>
      <c r="H162" s="32" t="s">
        <v>7526</v>
      </c>
      <c r="I162" s="31" t="s">
        <v>360</v>
      </c>
      <c r="J162" s="31" t="s">
        <v>7025</v>
      </c>
      <c r="K162" s="32" t="s">
        <v>93</v>
      </c>
      <c r="L162" s="46">
        <v>35</v>
      </c>
      <c r="M162" s="46" t="s">
        <v>3848</v>
      </c>
      <c r="N162" s="51">
        <v>44610</v>
      </c>
      <c r="O162" s="46" t="s">
        <v>9271</v>
      </c>
      <c r="P162" s="49">
        <v>44629</v>
      </c>
      <c r="Q162" s="46">
        <f t="shared" si="2"/>
        <v>13</v>
      </c>
      <c r="R162" s="46">
        <f>NETWORKDAYS(N162,P162,AL162:AO162:AP162:AQ162:AR162:AS162:AT162)</f>
        <v>14</v>
      </c>
      <c r="S162" s="44" t="s">
        <v>9135</v>
      </c>
      <c r="T162" s="44" t="s">
        <v>9377</v>
      </c>
      <c r="U162" s="51">
        <v>44629</v>
      </c>
      <c r="V162" s="44" t="s">
        <v>9137</v>
      </c>
      <c r="W162" s="44" t="s">
        <v>9138</v>
      </c>
      <c r="X162" s="44" t="s">
        <v>9079</v>
      </c>
      <c r="Y162" s="44" t="s">
        <v>9079</v>
      </c>
      <c r="AL162" s="68">
        <v>44641</v>
      </c>
      <c r="AM162" s="68">
        <v>44665</v>
      </c>
      <c r="AN162" s="68">
        <v>44666</v>
      </c>
      <c r="AO162" s="68">
        <v>44711</v>
      </c>
      <c r="AP162" s="68">
        <v>44732</v>
      </c>
      <c r="AQ162" s="68">
        <v>44739</v>
      </c>
      <c r="AR162" s="68">
        <v>44746</v>
      </c>
      <c r="AS162" s="68">
        <v>44762</v>
      </c>
      <c r="AT162" s="68">
        <v>44788</v>
      </c>
    </row>
    <row r="163" spans="1:46" s="69" customFormat="1" ht="38.25" hidden="1" x14ac:dyDescent="0.25">
      <c r="A163" s="44" t="s">
        <v>9065</v>
      </c>
      <c r="B163" s="44" t="s">
        <v>9222</v>
      </c>
      <c r="C163" s="44" t="s">
        <v>9238</v>
      </c>
      <c r="D163" s="44" t="s">
        <v>686</v>
      </c>
      <c r="E163" s="44" t="s">
        <v>9121</v>
      </c>
      <c r="F163" s="44" t="s">
        <v>9074</v>
      </c>
      <c r="G163" s="44" t="s">
        <v>3853</v>
      </c>
      <c r="H163" s="32" t="s">
        <v>7161</v>
      </c>
      <c r="I163" s="31" t="s">
        <v>7162</v>
      </c>
      <c r="J163" s="44" t="s">
        <v>9234</v>
      </c>
      <c r="K163" s="32" t="s">
        <v>660</v>
      </c>
      <c r="L163" s="46">
        <v>20</v>
      </c>
      <c r="M163" s="46" t="s">
        <v>3851</v>
      </c>
      <c r="N163" s="51">
        <v>44610</v>
      </c>
      <c r="O163" s="46" t="s">
        <v>9272</v>
      </c>
      <c r="P163" s="49">
        <v>44628</v>
      </c>
      <c r="Q163" s="46">
        <f t="shared" si="2"/>
        <v>12</v>
      </c>
      <c r="R163" s="46">
        <f>NETWORKDAYS(N163,P163,AL163:AO163:AP163:AQ163:AR163:AS163:AT163)</f>
        <v>13</v>
      </c>
      <c r="S163" s="44" t="s">
        <v>9135</v>
      </c>
      <c r="T163" s="44" t="s">
        <v>9378</v>
      </c>
      <c r="U163" s="51">
        <v>44629</v>
      </c>
      <c r="V163" s="44" t="s">
        <v>9137</v>
      </c>
      <c r="W163" s="44" t="s">
        <v>9138</v>
      </c>
      <c r="X163" s="44" t="s">
        <v>9079</v>
      </c>
      <c r="Y163" s="44" t="s">
        <v>9079</v>
      </c>
      <c r="AL163" s="71">
        <v>44641</v>
      </c>
      <c r="AM163" s="71">
        <v>44665</v>
      </c>
      <c r="AN163" s="71">
        <v>44666</v>
      </c>
      <c r="AO163" s="71">
        <v>44711</v>
      </c>
      <c r="AP163" s="71">
        <v>44732</v>
      </c>
      <c r="AQ163" s="71">
        <v>44739</v>
      </c>
      <c r="AR163" s="71">
        <v>44746</v>
      </c>
      <c r="AS163" s="71">
        <v>44762</v>
      </c>
      <c r="AT163" s="71">
        <v>44788</v>
      </c>
    </row>
    <row r="164" spans="1:46" s="87" customFormat="1" ht="51" x14ac:dyDescent="0.25">
      <c r="A164" s="53" t="s">
        <v>9065</v>
      </c>
      <c r="B164" s="53" t="s">
        <v>9222</v>
      </c>
      <c r="C164" s="53" t="s">
        <v>9122</v>
      </c>
      <c r="D164" s="53" t="s">
        <v>3860</v>
      </c>
      <c r="E164" s="53" t="s">
        <v>9068</v>
      </c>
      <c r="F164" s="53" t="s">
        <v>9074</v>
      </c>
      <c r="G164" s="53" t="s">
        <v>3856</v>
      </c>
      <c r="H164" s="41" t="s">
        <v>9114</v>
      </c>
      <c r="I164" s="41" t="s">
        <v>360</v>
      </c>
      <c r="J164" s="42" t="s">
        <v>392</v>
      </c>
      <c r="K164" s="42" t="s">
        <v>128</v>
      </c>
      <c r="L164" s="55">
        <v>30</v>
      </c>
      <c r="M164" s="55" t="s">
        <v>3854</v>
      </c>
      <c r="N164" s="98">
        <v>44610</v>
      </c>
      <c r="O164" s="55"/>
      <c r="P164" s="99">
        <v>44771</v>
      </c>
      <c r="Q164" s="55">
        <f t="shared" si="2"/>
        <v>107</v>
      </c>
      <c r="R164" s="55">
        <f>NETWORKDAYS(N164,P164,AL164:AO164:AP164:AQ164:AR164:AS164:AT164)</f>
        <v>108</v>
      </c>
      <c r="S164" s="53" t="s">
        <v>9158</v>
      </c>
      <c r="T164" s="53"/>
      <c r="U164" s="53"/>
      <c r="V164" s="53"/>
      <c r="W164" s="53"/>
      <c r="X164" s="53"/>
      <c r="Y164" s="53"/>
      <c r="AL164" s="86">
        <v>44641</v>
      </c>
      <c r="AM164" s="86">
        <v>44665</v>
      </c>
      <c r="AN164" s="86">
        <v>44666</v>
      </c>
      <c r="AO164" s="86">
        <v>44711</v>
      </c>
      <c r="AP164" s="86">
        <v>44732</v>
      </c>
      <c r="AQ164" s="86">
        <v>44739</v>
      </c>
      <c r="AR164" s="86">
        <v>44746</v>
      </c>
      <c r="AS164" s="86">
        <v>44762</v>
      </c>
      <c r="AT164" s="86">
        <v>44788</v>
      </c>
    </row>
    <row r="165" spans="1:46" s="69" customFormat="1" ht="51" hidden="1" x14ac:dyDescent="0.25">
      <c r="A165" s="44" t="s">
        <v>9065</v>
      </c>
      <c r="B165" s="44" t="s">
        <v>9222</v>
      </c>
      <c r="C165" s="44" t="s">
        <v>9273</v>
      </c>
      <c r="D165" s="44" t="s">
        <v>671</v>
      </c>
      <c r="E165" s="44" t="s">
        <v>9068</v>
      </c>
      <c r="F165" s="44" t="s">
        <v>9225</v>
      </c>
      <c r="G165" s="44" t="s">
        <v>3863</v>
      </c>
      <c r="H165" s="32" t="s">
        <v>1404</v>
      </c>
      <c r="I165" s="31" t="s">
        <v>360</v>
      </c>
      <c r="J165" s="31" t="s">
        <v>7065</v>
      </c>
      <c r="K165" s="32" t="s">
        <v>93</v>
      </c>
      <c r="L165" s="46">
        <v>30</v>
      </c>
      <c r="M165" s="46" t="s">
        <v>3861</v>
      </c>
      <c r="N165" s="51">
        <v>44610</v>
      </c>
      <c r="O165" s="46" t="s">
        <v>9079</v>
      </c>
      <c r="P165" s="49">
        <v>44622</v>
      </c>
      <c r="Q165" s="46">
        <f t="shared" si="2"/>
        <v>8</v>
      </c>
      <c r="R165" s="46">
        <f>NETWORKDAYS(N165,P165,AL165:AO165:AP165:AQ165:AR165:AS165:AT165)</f>
        <v>9</v>
      </c>
      <c r="S165" s="44" t="s">
        <v>9135</v>
      </c>
      <c r="T165" s="44" t="s">
        <v>9379</v>
      </c>
      <c r="U165" s="44" t="s">
        <v>9079</v>
      </c>
      <c r="V165" s="44" t="s">
        <v>9079</v>
      </c>
      <c r="W165" s="44" t="s">
        <v>9138</v>
      </c>
      <c r="X165" s="44" t="s">
        <v>9079</v>
      </c>
      <c r="Y165" s="44" t="s">
        <v>9380</v>
      </c>
      <c r="AL165" s="71">
        <v>44641</v>
      </c>
      <c r="AM165" s="71">
        <v>44665</v>
      </c>
      <c r="AN165" s="71">
        <v>44666</v>
      </c>
      <c r="AO165" s="71">
        <v>44711</v>
      </c>
      <c r="AP165" s="71">
        <v>44732</v>
      </c>
      <c r="AQ165" s="71">
        <v>44739</v>
      </c>
      <c r="AR165" s="71">
        <v>44746</v>
      </c>
      <c r="AS165" s="71">
        <v>44762</v>
      </c>
      <c r="AT165" s="71">
        <v>44788</v>
      </c>
    </row>
    <row r="166" spans="1:46" s="69" customFormat="1" ht="38.25" hidden="1" x14ac:dyDescent="0.25">
      <c r="A166" s="44" t="s">
        <v>9065</v>
      </c>
      <c r="B166" s="44" t="s">
        <v>9222</v>
      </c>
      <c r="C166" s="44" t="s">
        <v>9091</v>
      </c>
      <c r="D166" s="44" t="s">
        <v>3869</v>
      </c>
      <c r="E166" s="44" t="s">
        <v>9223</v>
      </c>
      <c r="F166" s="31" t="s">
        <v>9101</v>
      </c>
      <c r="G166" s="44" t="s">
        <v>3866</v>
      </c>
      <c r="H166" s="32" t="s">
        <v>9083</v>
      </c>
      <c r="I166" s="31" t="s">
        <v>360</v>
      </c>
      <c r="J166" s="31" t="s">
        <v>7025</v>
      </c>
      <c r="K166" s="32" t="s">
        <v>55</v>
      </c>
      <c r="L166" s="46">
        <v>30</v>
      </c>
      <c r="M166" s="46" t="s">
        <v>3864</v>
      </c>
      <c r="N166" s="51">
        <v>44610</v>
      </c>
      <c r="O166" s="46" t="s">
        <v>9274</v>
      </c>
      <c r="P166" s="49">
        <v>44650</v>
      </c>
      <c r="Q166" s="46">
        <f t="shared" si="2"/>
        <v>27</v>
      </c>
      <c r="R166" s="46">
        <f>NETWORKDAYS(N166,P166,AL166:AO166:AP166:AQ166:AR166:AS166:AT166)</f>
        <v>28</v>
      </c>
      <c r="S166" s="44" t="s">
        <v>9135</v>
      </c>
      <c r="T166" s="44" t="s">
        <v>9381</v>
      </c>
      <c r="U166" s="44" t="s">
        <v>9079</v>
      </c>
      <c r="V166" s="44" t="s">
        <v>9316</v>
      </c>
      <c r="W166" s="44" t="s">
        <v>9138</v>
      </c>
      <c r="X166" s="44" t="s">
        <v>9079</v>
      </c>
      <c r="Y166" s="44" t="s">
        <v>9317</v>
      </c>
      <c r="AL166" s="68">
        <v>44641</v>
      </c>
      <c r="AM166" s="68">
        <v>44665</v>
      </c>
      <c r="AN166" s="68">
        <v>44666</v>
      </c>
      <c r="AO166" s="68">
        <v>44711</v>
      </c>
      <c r="AP166" s="68">
        <v>44732</v>
      </c>
      <c r="AQ166" s="68">
        <v>44739</v>
      </c>
      <c r="AR166" s="68">
        <v>44746</v>
      </c>
      <c r="AS166" s="68">
        <v>44762</v>
      </c>
      <c r="AT166" s="68">
        <v>44788</v>
      </c>
    </row>
    <row r="167" spans="1:46" s="69" customFormat="1" ht="38.25" hidden="1" x14ac:dyDescent="0.25">
      <c r="A167" s="44" t="s">
        <v>9065</v>
      </c>
      <c r="B167" s="44" t="s">
        <v>9222</v>
      </c>
      <c r="C167" s="44" t="s">
        <v>9275</v>
      </c>
      <c r="D167" s="44" t="s">
        <v>382</v>
      </c>
      <c r="E167" s="44" t="s">
        <v>9068</v>
      </c>
      <c r="F167" s="44" t="s">
        <v>9069</v>
      </c>
      <c r="G167" s="44" t="s">
        <v>3872</v>
      </c>
      <c r="H167" s="32" t="s">
        <v>316</v>
      </c>
      <c r="I167" s="31" t="s">
        <v>360</v>
      </c>
      <c r="J167" s="31" t="s">
        <v>7065</v>
      </c>
      <c r="K167" s="32" t="s">
        <v>93</v>
      </c>
      <c r="L167" s="46">
        <v>35</v>
      </c>
      <c r="M167" s="46" t="s">
        <v>3870</v>
      </c>
      <c r="N167" s="51">
        <v>44610</v>
      </c>
      <c r="O167" s="46"/>
      <c r="P167" s="49">
        <v>44656</v>
      </c>
      <c r="Q167" s="46">
        <f t="shared" si="2"/>
        <v>31</v>
      </c>
      <c r="R167" s="46">
        <f>NETWORKDAYS(N167,P167,AL167:AO167:AP167:AQ167:AR167:AS167:AT167)</f>
        <v>32</v>
      </c>
      <c r="S167" s="44" t="s">
        <v>9135</v>
      </c>
      <c r="T167" s="44" t="s">
        <v>9382</v>
      </c>
      <c r="U167" s="44"/>
      <c r="V167" s="44"/>
      <c r="W167" s="44"/>
      <c r="X167" s="44"/>
      <c r="Y167" s="44"/>
      <c r="AL167" s="71">
        <v>44641</v>
      </c>
      <c r="AM167" s="71">
        <v>44665</v>
      </c>
      <c r="AN167" s="71">
        <v>44666</v>
      </c>
      <c r="AO167" s="71">
        <v>44711</v>
      </c>
      <c r="AP167" s="71">
        <v>44732</v>
      </c>
      <c r="AQ167" s="71">
        <v>44739</v>
      </c>
      <c r="AR167" s="71">
        <v>44746</v>
      </c>
      <c r="AS167" s="71">
        <v>44762</v>
      </c>
      <c r="AT167" s="71">
        <v>44788</v>
      </c>
    </row>
    <row r="168" spans="1:46" s="87" customFormat="1" ht="51" x14ac:dyDescent="0.25">
      <c r="A168" s="53" t="s">
        <v>9065</v>
      </c>
      <c r="B168" s="53" t="s">
        <v>9222</v>
      </c>
      <c r="C168" s="41" t="s">
        <v>9071</v>
      </c>
      <c r="D168" s="53" t="s">
        <v>3222</v>
      </c>
      <c r="E168" s="53" t="s">
        <v>9121</v>
      </c>
      <c r="F168" s="53" t="s">
        <v>9074</v>
      </c>
      <c r="G168" s="53" t="s">
        <v>3875</v>
      </c>
      <c r="H168" s="41" t="s">
        <v>7275</v>
      </c>
      <c r="I168" s="41" t="s">
        <v>7162</v>
      </c>
      <c r="J168" s="42" t="s">
        <v>664</v>
      </c>
      <c r="K168" s="42" t="s">
        <v>660</v>
      </c>
      <c r="L168" s="55">
        <v>10</v>
      </c>
      <c r="M168" s="55" t="s">
        <v>3873</v>
      </c>
      <c r="N168" s="98">
        <v>44610</v>
      </c>
      <c r="O168" s="55"/>
      <c r="P168" s="99">
        <v>44771</v>
      </c>
      <c r="Q168" s="55">
        <f t="shared" si="2"/>
        <v>107</v>
      </c>
      <c r="R168" s="55">
        <f>NETWORKDAYS(N168,P168,AL168:AO168:AP168:AQ168:AR168:AS168:AT168)</f>
        <v>108</v>
      </c>
      <c r="S168" s="53" t="s">
        <v>9158</v>
      </c>
      <c r="T168" s="53"/>
      <c r="U168" s="53"/>
      <c r="V168" s="53"/>
      <c r="W168" s="53"/>
      <c r="X168" s="53"/>
      <c r="Y168" s="53"/>
      <c r="AL168" s="86">
        <v>44641</v>
      </c>
      <c r="AM168" s="86">
        <v>44665</v>
      </c>
      <c r="AN168" s="86">
        <v>44666</v>
      </c>
      <c r="AO168" s="86">
        <v>44711</v>
      </c>
      <c r="AP168" s="86">
        <v>44732</v>
      </c>
      <c r="AQ168" s="86">
        <v>44739</v>
      </c>
      <c r="AR168" s="86">
        <v>44746</v>
      </c>
      <c r="AS168" s="86">
        <v>44762</v>
      </c>
      <c r="AT168" s="86">
        <v>44788</v>
      </c>
    </row>
    <row r="169" spans="1:46" s="81" customFormat="1" ht="38.25" x14ac:dyDescent="0.25">
      <c r="A169" s="56" t="s">
        <v>9065</v>
      </c>
      <c r="B169" s="56" t="s">
        <v>9222</v>
      </c>
      <c r="C169" s="36" t="s">
        <v>9071</v>
      </c>
      <c r="D169" s="56" t="s">
        <v>3883</v>
      </c>
      <c r="E169" s="56" t="s">
        <v>9102</v>
      </c>
      <c r="F169" s="56" t="s">
        <v>9095</v>
      </c>
      <c r="G169" s="56" t="s">
        <v>3879</v>
      </c>
      <c r="H169" s="36" t="s">
        <v>9114</v>
      </c>
      <c r="I169" s="36" t="s">
        <v>360</v>
      </c>
      <c r="J169" s="37" t="s">
        <v>392</v>
      </c>
      <c r="K169" s="37" t="s">
        <v>55</v>
      </c>
      <c r="L169" s="58">
        <v>30</v>
      </c>
      <c r="M169" s="58" t="s">
        <v>3877</v>
      </c>
      <c r="N169" s="64">
        <v>44610</v>
      </c>
      <c r="O169" s="58" t="s">
        <v>9079</v>
      </c>
      <c r="P169" s="59">
        <v>44678</v>
      </c>
      <c r="Q169" s="58">
        <f t="shared" si="2"/>
        <v>45</v>
      </c>
      <c r="R169" s="58">
        <f>NETWORKDAYS(N169,P169,AL169:AO169:AP169:AQ169:AR169:AS169:AT169)</f>
        <v>46</v>
      </c>
      <c r="S169" s="56" t="s">
        <v>9141</v>
      </c>
      <c r="T169" s="56" t="s">
        <v>9383</v>
      </c>
      <c r="U169" s="56" t="s">
        <v>9079</v>
      </c>
      <c r="V169" s="56" t="s">
        <v>9079</v>
      </c>
      <c r="W169" s="56" t="s">
        <v>9079</v>
      </c>
      <c r="X169" s="56" t="s">
        <v>9079</v>
      </c>
      <c r="Y169" s="56" t="s">
        <v>9384</v>
      </c>
      <c r="AL169" s="80">
        <v>44641</v>
      </c>
      <c r="AM169" s="80">
        <v>44665</v>
      </c>
      <c r="AN169" s="80">
        <v>44666</v>
      </c>
      <c r="AO169" s="80">
        <v>44711</v>
      </c>
      <c r="AP169" s="80">
        <v>44732</v>
      </c>
      <c r="AQ169" s="80">
        <v>44739</v>
      </c>
      <c r="AR169" s="80">
        <v>44746</v>
      </c>
      <c r="AS169" s="80">
        <v>44762</v>
      </c>
      <c r="AT169" s="80">
        <v>44788</v>
      </c>
    </row>
    <row r="170" spans="1:46" s="69" customFormat="1" ht="51" hidden="1" x14ac:dyDescent="0.25">
      <c r="A170" s="44" t="s">
        <v>9065</v>
      </c>
      <c r="B170" s="44" t="s">
        <v>9276</v>
      </c>
      <c r="C170" s="44" t="s">
        <v>9088</v>
      </c>
      <c r="D170" s="44" t="s">
        <v>3890</v>
      </c>
      <c r="E170" s="44" t="s">
        <v>9068</v>
      </c>
      <c r="F170" s="44" t="s">
        <v>9095</v>
      </c>
      <c r="G170" s="44" t="s">
        <v>3886</v>
      </c>
      <c r="H170" s="44" t="s">
        <v>3891</v>
      </c>
      <c r="I170" s="31" t="s">
        <v>7162</v>
      </c>
      <c r="J170" s="44" t="s">
        <v>9277</v>
      </c>
      <c r="K170" s="32" t="s">
        <v>128</v>
      </c>
      <c r="L170" s="46">
        <v>30</v>
      </c>
      <c r="M170" s="46" t="s">
        <v>3884</v>
      </c>
      <c r="N170" s="51">
        <v>44610</v>
      </c>
      <c r="O170" s="46" t="s">
        <v>9079</v>
      </c>
      <c r="P170" s="49">
        <v>44641</v>
      </c>
      <c r="Q170" s="46">
        <f t="shared" si="2"/>
        <v>20</v>
      </c>
      <c r="R170" s="46">
        <f>NETWORKDAYS(N170,P170,AL170:AO170:AP170:AQ170:AR170:AS170:AT170)</f>
        <v>21</v>
      </c>
      <c r="S170" s="44" t="s">
        <v>9135</v>
      </c>
      <c r="T170" s="44" t="s">
        <v>9385</v>
      </c>
      <c r="U170" s="44" t="s">
        <v>9079</v>
      </c>
      <c r="V170" s="44" t="s">
        <v>9079</v>
      </c>
      <c r="W170" s="44" t="s">
        <v>9079</v>
      </c>
      <c r="X170" s="44" t="s">
        <v>9079</v>
      </c>
      <c r="Y170" s="44" t="s">
        <v>9386</v>
      </c>
      <c r="AL170" s="68">
        <v>44641</v>
      </c>
      <c r="AM170" s="68">
        <v>44665</v>
      </c>
      <c r="AN170" s="68">
        <v>44666</v>
      </c>
      <c r="AO170" s="68">
        <v>44711</v>
      </c>
      <c r="AP170" s="68">
        <v>44732</v>
      </c>
      <c r="AQ170" s="68">
        <v>44739</v>
      </c>
      <c r="AR170" s="68">
        <v>44746</v>
      </c>
      <c r="AS170" s="68">
        <v>44762</v>
      </c>
      <c r="AT170" s="68">
        <v>44788</v>
      </c>
    </row>
    <row r="171" spans="1:46" s="69" customFormat="1" ht="38.25" hidden="1" x14ac:dyDescent="0.25">
      <c r="A171" s="44" t="s">
        <v>9065</v>
      </c>
      <c r="B171" s="44" t="s">
        <v>9224</v>
      </c>
      <c r="C171" s="44" t="s">
        <v>9108</v>
      </c>
      <c r="D171" s="44" t="s">
        <v>3899</v>
      </c>
      <c r="E171" s="44" t="s">
        <v>9223</v>
      </c>
      <c r="F171" s="44" t="s">
        <v>9074</v>
      </c>
      <c r="G171" s="44" t="s">
        <v>3895</v>
      </c>
      <c r="H171" s="32" t="s">
        <v>7156</v>
      </c>
      <c r="I171" s="31" t="s">
        <v>360</v>
      </c>
      <c r="J171" s="32" t="s">
        <v>392</v>
      </c>
      <c r="K171" s="32" t="s">
        <v>55</v>
      </c>
      <c r="L171" s="46">
        <v>30</v>
      </c>
      <c r="M171" s="46" t="s">
        <v>3893</v>
      </c>
      <c r="N171" s="51">
        <v>44611</v>
      </c>
      <c r="O171" s="46" t="s">
        <v>9079</v>
      </c>
      <c r="P171" s="49">
        <v>44624</v>
      </c>
      <c r="Q171" s="46">
        <f t="shared" si="2"/>
        <v>9</v>
      </c>
      <c r="R171" s="46">
        <f>NETWORKDAYS(N171,P171,AL171:AO171:AP171:AQ171:AR171:AS171:AT171)</f>
        <v>10</v>
      </c>
      <c r="S171" s="44" t="s">
        <v>9135</v>
      </c>
      <c r="T171" s="44" t="s">
        <v>9387</v>
      </c>
      <c r="U171" s="44" t="s">
        <v>9079</v>
      </c>
      <c r="V171" s="44" t="s">
        <v>9316</v>
      </c>
      <c r="W171" s="44" t="s">
        <v>9138</v>
      </c>
      <c r="X171" s="44" t="s">
        <v>9079</v>
      </c>
      <c r="Y171" s="44" t="s">
        <v>9388</v>
      </c>
      <c r="AL171" s="71">
        <v>44641</v>
      </c>
      <c r="AM171" s="71">
        <v>44665</v>
      </c>
      <c r="AN171" s="71">
        <v>44666</v>
      </c>
      <c r="AO171" s="71">
        <v>44711</v>
      </c>
      <c r="AP171" s="71">
        <v>44732</v>
      </c>
      <c r="AQ171" s="71">
        <v>44739</v>
      </c>
      <c r="AR171" s="71">
        <v>44746</v>
      </c>
      <c r="AS171" s="71">
        <v>44762</v>
      </c>
      <c r="AT171" s="71">
        <v>44788</v>
      </c>
    </row>
    <row r="172" spans="1:46" s="69" customFormat="1" ht="63.75" hidden="1" x14ac:dyDescent="0.25">
      <c r="A172" s="44" t="s">
        <v>9065</v>
      </c>
      <c r="B172" s="44" t="s">
        <v>9224</v>
      </c>
      <c r="C172" s="44" t="s">
        <v>9104</v>
      </c>
      <c r="D172" s="44" t="s">
        <v>3906</v>
      </c>
      <c r="E172" s="44" t="s">
        <v>9223</v>
      </c>
      <c r="F172" s="44" t="s">
        <v>9074</v>
      </c>
      <c r="G172" s="44" t="s">
        <v>3902</v>
      </c>
      <c r="H172" s="32" t="s">
        <v>7161</v>
      </c>
      <c r="I172" s="31" t="s">
        <v>360</v>
      </c>
      <c r="J172" s="44" t="s">
        <v>9234</v>
      </c>
      <c r="K172" s="32" t="s">
        <v>55</v>
      </c>
      <c r="L172" s="46">
        <v>30</v>
      </c>
      <c r="M172" s="46" t="s">
        <v>3900</v>
      </c>
      <c r="N172" s="51">
        <v>44611</v>
      </c>
      <c r="O172" s="46" t="s">
        <v>9079</v>
      </c>
      <c r="P172" s="49">
        <v>44614</v>
      </c>
      <c r="Q172" s="46">
        <f t="shared" si="2"/>
        <v>1</v>
      </c>
      <c r="R172" s="46">
        <f>NETWORKDAYS(N172,P172,AL172:AO172:AP172:AQ172:AR172:AS172:AT172)</f>
        <v>2</v>
      </c>
      <c r="S172" s="44" t="s">
        <v>9135</v>
      </c>
      <c r="T172" s="44" t="s">
        <v>9389</v>
      </c>
      <c r="U172" s="44" t="s">
        <v>9079</v>
      </c>
      <c r="V172" s="44" t="s">
        <v>9079</v>
      </c>
      <c r="W172" s="44" t="s">
        <v>9079</v>
      </c>
      <c r="X172" s="44" t="s">
        <v>9079</v>
      </c>
      <c r="Y172" s="44" t="s">
        <v>9390</v>
      </c>
      <c r="AL172" s="71">
        <v>44641</v>
      </c>
      <c r="AM172" s="71">
        <v>44665</v>
      </c>
      <c r="AN172" s="71">
        <v>44666</v>
      </c>
      <c r="AO172" s="71">
        <v>44711</v>
      </c>
      <c r="AP172" s="71">
        <v>44732</v>
      </c>
      <c r="AQ172" s="71">
        <v>44739</v>
      </c>
      <c r="AR172" s="71">
        <v>44746</v>
      </c>
      <c r="AS172" s="71">
        <v>44762</v>
      </c>
      <c r="AT172" s="71">
        <v>44788</v>
      </c>
    </row>
    <row r="173" spans="1:46" s="69" customFormat="1" ht="51" hidden="1" x14ac:dyDescent="0.25">
      <c r="A173" s="44" t="s">
        <v>9065</v>
      </c>
      <c r="B173" s="44" t="s">
        <v>9224</v>
      </c>
      <c r="C173" s="44" t="s">
        <v>9252</v>
      </c>
      <c r="D173" s="44" t="s">
        <v>3913</v>
      </c>
      <c r="E173" s="44" t="s">
        <v>9223</v>
      </c>
      <c r="F173" s="44" t="s">
        <v>9074</v>
      </c>
      <c r="G173" s="44" t="s">
        <v>3909</v>
      </c>
      <c r="H173" s="44" t="s">
        <v>9278</v>
      </c>
      <c r="I173" s="31" t="s">
        <v>7162</v>
      </c>
      <c r="J173" s="44" t="s">
        <v>7549</v>
      </c>
      <c r="K173" s="32" t="s">
        <v>55</v>
      </c>
      <c r="L173" s="46">
        <v>30</v>
      </c>
      <c r="M173" s="46" t="s">
        <v>3907</v>
      </c>
      <c r="N173" s="51">
        <v>44613</v>
      </c>
      <c r="O173" s="46" t="s">
        <v>9079</v>
      </c>
      <c r="P173" s="49">
        <v>44613</v>
      </c>
      <c r="Q173" s="46">
        <f t="shared" si="2"/>
        <v>0</v>
      </c>
      <c r="R173" s="46">
        <f>NETWORKDAYS(N173,P173,AL173:AO173:AP173:AQ173:AR173:AS173:AT173)</f>
        <v>1</v>
      </c>
      <c r="S173" s="44" t="s">
        <v>9135</v>
      </c>
      <c r="T173" s="44" t="s">
        <v>9391</v>
      </c>
      <c r="U173" s="44" t="s">
        <v>9079</v>
      </c>
      <c r="V173" s="44" t="s">
        <v>9079</v>
      </c>
      <c r="W173" s="44" t="s">
        <v>9138</v>
      </c>
      <c r="X173" s="44" t="s">
        <v>9079</v>
      </c>
      <c r="Y173" s="44" t="s">
        <v>9392</v>
      </c>
      <c r="AL173" s="71">
        <v>44641</v>
      </c>
      <c r="AM173" s="71">
        <v>44665</v>
      </c>
      <c r="AN173" s="71">
        <v>44666</v>
      </c>
      <c r="AO173" s="71">
        <v>44711</v>
      </c>
      <c r="AP173" s="71">
        <v>44732</v>
      </c>
      <c r="AQ173" s="71">
        <v>44739</v>
      </c>
      <c r="AR173" s="71">
        <v>44746</v>
      </c>
      <c r="AS173" s="71">
        <v>44762</v>
      </c>
      <c r="AT173" s="71">
        <v>44788</v>
      </c>
    </row>
    <row r="174" spans="1:46" s="69" customFormat="1" ht="51" hidden="1" x14ac:dyDescent="0.25">
      <c r="A174" s="44" t="s">
        <v>9065</v>
      </c>
      <c r="B174" s="44" t="s">
        <v>9222</v>
      </c>
      <c r="C174" s="44" t="s">
        <v>9091</v>
      </c>
      <c r="D174" s="44" t="s">
        <v>3920</v>
      </c>
      <c r="E174" s="44" t="s">
        <v>9068</v>
      </c>
      <c r="F174" s="44" t="s">
        <v>9095</v>
      </c>
      <c r="G174" s="44" t="s">
        <v>3916</v>
      </c>
      <c r="H174" s="44" t="s">
        <v>2915</v>
      </c>
      <c r="I174" s="31" t="s">
        <v>360</v>
      </c>
      <c r="J174" s="32" t="s">
        <v>392</v>
      </c>
      <c r="K174" s="32" t="s">
        <v>55</v>
      </c>
      <c r="L174" s="46">
        <v>30</v>
      </c>
      <c r="M174" s="46" t="s">
        <v>3914</v>
      </c>
      <c r="N174" s="51">
        <v>44613</v>
      </c>
      <c r="O174" s="46">
        <v>2022130050411</v>
      </c>
      <c r="P174" s="49">
        <v>44655</v>
      </c>
      <c r="Q174" s="46">
        <f t="shared" si="2"/>
        <v>29</v>
      </c>
      <c r="R174" s="46">
        <f>NETWORKDAYS(N174,P174,AL174:AO174:AP174:AQ174:AR174:AS174:AT174)</f>
        <v>30</v>
      </c>
      <c r="S174" s="44" t="s">
        <v>9135</v>
      </c>
      <c r="T174" s="44" t="s">
        <v>9393</v>
      </c>
      <c r="U174" s="44"/>
      <c r="V174" s="44"/>
      <c r="W174" s="44" t="s">
        <v>9138</v>
      </c>
      <c r="X174" s="44"/>
      <c r="Y174" s="44" t="s">
        <v>9394</v>
      </c>
      <c r="AL174" s="68">
        <v>44641</v>
      </c>
      <c r="AM174" s="68">
        <v>44665</v>
      </c>
      <c r="AN174" s="68">
        <v>44666</v>
      </c>
      <c r="AO174" s="68">
        <v>44711</v>
      </c>
      <c r="AP174" s="68">
        <v>44732</v>
      </c>
      <c r="AQ174" s="68">
        <v>44739</v>
      </c>
      <c r="AR174" s="68">
        <v>44746</v>
      </c>
      <c r="AS174" s="68">
        <v>44762</v>
      </c>
      <c r="AT174" s="68">
        <v>44788</v>
      </c>
    </row>
    <row r="175" spans="1:46" s="81" customFormat="1" ht="38.25" x14ac:dyDescent="0.25">
      <c r="A175" s="56" t="s">
        <v>9065</v>
      </c>
      <c r="B175" s="56" t="s">
        <v>9222</v>
      </c>
      <c r="C175" s="56" t="s">
        <v>9111</v>
      </c>
      <c r="D175" s="56" t="s">
        <v>3925</v>
      </c>
      <c r="E175" s="56" t="s">
        <v>9223</v>
      </c>
      <c r="F175" s="56" t="s">
        <v>9074</v>
      </c>
      <c r="G175" s="56" t="s">
        <v>3081</v>
      </c>
      <c r="H175" s="37" t="s">
        <v>9081</v>
      </c>
      <c r="I175" s="36" t="s">
        <v>360</v>
      </c>
      <c r="J175" s="36" t="s">
        <v>7025</v>
      </c>
      <c r="K175" s="37" t="s">
        <v>55</v>
      </c>
      <c r="L175" s="58">
        <v>30</v>
      </c>
      <c r="M175" s="58" t="s">
        <v>3921</v>
      </c>
      <c r="N175" s="64">
        <v>44613</v>
      </c>
      <c r="O175" s="58">
        <v>20222110051951</v>
      </c>
      <c r="P175" s="59">
        <v>44691</v>
      </c>
      <c r="Q175" s="58">
        <f t="shared" si="2"/>
        <v>53</v>
      </c>
      <c r="R175" s="58">
        <f>NETWORKDAYS(N175,P175,AL175:AO175:AP175:AQ175:AR175:AS175:AT175)</f>
        <v>54</v>
      </c>
      <c r="S175" s="56" t="s">
        <v>9141</v>
      </c>
      <c r="T175" s="56" t="s">
        <v>9183</v>
      </c>
      <c r="U175" s="64">
        <v>44685</v>
      </c>
      <c r="V175" s="56" t="s">
        <v>9137</v>
      </c>
      <c r="W175" s="56" t="s">
        <v>9138</v>
      </c>
      <c r="X175" s="56" t="s">
        <v>9079</v>
      </c>
      <c r="Y175" s="56" t="s">
        <v>9348</v>
      </c>
      <c r="AL175" s="80">
        <v>44641</v>
      </c>
      <c r="AM175" s="80">
        <v>44665</v>
      </c>
      <c r="AN175" s="80">
        <v>44666</v>
      </c>
      <c r="AO175" s="80">
        <v>44711</v>
      </c>
      <c r="AP175" s="80">
        <v>44732</v>
      </c>
      <c r="AQ175" s="80">
        <v>44739</v>
      </c>
      <c r="AR175" s="80">
        <v>44746</v>
      </c>
      <c r="AS175" s="80">
        <v>44762</v>
      </c>
      <c r="AT175" s="80">
        <v>44788</v>
      </c>
    </row>
    <row r="176" spans="1:46" s="81" customFormat="1" ht="38.25" x14ac:dyDescent="0.25">
      <c r="A176" s="56" t="s">
        <v>9065</v>
      </c>
      <c r="B176" s="56" t="s">
        <v>9222</v>
      </c>
      <c r="C176" s="56" t="s">
        <v>9238</v>
      </c>
      <c r="D176" s="56" t="s">
        <v>3932</v>
      </c>
      <c r="E176" s="56" t="s">
        <v>9068</v>
      </c>
      <c r="F176" s="56" t="s">
        <v>9074</v>
      </c>
      <c r="G176" s="56" t="s">
        <v>3928</v>
      </c>
      <c r="H176" s="37" t="s">
        <v>7161</v>
      </c>
      <c r="I176" s="36" t="s">
        <v>7162</v>
      </c>
      <c r="J176" s="56" t="s">
        <v>9234</v>
      </c>
      <c r="K176" s="37" t="s">
        <v>585</v>
      </c>
      <c r="L176" s="58">
        <v>20</v>
      </c>
      <c r="M176" s="58" t="s">
        <v>3926</v>
      </c>
      <c r="N176" s="64">
        <v>44613</v>
      </c>
      <c r="O176" s="58" t="s">
        <v>9279</v>
      </c>
      <c r="P176" s="59">
        <v>44677</v>
      </c>
      <c r="Q176" s="58">
        <f t="shared" si="2"/>
        <v>43</v>
      </c>
      <c r="R176" s="58">
        <f>NETWORKDAYS(N176,P176,AL176:AO176:AP176:AQ176:AR176:AS176:AT176)</f>
        <v>44</v>
      </c>
      <c r="S176" s="56" t="s">
        <v>9141</v>
      </c>
      <c r="T176" s="56" t="s">
        <v>9395</v>
      </c>
      <c r="U176" s="64">
        <v>44677</v>
      </c>
      <c r="V176" s="56" t="s">
        <v>9137</v>
      </c>
      <c r="W176" s="56" t="s">
        <v>9138</v>
      </c>
      <c r="X176" s="56" t="s">
        <v>9079</v>
      </c>
      <c r="Y176" s="56" t="s">
        <v>9079</v>
      </c>
      <c r="AL176" s="80">
        <v>44641</v>
      </c>
      <c r="AM176" s="80">
        <v>44665</v>
      </c>
      <c r="AN176" s="80">
        <v>44666</v>
      </c>
      <c r="AO176" s="80">
        <v>44711</v>
      </c>
      <c r="AP176" s="80">
        <v>44732</v>
      </c>
      <c r="AQ176" s="80">
        <v>44739</v>
      </c>
      <c r="AR176" s="80">
        <v>44746</v>
      </c>
      <c r="AS176" s="80">
        <v>44762</v>
      </c>
      <c r="AT176" s="80">
        <v>44788</v>
      </c>
    </row>
    <row r="177" spans="1:46" s="69" customFormat="1" ht="38.25" hidden="1" x14ac:dyDescent="0.25">
      <c r="A177" s="44" t="s">
        <v>9065</v>
      </c>
      <c r="B177" s="44" t="s">
        <v>9222</v>
      </c>
      <c r="C177" s="31" t="s">
        <v>9071</v>
      </c>
      <c r="D177" s="44" t="s">
        <v>3936</v>
      </c>
      <c r="E177" s="44" t="s">
        <v>9223</v>
      </c>
      <c r="F177" s="44" t="s">
        <v>9069</v>
      </c>
      <c r="G177" s="44" t="s">
        <v>3935</v>
      </c>
      <c r="H177" s="32" t="s">
        <v>9083</v>
      </c>
      <c r="I177" s="31" t="s">
        <v>360</v>
      </c>
      <c r="J177" s="31" t="s">
        <v>7025</v>
      </c>
      <c r="K177" s="32" t="s">
        <v>55</v>
      </c>
      <c r="L177" s="46">
        <v>30</v>
      </c>
      <c r="M177" s="46" t="s">
        <v>3933</v>
      </c>
      <c r="N177" s="51">
        <v>44613</v>
      </c>
      <c r="O177" s="46" t="s">
        <v>9280</v>
      </c>
      <c r="P177" s="49">
        <v>44637</v>
      </c>
      <c r="Q177" s="46">
        <f t="shared" si="2"/>
        <v>18</v>
      </c>
      <c r="R177" s="46">
        <f>NETWORKDAYS(N177,P177,AL177:AO177:AP177:AQ177:AR177:AS177:AT177)</f>
        <v>19</v>
      </c>
      <c r="S177" s="44" t="s">
        <v>9135</v>
      </c>
      <c r="T177" s="44" t="s">
        <v>9396</v>
      </c>
      <c r="U177" s="51">
        <v>44637</v>
      </c>
      <c r="V177" s="44" t="s">
        <v>9137</v>
      </c>
      <c r="W177" s="44" t="s">
        <v>9138</v>
      </c>
      <c r="X177" s="44" t="s">
        <v>9079</v>
      </c>
      <c r="Y177" s="44" t="s">
        <v>9079</v>
      </c>
      <c r="AL177" s="71">
        <v>44641</v>
      </c>
      <c r="AM177" s="71">
        <v>44665</v>
      </c>
      <c r="AN177" s="71">
        <v>44666</v>
      </c>
      <c r="AO177" s="71">
        <v>44711</v>
      </c>
      <c r="AP177" s="71">
        <v>44732</v>
      </c>
      <c r="AQ177" s="71">
        <v>44739</v>
      </c>
      <c r="AR177" s="71">
        <v>44746</v>
      </c>
      <c r="AS177" s="71">
        <v>44762</v>
      </c>
      <c r="AT177" s="71">
        <v>44788</v>
      </c>
    </row>
    <row r="178" spans="1:46" s="69" customFormat="1" ht="38.25" hidden="1" x14ac:dyDescent="0.25">
      <c r="A178" s="44" t="s">
        <v>9065</v>
      </c>
      <c r="B178" s="44" t="s">
        <v>9222</v>
      </c>
      <c r="C178" s="31" t="s">
        <v>9071</v>
      </c>
      <c r="D178" s="44" t="s">
        <v>3936</v>
      </c>
      <c r="E178" s="44" t="s">
        <v>9223</v>
      </c>
      <c r="F178" s="44" t="s">
        <v>9069</v>
      </c>
      <c r="G178" s="44" t="s">
        <v>3939</v>
      </c>
      <c r="H178" s="32" t="s">
        <v>7526</v>
      </c>
      <c r="I178" s="31" t="s">
        <v>360</v>
      </c>
      <c r="J178" s="31" t="s">
        <v>7025</v>
      </c>
      <c r="K178" s="32" t="s">
        <v>55</v>
      </c>
      <c r="L178" s="46">
        <v>30</v>
      </c>
      <c r="M178" s="46" t="s">
        <v>3937</v>
      </c>
      <c r="N178" s="51">
        <v>44613</v>
      </c>
      <c r="O178" s="46" t="s">
        <v>9281</v>
      </c>
      <c r="P178" s="49">
        <v>44650</v>
      </c>
      <c r="Q178" s="46">
        <f t="shared" si="2"/>
        <v>26</v>
      </c>
      <c r="R178" s="46">
        <f>NETWORKDAYS(N178,P178,AL178:AO178:AP178:AQ178:AR178:AS178:AT178)</f>
        <v>27</v>
      </c>
      <c r="S178" s="44" t="s">
        <v>9135</v>
      </c>
      <c r="T178" s="44"/>
      <c r="U178" s="44" t="s">
        <v>9079</v>
      </c>
      <c r="V178" s="44" t="s">
        <v>9316</v>
      </c>
      <c r="W178" s="44" t="s">
        <v>9138</v>
      </c>
      <c r="X178" s="44" t="s">
        <v>9079</v>
      </c>
      <c r="Y178" s="44" t="s">
        <v>9338</v>
      </c>
      <c r="AL178" s="68">
        <v>44641</v>
      </c>
      <c r="AM178" s="68">
        <v>44665</v>
      </c>
      <c r="AN178" s="68">
        <v>44666</v>
      </c>
      <c r="AO178" s="68">
        <v>44711</v>
      </c>
      <c r="AP178" s="68">
        <v>44732</v>
      </c>
      <c r="AQ178" s="68">
        <v>44739</v>
      </c>
      <c r="AR178" s="68">
        <v>44746</v>
      </c>
      <c r="AS178" s="68">
        <v>44762</v>
      </c>
      <c r="AT178" s="68">
        <v>44788</v>
      </c>
    </row>
    <row r="179" spans="1:46" s="81" customFormat="1" ht="76.5" x14ac:dyDescent="0.25">
      <c r="A179" s="56" t="s">
        <v>9065</v>
      </c>
      <c r="B179" s="56" t="s">
        <v>9222</v>
      </c>
      <c r="C179" s="56" t="s">
        <v>9115</v>
      </c>
      <c r="D179" s="56" t="s">
        <v>3946</v>
      </c>
      <c r="E179" s="56" t="s">
        <v>9068</v>
      </c>
      <c r="F179" s="56" t="s">
        <v>9074</v>
      </c>
      <c r="G179" s="56" t="s">
        <v>3942</v>
      </c>
      <c r="H179" s="37" t="s">
        <v>7156</v>
      </c>
      <c r="I179" s="36" t="s">
        <v>360</v>
      </c>
      <c r="J179" s="37" t="s">
        <v>392</v>
      </c>
      <c r="K179" s="37" t="s">
        <v>128</v>
      </c>
      <c r="L179" s="58">
        <v>30</v>
      </c>
      <c r="M179" s="58" t="s">
        <v>3940</v>
      </c>
      <c r="N179" s="64">
        <v>44613</v>
      </c>
      <c r="O179" s="58" t="s">
        <v>9079</v>
      </c>
      <c r="P179" s="59">
        <v>44670</v>
      </c>
      <c r="Q179" s="58">
        <f t="shared" si="2"/>
        <v>38</v>
      </c>
      <c r="R179" s="58">
        <f>NETWORKDAYS(N179,P179,AL179:AO179:AP179:AQ179:AR179:AS179:AT179)</f>
        <v>39</v>
      </c>
      <c r="S179" s="56" t="s">
        <v>9141</v>
      </c>
      <c r="T179" s="56" t="s">
        <v>9397</v>
      </c>
      <c r="U179" s="56" t="s">
        <v>9079</v>
      </c>
      <c r="V179" s="56" t="s">
        <v>9079</v>
      </c>
      <c r="W179" s="56" t="s">
        <v>9079</v>
      </c>
      <c r="X179" s="56" t="s">
        <v>9079</v>
      </c>
      <c r="Y179" s="56" t="s">
        <v>9398</v>
      </c>
      <c r="AL179" s="80">
        <v>44641</v>
      </c>
      <c r="AM179" s="80">
        <v>44665</v>
      </c>
      <c r="AN179" s="80">
        <v>44666</v>
      </c>
      <c r="AO179" s="80">
        <v>44711</v>
      </c>
      <c r="AP179" s="80">
        <v>44732</v>
      </c>
      <c r="AQ179" s="80">
        <v>44739</v>
      </c>
      <c r="AR179" s="80">
        <v>44746</v>
      </c>
      <c r="AS179" s="80">
        <v>44762</v>
      </c>
      <c r="AT179" s="80">
        <v>44788</v>
      </c>
    </row>
    <row r="180" spans="1:46" s="69" customFormat="1" ht="38.25" hidden="1" x14ac:dyDescent="0.25">
      <c r="A180" s="44" t="s">
        <v>9065</v>
      </c>
      <c r="B180" s="44" t="s">
        <v>9224</v>
      </c>
      <c r="C180" s="31" t="s">
        <v>9071</v>
      </c>
      <c r="D180" s="44" t="s">
        <v>1521</v>
      </c>
      <c r="E180" s="44" t="s">
        <v>9223</v>
      </c>
      <c r="F180" s="44" t="s">
        <v>9069</v>
      </c>
      <c r="G180" s="44" t="s">
        <v>3951</v>
      </c>
      <c r="H180" s="32" t="s">
        <v>9083</v>
      </c>
      <c r="I180" s="31" t="s">
        <v>360</v>
      </c>
      <c r="J180" s="31" t="s">
        <v>7025</v>
      </c>
      <c r="K180" s="32" t="s">
        <v>55</v>
      </c>
      <c r="L180" s="46">
        <v>30</v>
      </c>
      <c r="M180" s="46" t="s">
        <v>3949</v>
      </c>
      <c r="N180" s="51">
        <v>44614</v>
      </c>
      <c r="O180" s="46">
        <v>20222110044851</v>
      </c>
      <c r="P180" s="49">
        <v>44656</v>
      </c>
      <c r="Q180" s="46">
        <f t="shared" si="2"/>
        <v>29</v>
      </c>
      <c r="R180" s="46">
        <f>NETWORKDAYS(N180,P180,AL180:AO180:AP180:AQ180:AR180:AS180:AT180)</f>
        <v>30</v>
      </c>
      <c r="S180" s="44" t="s">
        <v>9135</v>
      </c>
      <c r="T180" s="44"/>
      <c r="U180" s="44"/>
      <c r="V180" s="44"/>
      <c r="W180" s="44"/>
      <c r="X180" s="44"/>
      <c r="Y180" s="44"/>
      <c r="AL180" s="71">
        <v>44641</v>
      </c>
      <c r="AM180" s="71">
        <v>44665</v>
      </c>
      <c r="AN180" s="71">
        <v>44666</v>
      </c>
      <c r="AO180" s="71">
        <v>44711</v>
      </c>
      <c r="AP180" s="71">
        <v>44732</v>
      </c>
      <c r="AQ180" s="71">
        <v>44739</v>
      </c>
      <c r="AR180" s="71">
        <v>44746</v>
      </c>
      <c r="AS180" s="71">
        <v>44762</v>
      </c>
      <c r="AT180" s="71">
        <v>44788</v>
      </c>
    </row>
    <row r="181" spans="1:46" s="69" customFormat="1" ht="38.25" hidden="1" x14ac:dyDescent="0.25">
      <c r="A181" s="44" t="s">
        <v>9065</v>
      </c>
      <c r="B181" s="44" t="s">
        <v>9224</v>
      </c>
      <c r="C181" s="44" t="s">
        <v>9238</v>
      </c>
      <c r="D181" s="44" t="s">
        <v>1521</v>
      </c>
      <c r="E181" s="44" t="s">
        <v>9223</v>
      </c>
      <c r="F181" s="31" t="s">
        <v>9101</v>
      </c>
      <c r="G181" s="44" t="s">
        <v>3954</v>
      </c>
      <c r="H181" s="31" t="s">
        <v>9109</v>
      </c>
      <c r="I181" s="31" t="s">
        <v>360</v>
      </c>
      <c r="J181" s="31" t="s">
        <v>9090</v>
      </c>
      <c r="K181" s="32" t="s">
        <v>55</v>
      </c>
      <c r="L181" s="46">
        <v>30</v>
      </c>
      <c r="M181" s="46" t="s">
        <v>3952</v>
      </c>
      <c r="N181" s="51">
        <v>44614</v>
      </c>
      <c r="O181" s="46">
        <v>20222150044401</v>
      </c>
      <c r="P181" s="49">
        <v>44634</v>
      </c>
      <c r="Q181" s="46">
        <f t="shared" si="2"/>
        <v>14</v>
      </c>
      <c r="R181" s="46">
        <f>NETWORKDAYS(N181,P181,AL181:AO181:AP181:AQ181:AR181:AS181:AT181)</f>
        <v>15</v>
      </c>
      <c r="S181" s="44" t="s">
        <v>9135</v>
      </c>
      <c r="T181" s="44" t="s">
        <v>9399</v>
      </c>
      <c r="U181" s="44"/>
      <c r="V181" s="44"/>
      <c r="W181" s="44"/>
      <c r="X181" s="44"/>
      <c r="Y181" s="44"/>
      <c r="AL181" s="71">
        <v>44641</v>
      </c>
      <c r="AM181" s="71">
        <v>44665</v>
      </c>
      <c r="AN181" s="71">
        <v>44666</v>
      </c>
      <c r="AO181" s="71">
        <v>44711</v>
      </c>
      <c r="AP181" s="71">
        <v>44732</v>
      </c>
      <c r="AQ181" s="71">
        <v>44739</v>
      </c>
      <c r="AR181" s="71">
        <v>44746</v>
      </c>
      <c r="AS181" s="71">
        <v>44762</v>
      </c>
      <c r="AT181" s="71">
        <v>44788</v>
      </c>
    </row>
    <row r="182" spans="1:46" s="81" customFormat="1" ht="51" x14ac:dyDescent="0.25">
      <c r="A182" s="56" t="s">
        <v>9065</v>
      </c>
      <c r="B182" s="56" t="s">
        <v>9222</v>
      </c>
      <c r="C182" s="56" t="s">
        <v>9088</v>
      </c>
      <c r="D182" s="56" t="s">
        <v>3959</v>
      </c>
      <c r="E182" s="56" t="s">
        <v>9068</v>
      </c>
      <c r="F182" s="56" t="s">
        <v>9069</v>
      </c>
      <c r="G182" s="56" t="s">
        <v>3957</v>
      </c>
      <c r="H182" s="37" t="s">
        <v>7526</v>
      </c>
      <c r="I182" s="36" t="s">
        <v>360</v>
      </c>
      <c r="J182" s="36" t="s">
        <v>7025</v>
      </c>
      <c r="K182" s="37" t="s">
        <v>93</v>
      </c>
      <c r="L182" s="58">
        <v>35</v>
      </c>
      <c r="M182" s="58" t="s">
        <v>3955</v>
      </c>
      <c r="N182" s="64">
        <v>44615</v>
      </c>
      <c r="O182" s="58" t="s">
        <v>9282</v>
      </c>
      <c r="P182" s="59">
        <v>44677</v>
      </c>
      <c r="Q182" s="58">
        <f t="shared" si="2"/>
        <v>41</v>
      </c>
      <c r="R182" s="58">
        <f>NETWORKDAYS(N182,P182,AL182:AO182:AP182:AQ182:AR182:AS182:AT182)</f>
        <v>42</v>
      </c>
      <c r="S182" s="56" t="s">
        <v>9141</v>
      </c>
      <c r="T182" s="56" t="s">
        <v>9400</v>
      </c>
      <c r="U182" s="56"/>
      <c r="V182" s="56"/>
      <c r="W182" s="56"/>
      <c r="X182" s="56"/>
      <c r="Y182" s="56"/>
      <c r="AL182" s="84">
        <v>44641</v>
      </c>
      <c r="AM182" s="84">
        <v>44665</v>
      </c>
      <c r="AN182" s="84">
        <v>44666</v>
      </c>
      <c r="AO182" s="84">
        <v>44711</v>
      </c>
      <c r="AP182" s="84">
        <v>44732</v>
      </c>
      <c r="AQ182" s="84">
        <v>44739</v>
      </c>
      <c r="AR182" s="84">
        <v>44746</v>
      </c>
      <c r="AS182" s="84">
        <v>44762</v>
      </c>
      <c r="AT182" s="84">
        <v>44788</v>
      </c>
    </row>
    <row r="183" spans="1:46" s="69" customFormat="1" ht="51" hidden="1" x14ac:dyDescent="0.25">
      <c r="A183" s="44" t="s">
        <v>9065</v>
      </c>
      <c r="B183" s="44" t="s">
        <v>9222</v>
      </c>
      <c r="C183" s="44" t="s">
        <v>9077</v>
      </c>
      <c r="D183" s="44" t="s">
        <v>3966</v>
      </c>
      <c r="E183" s="44" t="s">
        <v>9227</v>
      </c>
      <c r="F183" s="44" t="s">
        <v>9069</v>
      </c>
      <c r="G183" s="44" t="s">
        <v>3962</v>
      </c>
      <c r="H183" s="32" t="s">
        <v>9083</v>
      </c>
      <c r="I183" s="31" t="s">
        <v>360</v>
      </c>
      <c r="J183" s="31" t="s">
        <v>7025</v>
      </c>
      <c r="K183" s="32" t="s">
        <v>55</v>
      </c>
      <c r="L183" s="46">
        <v>30</v>
      </c>
      <c r="M183" s="46" t="s">
        <v>3960</v>
      </c>
      <c r="N183" s="51">
        <v>44615</v>
      </c>
      <c r="O183" s="46">
        <v>20222110044871</v>
      </c>
      <c r="P183" s="49">
        <v>44637</v>
      </c>
      <c r="Q183" s="46">
        <f t="shared" si="2"/>
        <v>16</v>
      </c>
      <c r="R183" s="46">
        <f>NETWORKDAYS(N183,P183,AL183:AO183:AP183:AQ183:AR183:AS183:AT183)</f>
        <v>17</v>
      </c>
      <c r="S183" s="44" t="s">
        <v>9135</v>
      </c>
      <c r="T183" s="44" t="s">
        <v>9401</v>
      </c>
      <c r="U183" s="51">
        <v>44637</v>
      </c>
      <c r="V183" s="44" t="s">
        <v>9137</v>
      </c>
      <c r="W183" s="44" t="s">
        <v>9138</v>
      </c>
      <c r="X183" s="44" t="s">
        <v>9079</v>
      </c>
      <c r="Y183" s="44" t="s">
        <v>9079</v>
      </c>
      <c r="AL183" s="71">
        <v>44641</v>
      </c>
      <c r="AM183" s="71">
        <v>44665</v>
      </c>
      <c r="AN183" s="71">
        <v>44666</v>
      </c>
      <c r="AO183" s="71">
        <v>44711</v>
      </c>
      <c r="AP183" s="71">
        <v>44732</v>
      </c>
      <c r="AQ183" s="71">
        <v>44739</v>
      </c>
      <c r="AR183" s="71">
        <v>44746</v>
      </c>
      <c r="AS183" s="71">
        <v>44762</v>
      </c>
      <c r="AT183" s="71">
        <v>44788</v>
      </c>
    </row>
    <row r="184" spans="1:46" s="69" customFormat="1" ht="38.25" hidden="1" x14ac:dyDescent="0.25">
      <c r="A184" s="44" t="s">
        <v>9065</v>
      </c>
      <c r="B184" s="44" t="s">
        <v>9222</v>
      </c>
      <c r="C184" s="44" t="s">
        <v>9283</v>
      </c>
      <c r="D184" s="44" t="s">
        <v>3975</v>
      </c>
      <c r="E184" s="44" t="s">
        <v>9068</v>
      </c>
      <c r="F184" s="44" t="s">
        <v>9225</v>
      </c>
      <c r="G184" s="44" t="s">
        <v>3972</v>
      </c>
      <c r="H184" s="32" t="s">
        <v>9083</v>
      </c>
      <c r="I184" s="31" t="s">
        <v>360</v>
      </c>
      <c r="J184" s="31" t="s">
        <v>7025</v>
      </c>
      <c r="K184" s="32" t="s">
        <v>128</v>
      </c>
      <c r="L184" s="46">
        <v>30</v>
      </c>
      <c r="M184" s="46" t="s">
        <v>3970</v>
      </c>
      <c r="N184" s="51">
        <v>44615</v>
      </c>
      <c r="O184" s="46" t="s">
        <v>9284</v>
      </c>
      <c r="P184" s="49">
        <v>44634</v>
      </c>
      <c r="Q184" s="46">
        <f t="shared" si="2"/>
        <v>13</v>
      </c>
      <c r="R184" s="46">
        <f>NETWORKDAYS(N184,P184,AL184:AO184:AP184:AQ184:AR184:AS184:AT184)</f>
        <v>14</v>
      </c>
      <c r="S184" s="44" t="s">
        <v>9135</v>
      </c>
      <c r="T184" s="44" t="s">
        <v>9402</v>
      </c>
      <c r="U184" s="51">
        <v>44634</v>
      </c>
      <c r="V184" s="44" t="s">
        <v>9137</v>
      </c>
      <c r="W184" s="44" t="s">
        <v>9138</v>
      </c>
      <c r="X184" s="44" t="s">
        <v>9079</v>
      </c>
      <c r="Y184" s="44" t="s">
        <v>9079</v>
      </c>
      <c r="AL184" s="71">
        <v>44641</v>
      </c>
      <c r="AM184" s="71">
        <v>44665</v>
      </c>
      <c r="AN184" s="71">
        <v>44666</v>
      </c>
      <c r="AO184" s="71">
        <v>44711</v>
      </c>
      <c r="AP184" s="71">
        <v>44732</v>
      </c>
      <c r="AQ184" s="71">
        <v>44739</v>
      </c>
      <c r="AR184" s="71">
        <v>44746</v>
      </c>
      <c r="AS184" s="71">
        <v>44762</v>
      </c>
      <c r="AT184" s="71">
        <v>44788</v>
      </c>
    </row>
    <row r="185" spans="1:46" s="69" customFormat="1" ht="38.25" hidden="1" x14ac:dyDescent="0.25">
      <c r="A185" s="44" t="s">
        <v>9065</v>
      </c>
      <c r="B185" s="44" t="s">
        <v>9222</v>
      </c>
      <c r="C185" s="31" t="s">
        <v>9071</v>
      </c>
      <c r="D185" s="44" t="s">
        <v>3987</v>
      </c>
      <c r="E185" s="44" t="s">
        <v>9223</v>
      </c>
      <c r="F185" s="44" t="s">
        <v>9074</v>
      </c>
      <c r="G185" s="44" t="s">
        <v>3985</v>
      </c>
      <c r="H185" s="32" t="s">
        <v>9083</v>
      </c>
      <c r="I185" s="31" t="s">
        <v>360</v>
      </c>
      <c r="J185" s="31" t="s">
        <v>7025</v>
      </c>
      <c r="K185" s="32" t="s">
        <v>55</v>
      </c>
      <c r="L185" s="46">
        <v>30</v>
      </c>
      <c r="M185" s="46" t="s">
        <v>3983</v>
      </c>
      <c r="N185" s="51">
        <v>44615</v>
      </c>
      <c r="O185" s="46">
        <v>20222110044871</v>
      </c>
      <c r="P185" s="49">
        <v>44629</v>
      </c>
      <c r="Q185" s="46">
        <f t="shared" si="2"/>
        <v>10</v>
      </c>
      <c r="R185" s="46">
        <f>NETWORKDAYS(N185,P185,AL185:AO185:AP185:AQ185:AR185:AS185:AT185)</f>
        <v>11</v>
      </c>
      <c r="S185" s="44" t="s">
        <v>9135</v>
      </c>
      <c r="T185" s="44" t="s">
        <v>9403</v>
      </c>
      <c r="U185" s="44" t="s">
        <v>9079</v>
      </c>
      <c r="V185" s="44" t="s">
        <v>9316</v>
      </c>
      <c r="W185" s="44" t="s">
        <v>9138</v>
      </c>
      <c r="X185" s="44" t="s">
        <v>9079</v>
      </c>
      <c r="Y185" s="44" t="s">
        <v>9338</v>
      </c>
      <c r="AL185" s="71">
        <v>44641</v>
      </c>
      <c r="AM185" s="71">
        <v>44665</v>
      </c>
      <c r="AN185" s="71">
        <v>44666</v>
      </c>
      <c r="AO185" s="71">
        <v>44711</v>
      </c>
      <c r="AP185" s="71">
        <v>44732</v>
      </c>
      <c r="AQ185" s="71">
        <v>44739</v>
      </c>
      <c r="AR185" s="71">
        <v>44746</v>
      </c>
      <c r="AS185" s="71">
        <v>44762</v>
      </c>
      <c r="AT185" s="71">
        <v>44788</v>
      </c>
    </row>
    <row r="186" spans="1:46" s="69" customFormat="1" ht="51" hidden="1" x14ac:dyDescent="0.25">
      <c r="A186" s="44" t="s">
        <v>9065</v>
      </c>
      <c r="B186" s="44" t="s">
        <v>9222</v>
      </c>
      <c r="C186" s="31" t="s">
        <v>9071</v>
      </c>
      <c r="D186" s="44" t="s">
        <v>3992</v>
      </c>
      <c r="E186" s="44" t="s">
        <v>9223</v>
      </c>
      <c r="F186" s="44" t="s">
        <v>9095</v>
      </c>
      <c r="G186" s="44" t="s">
        <v>3990</v>
      </c>
      <c r="H186" s="32" t="s">
        <v>8799</v>
      </c>
      <c r="I186" s="31" t="s">
        <v>360</v>
      </c>
      <c r="J186" s="31" t="s">
        <v>7065</v>
      </c>
      <c r="K186" s="32" t="s">
        <v>55</v>
      </c>
      <c r="L186" s="46">
        <v>30</v>
      </c>
      <c r="M186" s="46" t="s">
        <v>3988</v>
      </c>
      <c r="N186" s="51">
        <v>44615</v>
      </c>
      <c r="O186" s="46" t="s">
        <v>9079</v>
      </c>
      <c r="P186" s="49">
        <v>44616</v>
      </c>
      <c r="Q186" s="46">
        <f t="shared" si="2"/>
        <v>1</v>
      </c>
      <c r="R186" s="46">
        <f>NETWORKDAYS(N186,P186,AL186:AO186:AP186:AQ186:AR186:AS186:AT186)</f>
        <v>2</v>
      </c>
      <c r="S186" s="44" t="s">
        <v>9135</v>
      </c>
      <c r="T186" s="44" t="s">
        <v>9404</v>
      </c>
      <c r="U186" s="44" t="s">
        <v>9079</v>
      </c>
      <c r="V186" s="44" t="s">
        <v>9079</v>
      </c>
      <c r="W186" s="44" t="s">
        <v>9138</v>
      </c>
      <c r="X186" s="44" t="s">
        <v>9079</v>
      </c>
      <c r="Y186" s="44" t="s">
        <v>9405</v>
      </c>
      <c r="AL186" s="68">
        <v>44641</v>
      </c>
      <c r="AM186" s="68">
        <v>44665</v>
      </c>
      <c r="AN186" s="68">
        <v>44666</v>
      </c>
      <c r="AO186" s="68">
        <v>44711</v>
      </c>
      <c r="AP186" s="68">
        <v>44732</v>
      </c>
      <c r="AQ186" s="68">
        <v>44739</v>
      </c>
      <c r="AR186" s="68">
        <v>44746</v>
      </c>
      <c r="AS186" s="68">
        <v>44762</v>
      </c>
      <c r="AT186" s="68">
        <v>44788</v>
      </c>
    </row>
    <row r="187" spans="1:46" s="69" customFormat="1" ht="38.25" hidden="1" x14ac:dyDescent="0.25">
      <c r="A187" s="44" t="s">
        <v>9065</v>
      </c>
      <c r="B187" s="44" t="s">
        <v>9222</v>
      </c>
      <c r="C187" s="44" t="s">
        <v>9077</v>
      </c>
      <c r="D187" s="44" t="s">
        <v>1617</v>
      </c>
      <c r="E187" s="44" t="s">
        <v>9068</v>
      </c>
      <c r="F187" s="44" t="s">
        <v>9095</v>
      </c>
      <c r="G187" s="44" t="s">
        <v>4002</v>
      </c>
      <c r="H187" s="44" t="s">
        <v>9285</v>
      </c>
      <c r="I187" s="31" t="s">
        <v>360</v>
      </c>
      <c r="J187" s="31" t="s">
        <v>7025</v>
      </c>
      <c r="K187" s="32" t="s">
        <v>128</v>
      </c>
      <c r="L187" s="46">
        <v>30</v>
      </c>
      <c r="M187" s="46" t="s">
        <v>4000</v>
      </c>
      <c r="N187" s="51">
        <v>44616</v>
      </c>
      <c r="O187" s="46">
        <v>20222110042301</v>
      </c>
      <c r="P187" s="49">
        <v>44619</v>
      </c>
      <c r="Q187" s="46">
        <f t="shared" si="2"/>
        <v>1</v>
      </c>
      <c r="R187" s="46">
        <f>NETWORKDAYS(N187,P187,AL187:AO187:AP187:AQ187:AR187:AS187:AT187)</f>
        <v>2</v>
      </c>
      <c r="S187" s="44" t="s">
        <v>9135</v>
      </c>
      <c r="T187" s="44" t="s">
        <v>9406</v>
      </c>
      <c r="U187" s="44" t="s">
        <v>9079</v>
      </c>
      <c r="V187" s="44" t="s">
        <v>9079</v>
      </c>
      <c r="W187" s="44" t="s">
        <v>9079</v>
      </c>
      <c r="X187" s="44" t="s">
        <v>9079</v>
      </c>
      <c r="Y187" s="44" t="s">
        <v>9407</v>
      </c>
      <c r="AL187" s="71">
        <v>44641</v>
      </c>
      <c r="AM187" s="71">
        <v>44665</v>
      </c>
      <c r="AN187" s="71">
        <v>44666</v>
      </c>
      <c r="AO187" s="71">
        <v>44711</v>
      </c>
      <c r="AP187" s="71">
        <v>44732</v>
      </c>
      <c r="AQ187" s="71">
        <v>44739</v>
      </c>
      <c r="AR187" s="71">
        <v>44746</v>
      </c>
      <c r="AS187" s="71">
        <v>44762</v>
      </c>
      <c r="AT187" s="71">
        <v>44788</v>
      </c>
    </row>
    <row r="188" spans="1:46" s="81" customFormat="1" ht="38.25" x14ac:dyDescent="0.25">
      <c r="A188" s="56" t="s">
        <v>9065</v>
      </c>
      <c r="B188" s="56" t="s">
        <v>9222</v>
      </c>
      <c r="C188" s="56" t="s">
        <v>9067</v>
      </c>
      <c r="D188" s="56" t="s">
        <v>4009</v>
      </c>
      <c r="E188" s="56" t="s">
        <v>9227</v>
      </c>
      <c r="F188" s="56" t="s">
        <v>9069</v>
      </c>
      <c r="G188" s="56" t="s">
        <v>4005</v>
      </c>
      <c r="H188" s="37" t="s">
        <v>7526</v>
      </c>
      <c r="I188" s="36" t="s">
        <v>360</v>
      </c>
      <c r="J188" s="37" t="s">
        <v>392</v>
      </c>
      <c r="K188" s="37" t="s">
        <v>128</v>
      </c>
      <c r="L188" s="58">
        <v>30</v>
      </c>
      <c r="M188" s="58" t="s">
        <v>4003</v>
      </c>
      <c r="N188" s="64">
        <v>44616</v>
      </c>
      <c r="O188" s="58" t="s">
        <v>9286</v>
      </c>
      <c r="P188" s="59">
        <v>44677</v>
      </c>
      <c r="Q188" s="58">
        <f t="shared" si="2"/>
        <v>40</v>
      </c>
      <c r="R188" s="58">
        <f>NETWORKDAYS(N188,P188,AL188:AO188:AP188:AQ188:AR188:AS188:AT188)</f>
        <v>41</v>
      </c>
      <c r="S188" s="56" t="s">
        <v>9141</v>
      </c>
      <c r="T188" s="56" t="s">
        <v>9408</v>
      </c>
      <c r="U188" s="56"/>
      <c r="V188" s="56"/>
      <c r="W188" s="56"/>
      <c r="X188" s="56"/>
      <c r="Y188" s="56"/>
      <c r="AL188" s="80">
        <v>44641</v>
      </c>
      <c r="AM188" s="80">
        <v>44665</v>
      </c>
      <c r="AN188" s="80">
        <v>44666</v>
      </c>
      <c r="AO188" s="80">
        <v>44711</v>
      </c>
      <c r="AP188" s="80">
        <v>44732</v>
      </c>
      <c r="AQ188" s="80">
        <v>44739</v>
      </c>
      <c r="AR188" s="80">
        <v>44746</v>
      </c>
      <c r="AS188" s="80">
        <v>44762</v>
      </c>
      <c r="AT188" s="80">
        <v>44788</v>
      </c>
    </row>
    <row r="189" spans="1:46" s="69" customFormat="1" ht="51" hidden="1" x14ac:dyDescent="0.25">
      <c r="A189" s="44" t="s">
        <v>9065</v>
      </c>
      <c r="B189" s="44" t="s">
        <v>9222</v>
      </c>
      <c r="C189" s="44" t="s">
        <v>9273</v>
      </c>
      <c r="D189" s="44" t="s">
        <v>4014</v>
      </c>
      <c r="E189" s="44" t="s">
        <v>9068</v>
      </c>
      <c r="F189" s="44" t="s">
        <v>9074</v>
      </c>
      <c r="G189" s="44" t="s">
        <v>4012</v>
      </c>
      <c r="H189" s="32" t="s">
        <v>7161</v>
      </c>
      <c r="I189" s="31" t="s">
        <v>360</v>
      </c>
      <c r="J189" s="44" t="s">
        <v>9234</v>
      </c>
      <c r="K189" s="32" t="s">
        <v>55</v>
      </c>
      <c r="L189" s="46">
        <v>30</v>
      </c>
      <c r="M189" s="46" t="s">
        <v>4010</v>
      </c>
      <c r="N189" s="51">
        <v>44616</v>
      </c>
      <c r="O189" s="46" t="s">
        <v>9079</v>
      </c>
      <c r="P189" s="49">
        <v>44620</v>
      </c>
      <c r="Q189" s="46">
        <f t="shared" si="2"/>
        <v>2</v>
      </c>
      <c r="R189" s="46">
        <f>NETWORKDAYS(N189,P189,AL189:AO189:AP189:AQ189:AR189:AS189:AT189)</f>
        <v>3</v>
      </c>
      <c r="S189" s="44" t="s">
        <v>9135</v>
      </c>
      <c r="T189" s="44" t="s">
        <v>9409</v>
      </c>
      <c r="U189" s="44" t="s">
        <v>9079</v>
      </c>
      <c r="V189" s="44" t="s">
        <v>9079</v>
      </c>
      <c r="W189" s="44" t="s">
        <v>9079</v>
      </c>
      <c r="X189" s="44" t="s">
        <v>9079</v>
      </c>
      <c r="Y189" s="44" t="s">
        <v>9410</v>
      </c>
      <c r="AL189" s="71">
        <v>44641</v>
      </c>
      <c r="AM189" s="71">
        <v>44665</v>
      </c>
      <c r="AN189" s="71">
        <v>44666</v>
      </c>
      <c r="AO189" s="71">
        <v>44711</v>
      </c>
      <c r="AP189" s="71">
        <v>44732</v>
      </c>
      <c r="AQ189" s="71">
        <v>44739</v>
      </c>
      <c r="AR189" s="71">
        <v>44746</v>
      </c>
      <c r="AS189" s="71">
        <v>44762</v>
      </c>
      <c r="AT189" s="71">
        <v>44788</v>
      </c>
    </row>
    <row r="190" spans="1:46" s="69" customFormat="1" ht="51" hidden="1" x14ac:dyDescent="0.25">
      <c r="A190" s="44" t="s">
        <v>9065</v>
      </c>
      <c r="B190" s="44" t="s">
        <v>9222</v>
      </c>
      <c r="C190" s="44" t="s">
        <v>9088</v>
      </c>
      <c r="D190" s="44" t="s">
        <v>4021</v>
      </c>
      <c r="E190" s="44" t="s">
        <v>9068</v>
      </c>
      <c r="F190" s="44" t="s">
        <v>9069</v>
      </c>
      <c r="G190" s="44" t="s">
        <v>4017</v>
      </c>
      <c r="H190" s="32" t="s">
        <v>7526</v>
      </c>
      <c r="I190" s="31" t="s">
        <v>360</v>
      </c>
      <c r="J190" s="31" t="s">
        <v>7025</v>
      </c>
      <c r="K190" s="32" t="s">
        <v>93</v>
      </c>
      <c r="L190" s="46">
        <v>35</v>
      </c>
      <c r="M190" s="46" t="s">
        <v>4015</v>
      </c>
      <c r="N190" s="51">
        <v>44616</v>
      </c>
      <c r="O190" s="46" t="s">
        <v>9287</v>
      </c>
      <c r="P190" s="49">
        <v>44655</v>
      </c>
      <c r="Q190" s="46">
        <f t="shared" si="2"/>
        <v>26</v>
      </c>
      <c r="R190" s="46">
        <f>NETWORKDAYS(N190,P190,AL190:AO190:AP190:AQ190:AR190:AS190:AT190)</f>
        <v>27</v>
      </c>
      <c r="S190" s="44" t="s">
        <v>9135</v>
      </c>
      <c r="T190" s="44"/>
      <c r="U190" s="44" t="s">
        <v>9079</v>
      </c>
      <c r="V190" s="44" t="s">
        <v>9316</v>
      </c>
      <c r="W190" s="44" t="s">
        <v>9138</v>
      </c>
      <c r="X190" s="44" t="s">
        <v>9079</v>
      </c>
      <c r="Y190" s="44" t="s">
        <v>9317</v>
      </c>
      <c r="AL190" s="68">
        <v>44641</v>
      </c>
      <c r="AM190" s="68">
        <v>44665</v>
      </c>
      <c r="AN190" s="68">
        <v>44666</v>
      </c>
      <c r="AO190" s="68">
        <v>44711</v>
      </c>
      <c r="AP190" s="68">
        <v>44732</v>
      </c>
      <c r="AQ190" s="68">
        <v>44739</v>
      </c>
      <c r="AR190" s="68">
        <v>44746</v>
      </c>
      <c r="AS190" s="68">
        <v>44762</v>
      </c>
      <c r="AT190" s="68">
        <v>44788</v>
      </c>
    </row>
    <row r="191" spans="1:46" s="81" customFormat="1" ht="51" x14ac:dyDescent="0.25">
      <c r="A191" s="56" t="s">
        <v>9065</v>
      </c>
      <c r="B191" s="56" t="s">
        <v>9222</v>
      </c>
      <c r="C191" s="36" t="s">
        <v>9071</v>
      </c>
      <c r="D191" s="56" t="s">
        <v>4028</v>
      </c>
      <c r="E191" s="56" t="s">
        <v>9223</v>
      </c>
      <c r="F191" s="56" t="s">
        <v>9069</v>
      </c>
      <c r="G191" s="56" t="s">
        <v>4024</v>
      </c>
      <c r="H191" s="37" t="s">
        <v>7526</v>
      </c>
      <c r="I191" s="36" t="s">
        <v>360</v>
      </c>
      <c r="J191" s="36" t="s">
        <v>7025</v>
      </c>
      <c r="K191" s="37" t="s">
        <v>93</v>
      </c>
      <c r="L191" s="58">
        <v>35</v>
      </c>
      <c r="M191" s="58" t="s">
        <v>4022</v>
      </c>
      <c r="N191" s="64">
        <v>44617</v>
      </c>
      <c r="O191" s="58" t="s">
        <v>9288</v>
      </c>
      <c r="P191" s="59">
        <v>44677</v>
      </c>
      <c r="Q191" s="58">
        <f t="shared" si="2"/>
        <v>39</v>
      </c>
      <c r="R191" s="58">
        <f>NETWORKDAYS(N191,P191,AL191:AO191:AP191:AQ191:AR191:AS191:AT191)</f>
        <v>40</v>
      </c>
      <c r="S191" s="56" t="s">
        <v>9141</v>
      </c>
      <c r="T191" s="56" t="s">
        <v>9411</v>
      </c>
      <c r="U191" s="56"/>
      <c r="V191" s="56"/>
      <c r="W191" s="56"/>
      <c r="X191" s="56"/>
      <c r="Y191" s="56"/>
      <c r="AL191" s="80">
        <v>44641</v>
      </c>
      <c r="AM191" s="80">
        <v>44665</v>
      </c>
      <c r="AN191" s="80">
        <v>44666</v>
      </c>
      <c r="AO191" s="80">
        <v>44711</v>
      </c>
      <c r="AP191" s="80">
        <v>44732</v>
      </c>
      <c r="AQ191" s="80">
        <v>44739</v>
      </c>
      <c r="AR191" s="80">
        <v>44746</v>
      </c>
      <c r="AS191" s="80">
        <v>44762</v>
      </c>
      <c r="AT191" s="80">
        <v>44788</v>
      </c>
    </row>
    <row r="192" spans="1:46" s="69" customFormat="1" ht="51" hidden="1" x14ac:dyDescent="0.25">
      <c r="A192" s="44" t="s">
        <v>9065</v>
      </c>
      <c r="B192" s="44" t="s">
        <v>9222</v>
      </c>
      <c r="C192" s="44" t="s">
        <v>9084</v>
      </c>
      <c r="D192" s="44" t="s">
        <v>249</v>
      </c>
      <c r="E192" s="44" t="s">
        <v>9068</v>
      </c>
      <c r="F192" s="44" t="s">
        <v>9074</v>
      </c>
      <c r="G192" s="44" t="s">
        <v>4031</v>
      </c>
      <c r="H192" s="32" t="s">
        <v>8799</v>
      </c>
      <c r="I192" s="31" t="s">
        <v>360</v>
      </c>
      <c r="J192" s="31" t="s">
        <v>7065</v>
      </c>
      <c r="K192" s="32" t="s">
        <v>55</v>
      </c>
      <c r="L192" s="46">
        <v>30</v>
      </c>
      <c r="M192" s="46" t="s">
        <v>4029</v>
      </c>
      <c r="N192" s="51">
        <v>44617</v>
      </c>
      <c r="O192" s="46" t="s">
        <v>9079</v>
      </c>
      <c r="P192" s="49">
        <v>44620</v>
      </c>
      <c r="Q192" s="46">
        <f t="shared" si="2"/>
        <v>1</v>
      </c>
      <c r="R192" s="46">
        <f>NETWORKDAYS(N192,P192,AL192:AO192:AP192:AQ192:AR192:AS192:AT192)</f>
        <v>2</v>
      </c>
      <c r="S192" s="44" t="s">
        <v>9135</v>
      </c>
      <c r="T192" s="44" t="s">
        <v>9412</v>
      </c>
      <c r="U192" s="44"/>
      <c r="V192" s="44"/>
      <c r="W192" s="44"/>
      <c r="X192" s="44"/>
      <c r="Y192" s="44" t="s">
        <v>9392</v>
      </c>
      <c r="AL192" s="71">
        <v>44641</v>
      </c>
      <c r="AM192" s="71">
        <v>44665</v>
      </c>
      <c r="AN192" s="71">
        <v>44666</v>
      </c>
      <c r="AO192" s="71">
        <v>44711</v>
      </c>
      <c r="AP192" s="71">
        <v>44732</v>
      </c>
      <c r="AQ192" s="71">
        <v>44739</v>
      </c>
      <c r="AR192" s="71">
        <v>44746</v>
      </c>
      <c r="AS192" s="71">
        <v>44762</v>
      </c>
      <c r="AT192" s="71">
        <v>44788</v>
      </c>
    </row>
    <row r="193" spans="1:46" s="69" customFormat="1" ht="38.25" hidden="1" x14ac:dyDescent="0.25">
      <c r="A193" s="44" t="s">
        <v>9065</v>
      </c>
      <c r="B193" s="44" t="s">
        <v>9222</v>
      </c>
      <c r="C193" s="31" t="s">
        <v>9071</v>
      </c>
      <c r="D193" s="44" t="s">
        <v>4042</v>
      </c>
      <c r="E193" s="44" t="s">
        <v>9223</v>
      </c>
      <c r="F193" s="44" t="s">
        <v>9074</v>
      </c>
      <c r="G193" s="44" t="s">
        <v>4041</v>
      </c>
      <c r="H193" s="32" t="s">
        <v>9083</v>
      </c>
      <c r="I193" s="31" t="s">
        <v>360</v>
      </c>
      <c r="J193" s="31" t="s">
        <v>7025</v>
      </c>
      <c r="K193" s="32" t="s">
        <v>93</v>
      </c>
      <c r="L193" s="46">
        <v>35</v>
      </c>
      <c r="M193" s="46" t="s">
        <v>4039</v>
      </c>
      <c r="N193" s="51">
        <v>44617</v>
      </c>
      <c r="O193" s="46" t="s">
        <v>9289</v>
      </c>
      <c r="P193" s="49">
        <v>44599</v>
      </c>
      <c r="Q193" s="46">
        <f t="shared" si="2"/>
        <v>-16</v>
      </c>
      <c r="R193" s="46">
        <f>NETWORKDAYS(N193,P193,AL193:AO193:AP193:AQ193:AR193:AS193:AT193)</f>
        <v>-15</v>
      </c>
      <c r="S193" s="44" t="s">
        <v>9135</v>
      </c>
      <c r="T193" s="44" t="s">
        <v>9413</v>
      </c>
      <c r="U193" s="51">
        <v>44600</v>
      </c>
      <c r="V193" s="44" t="s">
        <v>9137</v>
      </c>
      <c r="W193" s="44" t="s">
        <v>9138</v>
      </c>
      <c r="X193" s="44" t="s">
        <v>9079</v>
      </c>
      <c r="Y193" s="44" t="s">
        <v>9079</v>
      </c>
      <c r="AL193" s="71">
        <v>44641</v>
      </c>
      <c r="AM193" s="71">
        <v>44665</v>
      </c>
      <c r="AN193" s="71">
        <v>44666</v>
      </c>
      <c r="AO193" s="71">
        <v>44711</v>
      </c>
      <c r="AP193" s="71">
        <v>44732</v>
      </c>
      <c r="AQ193" s="71">
        <v>44739</v>
      </c>
      <c r="AR193" s="71">
        <v>44746</v>
      </c>
      <c r="AS193" s="71">
        <v>44762</v>
      </c>
      <c r="AT193" s="71">
        <v>44788</v>
      </c>
    </row>
    <row r="194" spans="1:46" s="69" customFormat="1" ht="38.25" hidden="1" x14ac:dyDescent="0.25">
      <c r="A194" s="44" t="s">
        <v>9065</v>
      </c>
      <c r="B194" s="44" t="s">
        <v>9117</v>
      </c>
      <c r="C194" s="44" t="s">
        <v>9131</v>
      </c>
      <c r="D194" s="44" t="s">
        <v>4049</v>
      </c>
      <c r="E194" s="44" t="s">
        <v>9068</v>
      </c>
      <c r="F194" s="31" t="s">
        <v>9101</v>
      </c>
      <c r="G194" s="44" t="s">
        <v>4045</v>
      </c>
      <c r="H194" s="31" t="s">
        <v>9109</v>
      </c>
      <c r="I194" s="31" t="s">
        <v>360</v>
      </c>
      <c r="J194" s="31" t="s">
        <v>9090</v>
      </c>
      <c r="K194" s="32" t="s">
        <v>128</v>
      </c>
      <c r="L194" s="46">
        <v>30</v>
      </c>
      <c r="M194" s="46" t="s">
        <v>4043</v>
      </c>
      <c r="N194" s="51">
        <v>44620</v>
      </c>
      <c r="O194" s="46" t="s">
        <v>9290</v>
      </c>
      <c r="P194" s="49">
        <v>44658</v>
      </c>
      <c r="Q194" s="46">
        <f t="shared" si="2"/>
        <v>27</v>
      </c>
      <c r="R194" s="46">
        <f>NETWORKDAYS(N194,P194,AL194:AO194:AP194:AQ194:AR194:AS194:AT194)</f>
        <v>28</v>
      </c>
      <c r="S194" s="44" t="s">
        <v>9135</v>
      </c>
      <c r="T194" s="44" t="s">
        <v>9414</v>
      </c>
      <c r="U194" s="44"/>
      <c r="V194" s="44"/>
      <c r="W194" s="44"/>
      <c r="X194" s="44"/>
      <c r="Y194" s="44"/>
      <c r="AL194" s="68">
        <v>44641</v>
      </c>
      <c r="AM194" s="68">
        <v>44665</v>
      </c>
      <c r="AN194" s="68">
        <v>44666</v>
      </c>
      <c r="AO194" s="68">
        <v>44711</v>
      </c>
      <c r="AP194" s="68">
        <v>44732</v>
      </c>
      <c r="AQ194" s="68">
        <v>44739</v>
      </c>
      <c r="AR194" s="68">
        <v>44746</v>
      </c>
      <c r="AS194" s="68">
        <v>44762</v>
      </c>
      <c r="AT194" s="68">
        <v>44788</v>
      </c>
    </row>
    <row r="195" spans="1:46" s="69" customFormat="1" ht="76.5" hidden="1" x14ac:dyDescent="0.25">
      <c r="A195" s="44" t="s">
        <v>9065</v>
      </c>
      <c r="B195" s="44" t="s">
        <v>9117</v>
      </c>
      <c r="C195" s="31" t="s">
        <v>9071</v>
      </c>
      <c r="D195" s="44" t="s">
        <v>4057</v>
      </c>
      <c r="E195" s="44" t="s">
        <v>9121</v>
      </c>
      <c r="F195" s="44" t="s">
        <v>9074</v>
      </c>
      <c r="G195" s="44" t="s">
        <v>4052</v>
      </c>
      <c r="H195" s="44" t="s">
        <v>19</v>
      </c>
      <c r="I195" s="31" t="s">
        <v>9076</v>
      </c>
      <c r="J195" s="44" t="s">
        <v>8462</v>
      </c>
      <c r="K195" s="44" t="s">
        <v>4053</v>
      </c>
      <c r="L195" s="46">
        <v>5</v>
      </c>
      <c r="M195" s="46" t="s">
        <v>4050</v>
      </c>
      <c r="N195" s="51">
        <v>44620</v>
      </c>
      <c r="O195" s="46">
        <v>20223110043771</v>
      </c>
      <c r="P195" s="49">
        <v>44623</v>
      </c>
      <c r="Q195" s="46">
        <f t="shared" si="2"/>
        <v>3</v>
      </c>
      <c r="R195" s="46">
        <f>NETWORKDAYS(N195,P195,AL195:AO195:AP195:AQ195:AR195:AS195:AT195)</f>
        <v>4</v>
      </c>
      <c r="S195" s="44" t="s">
        <v>9135</v>
      </c>
      <c r="T195" s="44" t="s">
        <v>9415</v>
      </c>
      <c r="U195" s="44" t="s">
        <v>9079</v>
      </c>
      <c r="V195" s="44" t="s">
        <v>9316</v>
      </c>
      <c r="W195" s="44" t="s">
        <v>9138</v>
      </c>
      <c r="X195" s="44" t="s">
        <v>9079</v>
      </c>
      <c r="Y195" s="44" t="s">
        <v>9416</v>
      </c>
      <c r="AL195" s="71">
        <v>44641</v>
      </c>
      <c r="AM195" s="71">
        <v>44665</v>
      </c>
      <c r="AN195" s="71">
        <v>44666</v>
      </c>
      <c r="AO195" s="71">
        <v>44711</v>
      </c>
      <c r="AP195" s="71">
        <v>44732</v>
      </c>
      <c r="AQ195" s="71">
        <v>44739</v>
      </c>
      <c r="AR195" s="71">
        <v>44746</v>
      </c>
      <c r="AS195" s="71">
        <v>44762</v>
      </c>
      <c r="AT195" s="71">
        <v>44788</v>
      </c>
    </row>
    <row r="196" spans="1:46" s="69" customFormat="1" ht="76.5" hidden="1" x14ac:dyDescent="0.25">
      <c r="A196" s="44" t="s">
        <v>9065</v>
      </c>
      <c r="B196" s="44" t="s">
        <v>9222</v>
      </c>
      <c r="C196" s="44" t="s">
        <v>9067</v>
      </c>
      <c r="D196" s="44" t="s">
        <v>4062</v>
      </c>
      <c r="E196" s="44" t="s">
        <v>9068</v>
      </c>
      <c r="F196" s="44" t="s">
        <v>9069</v>
      </c>
      <c r="G196" s="44" t="s">
        <v>4060</v>
      </c>
      <c r="H196" s="32" t="s">
        <v>9083</v>
      </c>
      <c r="I196" s="31" t="s">
        <v>360</v>
      </c>
      <c r="J196" s="31" t="s">
        <v>7025</v>
      </c>
      <c r="K196" s="32" t="s">
        <v>93</v>
      </c>
      <c r="L196" s="46">
        <v>35</v>
      </c>
      <c r="M196" s="46" t="s">
        <v>4058</v>
      </c>
      <c r="N196" s="51">
        <v>44620</v>
      </c>
      <c r="O196" s="46" t="s">
        <v>9291</v>
      </c>
      <c r="P196" s="49">
        <v>44655</v>
      </c>
      <c r="Q196" s="46">
        <f t="shared" ref="Q196:Q259" si="3">R196-1</f>
        <v>24</v>
      </c>
      <c r="R196" s="46">
        <f>NETWORKDAYS(N196,P196,AL196:AO196:AP196:AQ196:AR196:AS196:AT196)</f>
        <v>25</v>
      </c>
      <c r="S196" s="44" t="s">
        <v>9135</v>
      </c>
      <c r="T196" s="44"/>
      <c r="U196" s="44" t="s">
        <v>9079</v>
      </c>
      <c r="V196" s="44" t="s">
        <v>9316</v>
      </c>
      <c r="W196" s="44" t="s">
        <v>9138</v>
      </c>
      <c r="X196" s="44" t="s">
        <v>9079</v>
      </c>
      <c r="Y196" s="44" t="s">
        <v>9317</v>
      </c>
      <c r="AL196" s="71">
        <v>44641</v>
      </c>
      <c r="AM196" s="71">
        <v>44665</v>
      </c>
      <c r="AN196" s="71">
        <v>44666</v>
      </c>
      <c r="AO196" s="71">
        <v>44711</v>
      </c>
      <c r="AP196" s="71">
        <v>44732</v>
      </c>
      <c r="AQ196" s="71">
        <v>44739</v>
      </c>
      <c r="AR196" s="71">
        <v>44746</v>
      </c>
      <c r="AS196" s="71">
        <v>44762</v>
      </c>
      <c r="AT196" s="71">
        <v>44788</v>
      </c>
    </row>
    <row r="197" spans="1:46" s="69" customFormat="1" ht="38.25" hidden="1" x14ac:dyDescent="0.25">
      <c r="A197" s="44" t="s">
        <v>9065</v>
      </c>
      <c r="B197" s="44" t="s">
        <v>9222</v>
      </c>
      <c r="C197" s="44" t="s">
        <v>9088</v>
      </c>
      <c r="D197" s="44" t="s">
        <v>4069</v>
      </c>
      <c r="E197" s="44" t="s">
        <v>9068</v>
      </c>
      <c r="F197" s="44" t="s">
        <v>9074</v>
      </c>
      <c r="G197" s="44" t="s">
        <v>4065</v>
      </c>
      <c r="H197" s="32" t="s">
        <v>316</v>
      </c>
      <c r="I197" s="31" t="s">
        <v>360</v>
      </c>
      <c r="J197" s="31" t="s">
        <v>7065</v>
      </c>
      <c r="K197" s="32" t="s">
        <v>585</v>
      </c>
      <c r="L197" s="46">
        <v>20</v>
      </c>
      <c r="M197" s="46" t="s">
        <v>4063</v>
      </c>
      <c r="N197" s="51">
        <v>44620</v>
      </c>
      <c r="O197" s="46" t="s">
        <v>9079</v>
      </c>
      <c r="P197" s="49">
        <v>44638</v>
      </c>
      <c r="Q197" s="46">
        <f t="shared" si="3"/>
        <v>14</v>
      </c>
      <c r="R197" s="46">
        <f>NETWORKDAYS(N197,P197,AL197:AO197:AP197:AQ197:AR197:AS197:AT197)</f>
        <v>15</v>
      </c>
      <c r="S197" s="44" t="s">
        <v>9135</v>
      </c>
      <c r="T197" s="44" t="s">
        <v>9417</v>
      </c>
      <c r="U197" s="44" t="s">
        <v>9079</v>
      </c>
      <c r="V197" s="44" t="s">
        <v>9137</v>
      </c>
      <c r="W197" s="44" t="s">
        <v>9138</v>
      </c>
      <c r="X197" s="44" t="s">
        <v>9079</v>
      </c>
      <c r="Y197" s="44" t="s">
        <v>9380</v>
      </c>
      <c r="AL197" s="71">
        <v>44641</v>
      </c>
      <c r="AM197" s="71">
        <v>44665</v>
      </c>
      <c r="AN197" s="71">
        <v>44666</v>
      </c>
      <c r="AO197" s="71">
        <v>44711</v>
      </c>
      <c r="AP197" s="71">
        <v>44732</v>
      </c>
      <c r="AQ197" s="71">
        <v>44739</v>
      </c>
      <c r="AR197" s="71">
        <v>44746</v>
      </c>
      <c r="AS197" s="71">
        <v>44762</v>
      </c>
      <c r="AT197" s="71">
        <v>44788</v>
      </c>
    </row>
    <row r="198" spans="1:46" s="81" customFormat="1" ht="38.25" x14ac:dyDescent="0.25">
      <c r="A198" s="56" t="s">
        <v>9065</v>
      </c>
      <c r="B198" s="56" t="s">
        <v>9222</v>
      </c>
      <c r="C198" s="56" t="s">
        <v>9091</v>
      </c>
      <c r="D198" s="56" t="s">
        <v>4076</v>
      </c>
      <c r="E198" s="56" t="s">
        <v>9227</v>
      </c>
      <c r="F198" s="56" t="s">
        <v>9225</v>
      </c>
      <c r="G198" s="56" t="s">
        <v>4072</v>
      </c>
      <c r="H198" s="37" t="s">
        <v>7156</v>
      </c>
      <c r="I198" s="36" t="s">
        <v>360</v>
      </c>
      <c r="J198" s="37" t="s">
        <v>392</v>
      </c>
      <c r="K198" s="37" t="s">
        <v>128</v>
      </c>
      <c r="L198" s="58">
        <v>30</v>
      </c>
      <c r="M198" s="58" t="s">
        <v>4070</v>
      </c>
      <c r="N198" s="64">
        <v>44620</v>
      </c>
      <c r="O198" s="58"/>
      <c r="P198" s="59">
        <v>44680</v>
      </c>
      <c r="Q198" s="58">
        <f t="shared" si="3"/>
        <v>41</v>
      </c>
      <c r="R198" s="58">
        <f>NETWORKDAYS(N198,P198,AL198:AO198:AP198:AQ198:AR198:AS198:AT198)</f>
        <v>42</v>
      </c>
      <c r="S198" s="56" t="s">
        <v>9141</v>
      </c>
      <c r="T198" s="56" t="s">
        <v>9418</v>
      </c>
      <c r="U198" s="56"/>
      <c r="V198" s="56"/>
      <c r="W198" s="56"/>
      <c r="X198" s="56"/>
      <c r="Y198" s="56"/>
      <c r="AL198" s="84">
        <v>44641</v>
      </c>
      <c r="AM198" s="84">
        <v>44665</v>
      </c>
      <c r="AN198" s="84">
        <v>44666</v>
      </c>
      <c r="AO198" s="84">
        <v>44711</v>
      </c>
      <c r="AP198" s="84">
        <v>44732</v>
      </c>
      <c r="AQ198" s="84">
        <v>44739</v>
      </c>
      <c r="AR198" s="84">
        <v>44746</v>
      </c>
      <c r="AS198" s="84">
        <v>44762</v>
      </c>
      <c r="AT198" s="84">
        <v>44788</v>
      </c>
    </row>
    <row r="199" spans="1:46" s="81" customFormat="1" ht="51" x14ac:dyDescent="0.25">
      <c r="A199" s="56" t="s">
        <v>9419</v>
      </c>
      <c r="B199" s="56" t="s">
        <v>9224</v>
      </c>
      <c r="C199" s="56" t="s">
        <v>9067</v>
      </c>
      <c r="D199" s="56" t="s">
        <v>4086</v>
      </c>
      <c r="E199" s="56" t="s">
        <v>9223</v>
      </c>
      <c r="F199" s="56" t="s">
        <v>9074</v>
      </c>
      <c r="G199" s="56" t="s">
        <v>4082</v>
      </c>
      <c r="H199" s="37" t="s">
        <v>316</v>
      </c>
      <c r="I199" s="36" t="s">
        <v>360</v>
      </c>
      <c r="J199" s="36" t="s">
        <v>7065</v>
      </c>
      <c r="K199" s="37" t="s">
        <v>93</v>
      </c>
      <c r="L199" s="58">
        <v>35</v>
      </c>
      <c r="M199" s="56" t="s">
        <v>4080</v>
      </c>
      <c r="N199" s="64">
        <v>44621</v>
      </c>
      <c r="O199" s="58">
        <v>20222140051611</v>
      </c>
      <c r="P199" s="59">
        <v>44677</v>
      </c>
      <c r="Q199" s="58">
        <f t="shared" si="3"/>
        <v>37</v>
      </c>
      <c r="R199" s="58">
        <f>NETWORKDAYS(N199,P199,AL199:AO199:AP199:AQ199:AR199:AS199:AT199)</f>
        <v>38</v>
      </c>
      <c r="S199" s="56" t="s">
        <v>9141</v>
      </c>
      <c r="T199" s="56" t="s">
        <v>9428</v>
      </c>
      <c r="U199" s="64">
        <v>44677</v>
      </c>
      <c r="V199" s="56" t="s">
        <v>9137</v>
      </c>
      <c r="W199" s="56" t="s">
        <v>9138</v>
      </c>
      <c r="X199" s="56" t="s">
        <v>9079</v>
      </c>
      <c r="Y199" s="56" t="s">
        <v>9079</v>
      </c>
      <c r="AL199" s="80">
        <v>44641</v>
      </c>
      <c r="AM199" s="80">
        <v>44665</v>
      </c>
      <c r="AN199" s="80">
        <v>44666</v>
      </c>
      <c r="AO199" s="80">
        <v>44711</v>
      </c>
      <c r="AP199" s="80">
        <v>44732</v>
      </c>
      <c r="AQ199" s="80">
        <v>44739</v>
      </c>
      <c r="AR199" s="80">
        <v>44746</v>
      </c>
      <c r="AS199" s="80">
        <v>44762</v>
      </c>
      <c r="AT199" s="80">
        <v>44788</v>
      </c>
    </row>
    <row r="200" spans="1:46" s="81" customFormat="1" ht="25.5" x14ac:dyDescent="0.25">
      <c r="A200" s="56" t="s">
        <v>9419</v>
      </c>
      <c r="B200" s="56" t="s">
        <v>9420</v>
      </c>
      <c r="C200" s="56" t="s">
        <v>9091</v>
      </c>
      <c r="D200" s="56" t="s">
        <v>3017</v>
      </c>
      <c r="E200" s="56" t="s">
        <v>9223</v>
      </c>
      <c r="F200" s="56" t="s">
        <v>9074</v>
      </c>
      <c r="G200" s="56" t="s">
        <v>4089</v>
      </c>
      <c r="H200" s="36" t="s">
        <v>9109</v>
      </c>
      <c r="I200" s="36" t="s">
        <v>360</v>
      </c>
      <c r="J200" s="36" t="s">
        <v>9090</v>
      </c>
      <c r="K200" s="37" t="s">
        <v>128</v>
      </c>
      <c r="L200" s="58">
        <v>30</v>
      </c>
      <c r="M200" s="56" t="s">
        <v>4087</v>
      </c>
      <c r="N200" s="64">
        <v>44621</v>
      </c>
      <c r="O200" s="58" t="s">
        <v>9421</v>
      </c>
      <c r="P200" s="59">
        <v>44672</v>
      </c>
      <c r="Q200" s="58">
        <f t="shared" si="3"/>
        <v>34</v>
      </c>
      <c r="R200" s="58">
        <f>NETWORKDAYS(N200,P200,AL200:AO200:AP200:AQ200:AR200:AS200:AT200)</f>
        <v>35</v>
      </c>
      <c r="S200" s="56" t="s">
        <v>9141</v>
      </c>
      <c r="T200" s="56"/>
      <c r="U200" s="64">
        <v>44677</v>
      </c>
      <c r="V200" s="56" t="s">
        <v>9137</v>
      </c>
      <c r="W200" s="56" t="s">
        <v>9138</v>
      </c>
      <c r="X200" s="56" t="s">
        <v>9079</v>
      </c>
      <c r="Y200" s="56" t="s">
        <v>9429</v>
      </c>
      <c r="AL200" s="80">
        <v>44641</v>
      </c>
      <c r="AM200" s="80">
        <v>44665</v>
      </c>
      <c r="AN200" s="80">
        <v>44666</v>
      </c>
      <c r="AO200" s="80">
        <v>44711</v>
      </c>
      <c r="AP200" s="80">
        <v>44732</v>
      </c>
      <c r="AQ200" s="80">
        <v>44739</v>
      </c>
      <c r="AR200" s="80">
        <v>44746</v>
      </c>
      <c r="AS200" s="80">
        <v>44762</v>
      </c>
      <c r="AT200" s="80">
        <v>44788</v>
      </c>
    </row>
    <row r="201" spans="1:46" s="81" customFormat="1" ht="25.5" x14ac:dyDescent="0.25">
      <c r="A201" s="56" t="s">
        <v>9419</v>
      </c>
      <c r="B201" s="56" t="s">
        <v>9420</v>
      </c>
      <c r="C201" s="56" t="s">
        <v>9091</v>
      </c>
      <c r="D201" s="56" t="s">
        <v>3017</v>
      </c>
      <c r="E201" s="56" t="s">
        <v>9223</v>
      </c>
      <c r="F201" s="56" t="s">
        <v>9074</v>
      </c>
      <c r="G201" s="56" t="s">
        <v>4092</v>
      </c>
      <c r="H201" s="36" t="s">
        <v>9109</v>
      </c>
      <c r="I201" s="36" t="s">
        <v>360</v>
      </c>
      <c r="J201" s="36" t="s">
        <v>9090</v>
      </c>
      <c r="K201" s="37" t="s">
        <v>128</v>
      </c>
      <c r="L201" s="58">
        <v>30</v>
      </c>
      <c r="M201" s="56" t="s">
        <v>4090</v>
      </c>
      <c r="N201" s="64">
        <v>44621</v>
      </c>
      <c r="O201" s="58">
        <v>20222150049591</v>
      </c>
      <c r="P201" s="59">
        <v>44672</v>
      </c>
      <c r="Q201" s="58">
        <f t="shared" si="3"/>
        <v>34</v>
      </c>
      <c r="R201" s="58">
        <f>NETWORKDAYS(N201,P201,AL201:AO201:AP201:AQ201:AR201:AS201:AT201)</f>
        <v>35</v>
      </c>
      <c r="S201" s="56" t="s">
        <v>9141</v>
      </c>
      <c r="T201" s="56"/>
      <c r="U201" s="64">
        <v>44677</v>
      </c>
      <c r="V201" s="56" t="s">
        <v>9137</v>
      </c>
      <c r="W201" s="56" t="s">
        <v>9138</v>
      </c>
      <c r="X201" s="56" t="s">
        <v>9079</v>
      </c>
      <c r="Y201" s="56" t="s">
        <v>9429</v>
      </c>
      <c r="AL201" s="80">
        <v>44641</v>
      </c>
      <c r="AM201" s="80">
        <v>44665</v>
      </c>
      <c r="AN201" s="80">
        <v>44666</v>
      </c>
      <c r="AO201" s="80">
        <v>44711</v>
      </c>
      <c r="AP201" s="80">
        <v>44732</v>
      </c>
      <c r="AQ201" s="80">
        <v>44739</v>
      </c>
      <c r="AR201" s="80">
        <v>44746</v>
      </c>
      <c r="AS201" s="80">
        <v>44762</v>
      </c>
      <c r="AT201" s="80">
        <v>44788</v>
      </c>
    </row>
    <row r="202" spans="1:46" s="69" customFormat="1" ht="38.25" hidden="1" x14ac:dyDescent="0.25">
      <c r="A202" s="44" t="s">
        <v>9419</v>
      </c>
      <c r="B202" s="44" t="s">
        <v>9420</v>
      </c>
      <c r="C202" s="31" t="s">
        <v>9071</v>
      </c>
      <c r="D202" s="44" t="s">
        <v>4097</v>
      </c>
      <c r="E202" s="44" t="s">
        <v>9422</v>
      </c>
      <c r="F202" s="44" t="s">
        <v>9074</v>
      </c>
      <c r="G202" s="44" t="s">
        <v>4095</v>
      </c>
      <c r="H202" s="31" t="s">
        <v>7275</v>
      </c>
      <c r="I202" s="31" t="s">
        <v>7162</v>
      </c>
      <c r="J202" s="32" t="s">
        <v>664</v>
      </c>
      <c r="K202" s="32" t="s">
        <v>585</v>
      </c>
      <c r="L202" s="46">
        <v>20</v>
      </c>
      <c r="M202" s="44" t="s">
        <v>4093</v>
      </c>
      <c r="N202" s="51">
        <v>44621</v>
      </c>
      <c r="O202" s="46"/>
      <c r="P202" s="49">
        <v>44645</v>
      </c>
      <c r="Q202" s="46">
        <f t="shared" si="3"/>
        <v>17</v>
      </c>
      <c r="R202" s="46">
        <f>NETWORKDAYS(N202,P202,AL202:AO202:AP202:AQ202:AR202:AS202:AT202)</f>
        <v>18</v>
      </c>
      <c r="S202" s="44" t="s">
        <v>9135</v>
      </c>
      <c r="T202" s="44" t="s">
        <v>9430</v>
      </c>
      <c r="U202" s="51"/>
      <c r="V202" s="44"/>
      <c r="W202" s="44"/>
      <c r="X202" s="44"/>
      <c r="Y202" s="44"/>
      <c r="AL202" s="68">
        <v>44641</v>
      </c>
      <c r="AM202" s="68">
        <v>44665</v>
      </c>
      <c r="AN202" s="68">
        <v>44666</v>
      </c>
      <c r="AO202" s="68">
        <v>44711</v>
      </c>
      <c r="AP202" s="68">
        <v>44732</v>
      </c>
      <c r="AQ202" s="68">
        <v>44739</v>
      </c>
      <c r="AR202" s="68">
        <v>44746</v>
      </c>
      <c r="AS202" s="68">
        <v>44762</v>
      </c>
      <c r="AT202" s="68">
        <v>44788</v>
      </c>
    </row>
    <row r="203" spans="1:46" s="81" customFormat="1" ht="51" x14ac:dyDescent="0.25">
      <c r="A203" s="56" t="s">
        <v>9419</v>
      </c>
      <c r="B203" s="56" t="s">
        <v>9420</v>
      </c>
      <c r="C203" s="56" t="s">
        <v>9098</v>
      </c>
      <c r="D203" s="56" t="s">
        <v>4104</v>
      </c>
      <c r="E203" s="56" t="s">
        <v>9422</v>
      </c>
      <c r="F203" s="56" t="s">
        <v>9074</v>
      </c>
      <c r="G203" s="56" t="s">
        <v>4100</v>
      </c>
      <c r="H203" s="37" t="s">
        <v>7526</v>
      </c>
      <c r="I203" s="36" t="s">
        <v>360</v>
      </c>
      <c r="J203" s="36" t="s">
        <v>7025</v>
      </c>
      <c r="K203" s="37" t="s">
        <v>585</v>
      </c>
      <c r="L203" s="58">
        <v>20</v>
      </c>
      <c r="M203" s="56" t="s">
        <v>4098</v>
      </c>
      <c r="N203" s="64">
        <v>44621</v>
      </c>
      <c r="O203" s="58">
        <v>20222110046861</v>
      </c>
      <c r="P203" s="59">
        <v>44678</v>
      </c>
      <c r="Q203" s="58">
        <f t="shared" si="3"/>
        <v>38</v>
      </c>
      <c r="R203" s="58">
        <f>NETWORKDAYS(N203,P203,AL203:AO203:AP203:AQ203:AR203:AS203:AT203)</f>
        <v>39</v>
      </c>
      <c r="S203" s="56" t="s">
        <v>9141</v>
      </c>
      <c r="T203" s="56" t="s">
        <v>9431</v>
      </c>
      <c r="U203" s="64">
        <v>44673</v>
      </c>
      <c r="V203" s="56" t="s">
        <v>9137</v>
      </c>
      <c r="W203" s="56" t="s">
        <v>9138</v>
      </c>
      <c r="X203" s="56" t="s">
        <v>9079</v>
      </c>
      <c r="Y203" s="56" t="s">
        <v>9386</v>
      </c>
      <c r="AL203" s="80">
        <v>44641</v>
      </c>
      <c r="AM203" s="80">
        <v>44665</v>
      </c>
      <c r="AN203" s="80">
        <v>44666</v>
      </c>
      <c r="AO203" s="80">
        <v>44711</v>
      </c>
      <c r="AP203" s="80">
        <v>44732</v>
      </c>
      <c r="AQ203" s="80">
        <v>44739</v>
      </c>
      <c r="AR203" s="80">
        <v>44746</v>
      </c>
      <c r="AS203" s="80">
        <v>44762</v>
      </c>
      <c r="AT203" s="80">
        <v>44788</v>
      </c>
    </row>
    <row r="204" spans="1:46" s="69" customFormat="1" ht="38.25" hidden="1" x14ac:dyDescent="0.25">
      <c r="A204" s="44" t="s">
        <v>9419</v>
      </c>
      <c r="B204" s="44" t="s">
        <v>9420</v>
      </c>
      <c r="C204" s="31" t="s">
        <v>9071</v>
      </c>
      <c r="D204" s="44" t="s">
        <v>4108</v>
      </c>
      <c r="E204" s="44" t="s">
        <v>9223</v>
      </c>
      <c r="F204" s="44" t="s">
        <v>9069</v>
      </c>
      <c r="G204" s="44" t="s">
        <v>3579</v>
      </c>
      <c r="H204" s="32" t="s">
        <v>9081</v>
      </c>
      <c r="I204" s="31" t="s">
        <v>360</v>
      </c>
      <c r="J204" s="31" t="s">
        <v>7025</v>
      </c>
      <c r="K204" s="32" t="s">
        <v>55</v>
      </c>
      <c r="L204" s="46">
        <v>30</v>
      </c>
      <c r="M204" s="44" t="s">
        <v>4105</v>
      </c>
      <c r="N204" s="51">
        <v>44621</v>
      </c>
      <c r="O204" s="46">
        <v>20222110043341</v>
      </c>
      <c r="P204" s="49">
        <v>44631</v>
      </c>
      <c r="Q204" s="46">
        <f t="shared" si="3"/>
        <v>8</v>
      </c>
      <c r="R204" s="46">
        <f>NETWORKDAYS(N204,P204,AL204:AO204:AP204:AQ204:AR204:AS204:AT204)</f>
        <v>9</v>
      </c>
      <c r="S204" s="44" t="s">
        <v>9135</v>
      </c>
      <c r="T204" s="44" t="s">
        <v>9432</v>
      </c>
      <c r="U204" s="51">
        <v>44634</v>
      </c>
      <c r="V204" s="44" t="s">
        <v>9137</v>
      </c>
      <c r="W204" s="44" t="s">
        <v>9138</v>
      </c>
      <c r="X204" s="44" t="s">
        <v>9079</v>
      </c>
      <c r="Y204" s="44" t="s">
        <v>9079</v>
      </c>
      <c r="AL204" s="71">
        <v>44641</v>
      </c>
      <c r="AM204" s="71">
        <v>44665</v>
      </c>
      <c r="AN204" s="71">
        <v>44666</v>
      </c>
      <c r="AO204" s="71">
        <v>44711</v>
      </c>
      <c r="AP204" s="71">
        <v>44732</v>
      </c>
      <c r="AQ204" s="71">
        <v>44739</v>
      </c>
      <c r="AR204" s="71">
        <v>44746</v>
      </c>
      <c r="AS204" s="71">
        <v>44762</v>
      </c>
      <c r="AT204" s="71">
        <v>44788</v>
      </c>
    </row>
    <row r="205" spans="1:46" s="87" customFormat="1" ht="63.75" x14ac:dyDescent="0.25">
      <c r="A205" s="53" t="s">
        <v>9419</v>
      </c>
      <c r="B205" s="53" t="s">
        <v>9420</v>
      </c>
      <c r="C205" s="53" t="s">
        <v>9082</v>
      </c>
      <c r="D205" s="53" t="s">
        <v>4123</v>
      </c>
      <c r="E205" s="53" t="s">
        <v>9422</v>
      </c>
      <c r="F205" s="53" t="s">
        <v>9095</v>
      </c>
      <c r="G205" s="53" t="s">
        <v>4120</v>
      </c>
      <c r="H205" s="41" t="s">
        <v>9114</v>
      </c>
      <c r="I205" s="41" t="s">
        <v>360</v>
      </c>
      <c r="J205" s="42" t="s">
        <v>392</v>
      </c>
      <c r="K205" s="42" t="s">
        <v>128</v>
      </c>
      <c r="L205" s="55">
        <v>30</v>
      </c>
      <c r="M205" s="53" t="s">
        <v>4118</v>
      </c>
      <c r="N205" s="98">
        <v>44622</v>
      </c>
      <c r="O205" s="55"/>
      <c r="P205" s="99">
        <v>44771</v>
      </c>
      <c r="Q205" s="55">
        <f t="shared" si="3"/>
        <v>99</v>
      </c>
      <c r="R205" s="55">
        <f>NETWORKDAYS(N205,P205,AL205:AO205:AP205:AQ205:AR205:AS205:AT205)</f>
        <v>100</v>
      </c>
      <c r="S205" s="53" t="s">
        <v>9158</v>
      </c>
      <c r="T205" s="53"/>
      <c r="U205" s="53"/>
      <c r="V205" s="53"/>
      <c r="W205" s="53"/>
      <c r="X205" s="53"/>
      <c r="Y205" s="53"/>
      <c r="AL205" s="86">
        <v>44641</v>
      </c>
      <c r="AM205" s="86">
        <v>44665</v>
      </c>
      <c r="AN205" s="86">
        <v>44666</v>
      </c>
      <c r="AO205" s="86">
        <v>44711</v>
      </c>
      <c r="AP205" s="86">
        <v>44732</v>
      </c>
      <c r="AQ205" s="86">
        <v>44739</v>
      </c>
      <c r="AR205" s="86">
        <v>44746</v>
      </c>
      <c r="AS205" s="86">
        <v>44762</v>
      </c>
      <c r="AT205" s="86">
        <v>44788</v>
      </c>
    </row>
    <row r="206" spans="1:46" s="81" customFormat="1" ht="51" x14ac:dyDescent="0.25">
      <c r="A206" s="56" t="s">
        <v>9419</v>
      </c>
      <c r="B206" s="56" t="s">
        <v>9420</v>
      </c>
      <c r="C206" s="56" t="s">
        <v>9088</v>
      </c>
      <c r="D206" s="56" t="s">
        <v>4021</v>
      </c>
      <c r="E206" s="56" t="s">
        <v>9068</v>
      </c>
      <c r="F206" s="56" t="s">
        <v>9225</v>
      </c>
      <c r="G206" s="56" t="s">
        <v>4126</v>
      </c>
      <c r="H206" s="37" t="s">
        <v>7526</v>
      </c>
      <c r="I206" s="36" t="s">
        <v>360</v>
      </c>
      <c r="J206" s="36" t="s">
        <v>7025</v>
      </c>
      <c r="K206" s="37" t="s">
        <v>128</v>
      </c>
      <c r="L206" s="58">
        <v>30</v>
      </c>
      <c r="M206" s="56" t="s">
        <v>4124</v>
      </c>
      <c r="N206" s="64">
        <v>44622</v>
      </c>
      <c r="O206" s="58">
        <v>20222110050251</v>
      </c>
      <c r="P206" s="59">
        <v>44677</v>
      </c>
      <c r="Q206" s="58">
        <f t="shared" si="3"/>
        <v>36</v>
      </c>
      <c r="R206" s="58">
        <f>NETWORKDAYS(N206,P206,AL206:AO206:AP206:AQ206:AR206:AS206:AT206)</f>
        <v>37</v>
      </c>
      <c r="S206" s="56" t="s">
        <v>9141</v>
      </c>
      <c r="T206" s="56" t="s">
        <v>9433</v>
      </c>
      <c r="U206" s="64">
        <v>44677</v>
      </c>
      <c r="V206" s="56" t="s">
        <v>9137</v>
      </c>
      <c r="W206" s="56" t="s">
        <v>9138</v>
      </c>
      <c r="X206" s="56" t="s">
        <v>9079</v>
      </c>
      <c r="Y206" s="56" t="s">
        <v>9434</v>
      </c>
      <c r="AL206" s="84">
        <v>44641</v>
      </c>
      <c r="AM206" s="84">
        <v>44665</v>
      </c>
      <c r="AN206" s="84">
        <v>44666</v>
      </c>
      <c r="AO206" s="84">
        <v>44711</v>
      </c>
      <c r="AP206" s="84">
        <v>44732</v>
      </c>
      <c r="AQ206" s="84">
        <v>44739</v>
      </c>
      <c r="AR206" s="84">
        <v>44746</v>
      </c>
      <c r="AS206" s="84">
        <v>44762</v>
      </c>
      <c r="AT206" s="84">
        <v>44788</v>
      </c>
    </row>
    <row r="207" spans="1:46" s="69" customFormat="1" ht="38.25" hidden="1" x14ac:dyDescent="0.25">
      <c r="A207" s="44" t="s">
        <v>9419</v>
      </c>
      <c r="B207" s="44" t="s">
        <v>9420</v>
      </c>
      <c r="C207" s="31" t="s">
        <v>9071</v>
      </c>
      <c r="D207" s="44" t="s">
        <v>4133</v>
      </c>
      <c r="E207" s="44" t="s">
        <v>9422</v>
      </c>
      <c r="F207" s="44" t="s">
        <v>9074</v>
      </c>
      <c r="G207" s="44" t="s">
        <v>4129</v>
      </c>
      <c r="H207" s="32" t="s">
        <v>9094</v>
      </c>
      <c r="I207" s="44" t="s">
        <v>9076</v>
      </c>
      <c r="J207" s="31" t="s">
        <v>7774</v>
      </c>
      <c r="K207" s="32" t="s">
        <v>55</v>
      </c>
      <c r="L207" s="46">
        <v>30</v>
      </c>
      <c r="M207" s="44" t="s">
        <v>4127</v>
      </c>
      <c r="N207" s="51">
        <v>44622</v>
      </c>
      <c r="O207" s="46" t="s">
        <v>9079</v>
      </c>
      <c r="P207" s="49">
        <v>44643</v>
      </c>
      <c r="Q207" s="46">
        <f t="shared" si="3"/>
        <v>14</v>
      </c>
      <c r="R207" s="46">
        <f>NETWORKDAYS(N207,P207,AL207:AO207:AP207:AQ207:AR207:AS207:AT207)</f>
        <v>15</v>
      </c>
      <c r="S207" s="44" t="s">
        <v>9135</v>
      </c>
      <c r="T207" s="44" t="s">
        <v>9435</v>
      </c>
      <c r="U207" s="51" t="s">
        <v>9079</v>
      </c>
      <c r="V207" s="44" t="s">
        <v>9079</v>
      </c>
      <c r="W207" s="44" t="s">
        <v>9138</v>
      </c>
      <c r="X207" s="44" t="s">
        <v>9079</v>
      </c>
      <c r="Y207" s="44" t="s">
        <v>9436</v>
      </c>
      <c r="AL207" s="71">
        <v>44641</v>
      </c>
      <c r="AM207" s="71">
        <v>44665</v>
      </c>
      <c r="AN207" s="71">
        <v>44666</v>
      </c>
      <c r="AO207" s="71">
        <v>44711</v>
      </c>
      <c r="AP207" s="71">
        <v>44732</v>
      </c>
      <c r="AQ207" s="71">
        <v>44739</v>
      </c>
      <c r="AR207" s="71">
        <v>44746</v>
      </c>
      <c r="AS207" s="71">
        <v>44762</v>
      </c>
      <c r="AT207" s="71">
        <v>44788</v>
      </c>
    </row>
    <row r="208" spans="1:46" s="69" customFormat="1" ht="51" hidden="1" x14ac:dyDescent="0.25">
      <c r="A208" s="44" t="s">
        <v>9419</v>
      </c>
      <c r="B208" s="44" t="s">
        <v>9117</v>
      </c>
      <c r="C208" s="31" t="s">
        <v>9071</v>
      </c>
      <c r="D208" s="44" t="s">
        <v>4140</v>
      </c>
      <c r="E208" s="44" t="s">
        <v>9422</v>
      </c>
      <c r="F208" s="44" t="s">
        <v>9069</v>
      </c>
      <c r="G208" s="44" t="s">
        <v>4137</v>
      </c>
      <c r="H208" s="32" t="s">
        <v>316</v>
      </c>
      <c r="I208" s="31" t="s">
        <v>360</v>
      </c>
      <c r="J208" s="31" t="s">
        <v>7065</v>
      </c>
      <c r="K208" s="32" t="s">
        <v>93</v>
      </c>
      <c r="L208" s="46">
        <v>35</v>
      </c>
      <c r="M208" s="44" t="s">
        <v>4135</v>
      </c>
      <c r="N208" s="51">
        <v>44623</v>
      </c>
      <c r="O208" s="46">
        <v>20222140051881</v>
      </c>
      <c r="P208" s="49">
        <v>44677</v>
      </c>
      <c r="Q208" s="46">
        <f t="shared" si="3"/>
        <v>35</v>
      </c>
      <c r="R208" s="46">
        <f>NETWORKDAYS(N208,P208,AL208:AO208:AP208:AQ208:AR208:AS208:AT208)</f>
        <v>36</v>
      </c>
      <c r="S208" s="44" t="s">
        <v>9135</v>
      </c>
      <c r="T208" s="44" t="s">
        <v>9437</v>
      </c>
      <c r="U208" s="51">
        <v>44677</v>
      </c>
      <c r="V208" s="44" t="s">
        <v>9137</v>
      </c>
      <c r="W208" s="44" t="s">
        <v>9138</v>
      </c>
      <c r="X208" s="44" t="s">
        <v>9079</v>
      </c>
      <c r="Y208" s="44" t="s">
        <v>9438</v>
      </c>
      <c r="AL208" s="71">
        <v>44641</v>
      </c>
      <c r="AM208" s="71">
        <v>44665</v>
      </c>
      <c r="AN208" s="71">
        <v>44666</v>
      </c>
      <c r="AO208" s="71">
        <v>44711</v>
      </c>
      <c r="AP208" s="71">
        <v>44732</v>
      </c>
      <c r="AQ208" s="71">
        <v>44739</v>
      </c>
      <c r="AR208" s="71">
        <v>44746</v>
      </c>
      <c r="AS208" s="71">
        <v>44762</v>
      </c>
      <c r="AT208" s="71">
        <v>44788</v>
      </c>
    </row>
    <row r="209" spans="1:46" s="69" customFormat="1" ht="76.5" hidden="1" x14ac:dyDescent="0.25">
      <c r="A209" s="44" t="s">
        <v>9419</v>
      </c>
      <c r="B209" s="44" t="s">
        <v>9100</v>
      </c>
      <c r="C209" s="31" t="s">
        <v>9071</v>
      </c>
      <c r="D209" s="44" t="s">
        <v>3171</v>
      </c>
      <c r="E209" s="44" t="s">
        <v>9423</v>
      </c>
      <c r="F209" s="44" t="s">
        <v>9074</v>
      </c>
      <c r="G209" s="44" t="s">
        <v>4143</v>
      </c>
      <c r="H209" s="32" t="s">
        <v>9094</v>
      </c>
      <c r="I209" s="44" t="s">
        <v>9076</v>
      </c>
      <c r="J209" s="31" t="s">
        <v>7774</v>
      </c>
      <c r="K209" s="32" t="s">
        <v>660</v>
      </c>
      <c r="L209" s="46">
        <v>10</v>
      </c>
      <c r="M209" s="44" t="s">
        <v>4141</v>
      </c>
      <c r="N209" s="51">
        <v>44623</v>
      </c>
      <c r="O209" s="46">
        <v>20223130043311</v>
      </c>
      <c r="P209" s="49">
        <v>44628</v>
      </c>
      <c r="Q209" s="46">
        <f t="shared" si="3"/>
        <v>3</v>
      </c>
      <c r="R209" s="46">
        <f>NETWORKDAYS(N209,P209,AL209:AO209:AP209:AQ209:AR209:AS209:AT209)</f>
        <v>4</v>
      </c>
      <c r="S209" s="44" t="s">
        <v>9135</v>
      </c>
      <c r="T209" s="44" t="s">
        <v>9439</v>
      </c>
      <c r="U209" s="51">
        <v>44628</v>
      </c>
      <c r="V209" s="44" t="s">
        <v>9137</v>
      </c>
      <c r="W209" s="44" t="s">
        <v>9138</v>
      </c>
      <c r="X209" s="44" t="s">
        <v>9079</v>
      </c>
      <c r="Y209" s="44" t="s">
        <v>9440</v>
      </c>
      <c r="AL209" s="71">
        <v>44641</v>
      </c>
      <c r="AM209" s="71">
        <v>44665</v>
      </c>
      <c r="AN209" s="71">
        <v>44666</v>
      </c>
      <c r="AO209" s="71">
        <v>44711</v>
      </c>
      <c r="AP209" s="71">
        <v>44732</v>
      </c>
      <c r="AQ209" s="71">
        <v>44739</v>
      </c>
      <c r="AR209" s="71">
        <v>44746</v>
      </c>
      <c r="AS209" s="71">
        <v>44762</v>
      </c>
      <c r="AT209" s="71">
        <v>44788</v>
      </c>
    </row>
    <row r="210" spans="1:46" s="87" customFormat="1" ht="38.25" x14ac:dyDescent="0.25">
      <c r="A210" s="53" t="s">
        <v>9419</v>
      </c>
      <c r="B210" s="53" t="s">
        <v>9420</v>
      </c>
      <c r="C210" s="41" t="s">
        <v>9071</v>
      </c>
      <c r="D210" s="53" t="s">
        <v>3540</v>
      </c>
      <c r="E210" s="53" t="s">
        <v>9423</v>
      </c>
      <c r="F210" s="53" t="s">
        <v>9074</v>
      </c>
      <c r="G210" s="53" t="s">
        <v>4153</v>
      </c>
      <c r="H210" s="42" t="s">
        <v>9094</v>
      </c>
      <c r="I210" s="53" t="s">
        <v>9076</v>
      </c>
      <c r="J210" s="41" t="s">
        <v>7774</v>
      </c>
      <c r="K210" s="42" t="s">
        <v>660</v>
      </c>
      <c r="L210" s="55">
        <v>10</v>
      </c>
      <c r="M210" s="53" t="s">
        <v>4151</v>
      </c>
      <c r="N210" s="98">
        <v>44623</v>
      </c>
      <c r="O210" s="55">
        <v>20223130054361</v>
      </c>
      <c r="P210" s="99">
        <v>44771</v>
      </c>
      <c r="Q210" s="55">
        <f t="shared" si="3"/>
        <v>98</v>
      </c>
      <c r="R210" s="55">
        <f>NETWORKDAYS(N210,P210,AL210:AO210:AP210:AQ210:AR210:AS210:AT210)</f>
        <v>99</v>
      </c>
      <c r="S210" s="53" t="s">
        <v>9158</v>
      </c>
      <c r="T210" s="53"/>
      <c r="U210" s="53"/>
      <c r="V210" s="53"/>
      <c r="W210" s="53"/>
      <c r="X210" s="53"/>
      <c r="Y210" s="53" t="s">
        <v>9386</v>
      </c>
      <c r="AL210" s="88">
        <v>44641</v>
      </c>
      <c r="AM210" s="88">
        <v>44665</v>
      </c>
      <c r="AN210" s="88">
        <v>44666</v>
      </c>
      <c r="AO210" s="88">
        <v>44711</v>
      </c>
      <c r="AP210" s="88">
        <v>44732</v>
      </c>
      <c r="AQ210" s="88">
        <v>44739</v>
      </c>
      <c r="AR210" s="88">
        <v>44746</v>
      </c>
      <c r="AS210" s="88">
        <v>44762</v>
      </c>
      <c r="AT210" s="88">
        <v>44788</v>
      </c>
    </row>
    <row r="211" spans="1:46" s="81" customFormat="1" ht="38.25" x14ac:dyDescent="0.25">
      <c r="A211" s="56" t="s">
        <v>9419</v>
      </c>
      <c r="B211" s="56" t="s">
        <v>9224</v>
      </c>
      <c r="C211" s="56" t="s">
        <v>9106</v>
      </c>
      <c r="D211" s="56" t="s">
        <v>1521</v>
      </c>
      <c r="E211" s="56" t="s">
        <v>9223</v>
      </c>
      <c r="F211" s="56" t="s">
        <v>9069</v>
      </c>
      <c r="G211" s="56" t="s">
        <v>4161</v>
      </c>
      <c r="H211" s="37" t="s">
        <v>7526</v>
      </c>
      <c r="I211" s="36" t="s">
        <v>360</v>
      </c>
      <c r="J211" s="36" t="s">
        <v>7025</v>
      </c>
      <c r="K211" s="37" t="s">
        <v>93</v>
      </c>
      <c r="L211" s="58">
        <v>35</v>
      </c>
      <c r="M211" s="56" t="s">
        <v>4159</v>
      </c>
      <c r="N211" s="64">
        <v>44623</v>
      </c>
      <c r="O211" s="58" t="s">
        <v>9424</v>
      </c>
      <c r="P211" s="59">
        <v>44678</v>
      </c>
      <c r="Q211" s="58">
        <f t="shared" si="3"/>
        <v>36</v>
      </c>
      <c r="R211" s="58">
        <f>NETWORKDAYS(N211,P211,AL211:AO211:AP211:AQ211:AR211:AS211:AT211)</f>
        <v>37</v>
      </c>
      <c r="S211" s="56" t="s">
        <v>9141</v>
      </c>
      <c r="T211" s="56" t="s">
        <v>9441</v>
      </c>
      <c r="U211" s="64" t="s">
        <v>9079</v>
      </c>
      <c r="V211" s="56" t="s">
        <v>9162</v>
      </c>
      <c r="W211" s="56" t="s">
        <v>9138</v>
      </c>
      <c r="X211" s="56" t="s">
        <v>9079</v>
      </c>
      <c r="Y211" s="56" t="s">
        <v>9442</v>
      </c>
      <c r="AL211" s="80">
        <v>44641</v>
      </c>
      <c r="AM211" s="80">
        <v>44665</v>
      </c>
      <c r="AN211" s="80">
        <v>44666</v>
      </c>
      <c r="AO211" s="80">
        <v>44711</v>
      </c>
      <c r="AP211" s="80">
        <v>44732</v>
      </c>
      <c r="AQ211" s="80">
        <v>44739</v>
      </c>
      <c r="AR211" s="80">
        <v>44746</v>
      </c>
      <c r="AS211" s="80">
        <v>44762</v>
      </c>
      <c r="AT211" s="80">
        <v>44788</v>
      </c>
    </row>
    <row r="212" spans="1:46" s="81" customFormat="1" ht="38.25" x14ac:dyDescent="0.25">
      <c r="A212" s="56" t="s">
        <v>9419</v>
      </c>
      <c r="B212" s="56" t="s">
        <v>9224</v>
      </c>
      <c r="C212" s="56" t="s">
        <v>9106</v>
      </c>
      <c r="D212" s="56" t="s">
        <v>4167</v>
      </c>
      <c r="E212" s="56" t="s">
        <v>9223</v>
      </c>
      <c r="F212" s="56" t="s">
        <v>9069</v>
      </c>
      <c r="G212" s="56" t="s">
        <v>4164</v>
      </c>
      <c r="H212" s="37" t="s">
        <v>7526</v>
      </c>
      <c r="I212" s="36" t="s">
        <v>360</v>
      </c>
      <c r="J212" s="36" t="s">
        <v>7025</v>
      </c>
      <c r="K212" s="37" t="s">
        <v>93</v>
      </c>
      <c r="L212" s="58">
        <v>35</v>
      </c>
      <c r="M212" s="56" t="s">
        <v>4162</v>
      </c>
      <c r="N212" s="64">
        <v>44623</v>
      </c>
      <c r="O212" s="58">
        <v>20222110051321</v>
      </c>
      <c r="P212" s="59">
        <v>44678</v>
      </c>
      <c r="Q212" s="58">
        <f t="shared" si="3"/>
        <v>36</v>
      </c>
      <c r="R212" s="58">
        <f>NETWORKDAYS(N212,P212,AL212:AO212:AP212:AQ212:AR212:AS212:AT212)</f>
        <v>37</v>
      </c>
      <c r="S212" s="56" t="s">
        <v>9141</v>
      </c>
      <c r="T212" s="56" t="s">
        <v>9443</v>
      </c>
      <c r="U212" s="64" t="s">
        <v>9079</v>
      </c>
      <c r="V212" s="56" t="s">
        <v>9162</v>
      </c>
      <c r="W212" s="56" t="s">
        <v>9138</v>
      </c>
      <c r="X212" s="56" t="s">
        <v>9079</v>
      </c>
      <c r="Y212" s="56" t="s">
        <v>9442</v>
      </c>
      <c r="AL212" s="80">
        <v>44641</v>
      </c>
      <c r="AM212" s="80">
        <v>44665</v>
      </c>
      <c r="AN212" s="80">
        <v>44666</v>
      </c>
      <c r="AO212" s="80">
        <v>44711</v>
      </c>
      <c r="AP212" s="80">
        <v>44732</v>
      </c>
      <c r="AQ212" s="80">
        <v>44739</v>
      </c>
      <c r="AR212" s="80">
        <v>44746</v>
      </c>
      <c r="AS212" s="80">
        <v>44762</v>
      </c>
      <c r="AT212" s="80">
        <v>44788</v>
      </c>
    </row>
    <row r="213" spans="1:46" s="69" customFormat="1" ht="38.25" hidden="1" x14ac:dyDescent="0.25">
      <c r="A213" s="44" t="s">
        <v>9419</v>
      </c>
      <c r="B213" s="44" t="s">
        <v>9420</v>
      </c>
      <c r="C213" s="44" t="s">
        <v>9098</v>
      </c>
      <c r="D213" s="44" t="s">
        <v>4179</v>
      </c>
      <c r="E213" s="44" t="s">
        <v>9068</v>
      </c>
      <c r="F213" s="44" t="s">
        <v>9069</v>
      </c>
      <c r="G213" s="44" t="s">
        <v>4176</v>
      </c>
      <c r="H213" s="32" t="s">
        <v>316</v>
      </c>
      <c r="I213" s="31" t="s">
        <v>360</v>
      </c>
      <c r="J213" s="31" t="s">
        <v>7065</v>
      </c>
      <c r="K213" s="32" t="s">
        <v>128</v>
      </c>
      <c r="L213" s="46">
        <v>30</v>
      </c>
      <c r="M213" s="44" t="s">
        <v>4174</v>
      </c>
      <c r="N213" s="51">
        <v>44624</v>
      </c>
      <c r="O213" s="46" t="s">
        <v>9079</v>
      </c>
      <c r="P213" s="49">
        <v>44648</v>
      </c>
      <c r="Q213" s="46">
        <f t="shared" si="3"/>
        <v>15</v>
      </c>
      <c r="R213" s="46">
        <f>NETWORKDAYS(N213,P213,AL213:AO213:AP213:AQ213:AR213:AS213:AT213)</f>
        <v>16</v>
      </c>
      <c r="S213" s="44" t="s">
        <v>9135</v>
      </c>
      <c r="T213" s="44" t="s">
        <v>9444</v>
      </c>
      <c r="U213" s="44" t="s">
        <v>9079</v>
      </c>
      <c r="V213" s="44" t="s">
        <v>9079</v>
      </c>
      <c r="W213" s="44" t="s">
        <v>9138</v>
      </c>
      <c r="X213" s="44" t="s">
        <v>9079</v>
      </c>
      <c r="Y213" s="44" t="s">
        <v>9445</v>
      </c>
      <c r="AL213" s="71">
        <v>44641</v>
      </c>
      <c r="AM213" s="71">
        <v>44665</v>
      </c>
      <c r="AN213" s="71">
        <v>44666</v>
      </c>
      <c r="AO213" s="71">
        <v>44711</v>
      </c>
      <c r="AP213" s="71">
        <v>44732</v>
      </c>
      <c r="AQ213" s="71">
        <v>44739</v>
      </c>
      <c r="AR213" s="71">
        <v>44746</v>
      </c>
      <c r="AS213" s="71">
        <v>44762</v>
      </c>
      <c r="AT213" s="71">
        <v>44788</v>
      </c>
    </row>
    <row r="214" spans="1:46" s="81" customFormat="1" ht="63.75" x14ac:dyDescent="0.25">
      <c r="A214" s="56" t="s">
        <v>9419</v>
      </c>
      <c r="B214" s="56" t="s">
        <v>9420</v>
      </c>
      <c r="C214" s="56" t="s">
        <v>9122</v>
      </c>
      <c r="D214" s="56" t="s">
        <v>4184</v>
      </c>
      <c r="E214" s="56" t="s">
        <v>9422</v>
      </c>
      <c r="F214" s="36" t="s">
        <v>9101</v>
      </c>
      <c r="G214" s="56" t="s">
        <v>4182</v>
      </c>
      <c r="H214" s="36" t="s">
        <v>9109</v>
      </c>
      <c r="I214" s="36" t="s">
        <v>360</v>
      </c>
      <c r="J214" s="36" t="s">
        <v>9090</v>
      </c>
      <c r="K214" s="37" t="s">
        <v>128</v>
      </c>
      <c r="L214" s="58">
        <v>30</v>
      </c>
      <c r="M214" s="56" t="s">
        <v>4180</v>
      </c>
      <c r="N214" s="64">
        <v>44624</v>
      </c>
      <c r="O214" s="58">
        <v>20222150053041</v>
      </c>
      <c r="P214" s="59">
        <v>44691</v>
      </c>
      <c r="Q214" s="58">
        <f t="shared" si="3"/>
        <v>44</v>
      </c>
      <c r="R214" s="58">
        <f>NETWORKDAYS(N214,P214,AL214:AO214:AP214:AQ214:AR214:AS214:AT214)</f>
        <v>45</v>
      </c>
      <c r="S214" s="56" t="s">
        <v>9141</v>
      </c>
      <c r="T214" s="56"/>
      <c r="U214" s="64"/>
      <c r="V214" s="56"/>
      <c r="W214" s="56"/>
      <c r="X214" s="56"/>
      <c r="Y214" s="56" t="s">
        <v>9446</v>
      </c>
      <c r="AL214" s="84">
        <v>44641</v>
      </c>
      <c r="AM214" s="84">
        <v>44665</v>
      </c>
      <c r="AN214" s="84">
        <v>44666</v>
      </c>
      <c r="AO214" s="84">
        <v>44711</v>
      </c>
      <c r="AP214" s="84">
        <v>44732</v>
      </c>
      <c r="AQ214" s="84">
        <v>44739</v>
      </c>
      <c r="AR214" s="84">
        <v>44746</v>
      </c>
      <c r="AS214" s="84">
        <v>44762</v>
      </c>
      <c r="AT214" s="84">
        <v>44788</v>
      </c>
    </row>
    <row r="215" spans="1:46" s="81" customFormat="1" ht="63.75" x14ac:dyDescent="0.25">
      <c r="A215" s="56" t="s">
        <v>9419</v>
      </c>
      <c r="B215" s="56" t="s">
        <v>9420</v>
      </c>
      <c r="C215" s="56" t="s">
        <v>9091</v>
      </c>
      <c r="D215" s="56" t="s">
        <v>3017</v>
      </c>
      <c r="E215" s="56" t="s">
        <v>9223</v>
      </c>
      <c r="F215" s="36" t="s">
        <v>9101</v>
      </c>
      <c r="G215" s="56" t="s">
        <v>4187</v>
      </c>
      <c r="H215" s="36" t="s">
        <v>9109</v>
      </c>
      <c r="I215" s="36" t="s">
        <v>360</v>
      </c>
      <c r="J215" s="36" t="s">
        <v>9090</v>
      </c>
      <c r="K215" s="37" t="s">
        <v>128</v>
      </c>
      <c r="L215" s="58">
        <v>30</v>
      </c>
      <c r="M215" s="56" t="s">
        <v>4185</v>
      </c>
      <c r="N215" s="64">
        <v>44624</v>
      </c>
      <c r="O215" s="58">
        <v>20222150049591</v>
      </c>
      <c r="P215" s="59">
        <v>44672</v>
      </c>
      <c r="Q215" s="58">
        <f t="shared" si="3"/>
        <v>31</v>
      </c>
      <c r="R215" s="58">
        <f>NETWORKDAYS(N215,P215,AL215:AO215:AP215:AQ215:AR215:AS215:AT215)</f>
        <v>32</v>
      </c>
      <c r="S215" s="56" t="s">
        <v>9141</v>
      </c>
      <c r="T215" s="56" t="s">
        <v>9447</v>
      </c>
      <c r="U215" s="64"/>
      <c r="V215" s="56"/>
      <c r="W215" s="56"/>
      <c r="X215" s="56"/>
      <c r="Y215" s="56" t="s">
        <v>9184</v>
      </c>
      <c r="AL215" s="80">
        <v>44641</v>
      </c>
      <c r="AM215" s="80">
        <v>44665</v>
      </c>
      <c r="AN215" s="80">
        <v>44666</v>
      </c>
      <c r="AO215" s="80">
        <v>44711</v>
      </c>
      <c r="AP215" s="80">
        <v>44732</v>
      </c>
      <c r="AQ215" s="80">
        <v>44739</v>
      </c>
      <c r="AR215" s="80">
        <v>44746</v>
      </c>
      <c r="AS215" s="80">
        <v>44762</v>
      </c>
      <c r="AT215" s="80">
        <v>44788</v>
      </c>
    </row>
    <row r="216" spans="1:46" s="69" customFormat="1" ht="63.75" hidden="1" x14ac:dyDescent="0.25">
      <c r="A216" s="44" t="s">
        <v>9419</v>
      </c>
      <c r="B216" s="44" t="s">
        <v>9224</v>
      </c>
      <c r="C216" s="44" t="s">
        <v>9230</v>
      </c>
      <c r="D216" s="44" t="s">
        <v>1521</v>
      </c>
      <c r="E216" s="44" t="s">
        <v>9223</v>
      </c>
      <c r="F216" s="44" t="s">
        <v>9074</v>
      </c>
      <c r="G216" s="44" t="s">
        <v>4190</v>
      </c>
      <c r="H216" s="44" t="s">
        <v>3806</v>
      </c>
      <c r="I216" s="31" t="s">
        <v>360</v>
      </c>
      <c r="J216" s="31" t="s">
        <v>7065</v>
      </c>
      <c r="K216" s="32" t="s">
        <v>55</v>
      </c>
      <c r="L216" s="46">
        <v>30</v>
      </c>
      <c r="M216" s="44" t="s">
        <v>4188</v>
      </c>
      <c r="N216" s="51">
        <v>44625</v>
      </c>
      <c r="O216" s="46"/>
      <c r="P216" s="49">
        <v>44663</v>
      </c>
      <c r="Q216" s="46">
        <f t="shared" si="3"/>
        <v>25</v>
      </c>
      <c r="R216" s="46">
        <f>NETWORKDAYS(N216,P216,AL216:AO216:AP216:AQ216:AR216:AS216:AT216)</f>
        <v>26</v>
      </c>
      <c r="S216" s="44" t="s">
        <v>9135</v>
      </c>
      <c r="T216" s="44" t="s">
        <v>9448</v>
      </c>
      <c r="U216" s="44"/>
      <c r="V216" s="44"/>
      <c r="W216" s="44"/>
      <c r="X216" s="44"/>
      <c r="Y216" s="44" t="s">
        <v>9449</v>
      </c>
      <c r="AL216" s="71">
        <v>44641</v>
      </c>
      <c r="AM216" s="71">
        <v>44665</v>
      </c>
      <c r="AN216" s="71">
        <v>44666</v>
      </c>
      <c r="AO216" s="71">
        <v>44711</v>
      </c>
      <c r="AP216" s="71">
        <v>44732</v>
      </c>
      <c r="AQ216" s="71">
        <v>44739</v>
      </c>
      <c r="AR216" s="71">
        <v>44746</v>
      </c>
      <c r="AS216" s="71">
        <v>44762</v>
      </c>
      <c r="AT216" s="71">
        <v>44788</v>
      </c>
    </row>
    <row r="217" spans="1:46" s="87" customFormat="1" ht="38.25" x14ac:dyDescent="0.25">
      <c r="A217" s="53" t="s">
        <v>9419</v>
      </c>
      <c r="B217" s="53" t="s">
        <v>9420</v>
      </c>
      <c r="C217" s="53" t="s">
        <v>9098</v>
      </c>
      <c r="D217" s="53" t="s">
        <v>3932</v>
      </c>
      <c r="E217" s="53" t="s">
        <v>9068</v>
      </c>
      <c r="F217" s="53" t="s">
        <v>9074</v>
      </c>
      <c r="G217" s="53" t="s">
        <v>4193</v>
      </c>
      <c r="H217" s="42" t="s">
        <v>9094</v>
      </c>
      <c r="I217" s="53" t="s">
        <v>9076</v>
      </c>
      <c r="J217" s="41" t="s">
        <v>7774</v>
      </c>
      <c r="K217" s="42" t="s">
        <v>585</v>
      </c>
      <c r="L217" s="55">
        <v>20</v>
      </c>
      <c r="M217" s="53" t="s">
        <v>4191</v>
      </c>
      <c r="N217" s="98">
        <v>44627</v>
      </c>
      <c r="O217" s="55"/>
      <c r="P217" s="99">
        <v>44771</v>
      </c>
      <c r="Q217" s="55">
        <f t="shared" si="3"/>
        <v>96</v>
      </c>
      <c r="R217" s="55">
        <f>NETWORKDAYS(N217,P217,AL217:AO217:AP217:AQ217:AR217:AS217:AT217)</f>
        <v>97</v>
      </c>
      <c r="S217" s="53" t="s">
        <v>9158</v>
      </c>
      <c r="T217" s="53"/>
      <c r="U217" s="63"/>
      <c r="V217" s="53"/>
      <c r="W217" s="53"/>
      <c r="X217" s="53"/>
      <c r="Y217" s="53"/>
      <c r="AL217" s="86">
        <v>44641</v>
      </c>
      <c r="AM217" s="86">
        <v>44665</v>
      </c>
      <c r="AN217" s="86">
        <v>44666</v>
      </c>
      <c r="AO217" s="86">
        <v>44711</v>
      </c>
      <c r="AP217" s="86">
        <v>44732</v>
      </c>
      <c r="AQ217" s="86">
        <v>44739</v>
      </c>
      <c r="AR217" s="86">
        <v>44746</v>
      </c>
      <c r="AS217" s="86">
        <v>44762</v>
      </c>
      <c r="AT217" s="86">
        <v>44788</v>
      </c>
    </row>
    <row r="218" spans="1:46" s="69" customFormat="1" ht="51" hidden="1" x14ac:dyDescent="0.25">
      <c r="A218" s="44" t="s">
        <v>9419</v>
      </c>
      <c r="B218" s="44" t="s">
        <v>9420</v>
      </c>
      <c r="C218" s="31" t="s">
        <v>9071</v>
      </c>
      <c r="D218" s="44" t="s">
        <v>4199</v>
      </c>
      <c r="E218" s="44" t="s">
        <v>9223</v>
      </c>
      <c r="F218" s="44" t="s">
        <v>9069</v>
      </c>
      <c r="G218" s="44" t="s">
        <v>4196</v>
      </c>
      <c r="H218" s="32" t="s">
        <v>7526</v>
      </c>
      <c r="I218" s="31" t="s">
        <v>360</v>
      </c>
      <c r="J218" s="31" t="s">
        <v>7025</v>
      </c>
      <c r="K218" s="32" t="s">
        <v>93</v>
      </c>
      <c r="L218" s="46">
        <v>35</v>
      </c>
      <c r="M218" s="44" t="s">
        <v>4194</v>
      </c>
      <c r="N218" s="51">
        <v>44627</v>
      </c>
      <c r="O218" s="46">
        <v>20222110051471</v>
      </c>
      <c r="P218" s="49">
        <v>44678</v>
      </c>
      <c r="Q218" s="46">
        <f t="shared" si="3"/>
        <v>34</v>
      </c>
      <c r="R218" s="46">
        <f>NETWORKDAYS(N218,P218,AL218:AO218:AP218:AQ218:AR218:AS218:AT218)</f>
        <v>35</v>
      </c>
      <c r="S218" s="44" t="s">
        <v>9135</v>
      </c>
      <c r="T218" s="44" t="s">
        <v>9450</v>
      </c>
      <c r="U218" s="51" t="s">
        <v>9079</v>
      </c>
      <c r="V218" s="44" t="s">
        <v>9162</v>
      </c>
      <c r="W218" s="44" t="s">
        <v>9138</v>
      </c>
      <c r="X218" s="44" t="s">
        <v>9079</v>
      </c>
      <c r="Y218" s="44" t="s">
        <v>9442</v>
      </c>
      <c r="AL218" s="68">
        <v>44641</v>
      </c>
      <c r="AM218" s="68">
        <v>44665</v>
      </c>
      <c r="AN218" s="68">
        <v>44666</v>
      </c>
      <c r="AO218" s="68">
        <v>44711</v>
      </c>
      <c r="AP218" s="68">
        <v>44732</v>
      </c>
      <c r="AQ218" s="68">
        <v>44739</v>
      </c>
      <c r="AR218" s="68">
        <v>44746</v>
      </c>
      <c r="AS218" s="68">
        <v>44762</v>
      </c>
      <c r="AT218" s="68">
        <v>44788</v>
      </c>
    </row>
    <row r="219" spans="1:46" s="69" customFormat="1" ht="38.25" hidden="1" x14ac:dyDescent="0.25">
      <c r="A219" s="44" t="s">
        <v>9419</v>
      </c>
      <c r="B219" s="44" t="s">
        <v>9420</v>
      </c>
      <c r="C219" s="44" t="s">
        <v>9098</v>
      </c>
      <c r="D219" s="44" t="s">
        <v>996</v>
      </c>
      <c r="E219" s="44" t="s">
        <v>9068</v>
      </c>
      <c r="F219" s="44" t="s">
        <v>9074</v>
      </c>
      <c r="G219" s="44" t="s">
        <v>4202</v>
      </c>
      <c r="H219" s="32" t="s">
        <v>9083</v>
      </c>
      <c r="I219" s="31" t="s">
        <v>360</v>
      </c>
      <c r="J219" s="31" t="s">
        <v>7025</v>
      </c>
      <c r="K219" s="32" t="s">
        <v>55</v>
      </c>
      <c r="L219" s="46">
        <v>30</v>
      </c>
      <c r="M219" s="44" t="s">
        <v>4200</v>
      </c>
      <c r="N219" s="51">
        <v>44627</v>
      </c>
      <c r="O219" s="46">
        <v>20222110047661</v>
      </c>
      <c r="P219" s="49">
        <v>44655</v>
      </c>
      <c r="Q219" s="46">
        <f t="shared" si="3"/>
        <v>19</v>
      </c>
      <c r="R219" s="46">
        <f>NETWORKDAYS(N219,P219,AL219:AO219:AP219:AQ219:AR219:AS219:AT219)</f>
        <v>20</v>
      </c>
      <c r="S219" s="44" t="s">
        <v>9135</v>
      </c>
      <c r="T219" s="44" t="s">
        <v>9451</v>
      </c>
      <c r="U219" s="44" t="s">
        <v>9079</v>
      </c>
      <c r="V219" s="44" t="s">
        <v>9162</v>
      </c>
      <c r="W219" s="44" t="s">
        <v>9138</v>
      </c>
      <c r="X219" s="44" t="s">
        <v>9079</v>
      </c>
      <c r="Y219" s="44" t="s">
        <v>9452</v>
      </c>
      <c r="AL219" s="71">
        <v>44641</v>
      </c>
      <c r="AM219" s="71">
        <v>44665</v>
      </c>
      <c r="AN219" s="71">
        <v>44666</v>
      </c>
      <c r="AO219" s="71">
        <v>44711</v>
      </c>
      <c r="AP219" s="71">
        <v>44732</v>
      </c>
      <c r="AQ219" s="71">
        <v>44739</v>
      </c>
      <c r="AR219" s="71">
        <v>44746</v>
      </c>
      <c r="AS219" s="71">
        <v>44762</v>
      </c>
      <c r="AT219" s="71">
        <v>44788</v>
      </c>
    </row>
    <row r="220" spans="1:46" s="81" customFormat="1" ht="38.25" x14ac:dyDescent="0.25">
      <c r="A220" s="56" t="s">
        <v>9419</v>
      </c>
      <c r="B220" s="56" t="s">
        <v>9420</v>
      </c>
      <c r="C220" s="56" t="s">
        <v>9067</v>
      </c>
      <c r="D220" s="56" t="s">
        <v>4209</v>
      </c>
      <c r="E220" s="56" t="s">
        <v>9068</v>
      </c>
      <c r="F220" s="56" t="s">
        <v>9074</v>
      </c>
      <c r="G220" s="56" t="s">
        <v>4206</v>
      </c>
      <c r="H220" s="37" t="s">
        <v>9083</v>
      </c>
      <c r="I220" s="36" t="s">
        <v>360</v>
      </c>
      <c r="J220" s="36" t="s">
        <v>7025</v>
      </c>
      <c r="K220" s="37" t="s">
        <v>128</v>
      </c>
      <c r="L220" s="58">
        <v>30</v>
      </c>
      <c r="M220" s="56" t="s">
        <v>4204</v>
      </c>
      <c r="N220" s="64">
        <v>44627</v>
      </c>
      <c r="O220" s="58">
        <v>20222110050281</v>
      </c>
      <c r="P220" s="59">
        <v>44691</v>
      </c>
      <c r="Q220" s="58">
        <f t="shared" si="3"/>
        <v>43</v>
      </c>
      <c r="R220" s="58">
        <f>NETWORKDAYS(N220,P220,AL220:AO220:AP220:AQ220:AR220:AS220:AT220)</f>
        <v>44</v>
      </c>
      <c r="S220" s="56" t="s">
        <v>9141</v>
      </c>
      <c r="T220" s="56" t="s">
        <v>9453</v>
      </c>
      <c r="U220" s="64"/>
      <c r="V220" s="56"/>
      <c r="W220" s="56"/>
      <c r="X220" s="56"/>
      <c r="Y220" s="56" t="s">
        <v>9184</v>
      </c>
      <c r="AL220" s="80">
        <v>44641</v>
      </c>
      <c r="AM220" s="80">
        <v>44665</v>
      </c>
      <c r="AN220" s="80">
        <v>44666</v>
      </c>
      <c r="AO220" s="80">
        <v>44711</v>
      </c>
      <c r="AP220" s="80">
        <v>44732</v>
      </c>
      <c r="AQ220" s="80">
        <v>44739</v>
      </c>
      <c r="AR220" s="80">
        <v>44746</v>
      </c>
      <c r="AS220" s="80">
        <v>44762</v>
      </c>
      <c r="AT220" s="80">
        <v>44788</v>
      </c>
    </row>
    <row r="221" spans="1:46" s="69" customFormat="1" ht="38.25" hidden="1" x14ac:dyDescent="0.25">
      <c r="A221" s="44" t="s">
        <v>9419</v>
      </c>
      <c r="B221" s="44" t="s">
        <v>9420</v>
      </c>
      <c r="C221" s="44" t="s">
        <v>9091</v>
      </c>
      <c r="D221" s="44" t="s">
        <v>3647</v>
      </c>
      <c r="E221" s="44" t="s">
        <v>9223</v>
      </c>
      <c r="F221" s="31" t="s">
        <v>9101</v>
      </c>
      <c r="G221" s="44" t="s">
        <v>4212</v>
      </c>
      <c r="H221" s="31" t="s">
        <v>9109</v>
      </c>
      <c r="I221" s="31" t="s">
        <v>360</v>
      </c>
      <c r="J221" s="31" t="s">
        <v>9090</v>
      </c>
      <c r="K221" s="32" t="s">
        <v>55</v>
      </c>
      <c r="L221" s="46">
        <v>30</v>
      </c>
      <c r="M221" s="44" t="s">
        <v>4210</v>
      </c>
      <c r="N221" s="51">
        <v>44627</v>
      </c>
      <c r="O221" s="46">
        <v>20222150051541</v>
      </c>
      <c r="P221" s="49">
        <v>44678</v>
      </c>
      <c r="Q221" s="46">
        <f t="shared" si="3"/>
        <v>34</v>
      </c>
      <c r="R221" s="46">
        <f>NETWORKDAYS(N221,P221,AL221:AO221:AP221:AQ221:AR221:AS221:AT221)</f>
        <v>35</v>
      </c>
      <c r="S221" s="44" t="s">
        <v>9135</v>
      </c>
      <c r="T221" s="44"/>
      <c r="U221" s="51" t="s">
        <v>9079</v>
      </c>
      <c r="V221" s="44" t="s">
        <v>9079</v>
      </c>
      <c r="W221" s="44" t="s">
        <v>9138</v>
      </c>
      <c r="X221" s="44" t="s">
        <v>9079</v>
      </c>
      <c r="Y221" s="44" t="s">
        <v>9442</v>
      </c>
      <c r="AL221" s="71">
        <v>44641</v>
      </c>
      <c r="AM221" s="71">
        <v>44665</v>
      </c>
      <c r="AN221" s="71">
        <v>44666</v>
      </c>
      <c r="AO221" s="71">
        <v>44711</v>
      </c>
      <c r="AP221" s="71">
        <v>44732</v>
      </c>
      <c r="AQ221" s="71">
        <v>44739</v>
      </c>
      <c r="AR221" s="71">
        <v>44746</v>
      </c>
      <c r="AS221" s="71">
        <v>44762</v>
      </c>
      <c r="AT221" s="71">
        <v>44788</v>
      </c>
    </row>
    <row r="222" spans="1:46" s="69" customFormat="1" ht="38.25" hidden="1" x14ac:dyDescent="0.25">
      <c r="A222" s="44" t="s">
        <v>9419</v>
      </c>
      <c r="B222" s="44" t="s">
        <v>9420</v>
      </c>
      <c r="C222" s="44" t="s">
        <v>9088</v>
      </c>
      <c r="D222" s="44" t="s">
        <v>4218</v>
      </c>
      <c r="E222" s="44" t="s">
        <v>9223</v>
      </c>
      <c r="F222" s="44" t="s">
        <v>9069</v>
      </c>
      <c r="G222" s="44" t="s">
        <v>4216</v>
      </c>
      <c r="H222" s="32" t="s">
        <v>9081</v>
      </c>
      <c r="I222" s="31" t="s">
        <v>360</v>
      </c>
      <c r="J222" s="31" t="s">
        <v>7025</v>
      </c>
      <c r="K222" s="32" t="s">
        <v>93</v>
      </c>
      <c r="L222" s="46">
        <v>35</v>
      </c>
      <c r="M222" s="44" t="s">
        <v>4214</v>
      </c>
      <c r="N222" s="51">
        <v>44627</v>
      </c>
      <c r="O222" s="46"/>
      <c r="P222" s="49">
        <v>44677</v>
      </c>
      <c r="Q222" s="46">
        <f t="shared" si="3"/>
        <v>33</v>
      </c>
      <c r="R222" s="46">
        <f>NETWORKDAYS(N222,P222,AL222:AO222:AP222:AQ222:AR222:AS222:AT222)</f>
        <v>34</v>
      </c>
      <c r="S222" s="44" t="s">
        <v>9135</v>
      </c>
      <c r="T222" s="44" t="s">
        <v>9183</v>
      </c>
      <c r="U222" s="51"/>
      <c r="V222" s="44"/>
      <c r="W222" s="44"/>
      <c r="X222" s="44"/>
      <c r="Y222" s="44" t="s">
        <v>9184</v>
      </c>
      <c r="AL222" s="68">
        <v>44641</v>
      </c>
      <c r="AM222" s="68">
        <v>44665</v>
      </c>
      <c r="AN222" s="68">
        <v>44666</v>
      </c>
      <c r="AO222" s="68">
        <v>44711</v>
      </c>
      <c r="AP222" s="68">
        <v>44732</v>
      </c>
      <c r="AQ222" s="68">
        <v>44739</v>
      </c>
      <c r="AR222" s="68">
        <v>44746</v>
      </c>
      <c r="AS222" s="68">
        <v>44762</v>
      </c>
      <c r="AT222" s="68">
        <v>44788</v>
      </c>
    </row>
    <row r="223" spans="1:46" s="81" customFormat="1" ht="38.25" x14ac:dyDescent="0.25">
      <c r="A223" s="56" t="s">
        <v>9419</v>
      </c>
      <c r="B223" s="56" t="s">
        <v>9420</v>
      </c>
      <c r="C223" s="56" t="s">
        <v>9091</v>
      </c>
      <c r="D223" s="56" t="s">
        <v>4223</v>
      </c>
      <c r="E223" s="56" t="s">
        <v>9068</v>
      </c>
      <c r="F223" s="56" t="s">
        <v>9074</v>
      </c>
      <c r="G223" s="56" t="s">
        <v>4221</v>
      </c>
      <c r="H223" s="37" t="s">
        <v>9081</v>
      </c>
      <c r="I223" s="36" t="s">
        <v>360</v>
      </c>
      <c r="J223" s="36" t="s">
        <v>7025</v>
      </c>
      <c r="K223" s="37" t="s">
        <v>55</v>
      </c>
      <c r="L223" s="58">
        <v>30</v>
      </c>
      <c r="M223" s="56" t="s">
        <v>4219</v>
      </c>
      <c r="N223" s="64">
        <v>44627</v>
      </c>
      <c r="O223" s="58"/>
      <c r="P223" s="59">
        <v>44677</v>
      </c>
      <c r="Q223" s="58">
        <f t="shared" si="3"/>
        <v>33</v>
      </c>
      <c r="R223" s="58">
        <f>NETWORKDAYS(N223,P223,AL223:AO223:AP223:AQ223:AR223:AS223:AT223)</f>
        <v>34</v>
      </c>
      <c r="S223" s="56" t="s">
        <v>9141</v>
      </c>
      <c r="T223" s="56" t="s">
        <v>9183</v>
      </c>
      <c r="U223" s="56"/>
      <c r="V223" s="56"/>
      <c r="W223" s="56"/>
      <c r="X223" s="56"/>
      <c r="Y223" s="56" t="s">
        <v>9184</v>
      </c>
      <c r="AL223" s="80">
        <v>44641</v>
      </c>
      <c r="AM223" s="80">
        <v>44665</v>
      </c>
      <c r="AN223" s="80">
        <v>44666</v>
      </c>
      <c r="AO223" s="80">
        <v>44711</v>
      </c>
      <c r="AP223" s="80">
        <v>44732</v>
      </c>
      <c r="AQ223" s="80">
        <v>44739</v>
      </c>
      <c r="AR223" s="80">
        <v>44746</v>
      </c>
      <c r="AS223" s="80">
        <v>44762</v>
      </c>
      <c r="AT223" s="80">
        <v>44788</v>
      </c>
    </row>
    <row r="224" spans="1:46" s="69" customFormat="1" ht="51" hidden="1" x14ac:dyDescent="0.25">
      <c r="A224" s="44" t="s">
        <v>9419</v>
      </c>
      <c r="B224" s="44" t="s">
        <v>9420</v>
      </c>
      <c r="C224" s="44" t="s">
        <v>9067</v>
      </c>
      <c r="D224" s="44" t="s">
        <v>4229</v>
      </c>
      <c r="E224" s="44" t="s">
        <v>9223</v>
      </c>
      <c r="F224" s="44" t="s">
        <v>9069</v>
      </c>
      <c r="G224" s="44" t="s">
        <v>4226</v>
      </c>
      <c r="H224" s="32" t="s">
        <v>316</v>
      </c>
      <c r="I224" s="31" t="s">
        <v>360</v>
      </c>
      <c r="J224" s="31" t="s">
        <v>7065</v>
      </c>
      <c r="K224" s="32" t="s">
        <v>93</v>
      </c>
      <c r="L224" s="46">
        <v>35</v>
      </c>
      <c r="M224" s="44" t="s">
        <v>4224</v>
      </c>
      <c r="N224" s="51">
        <v>44627</v>
      </c>
      <c r="O224" s="46">
        <v>20222140051611</v>
      </c>
      <c r="P224" s="49">
        <v>44677</v>
      </c>
      <c r="Q224" s="46">
        <f t="shared" si="3"/>
        <v>33</v>
      </c>
      <c r="R224" s="46">
        <f>NETWORKDAYS(N224,P224,AL224:AO224:AP224:AQ224:AR224:AS224:AT224)</f>
        <v>34</v>
      </c>
      <c r="S224" s="44" t="s">
        <v>9135</v>
      </c>
      <c r="T224" s="44" t="s">
        <v>9454</v>
      </c>
      <c r="U224" s="51">
        <v>44677</v>
      </c>
      <c r="V224" s="44" t="s">
        <v>9137</v>
      </c>
      <c r="W224" s="44" t="s">
        <v>9138</v>
      </c>
      <c r="X224" s="44" t="s">
        <v>9079</v>
      </c>
      <c r="Y224" s="44" t="s">
        <v>9438</v>
      </c>
      <c r="AL224" s="71">
        <v>44641</v>
      </c>
      <c r="AM224" s="71">
        <v>44665</v>
      </c>
      <c r="AN224" s="71">
        <v>44666</v>
      </c>
      <c r="AO224" s="71">
        <v>44711</v>
      </c>
      <c r="AP224" s="71">
        <v>44732</v>
      </c>
      <c r="AQ224" s="71">
        <v>44739</v>
      </c>
      <c r="AR224" s="71">
        <v>44746</v>
      </c>
      <c r="AS224" s="71">
        <v>44762</v>
      </c>
      <c r="AT224" s="71">
        <v>44788</v>
      </c>
    </row>
    <row r="225" spans="1:46" s="81" customFormat="1" ht="38.25" x14ac:dyDescent="0.25">
      <c r="A225" s="56" t="s">
        <v>9419</v>
      </c>
      <c r="B225" s="56" t="s">
        <v>9420</v>
      </c>
      <c r="C225" s="56" t="s">
        <v>9088</v>
      </c>
      <c r="D225" s="56" t="s">
        <v>1947</v>
      </c>
      <c r="E225" s="56" t="s">
        <v>9068</v>
      </c>
      <c r="F225" s="56" t="s">
        <v>9225</v>
      </c>
      <c r="G225" s="56" t="s">
        <v>4236</v>
      </c>
      <c r="H225" s="37" t="s">
        <v>9083</v>
      </c>
      <c r="I225" s="36" t="s">
        <v>360</v>
      </c>
      <c r="J225" s="36" t="s">
        <v>7025</v>
      </c>
      <c r="K225" s="37" t="s">
        <v>128</v>
      </c>
      <c r="L225" s="58">
        <v>30</v>
      </c>
      <c r="M225" s="56" t="s">
        <v>4234</v>
      </c>
      <c r="N225" s="64">
        <v>44629</v>
      </c>
      <c r="O225" s="58">
        <v>20222110050841</v>
      </c>
      <c r="P225" s="59">
        <v>44677</v>
      </c>
      <c r="Q225" s="58">
        <f t="shared" si="3"/>
        <v>31</v>
      </c>
      <c r="R225" s="58">
        <f>NETWORKDAYS(N225,P225,AL225:AO225:AP225:AQ225:AR225:AS225:AT225)</f>
        <v>32</v>
      </c>
      <c r="S225" s="56" t="s">
        <v>9141</v>
      </c>
      <c r="T225" s="56" t="s">
        <v>9455</v>
      </c>
      <c r="U225" s="59">
        <v>44677</v>
      </c>
      <c r="V225" s="56" t="s">
        <v>9162</v>
      </c>
      <c r="W225" s="56" t="s">
        <v>9138</v>
      </c>
      <c r="X225" s="56" t="s">
        <v>9079</v>
      </c>
      <c r="Y225" s="56" t="s">
        <v>9438</v>
      </c>
      <c r="AL225" s="80">
        <v>44641</v>
      </c>
      <c r="AM225" s="80">
        <v>44665</v>
      </c>
      <c r="AN225" s="80">
        <v>44666</v>
      </c>
      <c r="AO225" s="80">
        <v>44711</v>
      </c>
      <c r="AP225" s="80">
        <v>44732</v>
      </c>
      <c r="AQ225" s="80">
        <v>44739</v>
      </c>
      <c r="AR225" s="80">
        <v>44746</v>
      </c>
      <c r="AS225" s="80">
        <v>44762</v>
      </c>
      <c r="AT225" s="80">
        <v>44788</v>
      </c>
    </row>
    <row r="226" spans="1:46" s="69" customFormat="1" ht="38.25" hidden="1" x14ac:dyDescent="0.25">
      <c r="A226" s="44" t="s">
        <v>9419</v>
      </c>
      <c r="B226" s="44" t="s">
        <v>9420</v>
      </c>
      <c r="C226" s="44" t="s">
        <v>9077</v>
      </c>
      <c r="D226" s="44" t="s">
        <v>4242</v>
      </c>
      <c r="E226" s="44" t="s">
        <v>9073</v>
      </c>
      <c r="F226" s="44" t="s">
        <v>9069</v>
      </c>
      <c r="G226" s="44" t="s">
        <v>4239</v>
      </c>
      <c r="H226" s="32" t="s">
        <v>9083</v>
      </c>
      <c r="I226" s="31" t="s">
        <v>360</v>
      </c>
      <c r="J226" s="31" t="s">
        <v>7025</v>
      </c>
      <c r="K226" s="32" t="s">
        <v>93</v>
      </c>
      <c r="L226" s="46">
        <v>35</v>
      </c>
      <c r="M226" s="44" t="s">
        <v>4237</v>
      </c>
      <c r="N226" s="51">
        <v>44629</v>
      </c>
      <c r="O226" s="46">
        <v>20222110051861</v>
      </c>
      <c r="P226" s="49">
        <v>44678</v>
      </c>
      <c r="Q226" s="46">
        <f t="shared" si="3"/>
        <v>32</v>
      </c>
      <c r="R226" s="46">
        <f>NETWORKDAYS(N226,P226,AL226:AO226:AP226:AQ226:AR226:AS226:AT226)</f>
        <v>33</v>
      </c>
      <c r="S226" s="44" t="s">
        <v>9135</v>
      </c>
      <c r="T226" s="44" t="s">
        <v>9456</v>
      </c>
      <c r="U226" s="51">
        <v>44678</v>
      </c>
      <c r="V226" s="44" t="s">
        <v>9162</v>
      </c>
      <c r="W226" s="44" t="s">
        <v>9138</v>
      </c>
      <c r="X226" s="44" t="s">
        <v>9079</v>
      </c>
      <c r="Y226" s="44" t="s">
        <v>9438</v>
      </c>
      <c r="AL226" s="68">
        <v>44641</v>
      </c>
      <c r="AM226" s="68">
        <v>44665</v>
      </c>
      <c r="AN226" s="68">
        <v>44666</v>
      </c>
      <c r="AO226" s="68">
        <v>44711</v>
      </c>
      <c r="AP226" s="68">
        <v>44732</v>
      </c>
      <c r="AQ226" s="68">
        <v>44739</v>
      </c>
      <c r="AR226" s="68">
        <v>44746</v>
      </c>
      <c r="AS226" s="68">
        <v>44762</v>
      </c>
      <c r="AT226" s="68">
        <v>44788</v>
      </c>
    </row>
    <row r="227" spans="1:46" s="69" customFormat="1" ht="51" hidden="1" x14ac:dyDescent="0.25">
      <c r="A227" s="44" t="s">
        <v>9419</v>
      </c>
      <c r="B227" s="44" t="s">
        <v>9100</v>
      </c>
      <c r="C227" s="44" t="s">
        <v>9088</v>
      </c>
      <c r="D227" s="44" t="s">
        <v>4218</v>
      </c>
      <c r="E227" s="44" t="s">
        <v>9223</v>
      </c>
      <c r="F227" s="44" t="s">
        <v>9074</v>
      </c>
      <c r="G227" s="44" t="s">
        <v>4245</v>
      </c>
      <c r="H227" s="32" t="s">
        <v>9081</v>
      </c>
      <c r="I227" s="31" t="s">
        <v>360</v>
      </c>
      <c r="J227" s="31" t="s">
        <v>7025</v>
      </c>
      <c r="K227" s="32" t="s">
        <v>93</v>
      </c>
      <c r="L227" s="46">
        <v>35</v>
      </c>
      <c r="M227" s="44" t="s">
        <v>4243</v>
      </c>
      <c r="N227" s="51">
        <v>44629</v>
      </c>
      <c r="O227" s="46">
        <v>20222110051941</v>
      </c>
      <c r="P227" s="49">
        <v>44672</v>
      </c>
      <c r="Q227" s="46">
        <f t="shared" si="3"/>
        <v>28</v>
      </c>
      <c r="R227" s="46">
        <f>NETWORKDAYS(N227,P227,AL227:AO227:AP227:AQ227:AR227:AS227:AT227)</f>
        <v>29</v>
      </c>
      <c r="S227" s="44" t="s">
        <v>9135</v>
      </c>
      <c r="T227" s="44" t="s">
        <v>9457</v>
      </c>
      <c r="U227" s="51"/>
      <c r="V227" s="44"/>
      <c r="W227" s="44"/>
      <c r="X227" s="44"/>
      <c r="Y227" s="44" t="s">
        <v>9458</v>
      </c>
      <c r="AL227" s="71">
        <v>44641</v>
      </c>
      <c r="AM227" s="71">
        <v>44665</v>
      </c>
      <c r="AN227" s="71">
        <v>44666</v>
      </c>
      <c r="AO227" s="71">
        <v>44711</v>
      </c>
      <c r="AP227" s="71">
        <v>44732</v>
      </c>
      <c r="AQ227" s="71">
        <v>44739</v>
      </c>
      <c r="AR227" s="71">
        <v>44746</v>
      </c>
      <c r="AS227" s="71">
        <v>44762</v>
      </c>
      <c r="AT227" s="71">
        <v>44788</v>
      </c>
    </row>
    <row r="228" spans="1:46" s="69" customFormat="1" ht="51" hidden="1" x14ac:dyDescent="0.25">
      <c r="A228" s="44" t="s">
        <v>9419</v>
      </c>
      <c r="B228" s="44" t="s">
        <v>9420</v>
      </c>
      <c r="C228" s="44" t="s">
        <v>9088</v>
      </c>
      <c r="D228" s="44" t="s">
        <v>4251</v>
      </c>
      <c r="E228" s="44" t="s">
        <v>9121</v>
      </c>
      <c r="F228" s="44" t="s">
        <v>9074</v>
      </c>
      <c r="G228" s="44" t="s">
        <v>4248</v>
      </c>
      <c r="H228" s="32" t="s">
        <v>7161</v>
      </c>
      <c r="I228" s="31" t="s">
        <v>7162</v>
      </c>
      <c r="J228" s="44" t="s">
        <v>9096</v>
      </c>
      <c r="K228" s="32" t="s">
        <v>585</v>
      </c>
      <c r="L228" s="46">
        <v>20</v>
      </c>
      <c r="M228" s="44" t="s">
        <v>4246</v>
      </c>
      <c r="N228" s="51">
        <v>44629</v>
      </c>
      <c r="O228" s="46" t="s">
        <v>9079</v>
      </c>
      <c r="P228" s="49">
        <v>44631</v>
      </c>
      <c r="Q228" s="46">
        <f t="shared" si="3"/>
        <v>2</v>
      </c>
      <c r="R228" s="46">
        <f>NETWORKDAYS(N228,P228,AL228:AO228:AP228:AQ228:AR228:AS228:AT228)</f>
        <v>3</v>
      </c>
      <c r="S228" s="44" t="s">
        <v>9135</v>
      </c>
      <c r="T228" s="44" t="s">
        <v>9459</v>
      </c>
      <c r="U228" s="51" t="s">
        <v>9079</v>
      </c>
      <c r="V228" s="44" t="s">
        <v>9079</v>
      </c>
      <c r="W228" s="44" t="s">
        <v>9138</v>
      </c>
      <c r="X228" s="44" t="s">
        <v>9079</v>
      </c>
      <c r="Y228" s="44" t="s">
        <v>9460</v>
      </c>
      <c r="AL228" s="71">
        <v>44641</v>
      </c>
      <c r="AM228" s="71">
        <v>44665</v>
      </c>
      <c r="AN228" s="71">
        <v>44666</v>
      </c>
      <c r="AO228" s="71">
        <v>44711</v>
      </c>
      <c r="AP228" s="71">
        <v>44732</v>
      </c>
      <c r="AQ228" s="71">
        <v>44739</v>
      </c>
      <c r="AR228" s="71">
        <v>44746</v>
      </c>
      <c r="AS228" s="71">
        <v>44762</v>
      </c>
      <c r="AT228" s="71">
        <v>44788</v>
      </c>
    </row>
    <row r="229" spans="1:46" s="69" customFormat="1" ht="38.25" hidden="1" x14ac:dyDescent="0.25">
      <c r="A229" s="44" t="s">
        <v>9419</v>
      </c>
      <c r="B229" s="44" t="s">
        <v>9420</v>
      </c>
      <c r="C229" s="31" t="s">
        <v>9071</v>
      </c>
      <c r="D229" s="44" t="s">
        <v>4257</v>
      </c>
      <c r="E229" s="44" t="s">
        <v>9422</v>
      </c>
      <c r="F229" s="31" t="s">
        <v>9101</v>
      </c>
      <c r="G229" s="44" t="s">
        <v>4254</v>
      </c>
      <c r="H229" s="44" t="s">
        <v>7671</v>
      </c>
      <c r="I229" s="31" t="s">
        <v>360</v>
      </c>
      <c r="J229" s="31" t="s">
        <v>9090</v>
      </c>
      <c r="K229" s="32" t="s">
        <v>128</v>
      </c>
      <c r="L229" s="46">
        <v>30</v>
      </c>
      <c r="M229" s="44" t="s">
        <v>4252</v>
      </c>
      <c r="N229" s="51">
        <v>44629</v>
      </c>
      <c r="O229" s="46">
        <v>20222000049561</v>
      </c>
      <c r="P229" s="49">
        <v>44652</v>
      </c>
      <c r="Q229" s="46">
        <f t="shared" si="3"/>
        <v>16</v>
      </c>
      <c r="R229" s="46">
        <f>NETWORKDAYS(N229,P229,AL229:AO229:AP229:AQ229:AR229:AS229:AT229)</f>
        <v>17</v>
      </c>
      <c r="S229" s="44" t="s">
        <v>9135</v>
      </c>
      <c r="T229" s="44" t="s">
        <v>9461</v>
      </c>
      <c r="U229" s="44" t="s">
        <v>9079</v>
      </c>
      <c r="V229" s="44" t="s">
        <v>9162</v>
      </c>
      <c r="W229" s="44" t="s">
        <v>9138</v>
      </c>
      <c r="X229" s="44" t="s">
        <v>9079</v>
      </c>
      <c r="Y229" s="44" t="s">
        <v>9452</v>
      </c>
      <c r="AL229" s="71">
        <v>44641</v>
      </c>
      <c r="AM229" s="71">
        <v>44665</v>
      </c>
      <c r="AN229" s="71">
        <v>44666</v>
      </c>
      <c r="AO229" s="71">
        <v>44711</v>
      </c>
      <c r="AP229" s="71">
        <v>44732</v>
      </c>
      <c r="AQ229" s="71">
        <v>44739</v>
      </c>
      <c r="AR229" s="71">
        <v>44746</v>
      </c>
      <c r="AS229" s="71">
        <v>44762</v>
      </c>
      <c r="AT229" s="71">
        <v>44788</v>
      </c>
    </row>
    <row r="230" spans="1:46" s="87" customFormat="1" ht="76.5" x14ac:dyDescent="0.25">
      <c r="A230" s="53" t="s">
        <v>9419</v>
      </c>
      <c r="B230" s="53" t="s">
        <v>9420</v>
      </c>
      <c r="C230" s="41" t="s">
        <v>9071</v>
      </c>
      <c r="D230" s="53" t="s">
        <v>3171</v>
      </c>
      <c r="E230" s="53" t="s">
        <v>9423</v>
      </c>
      <c r="F230" s="53" t="s">
        <v>9074</v>
      </c>
      <c r="G230" s="53" t="s">
        <v>4260</v>
      </c>
      <c r="H230" s="41" t="s">
        <v>7275</v>
      </c>
      <c r="I230" s="41" t="s">
        <v>7162</v>
      </c>
      <c r="J230" s="42" t="s">
        <v>664</v>
      </c>
      <c r="K230" s="42" t="s">
        <v>660</v>
      </c>
      <c r="L230" s="55">
        <v>10</v>
      </c>
      <c r="M230" s="53" t="s">
        <v>4258</v>
      </c>
      <c r="N230" s="98">
        <v>44629</v>
      </c>
      <c r="O230" s="55"/>
      <c r="P230" s="99">
        <v>44771</v>
      </c>
      <c r="Q230" s="55">
        <f t="shared" si="3"/>
        <v>94</v>
      </c>
      <c r="R230" s="55">
        <f>NETWORKDAYS(N230,P230,AL230:AO230:AP230:AQ230:AR230:AS230:AT230)</f>
        <v>95</v>
      </c>
      <c r="S230" s="53" t="s">
        <v>9158</v>
      </c>
      <c r="T230" s="53"/>
      <c r="U230" s="53"/>
      <c r="V230" s="53"/>
      <c r="W230" s="53"/>
      <c r="X230" s="53"/>
      <c r="Y230" s="53"/>
      <c r="AL230" s="88">
        <v>44641</v>
      </c>
      <c r="AM230" s="88">
        <v>44665</v>
      </c>
      <c r="AN230" s="88">
        <v>44666</v>
      </c>
      <c r="AO230" s="88">
        <v>44711</v>
      </c>
      <c r="AP230" s="88">
        <v>44732</v>
      </c>
      <c r="AQ230" s="88">
        <v>44739</v>
      </c>
      <c r="AR230" s="88">
        <v>44746</v>
      </c>
      <c r="AS230" s="88">
        <v>44762</v>
      </c>
      <c r="AT230" s="88">
        <v>44788</v>
      </c>
    </row>
    <row r="231" spans="1:46" s="69" customFormat="1" ht="63.75" hidden="1" x14ac:dyDescent="0.25">
      <c r="A231" s="44" t="s">
        <v>9419</v>
      </c>
      <c r="B231" s="44" t="s">
        <v>9420</v>
      </c>
      <c r="C231" s="44" t="s">
        <v>9077</v>
      </c>
      <c r="D231" s="44" t="s">
        <v>1617</v>
      </c>
      <c r="E231" s="44" t="s">
        <v>9068</v>
      </c>
      <c r="F231" s="44" t="s">
        <v>9074</v>
      </c>
      <c r="G231" s="44" t="s">
        <v>4263</v>
      </c>
      <c r="H231" s="32" t="s">
        <v>7161</v>
      </c>
      <c r="I231" s="31" t="s">
        <v>7162</v>
      </c>
      <c r="J231" s="44" t="s">
        <v>9096</v>
      </c>
      <c r="K231" s="32" t="s">
        <v>55</v>
      </c>
      <c r="L231" s="46">
        <v>30</v>
      </c>
      <c r="M231" s="44" t="s">
        <v>4261</v>
      </c>
      <c r="N231" s="51">
        <v>44629</v>
      </c>
      <c r="O231" s="46" t="s">
        <v>9079</v>
      </c>
      <c r="P231" s="49">
        <v>44670</v>
      </c>
      <c r="Q231" s="46">
        <f t="shared" si="3"/>
        <v>26</v>
      </c>
      <c r="R231" s="46">
        <f>NETWORKDAYS(N231,P231,AL231:AO231:AP231:AQ231:AR231:AS231:AT231)</f>
        <v>27</v>
      </c>
      <c r="S231" s="44" t="s">
        <v>9135</v>
      </c>
      <c r="T231" s="44" t="s">
        <v>9462</v>
      </c>
      <c r="U231" s="51" t="s">
        <v>9079</v>
      </c>
      <c r="V231" s="44" t="s">
        <v>9079</v>
      </c>
      <c r="W231" s="44" t="s">
        <v>9079</v>
      </c>
      <c r="X231" s="44" t="s">
        <v>9079</v>
      </c>
      <c r="Y231" s="44" t="s">
        <v>9463</v>
      </c>
      <c r="AL231" s="71">
        <v>44641</v>
      </c>
      <c r="AM231" s="71">
        <v>44665</v>
      </c>
      <c r="AN231" s="71">
        <v>44666</v>
      </c>
      <c r="AO231" s="71">
        <v>44711</v>
      </c>
      <c r="AP231" s="71">
        <v>44732</v>
      </c>
      <c r="AQ231" s="71">
        <v>44739</v>
      </c>
      <c r="AR231" s="71">
        <v>44746</v>
      </c>
      <c r="AS231" s="71">
        <v>44762</v>
      </c>
      <c r="AT231" s="71">
        <v>44788</v>
      </c>
    </row>
    <row r="232" spans="1:46" s="81" customFormat="1" ht="63.75" x14ac:dyDescent="0.25">
      <c r="A232" s="56" t="s">
        <v>9419</v>
      </c>
      <c r="B232" s="56" t="s">
        <v>9420</v>
      </c>
      <c r="C232" s="56" t="s">
        <v>9115</v>
      </c>
      <c r="D232" s="56" t="s">
        <v>4269</v>
      </c>
      <c r="E232" s="56" t="s">
        <v>9073</v>
      </c>
      <c r="F232" s="56" t="s">
        <v>9225</v>
      </c>
      <c r="G232" s="56" t="s">
        <v>4266</v>
      </c>
      <c r="H232" s="36" t="s">
        <v>9109</v>
      </c>
      <c r="I232" s="36" t="s">
        <v>360</v>
      </c>
      <c r="J232" s="36" t="s">
        <v>9090</v>
      </c>
      <c r="K232" s="37" t="s">
        <v>128</v>
      </c>
      <c r="L232" s="58">
        <v>30</v>
      </c>
      <c r="M232" s="56" t="s">
        <v>4264</v>
      </c>
      <c r="N232" s="64">
        <v>44629</v>
      </c>
      <c r="O232" s="58">
        <v>20222150057531</v>
      </c>
      <c r="P232" s="59">
        <v>44733</v>
      </c>
      <c r="Q232" s="58">
        <f t="shared" si="3"/>
        <v>69</v>
      </c>
      <c r="R232" s="58">
        <f>NETWORKDAYS(N232,P232,AL232:AO232:AP232:AQ232:AR232:AS232:AT232)</f>
        <v>70</v>
      </c>
      <c r="S232" s="56" t="s">
        <v>9141</v>
      </c>
      <c r="T232" s="56" t="s">
        <v>9464</v>
      </c>
      <c r="U232" s="64">
        <v>44733</v>
      </c>
      <c r="V232" s="56" t="s">
        <v>9137</v>
      </c>
      <c r="W232" s="56" t="s">
        <v>9138</v>
      </c>
      <c r="X232" s="56"/>
      <c r="Y232" s="56"/>
      <c r="AL232" s="80">
        <v>44641</v>
      </c>
      <c r="AM232" s="80">
        <v>44665</v>
      </c>
      <c r="AN232" s="80">
        <v>44666</v>
      </c>
      <c r="AO232" s="80">
        <v>44711</v>
      </c>
      <c r="AP232" s="80">
        <v>44732</v>
      </c>
      <c r="AQ232" s="80">
        <v>44739</v>
      </c>
      <c r="AR232" s="80">
        <v>44746</v>
      </c>
      <c r="AS232" s="80">
        <v>44762</v>
      </c>
      <c r="AT232" s="80">
        <v>44788</v>
      </c>
    </row>
    <row r="233" spans="1:46" s="69" customFormat="1" ht="51" hidden="1" x14ac:dyDescent="0.25">
      <c r="A233" s="44" t="s">
        <v>9419</v>
      </c>
      <c r="B233" s="44" t="s">
        <v>9420</v>
      </c>
      <c r="C233" s="44" t="s">
        <v>9252</v>
      </c>
      <c r="D233" s="44" t="s">
        <v>4279</v>
      </c>
      <c r="E233" s="44" t="s">
        <v>9068</v>
      </c>
      <c r="F233" s="44" t="s">
        <v>9074</v>
      </c>
      <c r="G233" s="44" t="s">
        <v>3245</v>
      </c>
      <c r="H233" s="32" t="s">
        <v>8799</v>
      </c>
      <c r="I233" s="31" t="s">
        <v>360</v>
      </c>
      <c r="J233" s="31" t="s">
        <v>7065</v>
      </c>
      <c r="K233" s="32" t="s">
        <v>55</v>
      </c>
      <c r="L233" s="46">
        <v>30</v>
      </c>
      <c r="M233" s="44" t="s">
        <v>4275</v>
      </c>
      <c r="N233" s="51">
        <v>44630</v>
      </c>
      <c r="O233" s="46" t="s">
        <v>9079</v>
      </c>
      <c r="P233" s="49">
        <v>44631</v>
      </c>
      <c r="Q233" s="46">
        <f t="shared" si="3"/>
        <v>1</v>
      </c>
      <c r="R233" s="46">
        <f>NETWORKDAYS(N233,P233,AL233:AO233:AP233:AQ233:AR233:AS233:AT233)</f>
        <v>2</v>
      </c>
      <c r="S233" s="44" t="s">
        <v>9135</v>
      </c>
      <c r="T233" s="44" t="s">
        <v>9465</v>
      </c>
      <c r="U233" s="44" t="s">
        <v>9079</v>
      </c>
      <c r="V233" s="44" t="s">
        <v>9079</v>
      </c>
      <c r="W233" s="44" t="s">
        <v>9138</v>
      </c>
      <c r="X233" s="44" t="s">
        <v>9079</v>
      </c>
      <c r="Y233" s="44" t="s">
        <v>9445</v>
      </c>
      <c r="AL233" s="71">
        <v>44641</v>
      </c>
      <c r="AM233" s="71">
        <v>44665</v>
      </c>
      <c r="AN233" s="71">
        <v>44666</v>
      </c>
      <c r="AO233" s="71">
        <v>44711</v>
      </c>
      <c r="AP233" s="71">
        <v>44732</v>
      </c>
      <c r="AQ233" s="71">
        <v>44739</v>
      </c>
      <c r="AR233" s="71">
        <v>44746</v>
      </c>
      <c r="AS233" s="71">
        <v>44762</v>
      </c>
      <c r="AT233" s="71">
        <v>44788</v>
      </c>
    </row>
    <row r="234" spans="1:46" s="69" customFormat="1" ht="51" hidden="1" x14ac:dyDescent="0.25">
      <c r="A234" s="44" t="s">
        <v>9419</v>
      </c>
      <c r="B234" s="44" t="s">
        <v>9420</v>
      </c>
      <c r="C234" s="44" t="s">
        <v>9067</v>
      </c>
      <c r="D234" s="44" t="s">
        <v>4209</v>
      </c>
      <c r="E234" s="44" t="s">
        <v>9068</v>
      </c>
      <c r="F234" s="44" t="s">
        <v>9074</v>
      </c>
      <c r="G234" s="44" t="s">
        <v>4282</v>
      </c>
      <c r="H234" s="32" t="s">
        <v>8799</v>
      </c>
      <c r="I234" s="31" t="s">
        <v>360</v>
      </c>
      <c r="J234" s="31" t="s">
        <v>7065</v>
      </c>
      <c r="K234" s="32" t="s">
        <v>128</v>
      </c>
      <c r="L234" s="46">
        <v>30</v>
      </c>
      <c r="M234" s="44" t="s">
        <v>4280</v>
      </c>
      <c r="N234" s="51">
        <v>44630</v>
      </c>
      <c r="O234" s="46">
        <v>20222140047521</v>
      </c>
      <c r="P234" s="49">
        <v>44637</v>
      </c>
      <c r="Q234" s="46">
        <f t="shared" si="3"/>
        <v>5</v>
      </c>
      <c r="R234" s="46">
        <f>NETWORKDAYS(N234,P234,AL234:AO234:AP234:AQ234:AR234:AS234:AT234)</f>
        <v>6</v>
      </c>
      <c r="S234" s="44" t="s">
        <v>9135</v>
      </c>
      <c r="T234" s="44" t="s">
        <v>9466</v>
      </c>
      <c r="U234" s="44" t="s">
        <v>9079</v>
      </c>
      <c r="V234" s="44" t="s">
        <v>9162</v>
      </c>
      <c r="W234" s="44" t="s">
        <v>9138</v>
      </c>
      <c r="X234" s="44" t="s">
        <v>9079</v>
      </c>
      <c r="Y234" s="44" t="s">
        <v>9467</v>
      </c>
      <c r="AL234" s="68">
        <v>44641</v>
      </c>
      <c r="AM234" s="68">
        <v>44665</v>
      </c>
      <c r="AN234" s="68">
        <v>44666</v>
      </c>
      <c r="AO234" s="68">
        <v>44711</v>
      </c>
      <c r="AP234" s="68">
        <v>44732</v>
      </c>
      <c r="AQ234" s="68">
        <v>44739</v>
      </c>
      <c r="AR234" s="68">
        <v>44746</v>
      </c>
      <c r="AS234" s="68">
        <v>44762</v>
      </c>
      <c r="AT234" s="68">
        <v>44788</v>
      </c>
    </row>
    <row r="235" spans="1:46" s="69" customFormat="1" ht="51" hidden="1" x14ac:dyDescent="0.25">
      <c r="A235" s="44" t="s">
        <v>9419</v>
      </c>
      <c r="B235" s="44" t="s">
        <v>9420</v>
      </c>
      <c r="C235" s="44" t="s">
        <v>9273</v>
      </c>
      <c r="D235" s="44" t="s">
        <v>4289</v>
      </c>
      <c r="E235" s="44" t="s">
        <v>9068</v>
      </c>
      <c r="F235" s="44" t="s">
        <v>9074</v>
      </c>
      <c r="G235" s="44" t="s">
        <v>4286</v>
      </c>
      <c r="H235" s="32" t="s">
        <v>7526</v>
      </c>
      <c r="I235" s="31" t="s">
        <v>360</v>
      </c>
      <c r="J235" s="31" t="s">
        <v>7025</v>
      </c>
      <c r="K235" s="32" t="s">
        <v>128</v>
      </c>
      <c r="L235" s="46">
        <v>30</v>
      </c>
      <c r="M235" s="44" t="s">
        <v>4284</v>
      </c>
      <c r="N235" s="51">
        <v>44630</v>
      </c>
      <c r="O235" s="46">
        <v>20222110047481</v>
      </c>
      <c r="P235" s="49">
        <v>44655</v>
      </c>
      <c r="Q235" s="46">
        <f t="shared" si="3"/>
        <v>16</v>
      </c>
      <c r="R235" s="46">
        <f>NETWORKDAYS(N235,P235,AL235:AO235:AP235:AQ235:AR235:AS235:AT235)</f>
        <v>17</v>
      </c>
      <c r="S235" s="44" t="s">
        <v>9135</v>
      </c>
      <c r="T235" s="44" t="s">
        <v>9468</v>
      </c>
      <c r="U235" s="44" t="s">
        <v>9079</v>
      </c>
      <c r="V235" s="44" t="s">
        <v>9162</v>
      </c>
      <c r="W235" s="44" t="s">
        <v>9138</v>
      </c>
      <c r="X235" s="44" t="s">
        <v>9079</v>
      </c>
      <c r="Y235" s="44" t="s">
        <v>9467</v>
      </c>
      <c r="AL235" s="71">
        <v>44641</v>
      </c>
      <c r="AM235" s="71">
        <v>44665</v>
      </c>
      <c r="AN235" s="71">
        <v>44666</v>
      </c>
      <c r="AO235" s="71">
        <v>44711</v>
      </c>
      <c r="AP235" s="71">
        <v>44732</v>
      </c>
      <c r="AQ235" s="71">
        <v>44739</v>
      </c>
      <c r="AR235" s="71">
        <v>44746</v>
      </c>
      <c r="AS235" s="71">
        <v>44762</v>
      </c>
      <c r="AT235" s="71">
        <v>44788</v>
      </c>
    </row>
    <row r="236" spans="1:46" s="81" customFormat="1" ht="51" x14ac:dyDescent="0.25">
      <c r="A236" s="56" t="s">
        <v>9419</v>
      </c>
      <c r="B236" s="56" t="s">
        <v>9224</v>
      </c>
      <c r="C236" s="56" t="s">
        <v>9088</v>
      </c>
      <c r="D236" s="56" t="s">
        <v>1502</v>
      </c>
      <c r="E236" s="56" t="s">
        <v>9223</v>
      </c>
      <c r="F236" s="56" t="s">
        <v>9069</v>
      </c>
      <c r="G236" s="56" t="s">
        <v>4292</v>
      </c>
      <c r="H236" s="36" t="s">
        <v>9114</v>
      </c>
      <c r="I236" s="36" t="s">
        <v>360</v>
      </c>
      <c r="J236" s="37" t="s">
        <v>392</v>
      </c>
      <c r="K236" s="37" t="s">
        <v>93</v>
      </c>
      <c r="L236" s="58">
        <v>35</v>
      </c>
      <c r="M236" s="56" t="s">
        <v>4290</v>
      </c>
      <c r="N236" s="64">
        <v>44631</v>
      </c>
      <c r="O236" s="58">
        <v>20222130053961</v>
      </c>
      <c r="P236" s="59">
        <v>44687</v>
      </c>
      <c r="Q236" s="58">
        <f t="shared" si="3"/>
        <v>37</v>
      </c>
      <c r="R236" s="58">
        <f>NETWORKDAYS(N236,P236,AL236:AO236:AP236:AQ236:AR236:AS236:AT236)</f>
        <v>38</v>
      </c>
      <c r="S236" s="56" t="s">
        <v>9141</v>
      </c>
      <c r="T236" s="56" t="s">
        <v>9469</v>
      </c>
      <c r="U236" s="64">
        <v>44692</v>
      </c>
      <c r="V236" s="56" t="s">
        <v>9137</v>
      </c>
      <c r="W236" s="56" t="s">
        <v>9138</v>
      </c>
      <c r="X236" s="56" t="s">
        <v>9079</v>
      </c>
      <c r="Y236" s="56" t="s">
        <v>9079</v>
      </c>
      <c r="AL236" s="80">
        <v>44641</v>
      </c>
      <c r="AM236" s="80">
        <v>44665</v>
      </c>
      <c r="AN236" s="80">
        <v>44666</v>
      </c>
      <c r="AO236" s="80">
        <v>44711</v>
      </c>
      <c r="AP236" s="80">
        <v>44732</v>
      </c>
      <c r="AQ236" s="80">
        <v>44739</v>
      </c>
      <c r="AR236" s="80">
        <v>44746</v>
      </c>
      <c r="AS236" s="80">
        <v>44762</v>
      </c>
      <c r="AT236" s="80">
        <v>44788</v>
      </c>
    </row>
    <row r="237" spans="1:46" s="69" customFormat="1" ht="38.25" hidden="1" x14ac:dyDescent="0.25">
      <c r="A237" s="44" t="s">
        <v>9419</v>
      </c>
      <c r="B237" s="44" t="s">
        <v>9420</v>
      </c>
      <c r="C237" s="44" t="s">
        <v>9067</v>
      </c>
      <c r="D237" s="44" t="s">
        <v>1268</v>
      </c>
      <c r="E237" s="44" t="s">
        <v>9073</v>
      </c>
      <c r="F237" s="44" t="s">
        <v>9069</v>
      </c>
      <c r="G237" s="44" t="s">
        <v>4295</v>
      </c>
      <c r="H237" s="32" t="s">
        <v>9083</v>
      </c>
      <c r="I237" s="31" t="s">
        <v>360</v>
      </c>
      <c r="J237" s="31" t="s">
        <v>7025</v>
      </c>
      <c r="K237" s="32" t="s">
        <v>93</v>
      </c>
      <c r="L237" s="46">
        <v>35</v>
      </c>
      <c r="M237" s="44" t="s">
        <v>4293</v>
      </c>
      <c r="N237" s="51">
        <v>44635</v>
      </c>
      <c r="O237" s="46">
        <v>20222110052041</v>
      </c>
      <c r="P237" s="49">
        <v>44685</v>
      </c>
      <c r="Q237" s="46">
        <f t="shared" si="3"/>
        <v>33</v>
      </c>
      <c r="R237" s="46">
        <f>NETWORKDAYS(N237,P237,AL237:AO237:AP237:AQ237:AR237:AS237:AT237)</f>
        <v>34</v>
      </c>
      <c r="S237" s="44" t="s">
        <v>9135</v>
      </c>
      <c r="T237" s="44" t="s">
        <v>9470</v>
      </c>
      <c r="U237" s="51">
        <v>44685</v>
      </c>
      <c r="V237" s="44" t="s">
        <v>9137</v>
      </c>
      <c r="W237" s="44" t="s">
        <v>9138</v>
      </c>
      <c r="X237" s="44" t="s">
        <v>9079</v>
      </c>
      <c r="Y237" s="44" t="s">
        <v>9079</v>
      </c>
      <c r="AL237" s="71">
        <v>44641</v>
      </c>
      <c r="AM237" s="71">
        <v>44665</v>
      </c>
      <c r="AN237" s="71">
        <v>44666</v>
      </c>
      <c r="AO237" s="71">
        <v>44711</v>
      </c>
      <c r="AP237" s="71">
        <v>44732</v>
      </c>
      <c r="AQ237" s="71">
        <v>44739</v>
      </c>
      <c r="AR237" s="71">
        <v>44746</v>
      </c>
      <c r="AS237" s="71">
        <v>44762</v>
      </c>
      <c r="AT237" s="71">
        <v>44788</v>
      </c>
    </row>
    <row r="238" spans="1:46" s="69" customFormat="1" ht="38.25" hidden="1" x14ac:dyDescent="0.25">
      <c r="A238" s="44" t="s">
        <v>9419</v>
      </c>
      <c r="B238" s="44" t="s">
        <v>9420</v>
      </c>
      <c r="C238" s="31" t="s">
        <v>9071</v>
      </c>
      <c r="D238" s="44" t="s">
        <v>4299</v>
      </c>
      <c r="E238" s="44" t="s">
        <v>9223</v>
      </c>
      <c r="F238" s="44" t="s">
        <v>9069</v>
      </c>
      <c r="G238" s="44" t="s">
        <v>889</v>
      </c>
      <c r="H238" s="32" t="s">
        <v>7526</v>
      </c>
      <c r="I238" s="31" t="s">
        <v>360</v>
      </c>
      <c r="J238" s="31" t="s">
        <v>7025</v>
      </c>
      <c r="K238" s="32" t="s">
        <v>93</v>
      </c>
      <c r="L238" s="46">
        <v>35</v>
      </c>
      <c r="M238" s="44" t="s">
        <v>4296</v>
      </c>
      <c r="N238" s="51">
        <v>44635</v>
      </c>
      <c r="O238" s="46">
        <v>20222110051481</v>
      </c>
      <c r="P238" s="49">
        <v>44678</v>
      </c>
      <c r="Q238" s="46">
        <f t="shared" si="3"/>
        <v>28</v>
      </c>
      <c r="R238" s="46">
        <f>NETWORKDAYS(N238,P238,AL238:AO238:AP238:AQ238:AR238:AS238:AT238)</f>
        <v>29</v>
      </c>
      <c r="S238" s="44" t="s">
        <v>9135</v>
      </c>
      <c r="T238" s="44" t="s">
        <v>9471</v>
      </c>
      <c r="U238" s="51" t="s">
        <v>9079</v>
      </c>
      <c r="V238" s="44" t="s">
        <v>9162</v>
      </c>
      <c r="W238" s="44" t="s">
        <v>9079</v>
      </c>
      <c r="X238" s="44" t="s">
        <v>9079</v>
      </c>
      <c r="Y238" s="44" t="s">
        <v>9472</v>
      </c>
      <c r="AL238" s="68">
        <v>44641</v>
      </c>
      <c r="AM238" s="68">
        <v>44665</v>
      </c>
      <c r="AN238" s="68">
        <v>44666</v>
      </c>
      <c r="AO238" s="68">
        <v>44711</v>
      </c>
      <c r="AP238" s="68">
        <v>44732</v>
      </c>
      <c r="AQ238" s="68">
        <v>44739</v>
      </c>
      <c r="AR238" s="68">
        <v>44746</v>
      </c>
      <c r="AS238" s="68">
        <v>44762</v>
      </c>
      <c r="AT238" s="68">
        <v>44788</v>
      </c>
    </row>
    <row r="239" spans="1:46" s="69" customFormat="1" ht="89.25" hidden="1" x14ac:dyDescent="0.25">
      <c r="A239" s="44" t="s">
        <v>9419</v>
      </c>
      <c r="B239" s="44" t="s">
        <v>9420</v>
      </c>
      <c r="C239" s="44" t="s">
        <v>9080</v>
      </c>
      <c r="D239" s="44" t="s">
        <v>4304</v>
      </c>
      <c r="E239" s="44" t="s">
        <v>9073</v>
      </c>
      <c r="F239" s="44" t="s">
        <v>9095</v>
      </c>
      <c r="G239" s="44" t="s">
        <v>4302</v>
      </c>
      <c r="H239" s="32" t="s">
        <v>9089</v>
      </c>
      <c r="I239" s="31" t="s">
        <v>360</v>
      </c>
      <c r="J239" s="31" t="s">
        <v>9090</v>
      </c>
      <c r="K239" s="32" t="s">
        <v>93</v>
      </c>
      <c r="L239" s="46">
        <v>35</v>
      </c>
      <c r="M239" s="44" t="s">
        <v>4300</v>
      </c>
      <c r="N239" s="51">
        <v>44635</v>
      </c>
      <c r="O239" s="46" t="s">
        <v>9079</v>
      </c>
      <c r="P239" s="49">
        <v>44652</v>
      </c>
      <c r="Q239" s="46">
        <f t="shared" si="3"/>
        <v>12</v>
      </c>
      <c r="R239" s="46">
        <f>NETWORKDAYS(N239,P239,AL239:AO239:AP239:AQ239:AR239:AS239:AT239)</f>
        <v>13</v>
      </c>
      <c r="S239" s="44" t="s">
        <v>9135</v>
      </c>
      <c r="T239" s="44" t="s">
        <v>9473</v>
      </c>
      <c r="U239" s="44" t="s">
        <v>9079</v>
      </c>
      <c r="V239" s="44" t="s">
        <v>9079</v>
      </c>
      <c r="W239" s="44" t="s">
        <v>9079</v>
      </c>
      <c r="X239" s="44" t="s">
        <v>9079</v>
      </c>
      <c r="Y239" s="44" t="s">
        <v>9474</v>
      </c>
      <c r="AL239" s="71">
        <v>44641</v>
      </c>
      <c r="AM239" s="71">
        <v>44665</v>
      </c>
      <c r="AN239" s="71">
        <v>44666</v>
      </c>
      <c r="AO239" s="71">
        <v>44711</v>
      </c>
      <c r="AP239" s="71">
        <v>44732</v>
      </c>
      <c r="AQ239" s="71">
        <v>44739</v>
      </c>
      <c r="AR239" s="71">
        <v>44746</v>
      </c>
      <c r="AS239" s="71">
        <v>44762</v>
      </c>
      <c r="AT239" s="71">
        <v>44788</v>
      </c>
    </row>
    <row r="240" spans="1:46" s="69" customFormat="1" ht="38.25" hidden="1" x14ac:dyDescent="0.25">
      <c r="A240" s="44" t="s">
        <v>9419</v>
      </c>
      <c r="B240" s="44" t="s">
        <v>9420</v>
      </c>
      <c r="C240" s="31" t="s">
        <v>9071</v>
      </c>
      <c r="D240" s="44" t="s">
        <v>4304</v>
      </c>
      <c r="E240" s="44" t="s">
        <v>9073</v>
      </c>
      <c r="F240" s="44" t="s">
        <v>9074</v>
      </c>
      <c r="G240" s="44" t="s">
        <v>4307</v>
      </c>
      <c r="H240" s="32" t="s">
        <v>9083</v>
      </c>
      <c r="I240" s="31" t="s">
        <v>360</v>
      </c>
      <c r="J240" s="31" t="s">
        <v>7025</v>
      </c>
      <c r="K240" s="32" t="s">
        <v>93</v>
      </c>
      <c r="L240" s="46">
        <v>35</v>
      </c>
      <c r="M240" s="44" t="s">
        <v>4305</v>
      </c>
      <c r="N240" s="51">
        <v>44635</v>
      </c>
      <c r="O240" s="46">
        <v>20222110052071</v>
      </c>
      <c r="P240" s="49">
        <v>44685</v>
      </c>
      <c r="Q240" s="46">
        <f t="shared" si="3"/>
        <v>33</v>
      </c>
      <c r="R240" s="46">
        <f>NETWORKDAYS(N240,P240,AL240:AO240:AP240:AQ240:AR240:AS240:AT240)</f>
        <v>34</v>
      </c>
      <c r="S240" s="44" t="s">
        <v>9135</v>
      </c>
      <c r="T240" s="44" t="s">
        <v>9475</v>
      </c>
      <c r="U240" s="51">
        <v>44685</v>
      </c>
      <c r="V240" s="44" t="s">
        <v>9137</v>
      </c>
      <c r="W240" s="44" t="s">
        <v>9138</v>
      </c>
      <c r="X240" s="44" t="s">
        <v>9079</v>
      </c>
      <c r="Y240" s="44" t="s">
        <v>9079</v>
      </c>
      <c r="AL240" s="71">
        <v>44641</v>
      </c>
      <c r="AM240" s="71">
        <v>44665</v>
      </c>
      <c r="AN240" s="71">
        <v>44666</v>
      </c>
      <c r="AO240" s="71">
        <v>44711</v>
      </c>
      <c r="AP240" s="71">
        <v>44732</v>
      </c>
      <c r="AQ240" s="71">
        <v>44739</v>
      </c>
      <c r="AR240" s="71">
        <v>44746</v>
      </c>
      <c r="AS240" s="71">
        <v>44762</v>
      </c>
      <c r="AT240" s="71">
        <v>44788</v>
      </c>
    </row>
    <row r="241" spans="1:46" s="69" customFormat="1" ht="51" hidden="1" x14ac:dyDescent="0.25">
      <c r="A241" s="44" t="s">
        <v>9419</v>
      </c>
      <c r="B241" s="44" t="s">
        <v>9420</v>
      </c>
      <c r="C241" s="31" t="s">
        <v>9071</v>
      </c>
      <c r="D241" s="44" t="s">
        <v>4313</v>
      </c>
      <c r="E241" s="44" t="s">
        <v>9068</v>
      </c>
      <c r="F241" s="44" t="s">
        <v>9069</v>
      </c>
      <c r="G241" s="44" t="s">
        <v>4311</v>
      </c>
      <c r="H241" s="31" t="s">
        <v>9114</v>
      </c>
      <c r="I241" s="31" t="s">
        <v>360</v>
      </c>
      <c r="J241" s="32" t="s">
        <v>392</v>
      </c>
      <c r="K241" s="32" t="s">
        <v>93</v>
      </c>
      <c r="L241" s="46">
        <v>35</v>
      </c>
      <c r="M241" s="44" t="s">
        <v>4309</v>
      </c>
      <c r="N241" s="51">
        <v>44635</v>
      </c>
      <c r="O241" s="46">
        <v>222130053961</v>
      </c>
      <c r="P241" s="49">
        <v>44687</v>
      </c>
      <c r="Q241" s="46">
        <f t="shared" si="3"/>
        <v>35</v>
      </c>
      <c r="R241" s="46">
        <f>NETWORKDAYS(N241,P241,AL241:AO241:AP241:AQ241:AR241:AS241:AT241)</f>
        <v>36</v>
      </c>
      <c r="S241" s="44" t="s">
        <v>9135</v>
      </c>
      <c r="T241" s="44" t="s">
        <v>9476</v>
      </c>
      <c r="U241" s="51">
        <v>44692</v>
      </c>
      <c r="V241" s="44" t="s">
        <v>9137</v>
      </c>
      <c r="W241" s="44" t="s">
        <v>9138</v>
      </c>
      <c r="X241" s="44" t="s">
        <v>9079</v>
      </c>
      <c r="Y241" s="44" t="s">
        <v>9079</v>
      </c>
      <c r="AL241" s="71">
        <v>44641</v>
      </c>
      <c r="AM241" s="71">
        <v>44665</v>
      </c>
      <c r="AN241" s="71">
        <v>44666</v>
      </c>
      <c r="AO241" s="71">
        <v>44711</v>
      </c>
      <c r="AP241" s="71">
        <v>44732</v>
      </c>
      <c r="AQ241" s="71">
        <v>44739</v>
      </c>
      <c r="AR241" s="71">
        <v>44746</v>
      </c>
      <c r="AS241" s="71">
        <v>44762</v>
      </c>
      <c r="AT241" s="71">
        <v>44788</v>
      </c>
    </row>
    <row r="242" spans="1:46" s="69" customFormat="1" ht="38.25" hidden="1" x14ac:dyDescent="0.25">
      <c r="A242" s="44" t="s">
        <v>9425</v>
      </c>
      <c r="B242" s="44" t="s">
        <v>9070</v>
      </c>
      <c r="C242" s="44" t="s">
        <v>9082</v>
      </c>
      <c r="D242" s="44" t="s">
        <v>1419</v>
      </c>
      <c r="E242" s="44" t="s">
        <v>9068</v>
      </c>
      <c r="F242" s="44" t="s">
        <v>9069</v>
      </c>
      <c r="G242" s="44" t="s">
        <v>4316</v>
      </c>
      <c r="H242" s="32" t="s">
        <v>1404</v>
      </c>
      <c r="I242" s="31" t="s">
        <v>360</v>
      </c>
      <c r="J242" s="31" t="s">
        <v>7065</v>
      </c>
      <c r="K242" s="32" t="s">
        <v>93</v>
      </c>
      <c r="L242" s="46">
        <v>35</v>
      </c>
      <c r="M242" s="44" t="s">
        <v>4314</v>
      </c>
      <c r="N242" s="51">
        <v>44635</v>
      </c>
      <c r="O242" s="46">
        <v>20222140050611</v>
      </c>
      <c r="P242" s="49">
        <v>44677</v>
      </c>
      <c r="Q242" s="46">
        <f t="shared" si="3"/>
        <v>27</v>
      </c>
      <c r="R242" s="46">
        <f>NETWORKDAYS(N242,P242,AL242:AO242:AP242:AQ242:AR242:AS242:AT242)</f>
        <v>28</v>
      </c>
      <c r="S242" s="44" t="s">
        <v>9135</v>
      </c>
      <c r="T242" s="44" t="s">
        <v>9477</v>
      </c>
      <c r="U242" s="51">
        <v>44677</v>
      </c>
      <c r="V242" s="44" t="s">
        <v>9137</v>
      </c>
      <c r="W242" s="44" t="s">
        <v>9138</v>
      </c>
      <c r="X242" s="44" t="s">
        <v>9079</v>
      </c>
      <c r="Y242" s="44" t="s">
        <v>9079</v>
      </c>
      <c r="AL242" s="68">
        <v>44641</v>
      </c>
      <c r="AM242" s="68">
        <v>44665</v>
      </c>
      <c r="AN242" s="68">
        <v>44666</v>
      </c>
      <c r="AO242" s="68">
        <v>44711</v>
      </c>
      <c r="AP242" s="68">
        <v>44732</v>
      </c>
      <c r="AQ242" s="68">
        <v>44739</v>
      </c>
      <c r="AR242" s="68">
        <v>44746</v>
      </c>
      <c r="AS242" s="68">
        <v>44762</v>
      </c>
      <c r="AT242" s="68">
        <v>44788</v>
      </c>
    </row>
    <row r="243" spans="1:46" s="69" customFormat="1" ht="76.5" hidden="1" x14ac:dyDescent="0.25">
      <c r="A243" s="44" t="s">
        <v>9419</v>
      </c>
      <c r="B243" s="44" t="s">
        <v>9420</v>
      </c>
      <c r="C243" s="44" t="s">
        <v>9080</v>
      </c>
      <c r="D243" s="44" t="s">
        <v>4304</v>
      </c>
      <c r="E243" s="44" t="s">
        <v>9073</v>
      </c>
      <c r="F243" s="44" t="s">
        <v>9095</v>
      </c>
      <c r="G243" s="44" t="s">
        <v>4319</v>
      </c>
      <c r="H243" s="32" t="s">
        <v>9089</v>
      </c>
      <c r="I243" s="31" t="s">
        <v>360</v>
      </c>
      <c r="J243" s="31" t="s">
        <v>9090</v>
      </c>
      <c r="K243" s="32" t="s">
        <v>93</v>
      </c>
      <c r="L243" s="46">
        <v>35</v>
      </c>
      <c r="M243" s="44" t="s">
        <v>4317</v>
      </c>
      <c r="N243" s="51">
        <v>44635</v>
      </c>
      <c r="O243" s="46" t="s">
        <v>9079</v>
      </c>
      <c r="P243" s="49">
        <v>44652</v>
      </c>
      <c r="Q243" s="46">
        <f t="shared" si="3"/>
        <v>12</v>
      </c>
      <c r="R243" s="46">
        <f>NETWORKDAYS(N243,P243,AL243:AO243:AP243:AQ243:AR243:AS243:AT243)</f>
        <v>13</v>
      </c>
      <c r="S243" s="44" t="s">
        <v>9135</v>
      </c>
      <c r="T243" s="44" t="s">
        <v>9478</v>
      </c>
      <c r="U243" s="44" t="s">
        <v>9079</v>
      </c>
      <c r="V243" s="44" t="s">
        <v>9079</v>
      </c>
      <c r="W243" s="44" t="s">
        <v>9079</v>
      </c>
      <c r="X243" s="44" t="s">
        <v>9079</v>
      </c>
      <c r="Y243" s="44" t="s">
        <v>9474</v>
      </c>
      <c r="AL243" s="71">
        <v>44641</v>
      </c>
      <c r="AM243" s="71">
        <v>44665</v>
      </c>
      <c r="AN243" s="71">
        <v>44666</v>
      </c>
      <c r="AO243" s="71">
        <v>44711</v>
      </c>
      <c r="AP243" s="71">
        <v>44732</v>
      </c>
      <c r="AQ243" s="71">
        <v>44739</v>
      </c>
      <c r="AR243" s="71">
        <v>44746</v>
      </c>
      <c r="AS243" s="71">
        <v>44762</v>
      </c>
      <c r="AT243" s="71">
        <v>44788</v>
      </c>
    </row>
    <row r="244" spans="1:46" s="69" customFormat="1" ht="51" hidden="1" x14ac:dyDescent="0.25">
      <c r="A244" s="44" t="s">
        <v>9419</v>
      </c>
      <c r="B244" s="44" t="s">
        <v>9420</v>
      </c>
      <c r="C244" s="31" t="s">
        <v>9071</v>
      </c>
      <c r="D244" s="44" t="s">
        <v>2478</v>
      </c>
      <c r="E244" s="44" t="s">
        <v>9068</v>
      </c>
      <c r="F244" s="44" t="s">
        <v>9069</v>
      </c>
      <c r="G244" s="44" t="s">
        <v>885</v>
      </c>
      <c r="H244" s="32" t="s">
        <v>7526</v>
      </c>
      <c r="I244" s="31" t="s">
        <v>360</v>
      </c>
      <c r="J244" s="31" t="s">
        <v>7025</v>
      </c>
      <c r="K244" s="32" t="s">
        <v>93</v>
      </c>
      <c r="L244" s="46">
        <v>35</v>
      </c>
      <c r="M244" s="44" t="s">
        <v>4320</v>
      </c>
      <c r="N244" s="51">
        <v>44635</v>
      </c>
      <c r="O244" s="46">
        <v>20222110051511</v>
      </c>
      <c r="P244" s="49">
        <v>44678</v>
      </c>
      <c r="Q244" s="46">
        <f t="shared" si="3"/>
        <v>28</v>
      </c>
      <c r="R244" s="46">
        <f>NETWORKDAYS(N244,P244,AL244:AO244:AP244:AQ244:AR244:AS244:AT244)</f>
        <v>29</v>
      </c>
      <c r="S244" s="44" t="s">
        <v>9135</v>
      </c>
      <c r="T244" s="44" t="s">
        <v>9479</v>
      </c>
      <c r="U244" s="44" t="s">
        <v>9079</v>
      </c>
      <c r="V244" s="44" t="s">
        <v>9162</v>
      </c>
      <c r="W244" s="44" t="s">
        <v>9138</v>
      </c>
      <c r="X244" s="44" t="s">
        <v>9079</v>
      </c>
      <c r="Y244" s="44" t="s">
        <v>9472</v>
      </c>
      <c r="AL244" s="71">
        <v>44641</v>
      </c>
      <c r="AM244" s="71">
        <v>44665</v>
      </c>
      <c r="AN244" s="71">
        <v>44666</v>
      </c>
      <c r="AO244" s="71">
        <v>44711</v>
      </c>
      <c r="AP244" s="71">
        <v>44732</v>
      </c>
      <c r="AQ244" s="71">
        <v>44739</v>
      </c>
      <c r="AR244" s="71">
        <v>44746</v>
      </c>
      <c r="AS244" s="71">
        <v>44762</v>
      </c>
      <c r="AT244" s="71">
        <v>44788</v>
      </c>
    </row>
    <row r="245" spans="1:46" s="81" customFormat="1" ht="38.25" x14ac:dyDescent="0.25">
      <c r="A245" s="56" t="s">
        <v>9419</v>
      </c>
      <c r="B245" s="56" t="s">
        <v>9420</v>
      </c>
      <c r="C245" s="56" t="s">
        <v>9131</v>
      </c>
      <c r="D245" s="56" t="s">
        <v>4327</v>
      </c>
      <c r="E245" s="56" t="s">
        <v>9068</v>
      </c>
      <c r="F245" s="36" t="s">
        <v>9101</v>
      </c>
      <c r="G245" s="56" t="s">
        <v>4325</v>
      </c>
      <c r="H245" s="37" t="s">
        <v>9083</v>
      </c>
      <c r="I245" s="36" t="s">
        <v>360</v>
      </c>
      <c r="J245" s="36" t="s">
        <v>7025</v>
      </c>
      <c r="K245" s="37" t="s">
        <v>128</v>
      </c>
      <c r="L245" s="58">
        <v>30</v>
      </c>
      <c r="M245" s="56" t="s">
        <v>4323</v>
      </c>
      <c r="N245" s="64">
        <v>44635</v>
      </c>
      <c r="O245" s="58">
        <v>20222110052261</v>
      </c>
      <c r="P245" s="59">
        <v>44690</v>
      </c>
      <c r="Q245" s="58">
        <f t="shared" si="3"/>
        <v>36</v>
      </c>
      <c r="R245" s="58">
        <f>NETWORKDAYS(N245,P245,AL245:AO245:AP245:AQ245:AR245:AS245:AT245)</f>
        <v>37</v>
      </c>
      <c r="S245" s="56" t="s">
        <v>9141</v>
      </c>
      <c r="T245" s="56" t="s">
        <v>9480</v>
      </c>
      <c r="U245" s="59">
        <v>44690</v>
      </c>
      <c r="V245" s="56" t="s">
        <v>9137</v>
      </c>
      <c r="W245" s="56" t="s">
        <v>9138</v>
      </c>
      <c r="X245" s="56" t="s">
        <v>9079</v>
      </c>
      <c r="Y245" s="56" t="s">
        <v>9079</v>
      </c>
      <c r="AL245" s="80">
        <v>44641</v>
      </c>
      <c r="AM245" s="80">
        <v>44665</v>
      </c>
      <c r="AN245" s="80">
        <v>44666</v>
      </c>
      <c r="AO245" s="80">
        <v>44711</v>
      </c>
      <c r="AP245" s="80">
        <v>44732</v>
      </c>
      <c r="AQ245" s="80">
        <v>44739</v>
      </c>
      <c r="AR245" s="80">
        <v>44746</v>
      </c>
      <c r="AS245" s="80">
        <v>44762</v>
      </c>
      <c r="AT245" s="80">
        <v>44788</v>
      </c>
    </row>
    <row r="246" spans="1:46" s="69" customFormat="1" ht="51" hidden="1" x14ac:dyDescent="0.25">
      <c r="A246" s="44" t="s">
        <v>9419</v>
      </c>
      <c r="B246" s="44" t="s">
        <v>9420</v>
      </c>
      <c r="C246" s="44" t="s">
        <v>9077</v>
      </c>
      <c r="D246" s="44" t="s">
        <v>4333</v>
      </c>
      <c r="E246" s="44" t="s">
        <v>9068</v>
      </c>
      <c r="F246" s="44" t="s">
        <v>9074</v>
      </c>
      <c r="G246" s="44" t="s">
        <v>4330</v>
      </c>
      <c r="H246" s="32" t="s">
        <v>8799</v>
      </c>
      <c r="I246" s="31" t="s">
        <v>360</v>
      </c>
      <c r="J246" s="31" t="s">
        <v>7065</v>
      </c>
      <c r="K246" s="32" t="s">
        <v>55</v>
      </c>
      <c r="L246" s="46">
        <v>30</v>
      </c>
      <c r="M246" s="44" t="s">
        <v>4328</v>
      </c>
      <c r="N246" s="51">
        <v>44636</v>
      </c>
      <c r="O246" s="46" t="s">
        <v>9079</v>
      </c>
      <c r="P246" s="49">
        <v>44637</v>
      </c>
      <c r="Q246" s="46">
        <f t="shared" si="3"/>
        <v>1</v>
      </c>
      <c r="R246" s="46">
        <f>NETWORKDAYS(N246,P246,AL246:AO246:AP246:AQ246:AR246:AS246:AT246)</f>
        <v>2</v>
      </c>
      <c r="S246" s="44" t="s">
        <v>9135</v>
      </c>
      <c r="T246" s="44" t="s">
        <v>9481</v>
      </c>
      <c r="U246" s="44" t="s">
        <v>9079</v>
      </c>
      <c r="V246" s="44" t="s">
        <v>9079</v>
      </c>
      <c r="W246" s="44" t="s">
        <v>9138</v>
      </c>
      <c r="X246" s="44" t="s">
        <v>9079</v>
      </c>
      <c r="Y246" s="44" t="s">
        <v>9482</v>
      </c>
      <c r="AL246" s="68">
        <v>44641</v>
      </c>
      <c r="AM246" s="68">
        <v>44665</v>
      </c>
      <c r="AN246" s="68">
        <v>44666</v>
      </c>
      <c r="AO246" s="68">
        <v>44711</v>
      </c>
      <c r="AP246" s="68">
        <v>44732</v>
      </c>
      <c r="AQ246" s="68">
        <v>44739</v>
      </c>
      <c r="AR246" s="68">
        <v>44746</v>
      </c>
      <c r="AS246" s="68">
        <v>44762</v>
      </c>
      <c r="AT246" s="68">
        <v>44788</v>
      </c>
    </row>
    <row r="247" spans="1:46" s="81" customFormat="1" ht="63.75" x14ac:dyDescent="0.25">
      <c r="A247" s="56" t="s">
        <v>9419</v>
      </c>
      <c r="B247" s="56" t="s">
        <v>9420</v>
      </c>
      <c r="C247" s="36" t="s">
        <v>9071</v>
      </c>
      <c r="D247" s="56" t="s">
        <v>4338</v>
      </c>
      <c r="E247" s="56" t="s">
        <v>9223</v>
      </c>
      <c r="F247" s="56" t="s">
        <v>9095</v>
      </c>
      <c r="G247" s="56" t="s">
        <v>4336</v>
      </c>
      <c r="H247" s="36" t="s">
        <v>9114</v>
      </c>
      <c r="I247" s="36" t="s">
        <v>360</v>
      </c>
      <c r="J247" s="37" t="s">
        <v>392</v>
      </c>
      <c r="K247" s="37" t="s">
        <v>128</v>
      </c>
      <c r="L247" s="58">
        <v>30</v>
      </c>
      <c r="M247" s="56" t="s">
        <v>4334</v>
      </c>
      <c r="N247" s="64">
        <v>44636</v>
      </c>
      <c r="O247" s="58"/>
      <c r="P247" s="59">
        <v>44691</v>
      </c>
      <c r="Q247" s="58">
        <f t="shared" si="3"/>
        <v>36</v>
      </c>
      <c r="R247" s="58">
        <f>NETWORKDAYS(N247,P247,AL247:AO247:AP247:AQ247:AR247:AS247:AT247)</f>
        <v>37</v>
      </c>
      <c r="S247" s="56" t="s">
        <v>9141</v>
      </c>
      <c r="T247" s="56" t="s">
        <v>9483</v>
      </c>
      <c r="U247" s="64">
        <v>44692</v>
      </c>
      <c r="V247" s="56" t="s">
        <v>9137</v>
      </c>
      <c r="W247" s="56" t="s">
        <v>9138</v>
      </c>
      <c r="X247" s="56" t="s">
        <v>9079</v>
      </c>
      <c r="Y247" s="56" t="s">
        <v>9079</v>
      </c>
      <c r="AL247" s="80">
        <v>44641</v>
      </c>
      <c r="AM247" s="80">
        <v>44665</v>
      </c>
      <c r="AN247" s="80">
        <v>44666</v>
      </c>
      <c r="AO247" s="80">
        <v>44711</v>
      </c>
      <c r="AP247" s="80">
        <v>44732</v>
      </c>
      <c r="AQ247" s="80">
        <v>44739</v>
      </c>
      <c r="AR247" s="80">
        <v>44746</v>
      </c>
      <c r="AS247" s="80">
        <v>44762</v>
      </c>
      <c r="AT247" s="80">
        <v>44788</v>
      </c>
    </row>
    <row r="248" spans="1:46" s="87" customFormat="1" ht="63.75" x14ac:dyDescent="0.25">
      <c r="A248" s="53" t="s">
        <v>9419</v>
      </c>
      <c r="B248" s="53" t="s">
        <v>9420</v>
      </c>
      <c r="C248" s="41" t="s">
        <v>9071</v>
      </c>
      <c r="D248" s="53" t="s">
        <v>4342</v>
      </c>
      <c r="E248" s="53" t="s">
        <v>9423</v>
      </c>
      <c r="F248" s="53" t="s">
        <v>9074</v>
      </c>
      <c r="G248" s="53" t="s">
        <v>4341</v>
      </c>
      <c r="H248" s="41" t="s">
        <v>7275</v>
      </c>
      <c r="I248" s="41" t="s">
        <v>7162</v>
      </c>
      <c r="J248" s="42" t="s">
        <v>664</v>
      </c>
      <c r="K248" s="42" t="s">
        <v>660</v>
      </c>
      <c r="L248" s="55">
        <v>10</v>
      </c>
      <c r="M248" s="53" t="s">
        <v>4339</v>
      </c>
      <c r="N248" s="98">
        <v>44636</v>
      </c>
      <c r="O248" s="55"/>
      <c r="P248" s="99">
        <v>44771</v>
      </c>
      <c r="Q248" s="55">
        <f t="shared" si="3"/>
        <v>89</v>
      </c>
      <c r="R248" s="55">
        <f>NETWORKDAYS(N248,P248,AL248:AO248:AP248:AQ248:AR248:AS248:AT248)</f>
        <v>90</v>
      </c>
      <c r="S248" s="53" t="s">
        <v>9158</v>
      </c>
      <c r="T248" s="53"/>
      <c r="U248" s="53"/>
      <c r="V248" s="53"/>
      <c r="W248" s="53"/>
      <c r="X248" s="53"/>
      <c r="Y248" s="53"/>
      <c r="AL248" s="86">
        <v>44641</v>
      </c>
      <c r="AM248" s="86">
        <v>44665</v>
      </c>
      <c r="AN248" s="86">
        <v>44666</v>
      </c>
      <c r="AO248" s="86">
        <v>44711</v>
      </c>
      <c r="AP248" s="86">
        <v>44732</v>
      </c>
      <c r="AQ248" s="86">
        <v>44739</v>
      </c>
      <c r="AR248" s="86">
        <v>44746</v>
      </c>
      <c r="AS248" s="86">
        <v>44762</v>
      </c>
      <c r="AT248" s="86">
        <v>44788</v>
      </c>
    </row>
    <row r="249" spans="1:46" s="69" customFormat="1" ht="51" hidden="1" x14ac:dyDescent="0.25">
      <c r="A249" s="44" t="s">
        <v>9419</v>
      </c>
      <c r="B249" s="44" t="s">
        <v>9420</v>
      </c>
      <c r="C249" s="44" t="s">
        <v>9111</v>
      </c>
      <c r="D249" s="44" t="s">
        <v>1590</v>
      </c>
      <c r="E249" s="44" t="s">
        <v>9068</v>
      </c>
      <c r="F249" s="44" t="s">
        <v>9074</v>
      </c>
      <c r="G249" s="44" t="s">
        <v>4345</v>
      </c>
      <c r="H249" s="32" t="s">
        <v>8799</v>
      </c>
      <c r="I249" s="31" t="s">
        <v>360</v>
      </c>
      <c r="J249" s="31" t="s">
        <v>7065</v>
      </c>
      <c r="K249" s="32" t="s">
        <v>128</v>
      </c>
      <c r="L249" s="46">
        <v>30</v>
      </c>
      <c r="M249" s="44" t="s">
        <v>4343</v>
      </c>
      <c r="N249" s="51">
        <v>44636</v>
      </c>
      <c r="O249" s="46" t="s">
        <v>9079</v>
      </c>
      <c r="P249" s="49">
        <v>44637</v>
      </c>
      <c r="Q249" s="46">
        <f t="shared" si="3"/>
        <v>1</v>
      </c>
      <c r="R249" s="46">
        <f>NETWORKDAYS(N249,P249,AL249:AO249:AP249:AQ249:AR249:AS249:AT249)</f>
        <v>2</v>
      </c>
      <c r="S249" s="44" t="s">
        <v>9135</v>
      </c>
      <c r="T249" s="44" t="s">
        <v>9484</v>
      </c>
      <c r="U249" s="44" t="s">
        <v>9079</v>
      </c>
      <c r="V249" s="44" t="s">
        <v>9079</v>
      </c>
      <c r="W249" s="44" t="s">
        <v>9138</v>
      </c>
      <c r="X249" s="44" t="s">
        <v>9079</v>
      </c>
      <c r="Y249" s="44" t="s">
        <v>9482</v>
      </c>
      <c r="AL249" s="71">
        <v>44641</v>
      </c>
      <c r="AM249" s="71">
        <v>44665</v>
      </c>
      <c r="AN249" s="71">
        <v>44666</v>
      </c>
      <c r="AO249" s="71">
        <v>44711</v>
      </c>
      <c r="AP249" s="71">
        <v>44732</v>
      </c>
      <c r="AQ249" s="71">
        <v>44739</v>
      </c>
      <c r="AR249" s="71">
        <v>44746</v>
      </c>
      <c r="AS249" s="71">
        <v>44762</v>
      </c>
      <c r="AT249" s="71">
        <v>44788</v>
      </c>
    </row>
    <row r="250" spans="1:46" s="87" customFormat="1" ht="51" x14ac:dyDescent="0.25">
      <c r="A250" s="53" t="s">
        <v>9419</v>
      </c>
      <c r="B250" s="53" t="s">
        <v>9420</v>
      </c>
      <c r="C250" s="53" t="s">
        <v>9072</v>
      </c>
      <c r="D250" s="53" t="s">
        <v>36</v>
      </c>
      <c r="E250" s="53" t="s">
        <v>9068</v>
      </c>
      <c r="F250" s="53" t="s">
        <v>9095</v>
      </c>
      <c r="G250" s="53" t="s">
        <v>4348</v>
      </c>
      <c r="H250" s="53" t="s">
        <v>1761</v>
      </c>
      <c r="I250" s="41" t="s">
        <v>360</v>
      </c>
      <c r="J250" s="53" t="s">
        <v>9090</v>
      </c>
      <c r="K250" s="42" t="s">
        <v>128</v>
      </c>
      <c r="L250" s="55">
        <v>30</v>
      </c>
      <c r="M250" s="53" t="s">
        <v>4346</v>
      </c>
      <c r="N250" s="98">
        <v>44636</v>
      </c>
      <c r="O250" s="55"/>
      <c r="P250" s="99">
        <v>44771</v>
      </c>
      <c r="Q250" s="55">
        <f t="shared" si="3"/>
        <v>89</v>
      </c>
      <c r="R250" s="55">
        <f>NETWORKDAYS(N250,P250,AL250:AO250:AP250:AQ250:AR250:AS250:AT250)</f>
        <v>90</v>
      </c>
      <c r="S250" s="53" t="s">
        <v>9158</v>
      </c>
      <c r="T250" s="53"/>
      <c r="U250" s="63"/>
      <c r="V250" s="53"/>
      <c r="W250" s="53"/>
      <c r="X250" s="53"/>
      <c r="Y250" s="53"/>
      <c r="AL250" s="88">
        <v>44641</v>
      </c>
      <c r="AM250" s="88">
        <v>44665</v>
      </c>
      <c r="AN250" s="88">
        <v>44666</v>
      </c>
      <c r="AO250" s="88">
        <v>44711</v>
      </c>
      <c r="AP250" s="88">
        <v>44732</v>
      </c>
      <c r="AQ250" s="88">
        <v>44739</v>
      </c>
      <c r="AR250" s="88">
        <v>44746</v>
      </c>
      <c r="AS250" s="88">
        <v>44762</v>
      </c>
      <c r="AT250" s="88">
        <v>44788</v>
      </c>
    </row>
    <row r="251" spans="1:46" s="69" customFormat="1" ht="63.75" hidden="1" x14ac:dyDescent="0.25">
      <c r="A251" s="44" t="s">
        <v>9419</v>
      </c>
      <c r="B251" s="44" t="s">
        <v>9420</v>
      </c>
      <c r="C251" s="44" t="s">
        <v>9091</v>
      </c>
      <c r="D251" s="44" t="s">
        <v>4353</v>
      </c>
      <c r="E251" s="44" t="s">
        <v>9068</v>
      </c>
      <c r="F251" s="44" t="s">
        <v>9225</v>
      </c>
      <c r="G251" s="44" t="s">
        <v>4351</v>
      </c>
      <c r="H251" s="31" t="s">
        <v>9109</v>
      </c>
      <c r="I251" s="31" t="s">
        <v>360</v>
      </c>
      <c r="J251" s="31" t="s">
        <v>9090</v>
      </c>
      <c r="K251" s="32" t="s">
        <v>128</v>
      </c>
      <c r="L251" s="46">
        <v>30</v>
      </c>
      <c r="M251" s="44" t="s">
        <v>4349</v>
      </c>
      <c r="N251" s="51">
        <v>44636</v>
      </c>
      <c r="O251" s="46">
        <v>20222150051551</v>
      </c>
      <c r="P251" s="49">
        <v>44676</v>
      </c>
      <c r="Q251" s="46">
        <f t="shared" si="3"/>
        <v>25</v>
      </c>
      <c r="R251" s="46">
        <f>NETWORKDAYS(N251,P251,AL251:AO251:AP251:AQ251:AR251:AS251:AT251)</f>
        <v>26</v>
      </c>
      <c r="S251" s="44" t="s">
        <v>9135</v>
      </c>
      <c r="T251" s="44"/>
      <c r="U251" s="44"/>
      <c r="V251" s="44"/>
      <c r="W251" s="44"/>
      <c r="X251" s="44"/>
      <c r="Y251" s="44" t="s">
        <v>9472</v>
      </c>
      <c r="AL251" s="71">
        <v>44641</v>
      </c>
      <c r="AM251" s="71">
        <v>44665</v>
      </c>
      <c r="AN251" s="71">
        <v>44666</v>
      </c>
      <c r="AO251" s="71">
        <v>44711</v>
      </c>
      <c r="AP251" s="71">
        <v>44732</v>
      </c>
      <c r="AQ251" s="71">
        <v>44739</v>
      </c>
      <c r="AR251" s="71">
        <v>44746</v>
      </c>
      <c r="AS251" s="71">
        <v>44762</v>
      </c>
      <c r="AT251" s="71">
        <v>44788</v>
      </c>
    </row>
    <row r="252" spans="1:46" s="69" customFormat="1" ht="38.25" hidden="1" x14ac:dyDescent="0.25">
      <c r="A252" s="44" t="s">
        <v>9419</v>
      </c>
      <c r="B252" s="44" t="s">
        <v>9420</v>
      </c>
      <c r="C252" s="44" t="s">
        <v>9088</v>
      </c>
      <c r="D252" s="44" t="s">
        <v>4359</v>
      </c>
      <c r="E252" s="44" t="s">
        <v>9068</v>
      </c>
      <c r="F252" s="44" t="s">
        <v>9074</v>
      </c>
      <c r="G252" s="44" t="s">
        <v>4356</v>
      </c>
      <c r="H252" s="32" t="s">
        <v>1404</v>
      </c>
      <c r="I252" s="31" t="s">
        <v>360</v>
      </c>
      <c r="J252" s="31" t="s">
        <v>7065</v>
      </c>
      <c r="K252" s="32" t="s">
        <v>55</v>
      </c>
      <c r="L252" s="46">
        <v>30</v>
      </c>
      <c r="M252" s="44" t="s">
        <v>4354</v>
      </c>
      <c r="N252" s="51">
        <v>44636</v>
      </c>
      <c r="O252" s="46">
        <v>20222140047801</v>
      </c>
      <c r="P252" s="49">
        <v>44659</v>
      </c>
      <c r="Q252" s="46">
        <f t="shared" si="3"/>
        <v>16</v>
      </c>
      <c r="R252" s="46">
        <f>NETWORKDAYS(N252,P252,AL252:AO252:AP252:AQ252:AR252:AS252:AT252)</f>
        <v>17</v>
      </c>
      <c r="S252" s="44" t="s">
        <v>9135</v>
      </c>
      <c r="T252" s="44" t="s">
        <v>9485</v>
      </c>
      <c r="U252" s="51">
        <v>44659</v>
      </c>
      <c r="V252" s="44" t="s">
        <v>9137</v>
      </c>
      <c r="W252" s="44" t="s">
        <v>9138</v>
      </c>
      <c r="X252" s="44" t="s">
        <v>9079</v>
      </c>
      <c r="Y252" s="44" t="s">
        <v>9079</v>
      </c>
      <c r="AL252" s="71">
        <v>44641</v>
      </c>
      <c r="AM252" s="71">
        <v>44665</v>
      </c>
      <c r="AN252" s="71">
        <v>44666</v>
      </c>
      <c r="AO252" s="71">
        <v>44711</v>
      </c>
      <c r="AP252" s="71">
        <v>44732</v>
      </c>
      <c r="AQ252" s="71">
        <v>44739</v>
      </c>
      <c r="AR252" s="71">
        <v>44746</v>
      </c>
      <c r="AS252" s="71">
        <v>44762</v>
      </c>
      <c r="AT252" s="71">
        <v>44788</v>
      </c>
    </row>
    <row r="253" spans="1:46" s="69" customFormat="1" ht="38.25" hidden="1" x14ac:dyDescent="0.25">
      <c r="A253" s="44" t="s">
        <v>9419</v>
      </c>
      <c r="B253" s="44" t="s">
        <v>9420</v>
      </c>
      <c r="C253" s="44" t="s">
        <v>9072</v>
      </c>
      <c r="D253" s="44" t="s">
        <v>4365</v>
      </c>
      <c r="E253" s="44" t="s">
        <v>9068</v>
      </c>
      <c r="F253" s="44" t="s">
        <v>9074</v>
      </c>
      <c r="G253" s="44" t="s">
        <v>4362</v>
      </c>
      <c r="H253" s="32" t="s">
        <v>1404</v>
      </c>
      <c r="I253" s="31" t="s">
        <v>360</v>
      </c>
      <c r="J253" s="31" t="s">
        <v>7065</v>
      </c>
      <c r="K253" s="32" t="s">
        <v>128</v>
      </c>
      <c r="L253" s="46">
        <v>30</v>
      </c>
      <c r="M253" s="44" t="s">
        <v>4360</v>
      </c>
      <c r="N253" s="51">
        <v>44636</v>
      </c>
      <c r="O253" s="46">
        <v>20222140050651</v>
      </c>
      <c r="P253" s="49">
        <v>44677</v>
      </c>
      <c r="Q253" s="46">
        <f t="shared" si="3"/>
        <v>26</v>
      </c>
      <c r="R253" s="46">
        <f>NETWORKDAYS(N253,P253,AL253:AO253:AP253:AQ253:AR253:AS253:AT253)</f>
        <v>27</v>
      </c>
      <c r="S253" s="44" t="s">
        <v>9135</v>
      </c>
      <c r="T253" s="44" t="s">
        <v>9486</v>
      </c>
      <c r="U253" s="51">
        <v>44678</v>
      </c>
      <c r="V253" s="44" t="s">
        <v>9137</v>
      </c>
      <c r="W253" s="44" t="s">
        <v>9138</v>
      </c>
      <c r="X253" s="44" t="s">
        <v>9079</v>
      </c>
      <c r="Y253" s="44" t="s">
        <v>9079</v>
      </c>
      <c r="AL253" s="71">
        <v>44641</v>
      </c>
      <c r="AM253" s="71">
        <v>44665</v>
      </c>
      <c r="AN253" s="71">
        <v>44666</v>
      </c>
      <c r="AO253" s="71">
        <v>44711</v>
      </c>
      <c r="AP253" s="71">
        <v>44732</v>
      </c>
      <c r="AQ253" s="71">
        <v>44739</v>
      </c>
      <c r="AR253" s="71">
        <v>44746</v>
      </c>
      <c r="AS253" s="71">
        <v>44762</v>
      </c>
      <c r="AT253" s="71">
        <v>44788</v>
      </c>
    </row>
    <row r="254" spans="1:46" s="81" customFormat="1" ht="51" x14ac:dyDescent="0.25">
      <c r="A254" s="56" t="s">
        <v>9419</v>
      </c>
      <c r="B254" s="56" t="s">
        <v>9420</v>
      </c>
      <c r="C254" s="56" t="s">
        <v>9067</v>
      </c>
      <c r="D254" s="56" t="s">
        <v>4371</v>
      </c>
      <c r="E254" s="56" t="s">
        <v>9073</v>
      </c>
      <c r="F254" s="56" t="s">
        <v>9069</v>
      </c>
      <c r="G254" s="56" t="s">
        <v>4368</v>
      </c>
      <c r="H254" s="37" t="s">
        <v>9083</v>
      </c>
      <c r="I254" s="36" t="s">
        <v>360</v>
      </c>
      <c r="J254" s="36" t="s">
        <v>7025</v>
      </c>
      <c r="K254" s="37" t="s">
        <v>55</v>
      </c>
      <c r="L254" s="58">
        <v>30</v>
      </c>
      <c r="M254" s="56" t="s">
        <v>4366</v>
      </c>
      <c r="N254" s="64">
        <v>44636</v>
      </c>
      <c r="O254" s="58"/>
      <c r="P254" s="59">
        <v>44719</v>
      </c>
      <c r="Q254" s="58">
        <f t="shared" si="3"/>
        <v>55</v>
      </c>
      <c r="R254" s="58">
        <f>NETWORKDAYS(N254,P254,AL254:AO254:AP254:AQ254:AR254:AS254:AT254)</f>
        <v>56</v>
      </c>
      <c r="S254" s="56" t="s">
        <v>9141</v>
      </c>
      <c r="T254" s="56" t="s">
        <v>9487</v>
      </c>
      <c r="U254" s="64"/>
      <c r="V254" s="56"/>
      <c r="W254" s="56"/>
      <c r="X254" s="56"/>
      <c r="Y254" s="56"/>
      <c r="AL254" s="84">
        <v>44641</v>
      </c>
      <c r="AM254" s="84">
        <v>44665</v>
      </c>
      <c r="AN254" s="84">
        <v>44666</v>
      </c>
      <c r="AO254" s="84">
        <v>44711</v>
      </c>
      <c r="AP254" s="84">
        <v>44732</v>
      </c>
      <c r="AQ254" s="84">
        <v>44739</v>
      </c>
      <c r="AR254" s="84">
        <v>44746</v>
      </c>
      <c r="AS254" s="84">
        <v>44762</v>
      </c>
      <c r="AT254" s="84">
        <v>44788</v>
      </c>
    </row>
    <row r="255" spans="1:46" s="69" customFormat="1" ht="51" hidden="1" x14ac:dyDescent="0.25">
      <c r="A255" s="44" t="s">
        <v>9419</v>
      </c>
      <c r="B255" s="44" t="s">
        <v>9420</v>
      </c>
      <c r="C255" s="44" t="s">
        <v>9082</v>
      </c>
      <c r="D255" s="44" t="s">
        <v>1419</v>
      </c>
      <c r="E255" s="44" t="s">
        <v>9068</v>
      </c>
      <c r="F255" s="44" t="s">
        <v>9074</v>
      </c>
      <c r="G255" s="44" t="s">
        <v>4374</v>
      </c>
      <c r="H255" s="32" t="s">
        <v>7156</v>
      </c>
      <c r="I255" s="31" t="s">
        <v>360</v>
      </c>
      <c r="J255" s="31" t="s">
        <v>7157</v>
      </c>
      <c r="K255" s="32" t="s">
        <v>128</v>
      </c>
      <c r="L255" s="46">
        <v>30</v>
      </c>
      <c r="M255" s="44" t="s">
        <v>4372</v>
      </c>
      <c r="N255" s="51">
        <v>44636</v>
      </c>
      <c r="O255" s="46" t="s">
        <v>9079</v>
      </c>
      <c r="P255" s="49">
        <v>44678</v>
      </c>
      <c r="Q255" s="46">
        <f t="shared" si="3"/>
        <v>27</v>
      </c>
      <c r="R255" s="46">
        <f>NETWORKDAYS(N255,P255,AL255:AO255:AP255:AQ255:AR255:AS255:AT255)</f>
        <v>28</v>
      </c>
      <c r="S255" s="44" t="s">
        <v>9135</v>
      </c>
      <c r="T255" s="44" t="s">
        <v>9488</v>
      </c>
      <c r="U255" s="51" t="s">
        <v>9079</v>
      </c>
      <c r="V255" s="44" t="s">
        <v>9079</v>
      </c>
      <c r="W255" s="44" t="s">
        <v>9138</v>
      </c>
      <c r="X255" s="44" t="s">
        <v>9079</v>
      </c>
      <c r="Y255" s="44" t="s">
        <v>9489</v>
      </c>
      <c r="AL255" s="71">
        <v>44641</v>
      </c>
      <c r="AM255" s="71">
        <v>44665</v>
      </c>
      <c r="AN255" s="71">
        <v>44666</v>
      </c>
      <c r="AO255" s="71">
        <v>44711</v>
      </c>
      <c r="AP255" s="71">
        <v>44732</v>
      </c>
      <c r="AQ255" s="71">
        <v>44739</v>
      </c>
      <c r="AR255" s="71">
        <v>44746</v>
      </c>
      <c r="AS255" s="71">
        <v>44762</v>
      </c>
      <c r="AT255" s="71">
        <v>44788</v>
      </c>
    </row>
    <row r="256" spans="1:46" s="87" customFormat="1" ht="38.25" x14ac:dyDescent="0.25">
      <c r="A256" s="53" t="s">
        <v>9419</v>
      </c>
      <c r="B256" s="53" t="s">
        <v>9420</v>
      </c>
      <c r="C256" s="41" t="s">
        <v>9071</v>
      </c>
      <c r="D256" s="53" t="s">
        <v>4386</v>
      </c>
      <c r="E256" s="53" t="s">
        <v>9073</v>
      </c>
      <c r="F256" s="53" t="s">
        <v>9074</v>
      </c>
      <c r="G256" s="53" t="s">
        <v>4383</v>
      </c>
      <c r="H256" s="41" t="s">
        <v>7275</v>
      </c>
      <c r="I256" s="41" t="s">
        <v>7162</v>
      </c>
      <c r="J256" s="42" t="s">
        <v>664</v>
      </c>
      <c r="K256" s="42" t="s">
        <v>93</v>
      </c>
      <c r="L256" s="55">
        <v>35</v>
      </c>
      <c r="M256" s="53" t="s">
        <v>4381</v>
      </c>
      <c r="N256" s="98">
        <v>44637</v>
      </c>
      <c r="O256" s="55"/>
      <c r="P256" s="99">
        <v>44771</v>
      </c>
      <c r="Q256" s="55">
        <f t="shared" si="3"/>
        <v>88</v>
      </c>
      <c r="R256" s="55">
        <f>NETWORKDAYS(N256,P256,AL256:AO256:AP256:AQ256:AR256:AS256:AT256)</f>
        <v>89</v>
      </c>
      <c r="S256" s="53" t="s">
        <v>9158</v>
      </c>
      <c r="T256" s="53"/>
      <c r="U256" s="53"/>
      <c r="V256" s="53"/>
      <c r="W256" s="53"/>
      <c r="X256" s="53"/>
      <c r="Y256" s="53"/>
      <c r="AL256" s="86">
        <v>44641</v>
      </c>
      <c r="AM256" s="86">
        <v>44665</v>
      </c>
      <c r="AN256" s="86">
        <v>44666</v>
      </c>
      <c r="AO256" s="86">
        <v>44711</v>
      </c>
      <c r="AP256" s="86">
        <v>44732</v>
      </c>
      <c r="AQ256" s="86">
        <v>44739</v>
      </c>
      <c r="AR256" s="86">
        <v>44746</v>
      </c>
      <c r="AS256" s="86">
        <v>44762</v>
      </c>
      <c r="AT256" s="86">
        <v>44788</v>
      </c>
    </row>
    <row r="257" spans="1:46" s="69" customFormat="1" ht="38.25" hidden="1" x14ac:dyDescent="0.25">
      <c r="A257" s="44" t="s">
        <v>9419</v>
      </c>
      <c r="B257" s="44" t="s">
        <v>9420</v>
      </c>
      <c r="C257" s="31" t="s">
        <v>9071</v>
      </c>
      <c r="D257" s="44" t="s">
        <v>4392</v>
      </c>
      <c r="E257" s="44" t="s">
        <v>9223</v>
      </c>
      <c r="F257" s="44" t="s">
        <v>9069</v>
      </c>
      <c r="G257" s="44" t="s">
        <v>4221</v>
      </c>
      <c r="H257" s="32" t="s">
        <v>9081</v>
      </c>
      <c r="I257" s="31" t="s">
        <v>360</v>
      </c>
      <c r="J257" s="31" t="s">
        <v>7025</v>
      </c>
      <c r="K257" s="32" t="s">
        <v>93</v>
      </c>
      <c r="L257" s="46">
        <v>35</v>
      </c>
      <c r="M257" s="44" t="s">
        <v>4388</v>
      </c>
      <c r="N257" s="51">
        <v>44637</v>
      </c>
      <c r="O257" s="46">
        <v>20222110051931</v>
      </c>
      <c r="P257" s="49">
        <v>44677</v>
      </c>
      <c r="Q257" s="46">
        <f t="shared" si="3"/>
        <v>25</v>
      </c>
      <c r="R257" s="46">
        <f>NETWORKDAYS(N257,P257,AL257:AO257:AP257:AQ257:AR257:AS257:AT257)</f>
        <v>26</v>
      </c>
      <c r="S257" s="44" t="s">
        <v>9135</v>
      </c>
      <c r="T257" s="44" t="s">
        <v>9183</v>
      </c>
      <c r="U257" s="49">
        <v>44691</v>
      </c>
      <c r="V257" s="44" t="s">
        <v>9137</v>
      </c>
      <c r="W257" s="44" t="s">
        <v>9138</v>
      </c>
      <c r="X257" s="44" t="s">
        <v>9079</v>
      </c>
      <c r="Y257" s="44" t="s">
        <v>9079</v>
      </c>
      <c r="AL257" s="71">
        <v>44641</v>
      </c>
      <c r="AM257" s="71">
        <v>44665</v>
      </c>
      <c r="AN257" s="71">
        <v>44666</v>
      </c>
      <c r="AO257" s="71">
        <v>44711</v>
      </c>
      <c r="AP257" s="71">
        <v>44732</v>
      </c>
      <c r="AQ257" s="71">
        <v>44739</v>
      </c>
      <c r="AR257" s="71">
        <v>44746</v>
      </c>
      <c r="AS257" s="71">
        <v>44762</v>
      </c>
      <c r="AT257" s="71">
        <v>44788</v>
      </c>
    </row>
    <row r="258" spans="1:46" s="81" customFormat="1" ht="38.25" x14ac:dyDescent="0.25">
      <c r="A258" s="56" t="s">
        <v>9419</v>
      </c>
      <c r="B258" s="56" t="s">
        <v>9420</v>
      </c>
      <c r="C258" s="56" t="s">
        <v>9072</v>
      </c>
      <c r="D258" s="56" t="s">
        <v>4398</v>
      </c>
      <c r="E258" s="56" t="s">
        <v>9073</v>
      </c>
      <c r="F258" s="56" t="s">
        <v>9069</v>
      </c>
      <c r="G258" s="56" t="s">
        <v>4395</v>
      </c>
      <c r="H258" s="37" t="s">
        <v>316</v>
      </c>
      <c r="I258" s="36" t="s">
        <v>360</v>
      </c>
      <c r="J258" s="36" t="s">
        <v>7065</v>
      </c>
      <c r="K258" s="37" t="s">
        <v>93</v>
      </c>
      <c r="L258" s="58">
        <v>35</v>
      </c>
      <c r="M258" s="56" t="s">
        <v>4393</v>
      </c>
      <c r="N258" s="64">
        <v>44637</v>
      </c>
      <c r="O258" s="58">
        <v>20222140053941</v>
      </c>
      <c r="P258" s="59">
        <v>44692</v>
      </c>
      <c r="Q258" s="58">
        <f t="shared" si="3"/>
        <v>36</v>
      </c>
      <c r="R258" s="58">
        <f>NETWORKDAYS(N258,P258,AL258:AO258:AP258:AQ258:AR258:AS258:AT258)</f>
        <v>37</v>
      </c>
      <c r="S258" s="56" t="s">
        <v>9141</v>
      </c>
      <c r="T258" s="56" t="s">
        <v>9490</v>
      </c>
      <c r="U258" s="64">
        <v>44692</v>
      </c>
      <c r="V258" s="56" t="s">
        <v>9137</v>
      </c>
      <c r="W258" s="56" t="s">
        <v>9138</v>
      </c>
      <c r="X258" s="56" t="s">
        <v>9079</v>
      </c>
      <c r="Y258" s="56" t="s">
        <v>9079</v>
      </c>
      <c r="AL258" s="84">
        <v>44641</v>
      </c>
      <c r="AM258" s="84">
        <v>44665</v>
      </c>
      <c r="AN258" s="84">
        <v>44666</v>
      </c>
      <c r="AO258" s="84">
        <v>44711</v>
      </c>
      <c r="AP258" s="84">
        <v>44732</v>
      </c>
      <c r="AQ258" s="84">
        <v>44739</v>
      </c>
      <c r="AR258" s="84">
        <v>44746</v>
      </c>
      <c r="AS258" s="84">
        <v>44762</v>
      </c>
      <c r="AT258" s="84">
        <v>44788</v>
      </c>
    </row>
    <row r="259" spans="1:46" s="69" customFormat="1" ht="38.25" hidden="1" x14ac:dyDescent="0.25">
      <c r="A259" s="44" t="s">
        <v>9419</v>
      </c>
      <c r="B259" s="44" t="s">
        <v>9420</v>
      </c>
      <c r="C259" s="31" t="s">
        <v>9071</v>
      </c>
      <c r="D259" s="44" t="s">
        <v>4404</v>
      </c>
      <c r="E259" s="44" t="s">
        <v>9223</v>
      </c>
      <c r="F259" s="44" t="s">
        <v>9074</v>
      </c>
      <c r="G259" s="44" t="s">
        <v>4401</v>
      </c>
      <c r="H259" s="32" t="s">
        <v>9094</v>
      </c>
      <c r="I259" s="44" t="s">
        <v>9076</v>
      </c>
      <c r="J259" s="31" t="s">
        <v>7774</v>
      </c>
      <c r="K259" s="32" t="s">
        <v>55</v>
      </c>
      <c r="L259" s="46">
        <v>30</v>
      </c>
      <c r="M259" s="44" t="s">
        <v>4399</v>
      </c>
      <c r="N259" s="51">
        <v>44637</v>
      </c>
      <c r="O259" s="46" t="s">
        <v>9079</v>
      </c>
      <c r="P259" s="49">
        <v>44643</v>
      </c>
      <c r="Q259" s="46">
        <f t="shared" si="3"/>
        <v>3</v>
      </c>
      <c r="R259" s="46">
        <f>NETWORKDAYS(N259,P259,AL259:AO259:AP259:AQ259:AR259:AS259:AT259)</f>
        <v>4</v>
      </c>
      <c r="S259" s="44" t="s">
        <v>9135</v>
      </c>
      <c r="T259" s="44" t="s">
        <v>9491</v>
      </c>
      <c r="U259" s="51">
        <v>44662</v>
      </c>
      <c r="V259" s="44" t="s">
        <v>9137</v>
      </c>
      <c r="W259" s="44" t="s">
        <v>9138</v>
      </c>
      <c r="X259" s="44" t="s">
        <v>9079</v>
      </c>
      <c r="Y259" s="44" t="s">
        <v>9492</v>
      </c>
      <c r="AL259" s="71">
        <v>44641</v>
      </c>
      <c r="AM259" s="71">
        <v>44665</v>
      </c>
      <c r="AN259" s="71">
        <v>44666</v>
      </c>
      <c r="AO259" s="71">
        <v>44711</v>
      </c>
      <c r="AP259" s="71">
        <v>44732</v>
      </c>
      <c r="AQ259" s="71">
        <v>44739</v>
      </c>
      <c r="AR259" s="71">
        <v>44746</v>
      </c>
      <c r="AS259" s="71">
        <v>44762</v>
      </c>
      <c r="AT259" s="71">
        <v>44788</v>
      </c>
    </row>
    <row r="260" spans="1:46" s="81" customFormat="1" ht="38.25" x14ac:dyDescent="0.25">
      <c r="A260" s="56" t="s">
        <v>9419</v>
      </c>
      <c r="B260" s="56" t="s">
        <v>9420</v>
      </c>
      <c r="C260" s="56" t="s">
        <v>9106</v>
      </c>
      <c r="D260" s="56" t="s">
        <v>4410</v>
      </c>
      <c r="E260" s="56" t="s">
        <v>9068</v>
      </c>
      <c r="F260" s="56" t="s">
        <v>9074</v>
      </c>
      <c r="G260" s="56" t="s">
        <v>4407</v>
      </c>
      <c r="H260" s="37" t="s">
        <v>9083</v>
      </c>
      <c r="I260" s="36" t="s">
        <v>360</v>
      </c>
      <c r="J260" s="36" t="s">
        <v>7025</v>
      </c>
      <c r="K260" s="37" t="s">
        <v>128</v>
      </c>
      <c r="L260" s="58">
        <v>30</v>
      </c>
      <c r="M260" s="56" t="s">
        <v>4405</v>
      </c>
      <c r="N260" s="64">
        <v>44637</v>
      </c>
      <c r="O260" s="58">
        <v>20222110050241</v>
      </c>
      <c r="P260" s="59">
        <v>44720</v>
      </c>
      <c r="Q260" s="58">
        <f t="shared" ref="Q260:Q323" si="4">R260-1</f>
        <v>55</v>
      </c>
      <c r="R260" s="58">
        <f>NETWORKDAYS(N260,P260,AL260:AO260:AP260:AQ260:AR260:AS260:AT260)</f>
        <v>56</v>
      </c>
      <c r="S260" s="56" t="s">
        <v>9141</v>
      </c>
      <c r="T260" s="56" t="s">
        <v>9493</v>
      </c>
      <c r="U260" s="64"/>
      <c r="V260" s="56"/>
      <c r="W260" s="56"/>
      <c r="X260" s="56"/>
      <c r="Y260" s="56" t="s">
        <v>9494</v>
      </c>
      <c r="AL260" s="80">
        <v>44641</v>
      </c>
      <c r="AM260" s="80">
        <v>44665</v>
      </c>
      <c r="AN260" s="80">
        <v>44666</v>
      </c>
      <c r="AO260" s="80">
        <v>44711</v>
      </c>
      <c r="AP260" s="80">
        <v>44732</v>
      </c>
      <c r="AQ260" s="80">
        <v>44739</v>
      </c>
      <c r="AR260" s="80">
        <v>44746</v>
      </c>
      <c r="AS260" s="80">
        <v>44762</v>
      </c>
      <c r="AT260" s="80">
        <v>44788</v>
      </c>
    </row>
    <row r="261" spans="1:46" s="69" customFormat="1" ht="51" hidden="1" x14ac:dyDescent="0.25">
      <c r="A261" s="44" t="s">
        <v>9419</v>
      </c>
      <c r="B261" s="44" t="s">
        <v>9420</v>
      </c>
      <c r="C261" s="31" t="s">
        <v>9071</v>
      </c>
      <c r="D261" s="44" t="s">
        <v>4416</v>
      </c>
      <c r="E261" s="44" t="s">
        <v>9423</v>
      </c>
      <c r="F261" s="44" t="s">
        <v>9095</v>
      </c>
      <c r="G261" s="44" t="s">
        <v>4413</v>
      </c>
      <c r="H261" s="32" t="s">
        <v>1404</v>
      </c>
      <c r="I261" s="31" t="s">
        <v>360</v>
      </c>
      <c r="J261" s="31" t="s">
        <v>7065</v>
      </c>
      <c r="K261" s="32" t="s">
        <v>128</v>
      </c>
      <c r="L261" s="46">
        <v>30</v>
      </c>
      <c r="M261" s="44" t="s">
        <v>4411</v>
      </c>
      <c r="N261" s="51">
        <v>44637</v>
      </c>
      <c r="O261" s="46" t="s">
        <v>9079</v>
      </c>
      <c r="P261" s="49">
        <v>44652</v>
      </c>
      <c r="Q261" s="46">
        <f t="shared" si="4"/>
        <v>10</v>
      </c>
      <c r="R261" s="46">
        <f>NETWORKDAYS(N261,P261,AL261:AO261:AP261:AQ261:AR261:AS261:AT261)</f>
        <v>11</v>
      </c>
      <c r="S261" s="44" t="s">
        <v>9135</v>
      </c>
      <c r="T261" s="44" t="s">
        <v>9495</v>
      </c>
      <c r="U261" s="51" t="s">
        <v>9079</v>
      </c>
      <c r="V261" s="44" t="s">
        <v>9079</v>
      </c>
      <c r="W261" s="44" t="s">
        <v>9079</v>
      </c>
      <c r="X261" s="44" t="s">
        <v>9079</v>
      </c>
      <c r="Y261" s="44" t="s">
        <v>9079</v>
      </c>
      <c r="AL261" s="71">
        <v>44641</v>
      </c>
      <c r="AM261" s="71">
        <v>44665</v>
      </c>
      <c r="AN261" s="71">
        <v>44666</v>
      </c>
      <c r="AO261" s="71">
        <v>44711</v>
      </c>
      <c r="AP261" s="71">
        <v>44732</v>
      </c>
      <c r="AQ261" s="71">
        <v>44739</v>
      </c>
      <c r="AR261" s="71">
        <v>44746</v>
      </c>
      <c r="AS261" s="71">
        <v>44762</v>
      </c>
      <c r="AT261" s="71">
        <v>44788</v>
      </c>
    </row>
    <row r="262" spans="1:46" s="81" customFormat="1" ht="51" x14ac:dyDescent="0.25">
      <c r="A262" s="56" t="s">
        <v>9419</v>
      </c>
      <c r="B262" s="56" t="s">
        <v>9420</v>
      </c>
      <c r="C262" s="56" t="s">
        <v>9122</v>
      </c>
      <c r="D262" s="56" t="s">
        <v>4422</v>
      </c>
      <c r="E262" s="56" t="s">
        <v>9073</v>
      </c>
      <c r="F262" s="56" t="s">
        <v>9069</v>
      </c>
      <c r="G262" s="56" t="s">
        <v>4419</v>
      </c>
      <c r="H262" s="37" t="s">
        <v>316</v>
      </c>
      <c r="I262" s="36" t="s">
        <v>360</v>
      </c>
      <c r="J262" s="36" t="s">
        <v>7065</v>
      </c>
      <c r="K262" s="37" t="s">
        <v>93</v>
      </c>
      <c r="L262" s="58">
        <v>35</v>
      </c>
      <c r="M262" s="56" t="s">
        <v>4417</v>
      </c>
      <c r="N262" s="64">
        <v>44637</v>
      </c>
      <c r="O262" s="58">
        <v>20222140053441</v>
      </c>
      <c r="P262" s="59">
        <v>44692</v>
      </c>
      <c r="Q262" s="58">
        <f t="shared" si="4"/>
        <v>36</v>
      </c>
      <c r="R262" s="58">
        <f>NETWORKDAYS(N262,P262,AL262:AO262:AP262:AQ262:AR262:AS262:AT262)</f>
        <v>37</v>
      </c>
      <c r="S262" s="56" t="s">
        <v>9141</v>
      </c>
      <c r="T262" s="56" t="s">
        <v>9496</v>
      </c>
      <c r="U262" s="56" t="s">
        <v>9079</v>
      </c>
      <c r="V262" s="56" t="s">
        <v>9079</v>
      </c>
      <c r="W262" s="56" t="s">
        <v>9138</v>
      </c>
      <c r="X262" s="56" t="s">
        <v>9079</v>
      </c>
      <c r="Y262" s="56" t="s">
        <v>9497</v>
      </c>
      <c r="AL262" s="84">
        <v>44641</v>
      </c>
      <c r="AM262" s="84">
        <v>44665</v>
      </c>
      <c r="AN262" s="84">
        <v>44666</v>
      </c>
      <c r="AO262" s="84">
        <v>44711</v>
      </c>
      <c r="AP262" s="84">
        <v>44732</v>
      </c>
      <c r="AQ262" s="84">
        <v>44739</v>
      </c>
      <c r="AR262" s="84">
        <v>44746</v>
      </c>
      <c r="AS262" s="84">
        <v>44762</v>
      </c>
      <c r="AT262" s="84">
        <v>44788</v>
      </c>
    </row>
    <row r="263" spans="1:46" s="87" customFormat="1" ht="38.25" x14ac:dyDescent="0.25">
      <c r="A263" s="53" t="s">
        <v>9419</v>
      </c>
      <c r="B263" s="53" t="s">
        <v>9420</v>
      </c>
      <c r="C263" s="41" t="s">
        <v>9071</v>
      </c>
      <c r="D263" s="53" t="s">
        <v>4428</v>
      </c>
      <c r="E263" s="53" t="s">
        <v>9422</v>
      </c>
      <c r="F263" s="53" t="s">
        <v>9074</v>
      </c>
      <c r="G263" s="53" t="s">
        <v>4425</v>
      </c>
      <c r="H263" s="42" t="s">
        <v>9094</v>
      </c>
      <c r="I263" s="53" t="s">
        <v>9076</v>
      </c>
      <c r="J263" s="41" t="s">
        <v>7774</v>
      </c>
      <c r="K263" s="42" t="s">
        <v>585</v>
      </c>
      <c r="L263" s="55">
        <v>20</v>
      </c>
      <c r="M263" s="53" t="s">
        <v>4423</v>
      </c>
      <c r="N263" s="98">
        <v>44637</v>
      </c>
      <c r="O263" s="55"/>
      <c r="P263" s="99">
        <v>44741</v>
      </c>
      <c r="Q263" s="55">
        <f t="shared" si="4"/>
        <v>68</v>
      </c>
      <c r="R263" s="55">
        <f>NETWORKDAYS(N263,P263,AL263:AO263:AP263:AQ263:AR263:AS263:AT263)</f>
        <v>69</v>
      </c>
      <c r="S263" s="53" t="s">
        <v>9158</v>
      </c>
      <c r="T263" s="53"/>
      <c r="U263" s="53"/>
      <c r="V263" s="53"/>
      <c r="W263" s="53"/>
      <c r="X263" s="53"/>
      <c r="Y263" s="53"/>
      <c r="AL263" s="86">
        <v>44641</v>
      </c>
      <c r="AM263" s="86">
        <v>44665</v>
      </c>
      <c r="AN263" s="86">
        <v>44666</v>
      </c>
      <c r="AO263" s="86">
        <v>44711</v>
      </c>
      <c r="AP263" s="86">
        <v>44732</v>
      </c>
      <c r="AQ263" s="86">
        <v>44739</v>
      </c>
      <c r="AR263" s="86">
        <v>44746</v>
      </c>
      <c r="AS263" s="86">
        <v>44762</v>
      </c>
      <c r="AT263" s="86">
        <v>44788</v>
      </c>
    </row>
    <row r="264" spans="1:46" s="81" customFormat="1" ht="38.25" x14ac:dyDescent="0.25">
      <c r="A264" s="56" t="s">
        <v>9419</v>
      </c>
      <c r="B264" s="56" t="s">
        <v>9224</v>
      </c>
      <c r="C264" s="56" t="s">
        <v>9091</v>
      </c>
      <c r="D264" s="56" t="s">
        <v>4434</v>
      </c>
      <c r="E264" s="56" t="s">
        <v>9223</v>
      </c>
      <c r="F264" s="56" t="s">
        <v>9069</v>
      </c>
      <c r="G264" s="56" t="s">
        <v>4431</v>
      </c>
      <c r="H264" s="37" t="s">
        <v>9081</v>
      </c>
      <c r="I264" s="36" t="s">
        <v>360</v>
      </c>
      <c r="J264" s="36" t="s">
        <v>7025</v>
      </c>
      <c r="K264" s="37" t="s">
        <v>93</v>
      </c>
      <c r="L264" s="58">
        <v>35</v>
      </c>
      <c r="M264" s="56" t="s">
        <v>4429</v>
      </c>
      <c r="N264" s="64">
        <v>44637</v>
      </c>
      <c r="O264" s="58">
        <v>20222110052181</v>
      </c>
      <c r="P264" s="59">
        <v>44704</v>
      </c>
      <c r="Q264" s="58">
        <f t="shared" si="4"/>
        <v>44</v>
      </c>
      <c r="R264" s="58">
        <f>NETWORKDAYS(N264,P264,AL264:AO264:AP264:AQ264:AR264:AS264:AT264)</f>
        <v>45</v>
      </c>
      <c r="S264" s="56" t="s">
        <v>9141</v>
      </c>
      <c r="T264" s="56" t="s">
        <v>9183</v>
      </c>
      <c r="U264" s="64">
        <v>44704</v>
      </c>
      <c r="V264" s="56" t="s">
        <v>9137</v>
      </c>
      <c r="W264" s="56" t="s">
        <v>9138</v>
      </c>
      <c r="X264" s="56" t="s">
        <v>9079</v>
      </c>
      <c r="Y264" s="56" t="s">
        <v>9079</v>
      </c>
      <c r="AL264" s="80">
        <v>44641</v>
      </c>
      <c r="AM264" s="80">
        <v>44665</v>
      </c>
      <c r="AN264" s="80">
        <v>44666</v>
      </c>
      <c r="AO264" s="80">
        <v>44711</v>
      </c>
      <c r="AP264" s="80">
        <v>44732</v>
      </c>
      <c r="AQ264" s="80">
        <v>44739</v>
      </c>
      <c r="AR264" s="80">
        <v>44746</v>
      </c>
      <c r="AS264" s="80">
        <v>44762</v>
      </c>
      <c r="AT264" s="80">
        <v>44788</v>
      </c>
    </row>
    <row r="265" spans="1:46" s="81" customFormat="1" ht="38.25" x14ac:dyDescent="0.25">
      <c r="A265" s="56" t="s">
        <v>9419</v>
      </c>
      <c r="B265" s="56" t="s">
        <v>9420</v>
      </c>
      <c r="C265" s="56" t="s">
        <v>9088</v>
      </c>
      <c r="D265" s="56" t="s">
        <v>4440</v>
      </c>
      <c r="E265" s="56" t="s">
        <v>9073</v>
      </c>
      <c r="F265" s="56" t="s">
        <v>9225</v>
      </c>
      <c r="G265" s="56" t="s">
        <v>4437</v>
      </c>
      <c r="H265" s="36" t="s">
        <v>9114</v>
      </c>
      <c r="I265" s="36" t="s">
        <v>360</v>
      </c>
      <c r="J265" s="37" t="s">
        <v>392</v>
      </c>
      <c r="K265" s="37" t="s">
        <v>93</v>
      </c>
      <c r="L265" s="58">
        <v>35</v>
      </c>
      <c r="M265" s="56" t="s">
        <v>4435</v>
      </c>
      <c r="N265" s="64">
        <v>44638</v>
      </c>
      <c r="O265" s="58">
        <v>20222110056941</v>
      </c>
      <c r="P265" s="59">
        <v>44727</v>
      </c>
      <c r="Q265" s="58">
        <f t="shared" si="4"/>
        <v>59</v>
      </c>
      <c r="R265" s="58">
        <f>NETWORKDAYS(N265,P265,AL265:AO265:AP265:AQ265:AR265:AS265:AT265)</f>
        <v>60</v>
      </c>
      <c r="S265" s="56" t="s">
        <v>9141</v>
      </c>
      <c r="T265" s="56" t="s">
        <v>9498</v>
      </c>
      <c r="U265" s="64">
        <v>44727</v>
      </c>
      <c r="V265" s="56" t="s">
        <v>9137</v>
      </c>
      <c r="W265" s="56" t="s">
        <v>9138</v>
      </c>
      <c r="X265" s="56" t="s">
        <v>9079</v>
      </c>
      <c r="Y265" s="56" t="s">
        <v>9499</v>
      </c>
      <c r="AL265" s="80">
        <v>44641</v>
      </c>
      <c r="AM265" s="80">
        <v>44665</v>
      </c>
      <c r="AN265" s="80">
        <v>44666</v>
      </c>
      <c r="AO265" s="80">
        <v>44711</v>
      </c>
      <c r="AP265" s="80">
        <v>44732</v>
      </c>
      <c r="AQ265" s="80">
        <v>44739</v>
      </c>
      <c r="AR265" s="80">
        <v>44746</v>
      </c>
      <c r="AS265" s="80">
        <v>44762</v>
      </c>
      <c r="AT265" s="80">
        <v>44788</v>
      </c>
    </row>
    <row r="266" spans="1:46" s="69" customFormat="1" ht="38.25" hidden="1" x14ac:dyDescent="0.25">
      <c r="A266" s="44" t="s">
        <v>9419</v>
      </c>
      <c r="B266" s="44" t="s">
        <v>9420</v>
      </c>
      <c r="C266" s="31" t="s">
        <v>9071</v>
      </c>
      <c r="D266" s="44" t="s">
        <v>4257</v>
      </c>
      <c r="E266" s="44" t="s">
        <v>9422</v>
      </c>
      <c r="F266" s="44" t="s">
        <v>9074</v>
      </c>
      <c r="G266" s="44" t="s">
        <v>4443</v>
      </c>
      <c r="H266" s="32" t="s">
        <v>9081</v>
      </c>
      <c r="I266" s="31" t="s">
        <v>360</v>
      </c>
      <c r="J266" s="31" t="s">
        <v>7025</v>
      </c>
      <c r="K266" s="32" t="s">
        <v>585</v>
      </c>
      <c r="L266" s="46">
        <v>20</v>
      </c>
      <c r="M266" s="44" t="s">
        <v>4441</v>
      </c>
      <c r="N266" s="51">
        <v>44638</v>
      </c>
      <c r="O266" s="46">
        <v>20222110052161</v>
      </c>
      <c r="P266" s="49">
        <v>44677</v>
      </c>
      <c r="Q266" s="46">
        <f t="shared" si="4"/>
        <v>24</v>
      </c>
      <c r="R266" s="46">
        <f>NETWORKDAYS(N266,P266,AL266:AO266:AP266:AQ266:AR266:AS266:AT266)</f>
        <v>25</v>
      </c>
      <c r="S266" s="44" t="s">
        <v>9135</v>
      </c>
      <c r="T266" s="44" t="s">
        <v>9183</v>
      </c>
      <c r="U266" s="44"/>
      <c r="V266" s="44"/>
      <c r="W266" s="44"/>
      <c r="X266" s="44"/>
      <c r="Y266" s="44" t="s">
        <v>9184</v>
      </c>
      <c r="AL266" s="68">
        <v>44641</v>
      </c>
      <c r="AM266" s="68">
        <v>44665</v>
      </c>
      <c r="AN266" s="68">
        <v>44666</v>
      </c>
      <c r="AO266" s="68">
        <v>44711</v>
      </c>
      <c r="AP266" s="68">
        <v>44732</v>
      </c>
      <c r="AQ266" s="68">
        <v>44739</v>
      </c>
      <c r="AR266" s="68">
        <v>44746</v>
      </c>
      <c r="AS266" s="68">
        <v>44762</v>
      </c>
      <c r="AT266" s="68">
        <v>44788</v>
      </c>
    </row>
    <row r="267" spans="1:46" s="69" customFormat="1" ht="38.25" hidden="1" x14ac:dyDescent="0.25">
      <c r="A267" s="44" t="s">
        <v>9419</v>
      </c>
      <c r="B267" s="44" t="s">
        <v>9100</v>
      </c>
      <c r="C267" s="44" t="s">
        <v>9084</v>
      </c>
      <c r="D267" s="44" t="s">
        <v>4449</v>
      </c>
      <c r="E267" s="44" t="s">
        <v>9068</v>
      </c>
      <c r="F267" s="44" t="s">
        <v>9069</v>
      </c>
      <c r="G267" s="44" t="s">
        <v>4446</v>
      </c>
      <c r="H267" s="32" t="s">
        <v>7526</v>
      </c>
      <c r="I267" s="31" t="s">
        <v>360</v>
      </c>
      <c r="J267" s="31" t="s">
        <v>7025</v>
      </c>
      <c r="K267" s="32" t="s">
        <v>128</v>
      </c>
      <c r="L267" s="46">
        <v>30</v>
      </c>
      <c r="M267" s="44" t="s">
        <v>4444</v>
      </c>
      <c r="N267" s="51">
        <v>44638</v>
      </c>
      <c r="O267" s="46">
        <v>20222110050421</v>
      </c>
      <c r="P267" s="49">
        <v>44677</v>
      </c>
      <c r="Q267" s="46">
        <f t="shared" si="4"/>
        <v>24</v>
      </c>
      <c r="R267" s="46">
        <f>NETWORKDAYS(N267,P267,AL267:AO267:AP267:AQ267:AR267:AS267:AT267)</f>
        <v>25</v>
      </c>
      <c r="S267" s="44" t="s">
        <v>9135</v>
      </c>
      <c r="T267" s="44" t="s">
        <v>9500</v>
      </c>
      <c r="U267" s="44" t="s">
        <v>9079</v>
      </c>
      <c r="V267" s="44" t="s">
        <v>9162</v>
      </c>
      <c r="W267" s="44" t="s">
        <v>9138</v>
      </c>
      <c r="X267" s="44" t="s">
        <v>9079</v>
      </c>
      <c r="Y267" s="44" t="s">
        <v>9472</v>
      </c>
      <c r="AL267" s="71">
        <v>44641</v>
      </c>
      <c r="AM267" s="71">
        <v>44665</v>
      </c>
      <c r="AN267" s="71">
        <v>44666</v>
      </c>
      <c r="AO267" s="71">
        <v>44711</v>
      </c>
      <c r="AP267" s="71">
        <v>44732</v>
      </c>
      <c r="AQ267" s="71">
        <v>44739</v>
      </c>
      <c r="AR267" s="71">
        <v>44746</v>
      </c>
      <c r="AS267" s="71">
        <v>44762</v>
      </c>
      <c r="AT267" s="71">
        <v>44788</v>
      </c>
    </row>
    <row r="268" spans="1:46" s="69" customFormat="1" ht="38.25" hidden="1" x14ac:dyDescent="0.25">
      <c r="A268" s="44" t="s">
        <v>9419</v>
      </c>
      <c r="B268" s="44" t="s">
        <v>9420</v>
      </c>
      <c r="C268" s="44" t="s">
        <v>9082</v>
      </c>
      <c r="D268" s="44" t="s">
        <v>4454</v>
      </c>
      <c r="E268" s="44" t="s">
        <v>9223</v>
      </c>
      <c r="F268" s="44" t="s">
        <v>9069</v>
      </c>
      <c r="G268" s="44" t="s">
        <v>4452</v>
      </c>
      <c r="H268" s="32" t="s">
        <v>7526</v>
      </c>
      <c r="I268" s="31" t="s">
        <v>360</v>
      </c>
      <c r="J268" s="31" t="s">
        <v>7025</v>
      </c>
      <c r="K268" s="32" t="s">
        <v>55</v>
      </c>
      <c r="L268" s="46">
        <v>30</v>
      </c>
      <c r="M268" s="44" t="s">
        <v>4450</v>
      </c>
      <c r="N268" s="51">
        <v>44638</v>
      </c>
      <c r="O268" s="46">
        <v>20222110051531</v>
      </c>
      <c r="P268" s="49">
        <v>44678</v>
      </c>
      <c r="Q268" s="46">
        <f t="shared" si="4"/>
        <v>25</v>
      </c>
      <c r="R268" s="46">
        <f>NETWORKDAYS(N268,P268,AL268:AO268:AP268:AQ268:AR268:AS268:AT268)</f>
        <v>26</v>
      </c>
      <c r="S268" s="44" t="s">
        <v>9135</v>
      </c>
      <c r="T268" s="44" t="s">
        <v>9501</v>
      </c>
      <c r="U268" s="44" t="s">
        <v>9079</v>
      </c>
      <c r="V268" s="44" t="s">
        <v>9162</v>
      </c>
      <c r="W268" s="44" t="s">
        <v>9138</v>
      </c>
      <c r="X268" s="44" t="s">
        <v>9079</v>
      </c>
      <c r="Y268" s="44" t="s">
        <v>9472</v>
      </c>
      <c r="AL268" s="71">
        <v>44641</v>
      </c>
      <c r="AM268" s="71">
        <v>44665</v>
      </c>
      <c r="AN268" s="71">
        <v>44666</v>
      </c>
      <c r="AO268" s="71">
        <v>44711</v>
      </c>
      <c r="AP268" s="71">
        <v>44732</v>
      </c>
      <c r="AQ268" s="71">
        <v>44739</v>
      </c>
      <c r="AR268" s="71">
        <v>44746</v>
      </c>
      <c r="AS268" s="71">
        <v>44762</v>
      </c>
      <c r="AT268" s="71">
        <v>44788</v>
      </c>
    </row>
    <row r="269" spans="1:46" s="69" customFormat="1" ht="38.25" hidden="1" x14ac:dyDescent="0.25">
      <c r="A269" s="44" t="s">
        <v>9419</v>
      </c>
      <c r="B269" s="44" t="s">
        <v>9420</v>
      </c>
      <c r="C269" s="31" t="s">
        <v>9071</v>
      </c>
      <c r="D269" s="44" t="s">
        <v>58</v>
      </c>
      <c r="E269" s="44" t="s">
        <v>9423</v>
      </c>
      <c r="F269" s="31" t="s">
        <v>9101</v>
      </c>
      <c r="G269" s="44" t="s">
        <v>4457</v>
      </c>
      <c r="H269" s="44" t="s">
        <v>9285</v>
      </c>
      <c r="I269" s="31" t="s">
        <v>360</v>
      </c>
      <c r="J269" s="31" t="s">
        <v>9090</v>
      </c>
      <c r="K269" s="32" t="s">
        <v>55</v>
      </c>
      <c r="L269" s="46">
        <v>30</v>
      </c>
      <c r="M269" s="44" t="s">
        <v>4455</v>
      </c>
      <c r="N269" s="51">
        <v>44638</v>
      </c>
      <c r="O269" s="46">
        <v>20222110049281</v>
      </c>
      <c r="P269" s="49">
        <v>44659</v>
      </c>
      <c r="Q269" s="46">
        <f t="shared" si="4"/>
        <v>14</v>
      </c>
      <c r="R269" s="46">
        <f>NETWORKDAYS(N269,P269,AL269:AO269:AP269:AQ269:AR269:AS269:AT269)</f>
        <v>15</v>
      </c>
      <c r="S269" s="44" t="s">
        <v>9135</v>
      </c>
      <c r="T269" s="44" t="s">
        <v>9502</v>
      </c>
      <c r="U269" s="51" t="s">
        <v>9079</v>
      </c>
      <c r="V269" s="44" t="s">
        <v>9162</v>
      </c>
      <c r="W269" s="44" t="s">
        <v>9079</v>
      </c>
      <c r="X269" s="44" t="s">
        <v>9079</v>
      </c>
      <c r="Y269" s="44" t="s">
        <v>9467</v>
      </c>
      <c r="AL269" s="71">
        <v>44641</v>
      </c>
      <c r="AM269" s="71">
        <v>44665</v>
      </c>
      <c r="AN269" s="71">
        <v>44666</v>
      </c>
      <c r="AO269" s="71">
        <v>44711</v>
      </c>
      <c r="AP269" s="71">
        <v>44732</v>
      </c>
      <c r="AQ269" s="71">
        <v>44739</v>
      </c>
      <c r="AR269" s="71">
        <v>44746</v>
      </c>
      <c r="AS269" s="71">
        <v>44762</v>
      </c>
      <c r="AT269" s="71">
        <v>44788</v>
      </c>
    </row>
    <row r="270" spans="1:46" s="69" customFormat="1" ht="51" hidden="1" x14ac:dyDescent="0.25">
      <c r="A270" s="44" t="s">
        <v>9419</v>
      </c>
      <c r="B270" s="44" t="s">
        <v>9420</v>
      </c>
      <c r="C270" s="44" t="s">
        <v>9082</v>
      </c>
      <c r="D270" s="44" t="s">
        <v>4454</v>
      </c>
      <c r="E270" s="44" t="s">
        <v>9223</v>
      </c>
      <c r="F270" s="44" t="s">
        <v>9069</v>
      </c>
      <c r="G270" s="44" t="s">
        <v>4466</v>
      </c>
      <c r="H270" s="32" t="s">
        <v>7526</v>
      </c>
      <c r="I270" s="31" t="s">
        <v>360</v>
      </c>
      <c r="J270" s="31" t="s">
        <v>7025</v>
      </c>
      <c r="K270" s="32" t="s">
        <v>93</v>
      </c>
      <c r="L270" s="46">
        <v>35</v>
      </c>
      <c r="M270" s="44" t="s">
        <v>4464</v>
      </c>
      <c r="N270" s="51">
        <v>44642</v>
      </c>
      <c r="O270" s="46">
        <v>20222110054481</v>
      </c>
      <c r="P270" s="49">
        <v>44692</v>
      </c>
      <c r="Q270" s="46">
        <f t="shared" si="4"/>
        <v>34</v>
      </c>
      <c r="R270" s="46">
        <f>NETWORKDAYS(N270,P270,AL270:AO270:AP270:AQ270:AR270:AS270:AT270)</f>
        <v>35</v>
      </c>
      <c r="S270" s="44" t="s">
        <v>9135</v>
      </c>
      <c r="T270" s="44" t="s">
        <v>9503</v>
      </c>
      <c r="U270" s="51">
        <v>44692</v>
      </c>
      <c r="V270" s="44" t="s">
        <v>9137</v>
      </c>
      <c r="W270" s="44" t="s">
        <v>9138</v>
      </c>
      <c r="X270" s="44" t="s">
        <v>9079</v>
      </c>
      <c r="Y270" s="44" t="s">
        <v>9079</v>
      </c>
      <c r="AL270" s="68">
        <v>44641</v>
      </c>
      <c r="AM270" s="68">
        <v>44665</v>
      </c>
      <c r="AN270" s="68">
        <v>44666</v>
      </c>
      <c r="AO270" s="68">
        <v>44711</v>
      </c>
      <c r="AP270" s="68">
        <v>44732</v>
      </c>
      <c r="AQ270" s="68">
        <v>44739</v>
      </c>
      <c r="AR270" s="68">
        <v>44746</v>
      </c>
      <c r="AS270" s="68">
        <v>44762</v>
      </c>
      <c r="AT270" s="68">
        <v>44788</v>
      </c>
    </row>
    <row r="271" spans="1:46" s="69" customFormat="1" ht="38.25" hidden="1" x14ac:dyDescent="0.25">
      <c r="A271" s="44" t="s">
        <v>9419</v>
      </c>
      <c r="B271" s="44" t="s">
        <v>9420</v>
      </c>
      <c r="C271" s="44" t="s">
        <v>9098</v>
      </c>
      <c r="D271" s="44" t="s">
        <v>3023</v>
      </c>
      <c r="E271" s="44" t="s">
        <v>9223</v>
      </c>
      <c r="F271" s="44" t="s">
        <v>9069</v>
      </c>
      <c r="G271" s="44" t="s">
        <v>4469</v>
      </c>
      <c r="H271" s="32" t="s">
        <v>9081</v>
      </c>
      <c r="I271" s="31" t="s">
        <v>360</v>
      </c>
      <c r="J271" s="31" t="s">
        <v>7025</v>
      </c>
      <c r="K271" s="32" t="s">
        <v>585</v>
      </c>
      <c r="L271" s="46">
        <v>20</v>
      </c>
      <c r="M271" s="44" t="s">
        <v>4467</v>
      </c>
      <c r="N271" s="51">
        <v>44642</v>
      </c>
      <c r="O271" s="46"/>
      <c r="P271" s="49">
        <v>44670</v>
      </c>
      <c r="Q271" s="46">
        <f t="shared" si="4"/>
        <v>18</v>
      </c>
      <c r="R271" s="46">
        <f>NETWORKDAYS(N271,P271,AL271:AO271:AP271:AQ271:AR271:AS271:AT271)</f>
        <v>19</v>
      </c>
      <c r="S271" s="44" t="s">
        <v>9135</v>
      </c>
      <c r="T271" s="44" t="s">
        <v>9504</v>
      </c>
      <c r="U271" s="51"/>
      <c r="V271" s="44"/>
      <c r="W271" s="44"/>
      <c r="X271" s="44"/>
      <c r="Y271" s="44" t="s">
        <v>9505</v>
      </c>
      <c r="AL271" s="71">
        <v>44641</v>
      </c>
      <c r="AM271" s="71">
        <v>44665</v>
      </c>
      <c r="AN271" s="71">
        <v>44666</v>
      </c>
      <c r="AO271" s="71">
        <v>44711</v>
      </c>
      <c r="AP271" s="71">
        <v>44732</v>
      </c>
      <c r="AQ271" s="71">
        <v>44739</v>
      </c>
      <c r="AR271" s="71">
        <v>44746</v>
      </c>
      <c r="AS271" s="71">
        <v>44762</v>
      </c>
      <c r="AT271" s="71">
        <v>44788</v>
      </c>
    </row>
    <row r="272" spans="1:46" s="81" customFormat="1" ht="38.25" x14ac:dyDescent="0.25">
      <c r="A272" s="56" t="s">
        <v>9419</v>
      </c>
      <c r="B272" s="56" t="s">
        <v>9420</v>
      </c>
      <c r="C272" s="56" t="s">
        <v>9091</v>
      </c>
      <c r="D272" s="56" t="s">
        <v>4474</v>
      </c>
      <c r="E272" s="56" t="s">
        <v>9223</v>
      </c>
      <c r="F272" s="56" t="s">
        <v>9095</v>
      </c>
      <c r="G272" s="56" t="s">
        <v>4472</v>
      </c>
      <c r="H272" s="36" t="s">
        <v>9114</v>
      </c>
      <c r="I272" s="36" t="s">
        <v>360</v>
      </c>
      <c r="J272" s="37" t="s">
        <v>392</v>
      </c>
      <c r="K272" s="37" t="s">
        <v>128</v>
      </c>
      <c r="L272" s="58">
        <v>30</v>
      </c>
      <c r="M272" s="56" t="s">
        <v>4470</v>
      </c>
      <c r="N272" s="64">
        <v>44642</v>
      </c>
      <c r="O272" s="58">
        <v>20222130054071</v>
      </c>
      <c r="P272" s="59">
        <v>44698</v>
      </c>
      <c r="Q272" s="58">
        <f t="shared" si="4"/>
        <v>38</v>
      </c>
      <c r="R272" s="58">
        <f>NETWORKDAYS(N272,P272,AL272:AO272:AP272:AQ272:AR272:AS272:AT272)</f>
        <v>39</v>
      </c>
      <c r="S272" s="56" t="s">
        <v>9141</v>
      </c>
      <c r="T272" s="56"/>
      <c r="U272" s="56"/>
      <c r="V272" s="56"/>
      <c r="W272" s="56"/>
      <c r="X272" s="56"/>
      <c r="Y272" s="56" t="s">
        <v>9506</v>
      </c>
      <c r="AL272" s="80">
        <v>44641</v>
      </c>
      <c r="AM272" s="80">
        <v>44665</v>
      </c>
      <c r="AN272" s="80">
        <v>44666</v>
      </c>
      <c r="AO272" s="80">
        <v>44711</v>
      </c>
      <c r="AP272" s="80">
        <v>44732</v>
      </c>
      <c r="AQ272" s="80">
        <v>44739</v>
      </c>
      <c r="AR272" s="80">
        <v>44746</v>
      </c>
      <c r="AS272" s="80">
        <v>44762</v>
      </c>
      <c r="AT272" s="80">
        <v>44788</v>
      </c>
    </row>
    <row r="273" spans="1:46" s="69" customFormat="1" ht="51" hidden="1" x14ac:dyDescent="0.25">
      <c r="A273" s="44" t="s">
        <v>9419</v>
      </c>
      <c r="B273" s="44" t="s">
        <v>9420</v>
      </c>
      <c r="C273" s="31" t="s">
        <v>9071</v>
      </c>
      <c r="D273" s="44" t="s">
        <v>4479</v>
      </c>
      <c r="E273" s="44" t="s">
        <v>9422</v>
      </c>
      <c r="F273" s="44" t="s">
        <v>9074</v>
      </c>
      <c r="G273" s="44" t="s">
        <v>4477</v>
      </c>
      <c r="H273" s="44" t="s">
        <v>19</v>
      </c>
      <c r="I273" s="44" t="s">
        <v>9076</v>
      </c>
      <c r="J273" s="44" t="s">
        <v>8462</v>
      </c>
      <c r="K273" s="32" t="s">
        <v>585</v>
      </c>
      <c r="L273" s="46">
        <v>20</v>
      </c>
      <c r="M273" s="44" t="s">
        <v>4475</v>
      </c>
      <c r="N273" s="51">
        <v>44642</v>
      </c>
      <c r="O273" s="46"/>
      <c r="P273" s="49">
        <v>44663</v>
      </c>
      <c r="Q273" s="46">
        <f t="shared" si="4"/>
        <v>15</v>
      </c>
      <c r="R273" s="46">
        <f>NETWORKDAYS(N273,P273,AL273:AO273:AP273:AQ273:AR273:AS273:AT273)</f>
        <v>16</v>
      </c>
      <c r="S273" s="44" t="s">
        <v>9135</v>
      </c>
      <c r="T273" s="44" t="s">
        <v>9507</v>
      </c>
      <c r="U273" s="44"/>
      <c r="V273" s="44"/>
      <c r="W273" s="44"/>
      <c r="X273" s="44"/>
      <c r="Y273" s="44" t="s">
        <v>9508</v>
      </c>
      <c r="AL273" s="71">
        <v>44641</v>
      </c>
      <c r="AM273" s="71">
        <v>44665</v>
      </c>
      <c r="AN273" s="71">
        <v>44666</v>
      </c>
      <c r="AO273" s="71">
        <v>44711</v>
      </c>
      <c r="AP273" s="71">
        <v>44732</v>
      </c>
      <c r="AQ273" s="71">
        <v>44739</v>
      </c>
      <c r="AR273" s="71">
        <v>44746</v>
      </c>
      <c r="AS273" s="71">
        <v>44762</v>
      </c>
      <c r="AT273" s="71">
        <v>44788</v>
      </c>
    </row>
    <row r="274" spans="1:46" s="69" customFormat="1" ht="51" hidden="1" x14ac:dyDescent="0.25">
      <c r="A274" s="44" t="s">
        <v>9419</v>
      </c>
      <c r="B274" s="44" t="s">
        <v>9420</v>
      </c>
      <c r="C274" s="44" t="s">
        <v>9084</v>
      </c>
      <c r="D274" s="44" t="s">
        <v>4485</v>
      </c>
      <c r="E274" s="44" t="s">
        <v>9223</v>
      </c>
      <c r="F274" s="44" t="s">
        <v>9074</v>
      </c>
      <c r="G274" s="44" t="s">
        <v>4482</v>
      </c>
      <c r="H274" s="32" t="s">
        <v>7526</v>
      </c>
      <c r="I274" s="31" t="s">
        <v>360</v>
      </c>
      <c r="J274" s="31" t="s">
        <v>7025</v>
      </c>
      <c r="K274" s="32" t="s">
        <v>93</v>
      </c>
      <c r="L274" s="46">
        <v>35</v>
      </c>
      <c r="M274" s="44" t="s">
        <v>4480</v>
      </c>
      <c r="N274" s="51">
        <v>44642</v>
      </c>
      <c r="O274" s="46">
        <v>20222110052231</v>
      </c>
      <c r="P274" s="49">
        <v>44691</v>
      </c>
      <c r="Q274" s="46">
        <f t="shared" si="4"/>
        <v>33</v>
      </c>
      <c r="R274" s="46">
        <f>NETWORKDAYS(N274,P274,AL274:AO274:AP274:AQ274:AR274:AS274:AT274)</f>
        <v>34</v>
      </c>
      <c r="S274" s="44" t="s">
        <v>9135</v>
      </c>
      <c r="T274" s="44" t="s">
        <v>9509</v>
      </c>
      <c r="U274" s="51">
        <v>44691</v>
      </c>
      <c r="V274" s="44" t="s">
        <v>9137</v>
      </c>
      <c r="W274" s="44" t="s">
        <v>9138</v>
      </c>
      <c r="X274" s="44" t="s">
        <v>9079</v>
      </c>
      <c r="Y274" s="44" t="s">
        <v>9079</v>
      </c>
      <c r="AL274" s="68">
        <v>44641</v>
      </c>
      <c r="AM274" s="68">
        <v>44665</v>
      </c>
      <c r="AN274" s="68">
        <v>44666</v>
      </c>
      <c r="AO274" s="68">
        <v>44711</v>
      </c>
      <c r="AP274" s="68">
        <v>44732</v>
      </c>
      <c r="AQ274" s="68">
        <v>44739</v>
      </c>
      <c r="AR274" s="68">
        <v>44746</v>
      </c>
      <c r="AS274" s="68">
        <v>44762</v>
      </c>
      <c r="AT274" s="68">
        <v>44788</v>
      </c>
    </row>
    <row r="275" spans="1:46" s="69" customFormat="1" ht="38.25" hidden="1" x14ac:dyDescent="0.25">
      <c r="A275" s="44" t="s">
        <v>9419</v>
      </c>
      <c r="B275" s="44" t="s">
        <v>9420</v>
      </c>
      <c r="C275" s="31" t="s">
        <v>9071</v>
      </c>
      <c r="D275" s="44" t="s">
        <v>4489</v>
      </c>
      <c r="E275" s="44" t="s">
        <v>9223</v>
      </c>
      <c r="F275" s="44" t="s">
        <v>9069</v>
      </c>
      <c r="G275" s="44" t="s">
        <v>3732</v>
      </c>
      <c r="H275" s="32" t="s">
        <v>9083</v>
      </c>
      <c r="I275" s="31" t="s">
        <v>360</v>
      </c>
      <c r="J275" s="31" t="s">
        <v>7025</v>
      </c>
      <c r="K275" s="32" t="s">
        <v>55</v>
      </c>
      <c r="L275" s="46">
        <v>30</v>
      </c>
      <c r="M275" s="44" t="s">
        <v>4486</v>
      </c>
      <c r="N275" s="51">
        <v>44642</v>
      </c>
      <c r="O275" s="46" t="s">
        <v>9079</v>
      </c>
      <c r="P275" s="49">
        <v>44677</v>
      </c>
      <c r="Q275" s="46">
        <f t="shared" si="4"/>
        <v>23</v>
      </c>
      <c r="R275" s="46">
        <f>NETWORKDAYS(N275,P275,AL275:AO275:AP275:AQ275:AR275:AS275:AT275)</f>
        <v>24</v>
      </c>
      <c r="S275" s="44" t="s">
        <v>9135</v>
      </c>
      <c r="T275" s="44" t="s">
        <v>9510</v>
      </c>
      <c r="U275" s="44" t="s">
        <v>9079</v>
      </c>
      <c r="V275" s="44" t="s">
        <v>9079</v>
      </c>
      <c r="W275" s="44" t="s">
        <v>9138</v>
      </c>
      <c r="X275" s="44" t="s">
        <v>9079</v>
      </c>
      <c r="Y275" s="44" t="s">
        <v>9511</v>
      </c>
      <c r="AL275" s="71">
        <v>44641</v>
      </c>
      <c r="AM275" s="71">
        <v>44665</v>
      </c>
      <c r="AN275" s="71">
        <v>44666</v>
      </c>
      <c r="AO275" s="71">
        <v>44711</v>
      </c>
      <c r="AP275" s="71">
        <v>44732</v>
      </c>
      <c r="AQ275" s="71">
        <v>44739</v>
      </c>
      <c r="AR275" s="71">
        <v>44746</v>
      </c>
      <c r="AS275" s="71">
        <v>44762</v>
      </c>
      <c r="AT275" s="71">
        <v>44788</v>
      </c>
    </row>
    <row r="276" spans="1:46" s="69" customFormat="1" ht="38.25" hidden="1" x14ac:dyDescent="0.25">
      <c r="A276" s="44" t="s">
        <v>9419</v>
      </c>
      <c r="B276" s="44" t="s">
        <v>9420</v>
      </c>
      <c r="C276" s="44" t="s">
        <v>9131</v>
      </c>
      <c r="D276" s="44" t="s">
        <v>3275</v>
      </c>
      <c r="E276" s="44" t="s">
        <v>9068</v>
      </c>
      <c r="F276" s="44" t="s">
        <v>9069</v>
      </c>
      <c r="G276" s="44" t="s">
        <v>4492</v>
      </c>
      <c r="H276" s="32" t="s">
        <v>9081</v>
      </c>
      <c r="I276" s="31" t="s">
        <v>360</v>
      </c>
      <c r="J276" s="31" t="s">
        <v>7025</v>
      </c>
      <c r="K276" s="32" t="s">
        <v>128</v>
      </c>
      <c r="L276" s="46">
        <v>30</v>
      </c>
      <c r="M276" s="44" t="s">
        <v>4490</v>
      </c>
      <c r="N276" s="51">
        <v>44642</v>
      </c>
      <c r="O276" s="46">
        <v>20222110050051</v>
      </c>
      <c r="P276" s="49">
        <v>44677</v>
      </c>
      <c r="Q276" s="46">
        <f t="shared" si="4"/>
        <v>23</v>
      </c>
      <c r="R276" s="46">
        <f>NETWORKDAYS(N276,P276,AL276:AO276:AP276:AQ276:AR276:AS276:AT276)</f>
        <v>24</v>
      </c>
      <c r="S276" s="44" t="s">
        <v>9135</v>
      </c>
      <c r="T276" s="44" t="s">
        <v>9512</v>
      </c>
      <c r="U276" s="51">
        <v>44677</v>
      </c>
      <c r="V276" s="44" t="s">
        <v>9137</v>
      </c>
      <c r="W276" s="44" t="s">
        <v>9138</v>
      </c>
      <c r="X276" s="44" t="s">
        <v>9079</v>
      </c>
      <c r="Y276" s="44" t="s">
        <v>9079</v>
      </c>
      <c r="AL276" s="71">
        <v>44641</v>
      </c>
      <c r="AM276" s="71">
        <v>44665</v>
      </c>
      <c r="AN276" s="71">
        <v>44666</v>
      </c>
      <c r="AO276" s="71">
        <v>44711</v>
      </c>
      <c r="AP276" s="71">
        <v>44732</v>
      </c>
      <c r="AQ276" s="71">
        <v>44739</v>
      </c>
      <c r="AR276" s="71">
        <v>44746</v>
      </c>
      <c r="AS276" s="71">
        <v>44762</v>
      </c>
      <c r="AT276" s="71">
        <v>44788</v>
      </c>
    </row>
    <row r="277" spans="1:46" s="69" customFormat="1" ht="51" hidden="1" x14ac:dyDescent="0.25">
      <c r="A277" s="44" t="s">
        <v>9419</v>
      </c>
      <c r="B277" s="44" t="s">
        <v>9100</v>
      </c>
      <c r="C277" s="31" t="s">
        <v>9071</v>
      </c>
      <c r="D277" s="44" t="s">
        <v>3061</v>
      </c>
      <c r="E277" s="44" t="s">
        <v>9223</v>
      </c>
      <c r="F277" s="44" t="s">
        <v>9074</v>
      </c>
      <c r="G277" s="44" t="s">
        <v>4495</v>
      </c>
      <c r="H277" s="32" t="s">
        <v>9089</v>
      </c>
      <c r="I277" s="31" t="s">
        <v>360</v>
      </c>
      <c r="J277" s="31" t="s">
        <v>9090</v>
      </c>
      <c r="K277" s="32" t="s">
        <v>55</v>
      </c>
      <c r="L277" s="46">
        <v>30</v>
      </c>
      <c r="M277" s="44" t="s">
        <v>4493</v>
      </c>
      <c r="N277" s="51">
        <v>44642</v>
      </c>
      <c r="O277" s="46">
        <v>20222150050151</v>
      </c>
      <c r="P277" s="49">
        <v>44677</v>
      </c>
      <c r="Q277" s="46">
        <f t="shared" si="4"/>
        <v>23</v>
      </c>
      <c r="R277" s="46">
        <f>NETWORKDAYS(N277,P277,AL277:AO277:AP277:AQ277:AR277:AS277:AT277)</f>
        <v>24</v>
      </c>
      <c r="S277" s="44" t="s">
        <v>9135</v>
      </c>
      <c r="T277" s="44"/>
      <c r="U277" s="51">
        <v>44677</v>
      </c>
      <c r="V277" s="44" t="s">
        <v>9137</v>
      </c>
      <c r="W277" s="44" t="s">
        <v>9138</v>
      </c>
      <c r="X277" s="44" t="s">
        <v>9079</v>
      </c>
      <c r="Y277" s="44" t="s">
        <v>9506</v>
      </c>
      <c r="AL277" s="71">
        <v>44641</v>
      </c>
      <c r="AM277" s="71">
        <v>44665</v>
      </c>
      <c r="AN277" s="71">
        <v>44666</v>
      </c>
      <c r="AO277" s="71">
        <v>44711</v>
      </c>
      <c r="AP277" s="71">
        <v>44732</v>
      </c>
      <c r="AQ277" s="71">
        <v>44739</v>
      </c>
      <c r="AR277" s="71">
        <v>44746</v>
      </c>
      <c r="AS277" s="71">
        <v>44762</v>
      </c>
      <c r="AT277" s="71">
        <v>44788</v>
      </c>
    </row>
    <row r="278" spans="1:46" s="69" customFormat="1" ht="76.5" hidden="1" x14ac:dyDescent="0.25">
      <c r="A278" s="44" t="s">
        <v>9419</v>
      </c>
      <c r="B278" s="44" t="s">
        <v>9420</v>
      </c>
      <c r="C278" s="44" t="s">
        <v>9080</v>
      </c>
      <c r="D278" s="44" t="s">
        <v>3366</v>
      </c>
      <c r="E278" s="44" t="s">
        <v>9068</v>
      </c>
      <c r="F278" s="44" t="s">
        <v>9225</v>
      </c>
      <c r="G278" s="44" t="s">
        <v>4498</v>
      </c>
      <c r="H278" s="44" t="s">
        <v>8752</v>
      </c>
      <c r="I278" s="31" t="s">
        <v>360</v>
      </c>
      <c r="J278" s="31" t="s">
        <v>9090</v>
      </c>
      <c r="K278" s="32" t="s">
        <v>128</v>
      </c>
      <c r="L278" s="46">
        <v>30</v>
      </c>
      <c r="M278" s="44" t="s">
        <v>4496</v>
      </c>
      <c r="N278" s="51">
        <v>44644</v>
      </c>
      <c r="O278" s="46" t="s">
        <v>9079</v>
      </c>
      <c r="P278" s="49">
        <v>44649</v>
      </c>
      <c r="Q278" s="46">
        <f t="shared" si="4"/>
        <v>3</v>
      </c>
      <c r="R278" s="46">
        <f>NETWORKDAYS(N278,P278,AL278:AO278:AP278:AQ278:AR278:AS278:AT278)</f>
        <v>4</v>
      </c>
      <c r="S278" s="44" t="s">
        <v>9135</v>
      </c>
      <c r="T278" s="44" t="s">
        <v>9513</v>
      </c>
      <c r="U278" s="44" t="s">
        <v>9079</v>
      </c>
      <c r="V278" s="44" t="s">
        <v>9079</v>
      </c>
      <c r="W278" s="44" t="s">
        <v>9079</v>
      </c>
      <c r="X278" s="44" t="s">
        <v>9079</v>
      </c>
      <c r="Y278" s="44" t="s">
        <v>9079</v>
      </c>
      <c r="AL278" s="68">
        <v>44641</v>
      </c>
      <c r="AM278" s="68">
        <v>44665</v>
      </c>
      <c r="AN278" s="68">
        <v>44666</v>
      </c>
      <c r="AO278" s="68">
        <v>44711</v>
      </c>
      <c r="AP278" s="68">
        <v>44732</v>
      </c>
      <c r="AQ278" s="68">
        <v>44739</v>
      </c>
      <c r="AR278" s="68">
        <v>44746</v>
      </c>
      <c r="AS278" s="68">
        <v>44762</v>
      </c>
      <c r="AT278" s="68">
        <v>44788</v>
      </c>
    </row>
    <row r="279" spans="1:46" s="81" customFormat="1" ht="51" x14ac:dyDescent="0.25">
      <c r="A279" s="56" t="s">
        <v>9419</v>
      </c>
      <c r="B279" s="56" t="s">
        <v>9420</v>
      </c>
      <c r="C279" s="56" t="s">
        <v>9269</v>
      </c>
      <c r="D279" s="56" t="s">
        <v>4504</v>
      </c>
      <c r="E279" s="56" t="s">
        <v>9068</v>
      </c>
      <c r="F279" s="36" t="s">
        <v>9101</v>
      </c>
      <c r="G279" s="56" t="s">
        <v>4501</v>
      </c>
      <c r="H279" s="37" t="s">
        <v>9081</v>
      </c>
      <c r="I279" s="36" t="s">
        <v>360</v>
      </c>
      <c r="J279" s="36" t="s">
        <v>7025</v>
      </c>
      <c r="K279" s="37" t="s">
        <v>128</v>
      </c>
      <c r="L279" s="58">
        <v>30</v>
      </c>
      <c r="M279" s="56" t="s">
        <v>4499</v>
      </c>
      <c r="N279" s="64">
        <v>44644</v>
      </c>
      <c r="O279" s="58">
        <v>20222110052171</v>
      </c>
      <c r="P279" s="59">
        <v>44704</v>
      </c>
      <c r="Q279" s="58">
        <f t="shared" si="4"/>
        <v>40</v>
      </c>
      <c r="R279" s="58">
        <f>NETWORKDAYS(N279,P279,AL279:AO279:AP279:AQ279:AR279:AS279:AT279)</f>
        <v>41</v>
      </c>
      <c r="S279" s="56" t="s">
        <v>9141</v>
      </c>
      <c r="T279" s="56" t="s">
        <v>9512</v>
      </c>
      <c r="U279" s="64">
        <v>44704</v>
      </c>
      <c r="V279" s="56" t="s">
        <v>9137</v>
      </c>
      <c r="W279" s="56" t="s">
        <v>9138</v>
      </c>
      <c r="X279" s="56" t="s">
        <v>9079</v>
      </c>
      <c r="Y279" s="56" t="s">
        <v>9514</v>
      </c>
      <c r="AL279" s="80">
        <v>44641</v>
      </c>
      <c r="AM279" s="80">
        <v>44665</v>
      </c>
      <c r="AN279" s="80">
        <v>44666</v>
      </c>
      <c r="AO279" s="80">
        <v>44711</v>
      </c>
      <c r="AP279" s="80">
        <v>44732</v>
      </c>
      <c r="AQ279" s="80">
        <v>44739</v>
      </c>
      <c r="AR279" s="80">
        <v>44746</v>
      </c>
      <c r="AS279" s="80">
        <v>44762</v>
      </c>
      <c r="AT279" s="80">
        <v>44788</v>
      </c>
    </row>
    <row r="280" spans="1:46" s="69" customFormat="1" ht="38.25" hidden="1" x14ac:dyDescent="0.25">
      <c r="A280" s="44" t="s">
        <v>9419</v>
      </c>
      <c r="B280" s="44" t="s">
        <v>9420</v>
      </c>
      <c r="C280" s="31" t="s">
        <v>9071</v>
      </c>
      <c r="D280" s="44" t="s">
        <v>4509</v>
      </c>
      <c r="E280" s="44" t="s">
        <v>9223</v>
      </c>
      <c r="F280" s="44" t="s">
        <v>9074</v>
      </c>
      <c r="G280" s="44" t="s">
        <v>4507</v>
      </c>
      <c r="H280" s="32" t="s">
        <v>9083</v>
      </c>
      <c r="I280" s="31" t="s">
        <v>360</v>
      </c>
      <c r="J280" s="31" t="s">
        <v>7025</v>
      </c>
      <c r="K280" s="32" t="s">
        <v>93</v>
      </c>
      <c r="L280" s="46">
        <v>35</v>
      </c>
      <c r="M280" s="44" t="s">
        <v>4505</v>
      </c>
      <c r="N280" s="51">
        <v>44644</v>
      </c>
      <c r="O280" s="46">
        <v>20222110052631</v>
      </c>
      <c r="P280" s="49">
        <v>44692</v>
      </c>
      <c r="Q280" s="46">
        <f t="shared" si="4"/>
        <v>32</v>
      </c>
      <c r="R280" s="46">
        <f>NETWORKDAYS(N280,P280,AL280:AO280:AP280:AQ280:AR280:AS280:AT280)</f>
        <v>33</v>
      </c>
      <c r="S280" s="44" t="s">
        <v>9135</v>
      </c>
      <c r="T280" s="44" t="s">
        <v>9515</v>
      </c>
      <c r="U280" s="51">
        <v>44692</v>
      </c>
      <c r="V280" s="44" t="s">
        <v>9137</v>
      </c>
      <c r="W280" s="44" t="s">
        <v>9138</v>
      </c>
      <c r="X280" s="44" t="s">
        <v>9079</v>
      </c>
      <c r="Y280" s="44" t="s">
        <v>9079</v>
      </c>
      <c r="AL280" s="71">
        <v>44641</v>
      </c>
      <c r="AM280" s="71">
        <v>44665</v>
      </c>
      <c r="AN280" s="71">
        <v>44666</v>
      </c>
      <c r="AO280" s="71">
        <v>44711</v>
      </c>
      <c r="AP280" s="71">
        <v>44732</v>
      </c>
      <c r="AQ280" s="71">
        <v>44739</v>
      </c>
      <c r="AR280" s="71">
        <v>44746</v>
      </c>
      <c r="AS280" s="71">
        <v>44762</v>
      </c>
      <c r="AT280" s="71">
        <v>44788</v>
      </c>
    </row>
    <row r="281" spans="1:46" s="87" customFormat="1" ht="38.25" x14ac:dyDescent="0.25">
      <c r="A281" s="53" t="s">
        <v>9419</v>
      </c>
      <c r="B281" s="53" t="s">
        <v>9420</v>
      </c>
      <c r="C281" s="53" t="s">
        <v>9273</v>
      </c>
      <c r="D281" s="53" t="s">
        <v>1136</v>
      </c>
      <c r="E281" s="53" t="s">
        <v>9068</v>
      </c>
      <c r="F281" s="53" t="s">
        <v>9095</v>
      </c>
      <c r="G281" s="53" t="s">
        <v>4512</v>
      </c>
      <c r="H281" s="53" t="s">
        <v>4513</v>
      </c>
      <c r="I281" s="41" t="s">
        <v>360</v>
      </c>
      <c r="J281" s="41" t="s">
        <v>9090</v>
      </c>
      <c r="K281" s="42" t="s">
        <v>128</v>
      </c>
      <c r="L281" s="55">
        <v>30</v>
      </c>
      <c r="M281" s="53" t="s">
        <v>4510</v>
      </c>
      <c r="N281" s="98">
        <v>44644</v>
      </c>
      <c r="O281" s="55"/>
      <c r="P281" s="99">
        <v>44771</v>
      </c>
      <c r="Q281" s="55">
        <f t="shared" si="4"/>
        <v>84</v>
      </c>
      <c r="R281" s="55">
        <f>NETWORKDAYS(N281,P281,AL281:AO281:AP281:AQ281:AR281:AS281:AT281)</f>
        <v>85</v>
      </c>
      <c r="S281" s="53" t="s">
        <v>9158</v>
      </c>
      <c r="T281" s="53"/>
      <c r="U281" s="63"/>
      <c r="V281" s="53"/>
      <c r="W281" s="53"/>
      <c r="X281" s="53"/>
      <c r="Y281" s="53"/>
      <c r="AL281" s="86">
        <v>44641</v>
      </c>
      <c r="AM281" s="86">
        <v>44665</v>
      </c>
      <c r="AN281" s="86">
        <v>44666</v>
      </c>
      <c r="AO281" s="86">
        <v>44711</v>
      </c>
      <c r="AP281" s="86">
        <v>44732</v>
      </c>
      <c r="AQ281" s="86">
        <v>44739</v>
      </c>
      <c r="AR281" s="86">
        <v>44746</v>
      </c>
      <c r="AS281" s="86">
        <v>44762</v>
      </c>
      <c r="AT281" s="86">
        <v>44788</v>
      </c>
    </row>
    <row r="282" spans="1:46" s="81" customFormat="1" ht="38.25" x14ac:dyDescent="0.25">
      <c r="A282" s="56" t="s">
        <v>9419</v>
      </c>
      <c r="B282" s="56" t="s">
        <v>9420</v>
      </c>
      <c r="C282" s="36" t="s">
        <v>9071</v>
      </c>
      <c r="D282" s="56" t="s">
        <v>4522</v>
      </c>
      <c r="E282" s="56" t="s">
        <v>9223</v>
      </c>
      <c r="F282" s="56" t="s">
        <v>9074</v>
      </c>
      <c r="G282" s="56" t="s">
        <v>4519</v>
      </c>
      <c r="H282" s="56" t="s">
        <v>9426</v>
      </c>
      <c r="I282" s="56" t="s">
        <v>9076</v>
      </c>
      <c r="J282" s="37" t="s">
        <v>3162</v>
      </c>
      <c r="K282" s="37" t="s">
        <v>55</v>
      </c>
      <c r="L282" s="58">
        <v>30</v>
      </c>
      <c r="M282" s="56" t="s">
        <v>4517</v>
      </c>
      <c r="N282" s="64">
        <v>44644</v>
      </c>
      <c r="O282" s="58">
        <v>20223100053981</v>
      </c>
      <c r="P282" s="59">
        <v>44699</v>
      </c>
      <c r="Q282" s="58">
        <f t="shared" si="4"/>
        <v>37</v>
      </c>
      <c r="R282" s="58">
        <f>NETWORKDAYS(N282,P282,AL282:AO282:AP282:AQ282:AR282:AS282:AT282)</f>
        <v>38</v>
      </c>
      <c r="S282" s="56" t="s">
        <v>9141</v>
      </c>
      <c r="T282" s="56" t="s">
        <v>9516</v>
      </c>
      <c r="U282" s="64">
        <v>44699</v>
      </c>
      <c r="V282" s="56" t="s">
        <v>9137</v>
      </c>
      <c r="W282" s="56" t="s">
        <v>9138</v>
      </c>
      <c r="X282" s="56" t="s">
        <v>9079</v>
      </c>
      <c r="Y282" s="56" t="s">
        <v>9079</v>
      </c>
      <c r="AL282" s="84">
        <v>44641</v>
      </c>
      <c r="AM282" s="84">
        <v>44665</v>
      </c>
      <c r="AN282" s="84">
        <v>44666</v>
      </c>
      <c r="AO282" s="84">
        <v>44711</v>
      </c>
      <c r="AP282" s="84">
        <v>44732</v>
      </c>
      <c r="AQ282" s="84">
        <v>44739</v>
      </c>
      <c r="AR282" s="84">
        <v>44746</v>
      </c>
      <c r="AS282" s="84">
        <v>44762</v>
      </c>
      <c r="AT282" s="84">
        <v>44788</v>
      </c>
    </row>
    <row r="283" spans="1:46" s="81" customFormat="1" ht="51" x14ac:dyDescent="0.25">
      <c r="A283" s="56" t="s">
        <v>9419</v>
      </c>
      <c r="B283" s="56" t="s">
        <v>9420</v>
      </c>
      <c r="C283" s="56" t="s">
        <v>9080</v>
      </c>
      <c r="D283" s="56" t="s">
        <v>1992</v>
      </c>
      <c r="E283" s="56" t="s">
        <v>9068</v>
      </c>
      <c r="F283" s="56" t="s">
        <v>9074</v>
      </c>
      <c r="G283" s="56" t="s">
        <v>3732</v>
      </c>
      <c r="H283" s="37" t="s">
        <v>1404</v>
      </c>
      <c r="I283" s="36" t="s">
        <v>360</v>
      </c>
      <c r="J283" s="36" t="s">
        <v>7065</v>
      </c>
      <c r="K283" s="37" t="s">
        <v>93</v>
      </c>
      <c r="L283" s="58">
        <v>35</v>
      </c>
      <c r="M283" s="56" t="s">
        <v>4524</v>
      </c>
      <c r="N283" s="64">
        <v>44644</v>
      </c>
      <c r="O283" s="58">
        <v>20222140050631</v>
      </c>
      <c r="P283" s="59">
        <v>44707</v>
      </c>
      <c r="Q283" s="58">
        <f t="shared" si="4"/>
        <v>43</v>
      </c>
      <c r="R283" s="58">
        <f>NETWORKDAYS(N283,P283,AL283:AO283:AP283:AQ283:AR283:AS283:AT283)</f>
        <v>44</v>
      </c>
      <c r="S283" s="56" t="s">
        <v>9141</v>
      </c>
      <c r="T283" s="56" t="s">
        <v>9517</v>
      </c>
      <c r="U283" s="64">
        <v>44709</v>
      </c>
      <c r="V283" s="56" t="s">
        <v>9137</v>
      </c>
      <c r="W283" s="56" t="s">
        <v>9138</v>
      </c>
      <c r="X283" s="56" t="s">
        <v>9079</v>
      </c>
      <c r="Y283" s="56" t="s">
        <v>9079</v>
      </c>
      <c r="AL283" s="80">
        <v>44641</v>
      </c>
      <c r="AM283" s="80">
        <v>44665</v>
      </c>
      <c r="AN283" s="80">
        <v>44666</v>
      </c>
      <c r="AO283" s="80">
        <v>44711</v>
      </c>
      <c r="AP283" s="80">
        <v>44732</v>
      </c>
      <c r="AQ283" s="80">
        <v>44739</v>
      </c>
      <c r="AR283" s="80">
        <v>44746</v>
      </c>
      <c r="AS283" s="80">
        <v>44762</v>
      </c>
      <c r="AT283" s="80">
        <v>44788</v>
      </c>
    </row>
    <row r="284" spans="1:46" s="69" customFormat="1" ht="51" hidden="1" x14ac:dyDescent="0.25">
      <c r="A284" s="44" t="s">
        <v>9419</v>
      </c>
      <c r="B284" s="44" t="s">
        <v>9420</v>
      </c>
      <c r="C284" s="44" t="s">
        <v>9091</v>
      </c>
      <c r="D284" s="44" t="s">
        <v>4531</v>
      </c>
      <c r="E284" s="44" t="s">
        <v>9422</v>
      </c>
      <c r="F284" s="44" t="s">
        <v>9074</v>
      </c>
      <c r="G284" s="44" t="s">
        <v>4528</v>
      </c>
      <c r="H284" s="32" t="s">
        <v>316</v>
      </c>
      <c r="I284" s="31" t="s">
        <v>360</v>
      </c>
      <c r="J284" s="31" t="s">
        <v>7065</v>
      </c>
      <c r="K284" s="32" t="s">
        <v>93</v>
      </c>
      <c r="L284" s="46">
        <v>35</v>
      </c>
      <c r="M284" s="44" t="s">
        <v>4526</v>
      </c>
      <c r="N284" s="51">
        <v>44645</v>
      </c>
      <c r="O284" s="46">
        <v>20222140054631</v>
      </c>
      <c r="P284" s="49">
        <v>44697</v>
      </c>
      <c r="Q284" s="46">
        <f t="shared" si="4"/>
        <v>34</v>
      </c>
      <c r="R284" s="46">
        <f>NETWORKDAYS(N284,P284,AL284:AO284:AP284:AQ284:AR284:AS284:AT284)</f>
        <v>35</v>
      </c>
      <c r="S284" s="44" t="s">
        <v>9135</v>
      </c>
      <c r="T284" s="44" t="s">
        <v>9518</v>
      </c>
      <c r="U284" s="51">
        <v>44698</v>
      </c>
      <c r="V284" s="44" t="s">
        <v>9137</v>
      </c>
      <c r="W284" s="44" t="s">
        <v>9138</v>
      </c>
      <c r="X284" s="44" t="s">
        <v>9079</v>
      </c>
      <c r="Y284" s="44" t="s">
        <v>9079</v>
      </c>
      <c r="AL284" s="71">
        <v>44641</v>
      </c>
      <c r="AM284" s="71">
        <v>44665</v>
      </c>
      <c r="AN284" s="71">
        <v>44666</v>
      </c>
      <c r="AO284" s="71">
        <v>44711</v>
      </c>
      <c r="AP284" s="71">
        <v>44732</v>
      </c>
      <c r="AQ284" s="71">
        <v>44739</v>
      </c>
      <c r="AR284" s="71">
        <v>44746</v>
      </c>
      <c r="AS284" s="71">
        <v>44762</v>
      </c>
      <c r="AT284" s="71">
        <v>44788</v>
      </c>
    </row>
    <row r="285" spans="1:46" s="69" customFormat="1" ht="63.75" hidden="1" x14ac:dyDescent="0.25">
      <c r="A285" s="44" t="s">
        <v>9419</v>
      </c>
      <c r="B285" s="44" t="s">
        <v>9420</v>
      </c>
      <c r="C285" s="44" t="s">
        <v>9080</v>
      </c>
      <c r="D285" s="44" t="s">
        <v>4536</v>
      </c>
      <c r="E285" s="44" t="s">
        <v>9223</v>
      </c>
      <c r="F285" s="44" t="s">
        <v>9095</v>
      </c>
      <c r="G285" s="44" t="s">
        <v>3439</v>
      </c>
      <c r="H285" s="44" t="s">
        <v>4537</v>
      </c>
      <c r="I285" s="31" t="s">
        <v>360</v>
      </c>
      <c r="J285" s="44" t="s">
        <v>4538</v>
      </c>
      <c r="K285" s="44" t="s">
        <v>880</v>
      </c>
      <c r="L285" s="46">
        <v>30</v>
      </c>
      <c r="M285" s="44" t="s">
        <v>4532</v>
      </c>
      <c r="N285" s="51">
        <v>44645</v>
      </c>
      <c r="O285" s="46">
        <v>20223140052011</v>
      </c>
      <c r="P285" s="49">
        <v>44680</v>
      </c>
      <c r="Q285" s="46">
        <f t="shared" si="4"/>
        <v>23</v>
      </c>
      <c r="R285" s="46">
        <f>NETWORKDAYS(N285,P285,AL285:AO285:AP285:AQ285:AR285:AS285:AT285)</f>
        <v>24</v>
      </c>
      <c r="S285" s="44" t="s">
        <v>9135</v>
      </c>
      <c r="T285" s="44" t="s">
        <v>9519</v>
      </c>
      <c r="U285" s="44" t="s">
        <v>9079</v>
      </c>
      <c r="V285" s="44" t="s">
        <v>9079</v>
      </c>
      <c r="W285" s="44" t="s">
        <v>9138</v>
      </c>
      <c r="X285" s="44" t="s">
        <v>9079</v>
      </c>
      <c r="Y285" s="44" t="s">
        <v>9520</v>
      </c>
      <c r="AL285" s="71">
        <v>44641</v>
      </c>
      <c r="AM285" s="71">
        <v>44665</v>
      </c>
      <c r="AN285" s="71">
        <v>44666</v>
      </c>
      <c r="AO285" s="71">
        <v>44711</v>
      </c>
      <c r="AP285" s="71">
        <v>44732</v>
      </c>
      <c r="AQ285" s="71">
        <v>44739</v>
      </c>
      <c r="AR285" s="71">
        <v>44746</v>
      </c>
      <c r="AS285" s="71">
        <v>44762</v>
      </c>
      <c r="AT285" s="71">
        <v>44788</v>
      </c>
    </row>
    <row r="286" spans="1:46" s="69" customFormat="1" ht="38.25" hidden="1" x14ac:dyDescent="0.25">
      <c r="A286" s="44" t="s">
        <v>9419</v>
      </c>
      <c r="B286" s="44" t="s">
        <v>9420</v>
      </c>
      <c r="C286" s="31" t="s">
        <v>9071</v>
      </c>
      <c r="D286" s="44" t="s">
        <v>4199</v>
      </c>
      <c r="E286" s="44" t="s">
        <v>9223</v>
      </c>
      <c r="F286" s="44" t="s">
        <v>9074</v>
      </c>
      <c r="G286" s="44" t="s">
        <v>4541</v>
      </c>
      <c r="H286" s="31" t="s">
        <v>9118</v>
      </c>
      <c r="I286" s="31" t="s">
        <v>360</v>
      </c>
      <c r="J286" s="31" t="s">
        <v>7065</v>
      </c>
      <c r="K286" s="32" t="s">
        <v>55</v>
      </c>
      <c r="L286" s="46">
        <v>30</v>
      </c>
      <c r="M286" s="44" t="s">
        <v>4539</v>
      </c>
      <c r="N286" s="51">
        <v>44648</v>
      </c>
      <c r="O286" s="46">
        <v>20222140050981</v>
      </c>
      <c r="P286" s="49">
        <v>44676</v>
      </c>
      <c r="Q286" s="46">
        <f t="shared" si="4"/>
        <v>18</v>
      </c>
      <c r="R286" s="46">
        <f>NETWORKDAYS(N286,P286,AL286:AO286:AP286:AQ286:AR286:AS286:AT286)</f>
        <v>19</v>
      </c>
      <c r="S286" s="44" t="s">
        <v>9135</v>
      </c>
      <c r="T286" s="44" t="s">
        <v>9521</v>
      </c>
      <c r="U286" s="44" t="s">
        <v>9079</v>
      </c>
      <c r="V286" s="44" t="s">
        <v>9079</v>
      </c>
      <c r="W286" s="44" t="s">
        <v>9138</v>
      </c>
      <c r="X286" s="44" t="s">
        <v>9079</v>
      </c>
      <c r="Y286" s="44" t="s">
        <v>9522</v>
      </c>
      <c r="AL286" s="68">
        <v>44641</v>
      </c>
      <c r="AM286" s="68">
        <v>44665</v>
      </c>
      <c r="AN286" s="68">
        <v>44666</v>
      </c>
      <c r="AO286" s="68">
        <v>44711</v>
      </c>
      <c r="AP286" s="68">
        <v>44732</v>
      </c>
      <c r="AQ286" s="68">
        <v>44739</v>
      </c>
      <c r="AR286" s="68">
        <v>44746</v>
      </c>
      <c r="AS286" s="68">
        <v>44762</v>
      </c>
      <c r="AT286" s="68">
        <v>44788</v>
      </c>
    </row>
    <row r="287" spans="1:46" s="69" customFormat="1" ht="25.5" hidden="1" x14ac:dyDescent="0.25">
      <c r="A287" s="44" t="s">
        <v>9419</v>
      </c>
      <c r="B287" s="44" t="s">
        <v>9420</v>
      </c>
      <c r="C287" s="44" t="s">
        <v>9067</v>
      </c>
      <c r="D287" s="44" t="s">
        <v>2968</v>
      </c>
      <c r="E287" s="44" t="s">
        <v>9223</v>
      </c>
      <c r="F287" s="44" t="s">
        <v>9074</v>
      </c>
      <c r="G287" s="44" t="s">
        <v>4544</v>
      </c>
      <c r="H287" s="32" t="s">
        <v>9089</v>
      </c>
      <c r="I287" s="31" t="s">
        <v>360</v>
      </c>
      <c r="J287" s="31" t="s">
        <v>9090</v>
      </c>
      <c r="K287" s="32" t="s">
        <v>585</v>
      </c>
      <c r="L287" s="46">
        <v>20</v>
      </c>
      <c r="M287" s="44" t="s">
        <v>4542</v>
      </c>
      <c r="N287" s="51">
        <v>44648</v>
      </c>
      <c r="O287" s="46" t="s">
        <v>9427</v>
      </c>
      <c r="P287" s="49">
        <v>44677</v>
      </c>
      <c r="Q287" s="46">
        <f t="shared" si="4"/>
        <v>19</v>
      </c>
      <c r="R287" s="46">
        <f>NETWORKDAYS(N287,P287,AL287:AO287:AP287:AQ287:AR287:AS287:AT287)</f>
        <v>20</v>
      </c>
      <c r="S287" s="44" t="s">
        <v>9135</v>
      </c>
      <c r="T287" s="44"/>
      <c r="U287" s="44"/>
      <c r="V287" s="44"/>
      <c r="W287" s="44" t="s">
        <v>9138</v>
      </c>
      <c r="X287" s="44"/>
      <c r="Y287" s="44" t="s">
        <v>9523</v>
      </c>
      <c r="AL287" s="71">
        <v>44641</v>
      </c>
      <c r="AM287" s="71">
        <v>44665</v>
      </c>
      <c r="AN287" s="71">
        <v>44666</v>
      </c>
      <c r="AO287" s="71">
        <v>44711</v>
      </c>
      <c r="AP287" s="71">
        <v>44732</v>
      </c>
      <c r="AQ287" s="71">
        <v>44739</v>
      </c>
      <c r="AR287" s="71">
        <v>44746</v>
      </c>
      <c r="AS287" s="71">
        <v>44762</v>
      </c>
      <c r="AT287" s="71">
        <v>44788</v>
      </c>
    </row>
    <row r="288" spans="1:46" s="69" customFormat="1" ht="25.5" hidden="1" x14ac:dyDescent="0.25">
      <c r="A288" s="44" t="s">
        <v>9419</v>
      </c>
      <c r="B288" s="44" t="s">
        <v>9420</v>
      </c>
      <c r="C288" s="44" t="s">
        <v>9077</v>
      </c>
      <c r="D288" s="44" t="s">
        <v>3248</v>
      </c>
      <c r="E288" s="44" t="s">
        <v>9073</v>
      </c>
      <c r="F288" s="44" t="s">
        <v>9074</v>
      </c>
      <c r="G288" s="44" t="s">
        <v>4547</v>
      </c>
      <c r="H288" s="44" t="s">
        <v>359</v>
      </c>
      <c r="I288" s="31" t="s">
        <v>360</v>
      </c>
      <c r="J288" s="44" t="s">
        <v>9090</v>
      </c>
      <c r="K288" s="32" t="s">
        <v>585</v>
      </c>
      <c r="L288" s="46">
        <v>20</v>
      </c>
      <c r="M288" s="44" t="s">
        <v>4545</v>
      </c>
      <c r="N288" s="51">
        <v>44648</v>
      </c>
      <c r="O288" s="46">
        <v>20222000050871</v>
      </c>
      <c r="P288" s="49">
        <v>44677</v>
      </c>
      <c r="Q288" s="46">
        <f t="shared" si="4"/>
        <v>19</v>
      </c>
      <c r="R288" s="46">
        <f>NETWORKDAYS(N288,P288,AL288:AO288:AP288:AQ288:AR288:AS288:AT288)</f>
        <v>20</v>
      </c>
      <c r="S288" s="44" t="s">
        <v>9135</v>
      </c>
      <c r="T288" s="44"/>
      <c r="U288" s="44"/>
      <c r="V288" s="44"/>
      <c r="W288" s="44" t="s">
        <v>9138</v>
      </c>
      <c r="X288" s="44"/>
      <c r="Y288" s="44" t="s">
        <v>9524</v>
      </c>
      <c r="AL288" s="71">
        <v>44641</v>
      </c>
      <c r="AM288" s="71">
        <v>44665</v>
      </c>
      <c r="AN288" s="71">
        <v>44666</v>
      </c>
      <c r="AO288" s="71">
        <v>44711</v>
      </c>
      <c r="AP288" s="71">
        <v>44732</v>
      </c>
      <c r="AQ288" s="71">
        <v>44739</v>
      </c>
      <c r="AR288" s="71">
        <v>44746</v>
      </c>
      <c r="AS288" s="71">
        <v>44762</v>
      </c>
      <c r="AT288" s="71">
        <v>44788</v>
      </c>
    </row>
    <row r="289" spans="1:46" s="69" customFormat="1" ht="38.25" hidden="1" x14ac:dyDescent="0.25">
      <c r="A289" s="44" t="s">
        <v>9419</v>
      </c>
      <c r="B289" s="44" t="s">
        <v>9420</v>
      </c>
      <c r="C289" s="44" t="s">
        <v>9088</v>
      </c>
      <c r="D289" s="44" t="s">
        <v>4551</v>
      </c>
      <c r="E289" s="44" t="s">
        <v>9223</v>
      </c>
      <c r="F289" s="44" t="s">
        <v>9074</v>
      </c>
      <c r="G289" s="44" t="s">
        <v>4541</v>
      </c>
      <c r="H289" s="32" t="s">
        <v>9081</v>
      </c>
      <c r="I289" s="31" t="s">
        <v>360</v>
      </c>
      <c r="J289" s="31" t="s">
        <v>7025</v>
      </c>
      <c r="K289" s="32" t="s">
        <v>93</v>
      </c>
      <c r="L289" s="46">
        <v>35</v>
      </c>
      <c r="M289" s="44" t="s">
        <v>4549</v>
      </c>
      <c r="N289" s="51">
        <v>44648</v>
      </c>
      <c r="O289" s="46">
        <v>20222110052191</v>
      </c>
      <c r="P289" s="49">
        <v>44693</v>
      </c>
      <c r="Q289" s="46">
        <f t="shared" si="4"/>
        <v>31</v>
      </c>
      <c r="R289" s="46">
        <f>NETWORKDAYS(N289,P289,AL289:AO289:AP289:AQ289:AR289:AS289:AT289)</f>
        <v>32</v>
      </c>
      <c r="S289" s="44" t="s">
        <v>9135</v>
      </c>
      <c r="T289" s="44" t="s">
        <v>9512</v>
      </c>
      <c r="U289" s="51">
        <v>44693</v>
      </c>
      <c r="V289" s="44" t="s">
        <v>9137</v>
      </c>
      <c r="W289" s="44" t="s">
        <v>9138</v>
      </c>
      <c r="X289" s="44" t="s">
        <v>9079</v>
      </c>
      <c r="Y289" s="44" t="s">
        <v>9079</v>
      </c>
      <c r="AL289" s="71">
        <v>44641</v>
      </c>
      <c r="AM289" s="71">
        <v>44665</v>
      </c>
      <c r="AN289" s="71">
        <v>44666</v>
      </c>
      <c r="AO289" s="71">
        <v>44711</v>
      </c>
      <c r="AP289" s="71">
        <v>44732</v>
      </c>
      <c r="AQ289" s="71">
        <v>44739</v>
      </c>
      <c r="AR289" s="71">
        <v>44746</v>
      </c>
      <c r="AS289" s="71">
        <v>44762</v>
      </c>
      <c r="AT289" s="71">
        <v>44788</v>
      </c>
    </row>
    <row r="290" spans="1:46" s="69" customFormat="1" ht="38.25" hidden="1" x14ac:dyDescent="0.25">
      <c r="A290" s="44" t="s">
        <v>9419</v>
      </c>
      <c r="B290" s="44" t="s">
        <v>9420</v>
      </c>
      <c r="C290" s="44" t="s">
        <v>9067</v>
      </c>
      <c r="D290" s="44" t="s">
        <v>2968</v>
      </c>
      <c r="E290" s="44" t="s">
        <v>9068</v>
      </c>
      <c r="F290" s="31" t="s">
        <v>9101</v>
      </c>
      <c r="G290" s="44" t="s">
        <v>4554</v>
      </c>
      <c r="H290" s="32" t="s">
        <v>9089</v>
      </c>
      <c r="I290" s="31" t="s">
        <v>360</v>
      </c>
      <c r="J290" s="31" t="s">
        <v>9090</v>
      </c>
      <c r="K290" s="32" t="s">
        <v>55</v>
      </c>
      <c r="L290" s="46">
        <v>30</v>
      </c>
      <c r="M290" s="44" t="s">
        <v>4552</v>
      </c>
      <c r="N290" s="51">
        <v>44648</v>
      </c>
      <c r="O290" s="46">
        <v>20222150050921</v>
      </c>
      <c r="P290" s="49">
        <v>44677</v>
      </c>
      <c r="Q290" s="46">
        <f t="shared" si="4"/>
        <v>19</v>
      </c>
      <c r="R290" s="46">
        <f>NETWORKDAYS(N290,P290,AL290:AO290:AP290:AQ290:AR290:AS290:AT290)</f>
        <v>20</v>
      </c>
      <c r="S290" s="44" t="s">
        <v>9135</v>
      </c>
      <c r="T290" s="44"/>
      <c r="U290" s="44"/>
      <c r="V290" s="44"/>
      <c r="W290" s="44"/>
      <c r="X290" s="44"/>
      <c r="Y290" s="44" t="s">
        <v>9429</v>
      </c>
      <c r="AL290" s="68">
        <v>44641</v>
      </c>
      <c r="AM290" s="68">
        <v>44665</v>
      </c>
      <c r="AN290" s="68">
        <v>44666</v>
      </c>
      <c r="AO290" s="68">
        <v>44711</v>
      </c>
      <c r="AP290" s="68">
        <v>44732</v>
      </c>
      <c r="AQ290" s="68">
        <v>44739</v>
      </c>
      <c r="AR290" s="68">
        <v>44746</v>
      </c>
      <c r="AS290" s="68">
        <v>44762</v>
      </c>
      <c r="AT290" s="68">
        <v>44788</v>
      </c>
    </row>
    <row r="291" spans="1:46" s="81" customFormat="1" ht="38.25" x14ac:dyDescent="0.25">
      <c r="A291" s="56" t="s">
        <v>9419</v>
      </c>
      <c r="B291" s="56" t="s">
        <v>9420</v>
      </c>
      <c r="C291" s="56" t="s">
        <v>9269</v>
      </c>
      <c r="D291" s="56" t="s">
        <v>4558</v>
      </c>
      <c r="E291" s="56" t="s">
        <v>9073</v>
      </c>
      <c r="F291" s="36" t="s">
        <v>9101</v>
      </c>
      <c r="G291" s="56" t="s">
        <v>4557</v>
      </c>
      <c r="H291" s="56" t="s">
        <v>8752</v>
      </c>
      <c r="I291" s="36" t="s">
        <v>360</v>
      </c>
      <c r="J291" s="36" t="s">
        <v>9090</v>
      </c>
      <c r="K291" s="37" t="s">
        <v>128</v>
      </c>
      <c r="L291" s="58">
        <v>30</v>
      </c>
      <c r="M291" s="56" t="s">
        <v>4555</v>
      </c>
      <c r="N291" s="64">
        <v>44648</v>
      </c>
      <c r="O291" s="58">
        <v>20222150054661</v>
      </c>
      <c r="P291" s="59">
        <v>44704</v>
      </c>
      <c r="Q291" s="58">
        <f t="shared" si="4"/>
        <v>38</v>
      </c>
      <c r="R291" s="58">
        <f>NETWORKDAYS(N291,P291,AL291:AO291:AP291:AQ291:AR291:AS291:AT291)</f>
        <v>39</v>
      </c>
      <c r="S291" s="56" t="s">
        <v>9141</v>
      </c>
      <c r="T291" s="56"/>
      <c r="U291" s="64">
        <v>44704</v>
      </c>
      <c r="V291" s="56" t="s">
        <v>9137</v>
      </c>
      <c r="W291" s="56" t="s">
        <v>9138</v>
      </c>
      <c r="X291" s="56" t="s">
        <v>9079</v>
      </c>
      <c r="Y291" s="56" t="s">
        <v>9525</v>
      </c>
      <c r="AL291" s="80">
        <v>44641</v>
      </c>
      <c r="AM291" s="80">
        <v>44665</v>
      </c>
      <c r="AN291" s="80">
        <v>44666</v>
      </c>
      <c r="AO291" s="80">
        <v>44711</v>
      </c>
      <c r="AP291" s="80">
        <v>44732</v>
      </c>
      <c r="AQ291" s="80">
        <v>44739</v>
      </c>
      <c r="AR291" s="80">
        <v>44746</v>
      </c>
      <c r="AS291" s="80">
        <v>44762</v>
      </c>
      <c r="AT291" s="80">
        <v>44788</v>
      </c>
    </row>
    <row r="292" spans="1:46" s="69" customFormat="1" ht="25.5" hidden="1" x14ac:dyDescent="0.25">
      <c r="A292" s="44" t="s">
        <v>9419</v>
      </c>
      <c r="B292" s="44" t="s">
        <v>9420</v>
      </c>
      <c r="C292" s="44" t="s">
        <v>9077</v>
      </c>
      <c r="D292" s="44" t="s">
        <v>4564</v>
      </c>
      <c r="E292" s="44" t="s">
        <v>9223</v>
      </c>
      <c r="F292" s="31" t="s">
        <v>9101</v>
      </c>
      <c r="G292" s="44" t="s">
        <v>4562</v>
      </c>
      <c r="H292" s="32" t="s">
        <v>9089</v>
      </c>
      <c r="I292" s="31" t="s">
        <v>360</v>
      </c>
      <c r="J292" s="31" t="s">
        <v>9090</v>
      </c>
      <c r="K292" s="32" t="s">
        <v>55</v>
      </c>
      <c r="L292" s="46">
        <v>30</v>
      </c>
      <c r="M292" s="44" t="s">
        <v>4560</v>
      </c>
      <c r="N292" s="51">
        <v>44648</v>
      </c>
      <c r="O292" s="46">
        <v>20222150051781</v>
      </c>
      <c r="P292" s="49">
        <v>44678</v>
      </c>
      <c r="Q292" s="46">
        <f t="shared" si="4"/>
        <v>20</v>
      </c>
      <c r="R292" s="46">
        <f>NETWORKDAYS(N292,P292,AL292:AO292:AP292:AQ292:AR292:AS292:AT292)</f>
        <v>21</v>
      </c>
      <c r="S292" s="44" t="s">
        <v>9135</v>
      </c>
      <c r="T292" s="44"/>
      <c r="U292" s="44"/>
      <c r="V292" s="44"/>
      <c r="W292" s="44"/>
      <c r="X292" s="44"/>
      <c r="Y292" s="44" t="s">
        <v>9429</v>
      </c>
      <c r="AL292" s="71">
        <v>44641</v>
      </c>
      <c r="AM292" s="71">
        <v>44665</v>
      </c>
      <c r="AN292" s="71">
        <v>44666</v>
      </c>
      <c r="AO292" s="71">
        <v>44711</v>
      </c>
      <c r="AP292" s="71">
        <v>44732</v>
      </c>
      <c r="AQ292" s="71">
        <v>44739</v>
      </c>
      <c r="AR292" s="71">
        <v>44746</v>
      </c>
      <c r="AS292" s="71">
        <v>44762</v>
      </c>
      <c r="AT292" s="71">
        <v>44788</v>
      </c>
    </row>
    <row r="293" spans="1:46" s="69" customFormat="1" ht="51" hidden="1" x14ac:dyDescent="0.25">
      <c r="A293" s="44" t="s">
        <v>9419</v>
      </c>
      <c r="B293" s="44" t="s">
        <v>9420</v>
      </c>
      <c r="C293" s="44" t="s">
        <v>9072</v>
      </c>
      <c r="D293" s="44" t="s">
        <v>4569</v>
      </c>
      <c r="E293" s="44" t="s">
        <v>9223</v>
      </c>
      <c r="F293" s="44" t="s">
        <v>9069</v>
      </c>
      <c r="G293" s="44" t="s">
        <v>4567</v>
      </c>
      <c r="H293" s="44" t="s">
        <v>3806</v>
      </c>
      <c r="I293" s="31" t="s">
        <v>360</v>
      </c>
      <c r="J293" s="31" t="s">
        <v>7065</v>
      </c>
      <c r="K293" s="32" t="s">
        <v>55</v>
      </c>
      <c r="L293" s="46">
        <v>30</v>
      </c>
      <c r="M293" s="44" t="s">
        <v>4565</v>
      </c>
      <c r="N293" s="51">
        <v>44649</v>
      </c>
      <c r="O293" s="46">
        <v>20222140051801</v>
      </c>
      <c r="P293" s="49">
        <v>44678</v>
      </c>
      <c r="Q293" s="46">
        <f t="shared" si="4"/>
        <v>19</v>
      </c>
      <c r="R293" s="46">
        <f>NETWORKDAYS(N293,P293,AL293:AO293:AP293:AQ293:AR293:AS293:AT293)</f>
        <v>20</v>
      </c>
      <c r="S293" s="44" t="s">
        <v>9135</v>
      </c>
      <c r="T293" s="44" t="s">
        <v>9526</v>
      </c>
      <c r="U293" s="44"/>
      <c r="V293" s="44" t="s">
        <v>9162</v>
      </c>
      <c r="W293" s="44" t="s">
        <v>9138</v>
      </c>
      <c r="X293" s="44" t="s">
        <v>9079</v>
      </c>
      <c r="Y293" s="44" t="s">
        <v>9434</v>
      </c>
      <c r="AL293" s="71">
        <v>44641</v>
      </c>
      <c r="AM293" s="71">
        <v>44665</v>
      </c>
      <c r="AN293" s="71">
        <v>44666</v>
      </c>
      <c r="AO293" s="71">
        <v>44711</v>
      </c>
      <c r="AP293" s="71">
        <v>44732</v>
      </c>
      <c r="AQ293" s="71">
        <v>44739</v>
      </c>
      <c r="AR293" s="71">
        <v>44746</v>
      </c>
      <c r="AS293" s="71">
        <v>44762</v>
      </c>
      <c r="AT293" s="71">
        <v>44788</v>
      </c>
    </row>
    <row r="294" spans="1:46" s="69" customFormat="1" ht="38.25" hidden="1" x14ac:dyDescent="0.25">
      <c r="A294" s="44" t="s">
        <v>9419</v>
      </c>
      <c r="B294" s="44" t="s">
        <v>9100</v>
      </c>
      <c r="C294" s="44" t="s">
        <v>9108</v>
      </c>
      <c r="D294" s="44" t="s">
        <v>4574</v>
      </c>
      <c r="E294" s="44" t="s">
        <v>9223</v>
      </c>
      <c r="F294" s="44" t="s">
        <v>9069</v>
      </c>
      <c r="G294" s="44" t="s">
        <v>4572</v>
      </c>
      <c r="H294" s="44" t="s">
        <v>3806</v>
      </c>
      <c r="I294" s="31" t="s">
        <v>360</v>
      </c>
      <c r="J294" s="31" t="s">
        <v>7065</v>
      </c>
      <c r="K294" s="32" t="s">
        <v>55</v>
      </c>
      <c r="L294" s="46">
        <v>30</v>
      </c>
      <c r="M294" s="44" t="s">
        <v>4570</v>
      </c>
      <c r="N294" s="51">
        <v>44649</v>
      </c>
      <c r="O294" s="46">
        <v>20222140052201</v>
      </c>
      <c r="P294" s="49">
        <v>44691</v>
      </c>
      <c r="Q294" s="46">
        <f t="shared" si="4"/>
        <v>28</v>
      </c>
      <c r="R294" s="46">
        <f>NETWORKDAYS(N294,P294,AL294:AO294:AP294:AQ294:AR294:AS294:AT294)</f>
        <v>29</v>
      </c>
      <c r="S294" s="44" t="s">
        <v>9135</v>
      </c>
      <c r="T294" s="44" t="s">
        <v>9527</v>
      </c>
      <c r="U294" s="51">
        <v>44691</v>
      </c>
      <c r="V294" s="44" t="s">
        <v>9137</v>
      </c>
      <c r="W294" s="44" t="s">
        <v>9138</v>
      </c>
      <c r="X294" s="44" t="s">
        <v>9079</v>
      </c>
      <c r="Y294" s="44" t="s">
        <v>9528</v>
      </c>
      <c r="AL294" s="68">
        <v>44641</v>
      </c>
      <c r="AM294" s="68">
        <v>44665</v>
      </c>
      <c r="AN294" s="68">
        <v>44666</v>
      </c>
      <c r="AO294" s="68">
        <v>44711</v>
      </c>
      <c r="AP294" s="68">
        <v>44732</v>
      </c>
      <c r="AQ294" s="68">
        <v>44739</v>
      </c>
      <c r="AR294" s="68">
        <v>44746</v>
      </c>
      <c r="AS294" s="68">
        <v>44762</v>
      </c>
      <c r="AT294" s="68">
        <v>44788</v>
      </c>
    </row>
    <row r="295" spans="1:46" s="69" customFormat="1" ht="38.25" hidden="1" x14ac:dyDescent="0.25">
      <c r="A295" s="44" t="s">
        <v>9419</v>
      </c>
      <c r="B295" s="44" t="s">
        <v>9420</v>
      </c>
      <c r="C295" s="31" t="s">
        <v>9071</v>
      </c>
      <c r="D295" s="44" t="s">
        <v>4580</v>
      </c>
      <c r="E295" s="44" t="s">
        <v>9223</v>
      </c>
      <c r="F295" s="44" t="s">
        <v>9069</v>
      </c>
      <c r="G295" s="44" t="s">
        <v>4577</v>
      </c>
      <c r="H295" s="32" t="s">
        <v>9083</v>
      </c>
      <c r="I295" s="31" t="s">
        <v>360</v>
      </c>
      <c r="J295" s="31" t="s">
        <v>7025</v>
      </c>
      <c r="K295" s="32" t="s">
        <v>55</v>
      </c>
      <c r="L295" s="46">
        <v>30</v>
      </c>
      <c r="M295" s="44" t="s">
        <v>4575</v>
      </c>
      <c r="N295" s="51">
        <v>44649</v>
      </c>
      <c r="O295" s="46">
        <v>20222110052851</v>
      </c>
      <c r="P295" s="49">
        <v>44691</v>
      </c>
      <c r="Q295" s="46">
        <f t="shared" si="4"/>
        <v>28</v>
      </c>
      <c r="R295" s="46">
        <f>NETWORKDAYS(N295,P295,AL295:AO295:AP295:AQ295:AR295:AS295:AT295)</f>
        <v>29</v>
      </c>
      <c r="S295" s="44" t="s">
        <v>9135</v>
      </c>
      <c r="T295" s="44" t="s">
        <v>9529</v>
      </c>
      <c r="U295" s="51">
        <v>44692</v>
      </c>
      <c r="V295" s="44" t="s">
        <v>9137</v>
      </c>
      <c r="W295" s="44" t="s">
        <v>9138</v>
      </c>
      <c r="X295" s="44" t="s">
        <v>9079</v>
      </c>
      <c r="Y295" s="44" t="s">
        <v>9079</v>
      </c>
      <c r="AL295" s="71">
        <v>44641</v>
      </c>
      <c r="AM295" s="71">
        <v>44665</v>
      </c>
      <c r="AN295" s="71">
        <v>44666</v>
      </c>
      <c r="AO295" s="71">
        <v>44711</v>
      </c>
      <c r="AP295" s="71">
        <v>44732</v>
      </c>
      <c r="AQ295" s="71">
        <v>44739</v>
      </c>
      <c r="AR295" s="71">
        <v>44746</v>
      </c>
      <c r="AS295" s="71">
        <v>44762</v>
      </c>
      <c r="AT295" s="71">
        <v>44788</v>
      </c>
    </row>
    <row r="296" spans="1:46" s="69" customFormat="1" ht="38.25" hidden="1" x14ac:dyDescent="0.25">
      <c r="A296" s="44" t="s">
        <v>9419</v>
      </c>
      <c r="B296" s="44" t="s">
        <v>9420</v>
      </c>
      <c r="C296" s="44" t="s">
        <v>9067</v>
      </c>
      <c r="D296" s="44" t="s">
        <v>2968</v>
      </c>
      <c r="E296" s="44" t="s">
        <v>9068</v>
      </c>
      <c r="F296" s="44" t="s">
        <v>9225</v>
      </c>
      <c r="G296" s="44" t="s">
        <v>4583</v>
      </c>
      <c r="H296" s="32" t="s">
        <v>9089</v>
      </c>
      <c r="I296" s="31" t="s">
        <v>360</v>
      </c>
      <c r="J296" s="31" t="s">
        <v>7025</v>
      </c>
      <c r="K296" s="32" t="s">
        <v>128</v>
      </c>
      <c r="L296" s="46">
        <v>30</v>
      </c>
      <c r="M296" s="44" t="s">
        <v>4581</v>
      </c>
      <c r="N296" s="51">
        <v>44649</v>
      </c>
      <c r="O296" s="46">
        <v>20222150051841</v>
      </c>
      <c r="P296" s="49">
        <v>44677</v>
      </c>
      <c r="Q296" s="46">
        <f t="shared" si="4"/>
        <v>18</v>
      </c>
      <c r="R296" s="46">
        <f>NETWORKDAYS(N296,P296,AL296:AO296:AP296:AQ296:AR296:AS296:AT296)</f>
        <v>19</v>
      </c>
      <c r="S296" s="44" t="s">
        <v>9135</v>
      </c>
      <c r="T296" s="44"/>
      <c r="U296" s="51">
        <v>44677</v>
      </c>
      <c r="V296" s="44" t="s">
        <v>9137</v>
      </c>
      <c r="W296" s="44" t="s">
        <v>9138</v>
      </c>
      <c r="X296" s="44" t="s">
        <v>9079</v>
      </c>
      <c r="Y296" s="44" t="s">
        <v>9429</v>
      </c>
      <c r="AL296" s="71">
        <v>44641</v>
      </c>
      <c r="AM296" s="71">
        <v>44665</v>
      </c>
      <c r="AN296" s="71">
        <v>44666</v>
      </c>
      <c r="AO296" s="71">
        <v>44711</v>
      </c>
      <c r="AP296" s="71">
        <v>44732</v>
      </c>
      <c r="AQ296" s="71">
        <v>44739</v>
      </c>
      <c r="AR296" s="71">
        <v>44746</v>
      </c>
      <c r="AS296" s="71">
        <v>44762</v>
      </c>
      <c r="AT296" s="71">
        <v>44788</v>
      </c>
    </row>
    <row r="297" spans="1:46" s="69" customFormat="1" ht="25.5" hidden="1" x14ac:dyDescent="0.25">
      <c r="A297" s="44" t="s">
        <v>9419</v>
      </c>
      <c r="B297" s="44" t="s">
        <v>9420</v>
      </c>
      <c r="C297" s="31" t="s">
        <v>9071</v>
      </c>
      <c r="D297" s="44" t="s">
        <v>4587</v>
      </c>
      <c r="E297" s="44" t="s">
        <v>9223</v>
      </c>
      <c r="F297" s="44" t="s">
        <v>9074</v>
      </c>
      <c r="G297" s="44" t="s">
        <v>4221</v>
      </c>
      <c r="H297" s="32" t="s">
        <v>7161</v>
      </c>
      <c r="I297" s="31" t="s">
        <v>7162</v>
      </c>
      <c r="J297" s="44" t="s">
        <v>9096</v>
      </c>
      <c r="K297" s="32" t="s">
        <v>55</v>
      </c>
      <c r="L297" s="46">
        <v>30</v>
      </c>
      <c r="M297" s="44" t="s">
        <v>4584</v>
      </c>
      <c r="N297" s="51">
        <v>44649</v>
      </c>
      <c r="O297" s="46">
        <v>20221000051361</v>
      </c>
      <c r="P297" s="49">
        <v>44671</v>
      </c>
      <c r="Q297" s="46">
        <f t="shared" si="4"/>
        <v>14</v>
      </c>
      <c r="R297" s="46">
        <f>NETWORKDAYS(N297,P297,AL297:AO297:AP297:AQ297:AR297:AS297:AT297)</f>
        <v>15</v>
      </c>
      <c r="S297" s="44" t="s">
        <v>9135</v>
      </c>
      <c r="T297" s="44" t="s">
        <v>9530</v>
      </c>
      <c r="U297" s="51">
        <v>44672</v>
      </c>
      <c r="V297" s="44" t="s">
        <v>9137</v>
      </c>
      <c r="W297" s="44" t="s">
        <v>9138</v>
      </c>
      <c r="X297" s="44" t="s">
        <v>9079</v>
      </c>
      <c r="Y297" s="44" t="s">
        <v>9434</v>
      </c>
      <c r="AL297" s="71">
        <v>44641</v>
      </c>
      <c r="AM297" s="71">
        <v>44665</v>
      </c>
      <c r="AN297" s="71">
        <v>44666</v>
      </c>
      <c r="AO297" s="71">
        <v>44711</v>
      </c>
      <c r="AP297" s="71">
        <v>44732</v>
      </c>
      <c r="AQ297" s="71">
        <v>44739</v>
      </c>
      <c r="AR297" s="71">
        <v>44746</v>
      </c>
      <c r="AS297" s="71">
        <v>44762</v>
      </c>
      <c r="AT297" s="71">
        <v>44788</v>
      </c>
    </row>
    <row r="298" spans="1:46" s="69" customFormat="1" ht="25.5" hidden="1" x14ac:dyDescent="0.25">
      <c r="A298" s="44" t="s">
        <v>9419</v>
      </c>
      <c r="B298" s="44" t="s">
        <v>9420</v>
      </c>
      <c r="C298" s="44" t="s">
        <v>9122</v>
      </c>
      <c r="D298" s="44" t="s">
        <v>4593</v>
      </c>
      <c r="E298" s="44" t="s">
        <v>9223</v>
      </c>
      <c r="F298" s="44" t="s">
        <v>9074</v>
      </c>
      <c r="G298" s="44" t="s">
        <v>4590</v>
      </c>
      <c r="H298" s="31" t="s">
        <v>9118</v>
      </c>
      <c r="I298" s="31" t="s">
        <v>360</v>
      </c>
      <c r="J298" s="31" t="s">
        <v>7065</v>
      </c>
      <c r="K298" s="32" t="s">
        <v>585</v>
      </c>
      <c r="L298" s="46">
        <v>20</v>
      </c>
      <c r="M298" s="44" t="s">
        <v>4588</v>
      </c>
      <c r="N298" s="51">
        <v>44649</v>
      </c>
      <c r="O298" s="46">
        <v>20222140051631</v>
      </c>
      <c r="P298" s="49">
        <v>44677</v>
      </c>
      <c r="Q298" s="46">
        <f t="shared" si="4"/>
        <v>18</v>
      </c>
      <c r="R298" s="46">
        <f>NETWORKDAYS(N298,P298,AL298:AO298:AP298:AQ298:AR298:AS298:AT298)</f>
        <v>19</v>
      </c>
      <c r="S298" s="44" t="s">
        <v>9135</v>
      </c>
      <c r="T298" s="44"/>
      <c r="U298" s="51">
        <v>44677</v>
      </c>
      <c r="V298" s="44" t="s">
        <v>9137</v>
      </c>
      <c r="W298" s="44" t="s">
        <v>9138</v>
      </c>
      <c r="X298" s="44" t="s">
        <v>9079</v>
      </c>
      <c r="Y298" s="44" t="s">
        <v>9531</v>
      </c>
      <c r="AL298" s="68">
        <v>44641</v>
      </c>
      <c r="AM298" s="68">
        <v>44665</v>
      </c>
      <c r="AN298" s="68">
        <v>44666</v>
      </c>
      <c r="AO298" s="68">
        <v>44711</v>
      </c>
      <c r="AP298" s="68">
        <v>44732</v>
      </c>
      <c r="AQ298" s="68">
        <v>44739</v>
      </c>
      <c r="AR298" s="68">
        <v>44746</v>
      </c>
      <c r="AS298" s="68">
        <v>44762</v>
      </c>
      <c r="AT298" s="68">
        <v>44788</v>
      </c>
    </row>
    <row r="299" spans="1:46" s="69" customFormat="1" ht="51" hidden="1" x14ac:dyDescent="0.25">
      <c r="A299" s="44" t="s">
        <v>9419</v>
      </c>
      <c r="B299" s="44" t="s">
        <v>9420</v>
      </c>
      <c r="C299" s="44" t="s">
        <v>9080</v>
      </c>
      <c r="D299" s="44" t="s">
        <v>3302</v>
      </c>
      <c r="E299" s="44" t="s">
        <v>9068</v>
      </c>
      <c r="F299" s="44" t="s">
        <v>9074</v>
      </c>
      <c r="G299" s="44" t="s">
        <v>4602</v>
      </c>
      <c r="H299" s="44" t="s">
        <v>9285</v>
      </c>
      <c r="I299" s="31" t="s">
        <v>360</v>
      </c>
      <c r="J299" s="31" t="s">
        <v>7025</v>
      </c>
      <c r="K299" s="32" t="s">
        <v>93</v>
      </c>
      <c r="L299" s="46">
        <v>35</v>
      </c>
      <c r="M299" s="44" t="s">
        <v>4600</v>
      </c>
      <c r="N299" s="51">
        <v>44650</v>
      </c>
      <c r="O299" s="46">
        <v>20222110050961</v>
      </c>
      <c r="P299" s="49">
        <v>44659</v>
      </c>
      <c r="Q299" s="46">
        <f t="shared" si="4"/>
        <v>7</v>
      </c>
      <c r="R299" s="46">
        <f>NETWORKDAYS(N299,P299,AL299:AO299:AP299:AQ299:AR299:AS299:AT299)</f>
        <v>8</v>
      </c>
      <c r="S299" s="44" t="s">
        <v>9135</v>
      </c>
      <c r="T299" s="44" t="s">
        <v>9532</v>
      </c>
      <c r="U299" s="44"/>
      <c r="V299" s="44"/>
      <c r="W299" s="44"/>
      <c r="X299" s="44"/>
      <c r="Y299" s="44"/>
      <c r="AL299" s="71">
        <v>44641</v>
      </c>
      <c r="AM299" s="71">
        <v>44665</v>
      </c>
      <c r="AN299" s="71">
        <v>44666</v>
      </c>
      <c r="AO299" s="71">
        <v>44711</v>
      </c>
      <c r="AP299" s="71">
        <v>44732</v>
      </c>
      <c r="AQ299" s="71">
        <v>44739</v>
      </c>
      <c r="AR299" s="71">
        <v>44746</v>
      </c>
      <c r="AS299" s="71">
        <v>44762</v>
      </c>
      <c r="AT299" s="71">
        <v>44788</v>
      </c>
    </row>
    <row r="300" spans="1:46" s="81" customFormat="1" ht="38.25" x14ac:dyDescent="0.25">
      <c r="A300" s="56" t="s">
        <v>9419</v>
      </c>
      <c r="B300" s="56" t="s">
        <v>9100</v>
      </c>
      <c r="C300" s="56" t="s">
        <v>9091</v>
      </c>
      <c r="D300" s="56" t="s">
        <v>4608</v>
      </c>
      <c r="E300" s="56" t="s">
        <v>9422</v>
      </c>
      <c r="F300" s="56" t="s">
        <v>9069</v>
      </c>
      <c r="G300" s="56" t="s">
        <v>4605</v>
      </c>
      <c r="H300" s="37" t="s">
        <v>7526</v>
      </c>
      <c r="I300" s="36" t="s">
        <v>360</v>
      </c>
      <c r="J300" s="36" t="s">
        <v>7025</v>
      </c>
      <c r="K300" s="37" t="s">
        <v>93</v>
      </c>
      <c r="L300" s="58">
        <v>35</v>
      </c>
      <c r="M300" s="56" t="s">
        <v>4603</v>
      </c>
      <c r="N300" s="64">
        <v>44650</v>
      </c>
      <c r="O300" s="58">
        <v>20222110054811</v>
      </c>
      <c r="P300" s="59">
        <v>44704</v>
      </c>
      <c r="Q300" s="58">
        <f t="shared" si="4"/>
        <v>36</v>
      </c>
      <c r="R300" s="58">
        <f>NETWORKDAYS(N300,P300,AL300:AO300:AP300:AQ300:AR300:AS300:AT300)</f>
        <v>37</v>
      </c>
      <c r="S300" s="56" t="s">
        <v>9141</v>
      </c>
      <c r="T300" s="56" t="s">
        <v>9533</v>
      </c>
      <c r="U300" s="64">
        <v>44704</v>
      </c>
      <c r="V300" s="56" t="s">
        <v>9137</v>
      </c>
      <c r="W300" s="56" t="s">
        <v>9138</v>
      </c>
      <c r="X300" s="56" t="s">
        <v>9079</v>
      </c>
      <c r="Y300" s="56" t="s">
        <v>9079</v>
      </c>
      <c r="AL300" s="80">
        <v>44641</v>
      </c>
      <c r="AM300" s="80">
        <v>44665</v>
      </c>
      <c r="AN300" s="80">
        <v>44666</v>
      </c>
      <c r="AO300" s="80">
        <v>44711</v>
      </c>
      <c r="AP300" s="80">
        <v>44732</v>
      </c>
      <c r="AQ300" s="80">
        <v>44739</v>
      </c>
      <c r="AR300" s="80">
        <v>44746</v>
      </c>
      <c r="AS300" s="80">
        <v>44762</v>
      </c>
      <c r="AT300" s="80">
        <v>44788</v>
      </c>
    </row>
    <row r="301" spans="1:46" s="69" customFormat="1" ht="51" hidden="1" x14ac:dyDescent="0.25">
      <c r="A301" s="44" t="s">
        <v>9419</v>
      </c>
      <c r="B301" s="44" t="s">
        <v>9420</v>
      </c>
      <c r="C301" s="31" t="s">
        <v>9071</v>
      </c>
      <c r="D301" s="44" t="s">
        <v>4614</v>
      </c>
      <c r="E301" s="44" t="s">
        <v>9223</v>
      </c>
      <c r="F301" s="44" t="s">
        <v>9074</v>
      </c>
      <c r="G301" s="44" t="s">
        <v>4611</v>
      </c>
      <c r="H301" s="32" t="s">
        <v>316</v>
      </c>
      <c r="I301" s="31" t="s">
        <v>360</v>
      </c>
      <c r="J301" s="31" t="s">
        <v>7065</v>
      </c>
      <c r="K301" s="32" t="s">
        <v>93</v>
      </c>
      <c r="L301" s="46">
        <v>35</v>
      </c>
      <c r="M301" s="44" t="s">
        <v>4609</v>
      </c>
      <c r="N301" s="51">
        <v>44650</v>
      </c>
      <c r="O301" s="46">
        <v>20222140054911</v>
      </c>
      <c r="P301" s="49">
        <v>44701</v>
      </c>
      <c r="Q301" s="46">
        <f t="shared" si="4"/>
        <v>35</v>
      </c>
      <c r="R301" s="46">
        <f>NETWORKDAYS(N301,P301,AL301:AO301:AP301:AQ301:AR301:AS301:AT301)</f>
        <v>36</v>
      </c>
      <c r="S301" s="44" t="s">
        <v>9135</v>
      </c>
      <c r="T301" s="44" t="s">
        <v>9534</v>
      </c>
      <c r="U301" s="51">
        <v>44701</v>
      </c>
      <c r="V301" s="44" t="s">
        <v>9137</v>
      </c>
      <c r="W301" s="44" t="s">
        <v>9138</v>
      </c>
      <c r="X301" s="44" t="s">
        <v>9079</v>
      </c>
      <c r="Y301" s="44" t="s">
        <v>9079</v>
      </c>
      <c r="AL301" s="71">
        <v>44641</v>
      </c>
      <c r="AM301" s="71">
        <v>44665</v>
      </c>
      <c r="AN301" s="71">
        <v>44666</v>
      </c>
      <c r="AO301" s="71">
        <v>44711</v>
      </c>
      <c r="AP301" s="71">
        <v>44732</v>
      </c>
      <c r="AQ301" s="71">
        <v>44739</v>
      </c>
      <c r="AR301" s="71">
        <v>44746</v>
      </c>
      <c r="AS301" s="71">
        <v>44762</v>
      </c>
      <c r="AT301" s="71">
        <v>44788</v>
      </c>
    </row>
    <row r="302" spans="1:46" s="69" customFormat="1" ht="38.25" hidden="1" x14ac:dyDescent="0.25">
      <c r="A302" s="44" t="s">
        <v>9419</v>
      </c>
      <c r="B302" s="44" t="s">
        <v>9420</v>
      </c>
      <c r="C302" s="44" t="s">
        <v>9273</v>
      </c>
      <c r="D302" s="44" t="s">
        <v>4620</v>
      </c>
      <c r="E302" s="44" t="s">
        <v>9073</v>
      </c>
      <c r="F302" s="44" t="s">
        <v>9069</v>
      </c>
      <c r="G302" s="44" t="s">
        <v>4617</v>
      </c>
      <c r="H302" s="32" t="s">
        <v>7526</v>
      </c>
      <c r="I302" s="31" t="s">
        <v>360</v>
      </c>
      <c r="J302" s="31" t="s">
        <v>7025</v>
      </c>
      <c r="K302" s="32" t="s">
        <v>93</v>
      </c>
      <c r="L302" s="46">
        <v>35</v>
      </c>
      <c r="M302" s="44" t="s">
        <v>4615</v>
      </c>
      <c r="N302" s="51">
        <v>44650</v>
      </c>
      <c r="O302" s="46">
        <v>20222000051891</v>
      </c>
      <c r="P302" s="49">
        <v>44677</v>
      </c>
      <c r="Q302" s="46">
        <f t="shared" si="4"/>
        <v>17</v>
      </c>
      <c r="R302" s="46">
        <f>NETWORKDAYS(N302,P302,AL302:AO302:AP302:AQ302:AR302:AS302:AT302)</f>
        <v>18</v>
      </c>
      <c r="S302" s="44" t="s">
        <v>9135</v>
      </c>
      <c r="T302" s="44"/>
      <c r="U302" s="51">
        <v>44677</v>
      </c>
      <c r="V302" s="44" t="s">
        <v>9137</v>
      </c>
      <c r="W302" s="44" t="s">
        <v>9138</v>
      </c>
      <c r="X302" s="44" t="s">
        <v>9079</v>
      </c>
      <c r="Y302" s="44" t="s">
        <v>9429</v>
      </c>
      <c r="AL302" s="68">
        <v>44641</v>
      </c>
      <c r="AM302" s="68">
        <v>44665</v>
      </c>
      <c r="AN302" s="68">
        <v>44666</v>
      </c>
      <c r="AO302" s="68">
        <v>44711</v>
      </c>
      <c r="AP302" s="68">
        <v>44732</v>
      </c>
      <c r="AQ302" s="68">
        <v>44739</v>
      </c>
      <c r="AR302" s="68">
        <v>44746</v>
      </c>
      <c r="AS302" s="68">
        <v>44762</v>
      </c>
      <c r="AT302" s="68">
        <v>44788</v>
      </c>
    </row>
    <row r="303" spans="1:46" s="69" customFormat="1" ht="38.25" hidden="1" x14ac:dyDescent="0.25">
      <c r="A303" s="44" t="s">
        <v>9419</v>
      </c>
      <c r="B303" s="44" t="s">
        <v>9420</v>
      </c>
      <c r="C303" s="44" t="s">
        <v>9132</v>
      </c>
      <c r="D303" s="44" t="s">
        <v>4626</v>
      </c>
      <c r="E303" s="44" t="s">
        <v>9068</v>
      </c>
      <c r="F303" s="44" t="s">
        <v>9069</v>
      </c>
      <c r="G303" s="44" t="s">
        <v>4623</v>
      </c>
      <c r="H303" s="32" t="s">
        <v>7526</v>
      </c>
      <c r="I303" s="31" t="s">
        <v>360</v>
      </c>
      <c r="J303" s="31" t="s">
        <v>7025</v>
      </c>
      <c r="K303" s="32" t="s">
        <v>93</v>
      </c>
      <c r="L303" s="46">
        <v>35</v>
      </c>
      <c r="M303" s="44" t="s">
        <v>4621</v>
      </c>
      <c r="N303" s="51">
        <v>44650</v>
      </c>
      <c r="O303" s="46">
        <v>20222110052521</v>
      </c>
      <c r="P303" s="49">
        <v>44692</v>
      </c>
      <c r="Q303" s="46">
        <f t="shared" si="4"/>
        <v>28</v>
      </c>
      <c r="R303" s="46">
        <f>NETWORKDAYS(N303,P303,AL303:AO303:AP303:AQ303:AR303:AS303:AT303)</f>
        <v>29</v>
      </c>
      <c r="S303" s="44" t="s">
        <v>9135</v>
      </c>
      <c r="T303" s="44"/>
      <c r="U303" s="51">
        <v>44692</v>
      </c>
      <c r="V303" s="44" t="s">
        <v>9137</v>
      </c>
      <c r="W303" s="44" t="s">
        <v>9138</v>
      </c>
      <c r="X303" s="44" t="s">
        <v>9079</v>
      </c>
      <c r="Y303" s="44" t="s">
        <v>9525</v>
      </c>
      <c r="AL303" s="71">
        <v>44641</v>
      </c>
      <c r="AM303" s="71">
        <v>44665</v>
      </c>
      <c r="AN303" s="71">
        <v>44666</v>
      </c>
      <c r="AO303" s="71">
        <v>44711</v>
      </c>
      <c r="AP303" s="71">
        <v>44732</v>
      </c>
      <c r="AQ303" s="71">
        <v>44739</v>
      </c>
      <c r="AR303" s="71">
        <v>44746</v>
      </c>
      <c r="AS303" s="71">
        <v>44762</v>
      </c>
      <c r="AT303" s="71">
        <v>44788</v>
      </c>
    </row>
    <row r="304" spans="1:46" s="81" customFormat="1" ht="51" x14ac:dyDescent="0.25">
      <c r="A304" s="56" t="s">
        <v>9419</v>
      </c>
      <c r="B304" s="56" t="s">
        <v>9420</v>
      </c>
      <c r="C304" s="56" t="s">
        <v>9124</v>
      </c>
      <c r="D304" s="56" t="s">
        <v>4631</v>
      </c>
      <c r="E304" s="56" t="s">
        <v>9223</v>
      </c>
      <c r="F304" s="56" t="s">
        <v>9069</v>
      </c>
      <c r="G304" s="56" t="s">
        <v>4629</v>
      </c>
      <c r="H304" s="37" t="s">
        <v>8799</v>
      </c>
      <c r="I304" s="36" t="s">
        <v>360</v>
      </c>
      <c r="J304" s="36" t="s">
        <v>7065</v>
      </c>
      <c r="K304" s="37" t="s">
        <v>93</v>
      </c>
      <c r="L304" s="58">
        <v>35</v>
      </c>
      <c r="M304" s="56" t="s">
        <v>4627</v>
      </c>
      <c r="N304" s="64">
        <v>44650</v>
      </c>
      <c r="O304" s="58">
        <v>20222140055531</v>
      </c>
      <c r="P304" s="59">
        <v>44727</v>
      </c>
      <c r="Q304" s="58">
        <f t="shared" si="4"/>
        <v>52</v>
      </c>
      <c r="R304" s="58">
        <f>NETWORKDAYS(N304,P304,AL304:AO304:AP304:AQ304:AR304:AS304:AT304)</f>
        <v>53</v>
      </c>
      <c r="S304" s="56" t="s">
        <v>9141</v>
      </c>
      <c r="T304" s="56" t="s">
        <v>9535</v>
      </c>
      <c r="U304" s="64">
        <v>44727</v>
      </c>
      <c r="V304" s="56" t="s">
        <v>9137</v>
      </c>
      <c r="W304" s="56" t="s">
        <v>9138</v>
      </c>
      <c r="X304" s="56" t="s">
        <v>9079</v>
      </c>
      <c r="Y304" s="56" t="s">
        <v>9499</v>
      </c>
      <c r="AL304" s="80">
        <v>44641</v>
      </c>
      <c r="AM304" s="80">
        <v>44665</v>
      </c>
      <c r="AN304" s="80">
        <v>44666</v>
      </c>
      <c r="AO304" s="80">
        <v>44711</v>
      </c>
      <c r="AP304" s="80">
        <v>44732</v>
      </c>
      <c r="AQ304" s="80">
        <v>44739</v>
      </c>
      <c r="AR304" s="80">
        <v>44746</v>
      </c>
      <c r="AS304" s="80">
        <v>44762</v>
      </c>
      <c r="AT304" s="80">
        <v>44788</v>
      </c>
    </row>
    <row r="305" spans="1:46" s="69" customFormat="1" ht="51" hidden="1" x14ac:dyDescent="0.25">
      <c r="A305" s="44" t="s">
        <v>9065</v>
      </c>
      <c r="B305" s="44" t="s">
        <v>9420</v>
      </c>
      <c r="C305" s="31" t="s">
        <v>9071</v>
      </c>
      <c r="D305" s="44" t="s">
        <v>4637</v>
      </c>
      <c r="E305" s="44" t="s">
        <v>9422</v>
      </c>
      <c r="F305" s="44" t="s">
        <v>9074</v>
      </c>
      <c r="G305" s="44" t="s">
        <v>4634</v>
      </c>
      <c r="H305" s="32" t="s">
        <v>316</v>
      </c>
      <c r="I305" s="31" t="s">
        <v>360</v>
      </c>
      <c r="J305" s="31" t="s">
        <v>7065</v>
      </c>
      <c r="K305" s="32" t="s">
        <v>55</v>
      </c>
      <c r="L305" s="46">
        <v>30</v>
      </c>
      <c r="M305" s="44" t="s">
        <v>4632</v>
      </c>
      <c r="N305" s="51">
        <v>44652</v>
      </c>
      <c r="O305" s="46" t="s">
        <v>9079</v>
      </c>
      <c r="P305" s="49">
        <v>44694</v>
      </c>
      <c r="Q305" s="46">
        <f t="shared" si="4"/>
        <v>28</v>
      </c>
      <c r="R305" s="46">
        <f>NETWORKDAYS(N305,P305,AL305:AO305:AP305:AQ305:AR305:AS305:AT305)</f>
        <v>29</v>
      </c>
      <c r="S305" s="44" t="s">
        <v>9135</v>
      </c>
      <c r="T305" s="44" t="s">
        <v>9544</v>
      </c>
      <c r="U305" s="51" t="s">
        <v>9079</v>
      </c>
      <c r="V305" s="44" t="s">
        <v>9079</v>
      </c>
      <c r="W305" s="44" t="s">
        <v>9545</v>
      </c>
      <c r="X305" s="44" t="s">
        <v>9079</v>
      </c>
      <c r="Y305" s="44" t="s">
        <v>9079</v>
      </c>
      <c r="AL305" s="71">
        <v>44641</v>
      </c>
      <c r="AM305" s="71">
        <v>44665</v>
      </c>
      <c r="AN305" s="71">
        <v>44666</v>
      </c>
      <c r="AO305" s="71">
        <v>44711</v>
      </c>
      <c r="AP305" s="71">
        <v>44732</v>
      </c>
      <c r="AQ305" s="71">
        <v>44739</v>
      </c>
      <c r="AR305" s="71">
        <v>44746</v>
      </c>
      <c r="AS305" s="71">
        <v>44762</v>
      </c>
      <c r="AT305" s="71">
        <v>44788</v>
      </c>
    </row>
    <row r="306" spans="1:46" s="69" customFormat="1" ht="51" hidden="1" x14ac:dyDescent="0.25">
      <c r="A306" s="44" t="s">
        <v>9065</v>
      </c>
      <c r="B306" s="44" t="s">
        <v>9420</v>
      </c>
      <c r="C306" s="44" t="s">
        <v>9098</v>
      </c>
      <c r="D306" s="44" t="s">
        <v>1752</v>
      </c>
      <c r="E306" s="44" t="s">
        <v>9536</v>
      </c>
      <c r="F306" s="44" t="s">
        <v>9074</v>
      </c>
      <c r="G306" s="44" t="s">
        <v>4640</v>
      </c>
      <c r="H306" s="32" t="s">
        <v>7156</v>
      </c>
      <c r="I306" s="31" t="s">
        <v>360</v>
      </c>
      <c r="J306" s="31" t="s">
        <v>7157</v>
      </c>
      <c r="K306" s="32" t="s">
        <v>585</v>
      </c>
      <c r="L306" s="46">
        <v>20</v>
      </c>
      <c r="M306" s="44" t="s">
        <v>4638</v>
      </c>
      <c r="N306" s="51">
        <v>44652</v>
      </c>
      <c r="O306" s="46" t="s">
        <v>9079</v>
      </c>
      <c r="P306" s="49">
        <v>44678</v>
      </c>
      <c r="Q306" s="46">
        <f t="shared" si="4"/>
        <v>16</v>
      </c>
      <c r="R306" s="46">
        <f>NETWORKDAYS(N306,P306,AL306:AO306:AP306:AQ306:AR306:AS306:AT306)</f>
        <v>17</v>
      </c>
      <c r="S306" s="44" t="s">
        <v>9135</v>
      </c>
      <c r="T306" s="44" t="s">
        <v>9546</v>
      </c>
      <c r="U306" s="51" t="s">
        <v>9079</v>
      </c>
      <c r="V306" s="44" t="s">
        <v>9079</v>
      </c>
      <c r="W306" s="44" t="s">
        <v>9138</v>
      </c>
      <c r="X306" s="44" t="s">
        <v>9079</v>
      </c>
      <c r="Y306" s="44" t="s">
        <v>9547</v>
      </c>
      <c r="AL306" s="68">
        <v>44641</v>
      </c>
      <c r="AM306" s="68">
        <v>44665</v>
      </c>
      <c r="AN306" s="68">
        <v>44666</v>
      </c>
      <c r="AO306" s="68">
        <v>44711</v>
      </c>
      <c r="AP306" s="68">
        <v>44732</v>
      </c>
      <c r="AQ306" s="68">
        <v>44739</v>
      </c>
      <c r="AR306" s="68">
        <v>44746</v>
      </c>
      <c r="AS306" s="68">
        <v>44762</v>
      </c>
      <c r="AT306" s="68">
        <v>44788</v>
      </c>
    </row>
    <row r="307" spans="1:46" s="69" customFormat="1" ht="51" hidden="1" x14ac:dyDescent="0.25">
      <c r="A307" s="44" t="s">
        <v>9065</v>
      </c>
      <c r="B307" s="44" t="s">
        <v>9420</v>
      </c>
      <c r="C307" s="44" t="s">
        <v>9097</v>
      </c>
      <c r="D307" s="44" t="s">
        <v>4724</v>
      </c>
      <c r="E307" s="44" t="s">
        <v>9227</v>
      </c>
      <c r="F307" s="44" t="s">
        <v>9074</v>
      </c>
      <c r="G307" s="44" t="s">
        <v>4721</v>
      </c>
      <c r="H307" s="32" t="s">
        <v>7161</v>
      </c>
      <c r="I307" s="31" t="s">
        <v>7162</v>
      </c>
      <c r="J307" s="44" t="s">
        <v>9096</v>
      </c>
      <c r="K307" s="32" t="s">
        <v>585</v>
      </c>
      <c r="L307" s="46">
        <v>20</v>
      </c>
      <c r="M307" s="44" t="s">
        <v>4719</v>
      </c>
      <c r="N307" s="51">
        <v>44652</v>
      </c>
      <c r="O307" s="46">
        <v>20221000051121</v>
      </c>
      <c r="P307" s="49">
        <v>44671</v>
      </c>
      <c r="Q307" s="46">
        <f t="shared" si="4"/>
        <v>11</v>
      </c>
      <c r="R307" s="46">
        <f>NETWORKDAYS(N307,P307,AL307:AO307:AP307:AQ307:AR307:AS307:AT307)</f>
        <v>12</v>
      </c>
      <c r="S307" s="44" t="s">
        <v>9135</v>
      </c>
      <c r="T307" s="44" t="s">
        <v>9548</v>
      </c>
      <c r="U307" s="51">
        <v>44672</v>
      </c>
      <c r="V307" s="44" t="s">
        <v>9549</v>
      </c>
      <c r="W307" s="44" t="s">
        <v>9138</v>
      </c>
      <c r="X307" s="44" t="s">
        <v>9079</v>
      </c>
      <c r="Y307" s="44" t="s">
        <v>9079</v>
      </c>
      <c r="AL307" s="71">
        <v>44641</v>
      </c>
      <c r="AM307" s="71">
        <v>44665</v>
      </c>
      <c r="AN307" s="71">
        <v>44666</v>
      </c>
      <c r="AO307" s="71">
        <v>44711</v>
      </c>
      <c r="AP307" s="71">
        <v>44732</v>
      </c>
      <c r="AQ307" s="71">
        <v>44739</v>
      </c>
      <c r="AR307" s="71">
        <v>44746</v>
      </c>
      <c r="AS307" s="71">
        <v>44762</v>
      </c>
      <c r="AT307" s="71">
        <v>44788</v>
      </c>
    </row>
    <row r="308" spans="1:46" s="69" customFormat="1" ht="38.25" hidden="1" x14ac:dyDescent="0.25">
      <c r="A308" s="44" t="s">
        <v>9065</v>
      </c>
      <c r="B308" s="44" t="s">
        <v>9420</v>
      </c>
      <c r="C308" s="44" t="s">
        <v>9088</v>
      </c>
      <c r="D308" s="44" t="s">
        <v>3481</v>
      </c>
      <c r="E308" s="44" t="s">
        <v>9536</v>
      </c>
      <c r="F308" s="44" t="s">
        <v>9074</v>
      </c>
      <c r="G308" s="44" t="s">
        <v>4784</v>
      </c>
      <c r="H308" s="44" t="s">
        <v>9285</v>
      </c>
      <c r="I308" s="31" t="s">
        <v>360</v>
      </c>
      <c r="J308" s="31" t="s">
        <v>7025</v>
      </c>
      <c r="K308" s="32" t="s">
        <v>128</v>
      </c>
      <c r="L308" s="46">
        <v>30</v>
      </c>
      <c r="M308" s="44" t="s">
        <v>4782</v>
      </c>
      <c r="N308" s="51">
        <v>44655</v>
      </c>
      <c r="O308" s="46">
        <v>20222110052501</v>
      </c>
      <c r="P308" s="49">
        <v>44691</v>
      </c>
      <c r="Q308" s="46">
        <f t="shared" si="4"/>
        <v>24</v>
      </c>
      <c r="R308" s="46">
        <f>NETWORKDAYS(N308,P308,AL308:AO308:AP308:AQ308:AR308:AS308:AT308)</f>
        <v>25</v>
      </c>
      <c r="S308" s="44" t="s">
        <v>9135</v>
      </c>
      <c r="T308" s="44" t="s">
        <v>9550</v>
      </c>
      <c r="U308" s="51" t="s">
        <v>9079</v>
      </c>
      <c r="V308" s="44" t="s">
        <v>9079</v>
      </c>
      <c r="W308" s="44" t="s">
        <v>9545</v>
      </c>
      <c r="X308" s="44" t="s">
        <v>9079</v>
      </c>
      <c r="Y308" s="44" t="s">
        <v>9551</v>
      </c>
      <c r="AL308" s="71">
        <v>44641</v>
      </c>
      <c r="AM308" s="71">
        <v>44665</v>
      </c>
      <c r="AN308" s="71">
        <v>44666</v>
      </c>
      <c r="AO308" s="71">
        <v>44711</v>
      </c>
      <c r="AP308" s="71">
        <v>44732</v>
      </c>
      <c r="AQ308" s="71">
        <v>44739</v>
      </c>
      <c r="AR308" s="71">
        <v>44746</v>
      </c>
      <c r="AS308" s="71">
        <v>44762</v>
      </c>
      <c r="AT308" s="71">
        <v>44788</v>
      </c>
    </row>
    <row r="309" spans="1:46" s="69" customFormat="1" ht="51" hidden="1" x14ac:dyDescent="0.25">
      <c r="A309" s="44" t="s">
        <v>9065</v>
      </c>
      <c r="B309" s="44" t="s">
        <v>9420</v>
      </c>
      <c r="C309" s="44" t="s">
        <v>9088</v>
      </c>
      <c r="D309" s="44" t="s">
        <v>3481</v>
      </c>
      <c r="E309" s="44" t="s">
        <v>9536</v>
      </c>
      <c r="F309" s="44" t="s">
        <v>9074</v>
      </c>
      <c r="G309" s="44" t="s">
        <v>4790</v>
      </c>
      <c r="H309" s="32" t="s">
        <v>7156</v>
      </c>
      <c r="I309" s="31" t="s">
        <v>360</v>
      </c>
      <c r="J309" s="31" t="s">
        <v>7157</v>
      </c>
      <c r="K309" s="32" t="s">
        <v>585</v>
      </c>
      <c r="L309" s="46">
        <v>20</v>
      </c>
      <c r="M309" s="44" t="s">
        <v>4788</v>
      </c>
      <c r="N309" s="51">
        <v>44655</v>
      </c>
      <c r="O309" s="46" t="s">
        <v>9079</v>
      </c>
      <c r="P309" s="49">
        <v>44678</v>
      </c>
      <c r="Q309" s="46">
        <f t="shared" si="4"/>
        <v>15</v>
      </c>
      <c r="R309" s="46">
        <f>NETWORKDAYS(N309,P309,AL309:AO309:AP309:AQ309:AR309:AS309:AT309)</f>
        <v>16</v>
      </c>
      <c r="S309" s="44" t="s">
        <v>9135</v>
      </c>
      <c r="T309" s="44" t="s">
        <v>9552</v>
      </c>
      <c r="U309" s="51" t="s">
        <v>9079</v>
      </c>
      <c r="V309" s="44" t="s">
        <v>9079</v>
      </c>
      <c r="W309" s="44" t="s">
        <v>9138</v>
      </c>
      <c r="X309" s="44" t="s">
        <v>9079</v>
      </c>
      <c r="Y309" s="44" t="s">
        <v>9547</v>
      </c>
      <c r="AL309" s="71">
        <v>44641</v>
      </c>
      <c r="AM309" s="71">
        <v>44665</v>
      </c>
      <c r="AN309" s="71">
        <v>44666</v>
      </c>
      <c r="AO309" s="71">
        <v>44711</v>
      </c>
      <c r="AP309" s="71">
        <v>44732</v>
      </c>
      <c r="AQ309" s="71">
        <v>44739</v>
      </c>
      <c r="AR309" s="71">
        <v>44746</v>
      </c>
      <c r="AS309" s="71">
        <v>44762</v>
      </c>
      <c r="AT309" s="71">
        <v>44788</v>
      </c>
    </row>
    <row r="310" spans="1:46" s="69" customFormat="1" ht="51" hidden="1" x14ac:dyDescent="0.25">
      <c r="A310" s="44" t="s">
        <v>9065</v>
      </c>
      <c r="B310" s="44" t="s">
        <v>9224</v>
      </c>
      <c r="C310" s="44" t="s">
        <v>9098</v>
      </c>
      <c r="D310" s="44" t="s">
        <v>4802</v>
      </c>
      <c r="E310" s="44" t="s">
        <v>9223</v>
      </c>
      <c r="F310" s="31" t="s">
        <v>9101</v>
      </c>
      <c r="G310" s="44" t="s">
        <v>4799</v>
      </c>
      <c r="H310" s="32" t="s">
        <v>9089</v>
      </c>
      <c r="I310" s="31" t="s">
        <v>360</v>
      </c>
      <c r="J310" s="31" t="s">
        <v>9090</v>
      </c>
      <c r="K310" s="32" t="s">
        <v>55</v>
      </c>
      <c r="L310" s="46">
        <v>30</v>
      </c>
      <c r="M310" s="44" t="s">
        <v>4797</v>
      </c>
      <c r="N310" s="51">
        <v>44655</v>
      </c>
      <c r="O310" s="46">
        <v>20222150051981</v>
      </c>
      <c r="P310" s="49">
        <v>44685</v>
      </c>
      <c r="Q310" s="46">
        <f t="shared" si="4"/>
        <v>20</v>
      </c>
      <c r="R310" s="46">
        <f>NETWORKDAYS(N310,P310,AL310:AO310:AP310:AQ310:AR310:AS310:AT310)</f>
        <v>21</v>
      </c>
      <c r="S310" s="44" t="s">
        <v>9135</v>
      </c>
      <c r="T310" s="44"/>
      <c r="U310" s="51"/>
      <c r="V310" s="44"/>
      <c r="W310" s="44"/>
      <c r="X310" s="44"/>
      <c r="Y310" s="44" t="s">
        <v>9553</v>
      </c>
      <c r="AL310" s="68">
        <v>44641</v>
      </c>
      <c r="AM310" s="68">
        <v>44665</v>
      </c>
      <c r="AN310" s="68">
        <v>44666</v>
      </c>
      <c r="AO310" s="68">
        <v>44711</v>
      </c>
      <c r="AP310" s="68">
        <v>44732</v>
      </c>
      <c r="AQ310" s="68">
        <v>44739</v>
      </c>
      <c r="AR310" s="68">
        <v>44746</v>
      </c>
      <c r="AS310" s="68">
        <v>44762</v>
      </c>
      <c r="AT310" s="68">
        <v>44788</v>
      </c>
    </row>
    <row r="311" spans="1:46" s="69" customFormat="1" ht="51" hidden="1" x14ac:dyDescent="0.25">
      <c r="A311" s="44" t="s">
        <v>9065</v>
      </c>
      <c r="B311" s="44" t="s">
        <v>9420</v>
      </c>
      <c r="C311" s="31" t="s">
        <v>9071</v>
      </c>
      <c r="D311" s="44" t="s">
        <v>4833</v>
      </c>
      <c r="E311" s="44" t="s">
        <v>9223</v>
      </c>
      <c r="F311" s="44" t="s">
        <v>9095</v>
      </c>
      <c r="G311" s="44" t="s">
        <v>4831</v>
      </c>
      <c r="H311" s="32" t="s">
        <v>8799</v>
      </c>
      <c r="I311" s="31" t="s">
        <v>360</v>
      </c>
      <c r="J311" s="31" t="s">
        <v>7065</v>
      </c>
      <c r="K311" s="32" t="s">
        <v>55</v>
      </c>
      <c r="L311" s="46">
        <v>30</v>
      </c>
      <c r="M311" s="44" t="s">
        <v>4829</v>
      </c>
      <c r="N311" s="51">
        <v>44655</v>
      </c>
      <c r="O311" s="46">
        <v>20222140054141</v>
      </c>
      <c r="P311" s="49">
        <v>44694</v>
      </c>
      <c r="Q311" s="46">
        <f t="shared" si="4"/>
        <v>27</v>
      </c>
      <c r="R311" s="46">
        <f>NETWORKDAYS(N311,P311,AL311:AO311:AP311:AQ311:AR311:AS311:AT311)</f>
        <v>28</v>
      </c>
      <c r="S311" s="44" t="s">
        <v>9135</v>
      </c>
      <c r="T311" s="44" t="s">
        <v>9554</v>
      </c>
      <c r="U311" s="51" t="s">
        <v>9079</v>
      </c>
      <c r="V311" s="44" t="s">
        <v>9316</v>
      </c>
      <c r="W311" s="44" t="s">
        <v>9138</v>
      </c>
      <c r="X311" s="44" t="s">
        <v>9079</v>
      </c>
      <c r="Y311" s="44" t="s">
        <v>9555</v>
      </c>
      <c r="AL311" s="71">
        <v>44641</v>
      </c>
      <c r="AM311" s="71">
        <v>44665</v>
      </c>
      <c r="AN311" s="71">
        <v>44666</v>
      </c>
      <c r="AO311" s="71">
        <v>44711</v>
      </c>
      <c r="AP311" s="71">
        <v>44732</v>
      </c>
      <c r="AQ311" s="71">
        <v>44739</v>
      </c>
      <c r="AR311" s="71">
        <v>44746</v>
      </c>
      <c r="AS311" s="71">
        <v>44762</v>
      </c>
      <c r="AT311" s="71">
        <v>44788</v>
      </c>
    </row>
    <row r="312" spans="1:46" s="69" customFormat="1" ht="38.25" hidden="1" x14ac:dyDescent="0.25">
      <c r="A312" s="44" t="s">
        <v>9065</v>
      </c>
      <c r="B312" s="44" t="s">
        <v>9420</v>
      </c>
      <c r="C312" s="44" t="s">
        <v>9067</v>
      </c>
      <c r="D312" s="44" t="s">
        <v>4844</v>
      </c>
      <c r="E312" s="44" t="s">
        <v>9536</v>
      </c>
      <c r="F312" s="44" t="s">
        <v>9095</v>
      </c>
      <c r="G312" s="44" t="s">
        <v>4842</v>
      </c>
      <c r="H312" s="31" t="s">
        <v>9114</v>
      </c>
      <c r="I312" s="31" t="s">
        <v>360</v>
      </c>
      <c r="J312" s="32" t="s">
        <v>392</v>
      </c>
      <c r="K312" s="32" t="s">
        <v>55</v>
      </c>
      <c r="L312" s="46">
        <v>30</v>
      </c>
      <c r="M312" s="44" t="s">
        <v>4840</v>
      </c>
      <c r="N312" s="51">
        <v>44655</v>
      </c>
      <c r="O312" s="46" t="s">
        <v>9079</v>
      </c>
      <c r="P312" s="49">
        <v>44687</v>
      </c>
      <c r="Q312" s="46">
        <f t="shared" si="4"/>
        <v>22</v>
      </c>
      <c r="R312" s="46">
        <f>NETWORKDAYS(N312,P312,AL312:AO312:AP312:AQ312:AR312:AS312:AT312)</f>
        <v>23</v>
      </c>
      <c r="S312" s="44" t="s">
        <v>9135</v>
      </c>
      <c r="T312" s="44" t="s">
        <v>9556</v>
      </c>
      <c r="U312" s="51" t="s">
        <v>9079</v>
      </c>
      <c r="V312" s="44" t="s">
        <v>9079</v>
      </c>
      <c r="W312" s="44" t="s">
        <v>9545</v>
      </c>
      <c r="X312" s="44" t="s">
        <v>9079</v>
      </c>
      <c r="Y312" s="44" t="s">
        <v>9557</v>
      </c>
      <c r="AL312" s="71">
        <v>44641</v>
      </c>
      <c r="AM312" s="71">
        <v>44665</v>
      </c>
      <c r="AN312" s="71">
        <v>44666</v>
      </c>
      <c r="AO312" s="71">
        <v>44711</v>
      </c>
      <c r="AP312" s="71">
        <v>44732</v>
      </c>
      <c r="AQ312" s="71">
        <v>44739</v>
      </c>
      <c r="AR312" s="71">
        <v>44746</v>
      </c>
      <c r="AS312" s="71">
        <v>44762</v>
      </c>
      <c r="AT312" s="71">
        <v>44788</v>
      </c>
    </row>
    <row r="313" spans="1:46" s="69" customFormat="1" ht="63.75" hidden="1" x14ac:dyDescent="0.25">
      <c r="A313" s="44" t="s">
        <v>9065</v>
      </c>
      <c r="B313" s="44" t="s">
        <v>9420</v>
      </c>
      <c r="C313" s="44" t="s">
        <v>9098</v>
      </c>
      <c r="D313" s="44" t="s">
        <v>4850</v>
      </c>
      <c r="E313" s="44" t="s">
        <v>9536</v>
      </c>
      <c r="F313" s="44" t="s">
        <v>9069</v>
      </c>
      <c r="G313" s="44" t="s">
        <v>4847</v>
      </c>
      <c r="H313" s="44" t="s">
        <v>3806</v>
      </c>
      <c r="I313" s="31" t="s">
        <v>360</v>
      </c>
      <c r="J313" s="31" t="s">
        <v>7065</v>
      </c>
      <c r="K313" s="32" t="s">
        <v>128</v>
      </c>
      <c r="L313" s="46">
        <v>30</v>
      </c>
      <c r="M313" s="44" t="s">
        <v>4845</v>
      </c>
      <c r="N313" s="51">
        <v>44655</v>
      </c>
      <c r="O313" s="46" t="s">
        <v>9079</v>
      </c>
      <c r="P313" s="49">
        <v>44672</v>
      </c>
      <c r="Q313" s="46">
        <f t="shared" si="4"/>
        <v>11</v>
      </c>
      <c r="R313" s="46">
        <f>NETWORKDAYS(N313,P313,AL313:AO313:AP313:AQ313:AR313:AS313:AT313)</f>
        <v>12</v>
      </c>
      <c r="S313" s="44" t="s">
        <v>9135</v>
      </c>
      <c r="T313" s="44" t="s">
        <v>9558</v>
      </c>
      <c r="U313" s="51" t="s">
        <v>9079</v>
      </c>
      <c r="V313" s="44" t="s">
        <v>9079</v>
      </c>
      <c r="W313" s="44" t="s">
        <v>9545</v>
      </c>
      <c r="X313" s="44" t="s">
        <v>9079</v>
      </c>
      <c r="Y313" s="44" t="s">
        <v>9559</v>
      </c>
      <c r="AL313" s="71">
        <v>44641</v>
      </c>
      <c r="AM313" s="71">
        <v>44665</v>
      </c>
      <c r="AN313" s="71">
        <v>44666</v>
      </c>
      <c r="AO313" s="71">
        <v>44711</v>
      </c>
      <c r="AP313" s="71">
        <v>44732</v>
      </c>
      <c r="AQ313" s="71">
        <v>44739</v>
      </c>
      <c r="AR313" s="71">
        <v>44746</v>
      </c>
      <c r="AS313" s="71">
        <v>44762</v>
      </c>
      <c r="AT313" s="71">
        <v>44788</v>
      </c>
    </row>
    <row r="314" spans="1:46" s="69" customFormat="1" ht="38.25" hidden="1" x14ac:dyDescent="0.25">
      <c r="A314" s="44" t="s">
        <v>9065</v>
      </c>
      <c r="B314" s="44" t="s">
        <v>9420</v>
      </c>
      <c r="C314" s="44" t="s">
        <v>9097</v>
      </c>
      <c r="D314" s="44" t="s">
        <v>3495</v>
      </c>
      <c r="E314" s="44" t="s">
        <v>9536</v>
      </c>
      <c r="F314" s="44" t="s">
        <v>9069</v>
      </c>
      <c r="G314" s="44" t="s">
        <v>4859</v>
      </c>
      <c r="H314" s="32" t="s">
        <v>1404</v>
      </c>
      <c r="I314" s="31" t="s">
        <v>360</v>
      </c>
      <c r="J314" s="31" t="s">
        <v>7065</v>
      </c>
      <c r="K314" s="32" t="s">
        <v>93</v>
      </c>
      <c r="L314" s="46">
        <v>35</v>
      </c>
      <c r="M314" s="44" t="s">
        <v>4857</v>
      </c>
      <c r="N314" s="51">
        <v>44655</v>
      </c>
      <c r="O314" s="46" t="s">
        <v>9079</v>
      </c>
      <c r="P314" s="49">
        <v>44705</v>
      </c>
      <c r="Q314" s="46">
        <f t="shared" si="4"/>
        <v>34</v>
      </c>
      <c r="R314" s="46">
        <f>NETWORKDAYS(N314,P314,AL314:AO314:AP314:AQ314:AR314:AS314:AT314)</f>
        <v>35</v>
      </c>
      <c r="S314" s="44" t="s">
        <v>9135</v>
      </c>
      <c r="T314" s="44" t="s">
        <v>9560</v>
      </c>
      <c r="U314" s="51" t="s">
        <v>9079</v>
      </c>
      <c r="V314" s="44" t="s">
        <v>9079</v>
      </c>
      <c r="W314" s="44" t="s">
        <v>9138</v>
      </c>
      <c r="X314" s="44" t="s">
        <v>9079</v>
      </c>
      <c r="Y314" s="44" t="s">
        <v>9561</v>
      </c>
      <c r="AL314" s="68">
        <v>44641</v>
      </c>
      <c r="AM314" s="68">
        <v>44665</v>
      </c>
      <c r="AN314" s="68">
        <v>44666</v>
      </c>
      <c r="AO314" s="68">
        <v>44711</v>
      </c>
      <c r="AP314" s="68">
        <v>44732</v>
      </c>
      <c r="AQ314" s="68">
        <v>44739</v>
      </c>
      <c r="AR314" s="68">
        <v>44746</v>
      </c>
      <c r="AS314" s="68">
        <v>44762</v>
      </c>
      <c r="AT314" s="68">
        <v>44788</v>
      </c>
    </row>
    <row r="315" spans="1:46" s="81" customFormat="1" ht="51" x14ac:dyDescent="0.25">
      <c r="A315" s="56" t="s">
        <v>9065</v>
      </c>
      <c r="B315" s="56" t="s">
        <v>9420</v>
      </c>
      <c r="C315" s="36" t="s">
        <v>9071</v>
      </c>
      <c r="D315" s="56" t="s">
        <v>4888</v>
      </c>
      <c r="E315" s="56" t="s">
        <v>9423</v>
      </c>
      <c r="F315" s="56" t="s">
        <v>9074</v>
      </c>
      <c r="G315" s="56" t="s">
        <v>4885</v>
      </c>
      <c r="H315" s="37" t="s">
        <v>9094</v>
      </c>
      <c r="I315" s="56" t="s">
        <v>9076</v>
      </c>
      <c r="J315" s="36" t="s">
        <v>7774</v>
      </c>
      <c r="K315" s="37" t="s">
        <v>660</v>
      </c>
      <c r="L315" s="58">
        <v>10</v>
      </c>
      <c r="M315" s="56" t="s">
        <v>4883</v>
      </c>
      <c r="N315" s="64">
        <v>44655</v>
      </c>
      <c r="O315" s="58">
        <v>20223130053951</v>
      </c>
      <c r="P315" s="59">
        <v>44690</v>
      </c>
      <c r="Q315" s="58">
        <f t="shared" si="4"/>
        <v>23</v>
      </c>
      <c r="R315" s="58">
        <f>NETWORKDAYS(N315,P315,AL315:AO315:AP315:AQ315:AR315:AS315:AT315)</f>
        <v>24</v>
      </c>
      <c r="S315" s="56" t="s">
        <v>9141</v>
      </c>
      <c r="T315" s="56" t="s">
        <v>9562</v>
      </c>
      <c r="U315" s="56"/>
      <c r="V315" s="56"/>
      <c r="W315" s="56"/>
      <c r="X315" s="56"/>
      <c r="Y315" s="56" t="s">
        <v>9563</v>
      </c>
      <c r="AL315" s="80">
        <v>44641</v>
      </c>
      <c r="AM315" s="80">
        <v>44665</v>
      </c>
      <c r="AN315" s="80">
        <v>44666</v>
      </c>
      <c r="AO315" s="80">
        <v>44711</v>
      </c>
      <c r="AP315" s="80">
        <v>44732</v>
      </c>
      <c r="AQ315" s="80">
        <v>44739</v>
      </c>
      <c r="AR315" s="80">
        <v>44746</v>
      </c>
      <c r="AS315" s="80">
        <v>44762</v>
      </c>
      <c r="AT315" s="80">
        <v>44788</v>
      </c>
    </row>
    <row r="316" spans="1:46" s="87" customFormat="1" ht="25.5" x14ac:dyDescent="0.25">
      <c r="A316" s="53" t="s">
        <v>9065</v>
      </c>
      <c r="B316" s="53" t="s">
        <v>9420</v>
      </c>
      <c r="C316" s="41" t="s">
        <v>9071</v>
      </c>
      <c r="D316" s="53" t="s">
        <v>4899</v>
      </c>
      <c r="E316" s="53" t="s">
        <v>9422</v>
      </c>
      <c r="F316" s="53" t="s">
        <v>9095</v>
      </c>
      <c r="G316" s="53" t="s">
        <v>3439</v>
      </c>
      <c r="H316" s="41" t="s">
        <v>7275</v>
      </c>
      <c r="I316" s="41" t="s">
        <v>7162</v>
      </c>
      <c r="J316" s="42" t="s">
        <v>664</v>
      </c>
      <c r="K316" s="42" t="s">
        <v>585</v>
      </c>
      <c r="L316" s="55">
        <v>20</v>
      </c>
      <c r="M316" s="53" t="s">
        <v>4895</v>
      </c>
      <c r="N316" s="98">
        <v>44655</v>
      </c>
      <c r="O316" s="55"/>
      <c r="P316" s="99">
        <v>44771</v>
      </c>
      <c r="Q316" s="55">
        <f t="shared" si="4"/>
        <v>77</v>
      </c>
      <c r="R316" s="55">
        <f>NETWORKDAYS(N316,P316,AL316:AO316:AP316:AQ316:AR316:AS316:AT316)</f>
        <v>78</v>
      </c>
      <c r="S316" s="53" t="s">
        <v>9158</v>
      </c>
      <c r="T316" s="53"/>
      <c r="U316" s="63"/>
      <c r="V316" s="53"/>
      <c r="W316" s="53"/>
      <c r="X316" s="53"/>
      <c r="Y316" s="53"/>
      <c r="AL316" s="86">
        <v>44641</v>
      </c>
      <c r="AM316" s="86">
        <v>44665</v>
      </c>
      <c r="AN316" s="86">
        <v>44666</v>
      </c>
      <c r="AO316" s="86">
        <v>44711</v>
      </c>
      <c r="AP316" s="86">
        <v>44732</v>
      </c>
      <c r="AQ316" s="86">
        <v>44739</v>
      </c>
      <c r="AR316" s="86">
        <v>44746</v>
      </c>
      <c r="AS316" s="86">
        <v>44762</v>
      </c>
      <c r="AT316" s="86">
        <v>44788</v>
      </c>
    </row>
    <row r="317" spans="1:46" s="69" customFormat="1" ht="38.25" hidden="1" x14ac:dyDescent="0.25">
      <c r="A317" s="44" t="s">
        <v>9065</v>
      </c>
      <c r="B317" s="44" t="s">
        <v>9420</v>
      </c>
      <c r="C317" s="44" t="s">
        <v>9067</v>
      </c>
      <c r="D317" s="44" t="s">
        <v>4916</v>
      </c>
      <c r="E317" s="44" t="s">
        <v>9223</v>
      </c>
      <c r="F317" s="44" t="s">
        <v>9074</v>
      </c>
      <c r="G317" s="44" t="s">
        <v>4913</v>
      </c>
      <c r="H317" s="32" t="s">
        <v>9094</v>
      </c>
      <c r="I317" s="44" t="s">
        <v>9076</v>
      </c>
      <c r="J317" s="31" t="s">
        <v>7774</v>
      </c>
      <c r="K317" s="32" t="s">
        <v>55</v>
      </c>
      <c r="L317" s="46">
        <v>30</v>
      </c>
      <c r="M317" s="44" t="s">
        <v>4911</v>
      </c>
      <c r="N317" s="51">
        <v>44655</v>
      </c>
      <c r="O317" s="46" t="s">
        <v>9079</v>
      </c>
      <c r="P317" s="49">
        <v>44658</v>
      </c>
      <c r="Q317" s="46">
        <f t="shared" si="4"/>
        <v>3</v>
      </c>
      <c r="R317" s="46">
        <f>NETWORKDAYS(N317,P317,AL317:AO317:AP317:AQ317:AR317:AS317:AT317)</f>
        <v>4</v>
      </c>
      <c r="S317" s="44" t="s">
        <v>9135</v>
      </c>
      <c r="T317" s="44" t="s">
        <v>9564</v>
      </c>
      <c r="U317" s="51" t="s">
        <v>9079</v>
      </c>
      <c r="V317" s="44" t="s">
        <v>9549</v>
      </c>
      <c r="W317" s="44" t="s">
        <v>9138</v>
      </c>
      <c r="X317" s="44" t="s">
        <v>9079</v>
      </c>
      <c r="Y317" s="44" t="s">
        <v>9565</v>
      </c>
      <c r="AL317" s="71">
        <v>44641</v>
      </c>
      <c r="AM317" s="71">
        <v>44665</v>
      </c>
      <c r="AN317" s="71">
        <v>44666</v>
      </c>
      <c r="AO317" s="71">
        <v>44711</v>
      </c>
      <c r="AP317" s="71">
        <v>44732</v>
      </c>
      <c r="AQ317" s="71">
        <v>44739</v>
      </c>
      <c r="AR317" s="71">
        <v>44746</v>
      </c>
      <c r="AS317" s="71">
        <v>44762</v>
      </c>
      <c r="AT317" s="71">
        <v>44788</v>
      </c>
    </row>
    <row r="318" spans="1:46" s="69" customFormat="1" ht="51" hidden="1" x14ac:dyDescent="0.25">
      <c r="A318" s="44" t="s">
        <v>9065</v>
      </c>
      <c r="B318" s="44" t="s">
        <v>9420</v>
      </c>
      <c r="C318" s="44" t="s">
        <v>9072</v>
      </c>
      <c r="D318" s="44" t="s">
        <v>4921</v>
      </c>
      <c r="E318" s="44" t="s">
        <v>9223</v>
      </c>
      <c r="F318" s="44" t="s">
        <v>9069</v>
      </c>
      <c r="G318" s="44" t="s">
        <v>4919</v>
      </c>
      <c r="H318" s="44" t="s">
        <v>3806</v>
      </c>
      <c r="I318" s="31" t="s">
        <v>360</v>
      </c>
      <c r="J318" s="31" t="s">
        <v>7065</v>
      </c>
      <c r="K318" s="32" t="s">
        <v>55</v>
      </c>
      <c r="L318" s="46">
        <v>30</v>
      </c>
      <c r="M318" s="44" t="s">
        <v>4917</v>
      </c>
      <c r="N318" s="51">
        <v>44655</v>
      </c>
      <c r="O318" s="46">
        <v>20222140052211</v>
      </c>
      <c r="P318" s="49">
        <v>44686</v>
      </c>
      <c r="Q318" s="46">
        <f t="shared" si="4"/>
        <v>21</v>
      </c>
      <c r="R318" s="46">
        <f>NETWORKDAYS(N318,P318,AL318:AO318:AP318:AQ318:AR318:AS318:AT318)</f>
        <v>22</v>
      </c>
      <c r="S318" s="44" t="s">
        <v>9135</v>
      </c>
      <c r="T318" s="44" t="s">
        <v>9566</v>
      </c>
      <c r="U318" s="44" t="s">
        <v>9079</v>
      </c>
      <c r="V318" s="44" t="s">
        <v>9316</v>
      </c>
      <c r="W318" s="44" t="s">
        <v>9138</v>
      </c>
      <c r="X318" s="44" t="s">
        <v>9079</v>
      </c>
      <c r="Y318" s="44" t="s">
        <v>9553</v>
      </c>
      <c r="AL318" s="68">
        <v>44641</v>
      </c>
      <c r="AM318" s="68">
        <v>44665</v>
      </c>
      <c r="AN318" s="68">
        <v>44666</v>
      </c>
      <c r="AO318" s="68">
        <v>44711</v>
      </c>
      <c r="AP318" s="68">
        <v>44732</v>
      </c>
      <c r="AQ318" s="68">
        <v>44739</v>
      </c>
      <c r="AR318" s="68">
        <v>44746</v>
      </c>
      <c r="AS318" s="68">
        <v>44762</v>
      </c>
      <c r="AT318" s="68">
        <v>44788</v>
      </c>
    </row>
    <row r="319" spans="1:46" s="69" customFormat="1" ht="38.25" hidden="1" x14ac:dyDescent="0.25">
      <c r="A319" s="44" t="s">
        <v>9065</v>
      </c>
      <c r="B319" s="44" t="s">
        <v>9420</v>
      </c>
      <c r="C319" s="31" t="s">
        <v>9071</v>
      </c>
      <c r="D319" s="44" t="s">
        <v>5002</v>
      </c>
      <c r="E319" s="44" t="s">
        <v>9223</v>
      </c>
      <c r="F319" s="44" t="s">
        <v>9069</v>
      </c>
      <c r="G319" s="44" t="s">
        <v>4999</v>
      </c>
      <c r="H319" s="32" t="s">
        <v>7526</v>
      </c>
      <c r="I319" s="31" t="s">
        <v>360</v>
      </c>
      <c r="J319" s="31" t="s">
        <v>7025</v>
      </c>
      <c r="K319" s="32" t="s">
        <v>55</v>
      </c>
      <c r="L319" s="46">
        <v>30</v>
      </c>
      <c r="M319" s="44" t="s">
        <v>4997</v>
      </c>
      <c r="N319" s="51">
        <v>44658</v>
      </c>
      <c r="O319" s="46">
        <v>20222110054821</v>
      </c>
      <c r="P319" s="49">
        <v>44710</v>
      </c>
      <c r="Q319" s="46">
        <f t="shared" si="4"/>
        <v>34</v>
      </c>
      <c r="R319" s="46">
        <f>NETWORKDAYS(N319,P319,AL319:AO319:AP319:AQ319:AR319:AS319:AT319)</f>
        <v>35</v>
      </c>
      <c r="S319" s="44" t="s">
        <v>9135</v>
      </c>
      <c r="T319" s="44" t="s">
        <v>9567</v>
      </c>
      <c r="U319" s="51">
        <v>44704</v>
      </c>
      <c r="V319" s="44" t="s">
        <v>9549</v>
      </c>
      <c r="W319" s="44" t="s">
        <v>9138</v>
      </c>
      <c r="X319" s="44" t="s">
        <v>9079</v>
      </c>
      <c r="Y319" s="44" t="s">
        <v>9079</v>
      </c>
      <c r="AL319" s="71">
        <v>44641</v>
      </c>
      <c r="AM319" s="71">
        <v>44665</v>
      </c>
      <c r="AN319" s="71">
        <v>44666</v>
      </c>
      <c r="AO319" s="71">
        <v>44711</v>
      </c>
      <c r="AP319" s="71">
        <v>44732</v>
      </c>
      <c r="AQ319" s="71">
        <v>44739</v>
      </c>
      <c r="AR319" s="71">
        <v>44746</v>
      </c>
      <c r="AS319" s="71">
        <v>44762</v>
      </c>
      <c r="AT319" s="71">
        <v>44788</v>
      </c>
    </row>
    <row r="320" spans="1:46" s="69" customFormat="1" ht="165.75" hidden="1" x14ac:dyDescent="0.25">
      <c r="A320" s="44" t="s">
        <v>9065</v>
      </c>
      <c r="B320" s="44" t="s">
        <v>9420</v>
      </c>
      <c r="C320" s="44" t="s">
        <v>9537</v>
      </c>
      <c r="D320" s="44" t="s">
        <v>5058</v>
      </c>
      <c r="E320" s="44" t="s">
        <v>9536</v>
      </c>
      <c r="F320" s="44" t="s">
        <v>9225</v>
      </c>
      <c r="G320" s="44" t="s">
        <v>5056</v>
      </c>
      <c r="H320" s="31" t="s">
        <v>9125</v>
      </c>
      <c r="I320" s="31" t="s">
        <v>360</v>
      </c>
      <c r="J320" s="31" t="s">
        <v>7025</v>
      </c>
      <c r="K320" s="32" t="s">
        <v>128</v>
      </c>
      <c r="L320" s="46">
        <v>30</v>
      </c>
      <c r="M320" s="44" t="s">
        <v>5054</v>
      </c>
      <c r="N320" s="51">
        <v>44658</v>
      </c>
      <c r="O320" s="46" t="s">
        <v>9079</v>
      </c>
      <c r="P320" s="49">
        <v>44700</v>
      </c>
      <c r="Q320" s="46">
        <f t="shared" si="4"/>
        <v>28</v>
      </c>
      <c r="R320" s="46">
        <f>NETWORKDAYS(N320,P320,AL320:AO320:AP320:AQ320:AR320:AS320:AT320)</f>
        <v>29</v>
      </c>
      <c r="S320" s="44" t="s">
        <v>9135</v>
      </c>
      <c r="T320" s="44" t="s">
        <v>9568</v>
      </c>
      <c r="U320" s="51"/>
      <c r="V320" s="44"/>
      <c r="W320" s="44"/>
      <c r="X320" s="44"/>
      <c r="Y320" s="44" t="s">
        <v>9569</v>
      </c>
      <c r="AL320" s="71">
        <v>44641</v>
      </c>
      <c r="AM320" s="71">
        <v>44665</v>
      </c>
      <c r="AN320" s="71">
        <v>44666</v>
      </c>
      <c r="AO320" s="71">
        <v>44711</v>
      </c>
      <c r="AP320" s="71">
        <v>44732</v>
      </c>
      <c r="AQ320" s="71">
        <v>44739</v>
      </c>
      <c r="AR320" s="71">
        <v>44746</v>
      </c>
      <c r="AS320" s="71">
        <v>44762</v>
      </c>
      <c r="AT320" s="71">
        <v>44788</v>
      </c>
    </row>
    <row r="321" spans="1:46" s="69" customFormat="1" ht="51" hidden="1" x14ac:dyDescent="0.25">
      <c r="A321" s="44" t="s">
        <v>9065</v>
      </c>
      <c r="B321" s="44" t="s">
        <v>9420</v>
      </c>
      <c r="C321" s="44" t="s">
        <v>9091</v>
      </c>
      <c r="D321" s="44" t="s">
        <v>5079</v>
      </c>
      <c r="E321" s="44" t="s">
        <v>9223</v>
      </c>
      <c r="F321" s="44" t="s">
        <v>9069</v>
      </c>
      <c r="G321" s="44" t="s">
        <v>5076</v>
      </c>
      <c r="H321" s="32" t="s">
        <v>316</v>
      </c>
      <c r="I321" s="31" t="s">
        <v>360</v>
      </c>
      <c r="J321" s="31" t="s">
        <v>7065</v>
      </c>
      <c r="K321" s="32" t="s">
        <v>93</v>
      </c>
      <c r="L321" s="46">
        <v>35</v>
      </c>
      <c r="M321" s="44" t="s">
        <v>5074</v>
      </c>
      <c r="N321" s="51">
        <v>44658</v>
      </c>
      <c r="O321" s="46">
        <v>20222140055681</v>
      </c>
      <c r="P321" s="49">
        <v>44707</v>
      </c>
      <c r="Q321" s="46">
        <f t="shared" si="4"/>
        <v>33</v>
      </c>
      <c r="R321" s="46">
        <f>NETWORKDAYS(N321,P321,AL321:AO321:AP321:AQ321:AR321:AS321:AT321)</f>
        <v>34</v>
      </c>
      <c r="S321" s="44" t="s">
        <v>9135</v>
      </c>
      <c r="T321" s="44" t="s">
        <v>9570</v>
      </c>
      <c r="U321" s="51">
        <v>44707</v>
      </c>
      <c r="V321" s="44" t="s">
        <v>9549</v>
      </c>
      <c r="W321" s="44" t="s">
        <v>9138</v>
      </c>
      <c r="X321" s="44" t="s">
        <v>9079</v>
      </c>
      <c r="Y321" s="44" t="s">
        <v>9079</v>
      </c>
      <c r="AL321" s="71">
        <v>44641</v>
      </c>
      <c r="AM321" s="71">
        <v>44665</v>
      </c>
      <c r="AN321" s="71">
        <v>44666</v>
      </c>
      <c r="AO321" s="71">
        <v>44711</v>
      </c>
      <c r="AP321" s="71">
        <v>44732</v>
      </c>
      <c r="AQ321" s="71">
        <v>44739</v>
      </c>
      <c r="AR321" s="71">
        <v>44746</v>
      </c>
      <c r="AS321" s="71">
        <v>44762</v>
      </c>
      <c r="AT321" s="71">
        <v>44788</v>
      </c>
    </row>
    <row r="322" spans="1:46" s="69" customFormat="1" ht="51" hidden="1" x14ac:dyDescent="0.25">
      <c r="A322" s="44" t="s">
        <v>9065</v>
      </c>
      <c r="B322" s="44" t="s">
        <v>9420</v>
      </c>
      <c r="C322" s="44" t="s">
        <v>9252</v>
      </c>
      <c r="D322" s="44" t="s">
        <v>5085</v>
      </c>
      <c r="E322" s="44" t="s">
        <v>9536</v>
      </c>
      <c r="F322" s="44" t="s">
        <v>9095</v>
      </c>
      <c r="G322" s="44" t="s">
        <v>5082</v>
      </c>
      <c r="H322" s="32" t="s">
        <v>7161</v>
      </c>
      <c r="I322" s="31" t="s">
        <v>7162</v>
      </c>
      <c r="J322" s="44" t="s">
        <v>9096</v>
      </c>
      <c r="K322" s="32" t="s">
        <v>128</v>
      </c>
      <c r="L322" s="46">
        <v>30</v>
      </c>
      <c r="M322" s="44" t="s">
        <v>5080</v>
      </c>
      <c r="N322" s="51">
        <v>44658</v>
      </c>
      <c r="O322" s="46" t="s">
        <v>9079</v>
      </c>
      <c r="P322" s="49">
        <v>44659</v>
      </c>
      <c r="Q322" s="46">
        <f t="shared" si="4"/>
        <v>1</v>
      </c>
      <c r="R322" s="46">
        <f>NETWORKDAYS(N322,P322,AL322:AO322:AP322:AQ322:AR322:AS322:AT322)</f>
        <v>2</v>
      </c>
      <c r="S322" s="44" t="s">
        <v>9135</v>
      </c>
      <c r="T322" s="44" t="s">
        <v>9571</v>
      </c>
      <c r="U322" s="51" t="s">
        <v>9079</v>
      </c>
      <c r="V322" s="44" t="s">
        <v>9079</v>
      </c>
      <c r="W322" s="44" t="s">
        <v>9545</v>
      </c>
      <c r="X322" s="44" t="s">
        <v>9079</v>
      </c>
      <c r="Y322" s="44" t="s">
        <v>9572</v>
      </c>
      <c r="AL322" s="68">
        <v>44641</v>
      </c>
      <c r="AM322" s="68">
        <v>44665</v>
      </c>
      <c r="AN322" s="68">
        <v>44666</v>
      </c>
      <c r="AO322" s="68">
        <v>44711</v>
      </c>
      <c r="AP322" s="68">
        <v>44732</v>
      </c>
      <c r="AQ322" s="68">
        <v>44739</v>
      </c>
      <c r="AR322" s="68">
        <v>44746</v>
      </c>
      <c r="AS322" s="68">
        <v>44762</v>
      </c>
      <c r="AT322" s="68">
        <v>44788</v>
      </c>
    </row>
    <row r="323" spans="1:46" s="69" customFormat="1" ht="38.25" hidden="1" x14ac:dyDescent="0.25">
      <c r="A323" s="44" t="s">
        <v>9065</v>
      </c>
      <c r="B323" s="44" t="s">
        <v>9420</v>
      </c>
      <c r="C323" s="31" t="s">
        <v>9071</v>
      </c>
      <c r="D323" s="44" t="s">
        <v>5090</v>
      </c>
      <c r="E323" s="44" t="s">
        <v>9223</v>
      </c>
      <c r="F323" s="44" t="s">
        <v>9069</v>
      </c>
      <c r="G323" s="44" t="s">
        <v>5088</v>
      </c>
      <c r="H323" s="32" t="s">
        <v>9083</v>
      </c>
      <c r="I323" s="31" t="s">
        <v>360</v>
      </c>
      <c r="J323" s="31" t="s">
        <v>7025</v>
      </c>
      <c r="K323" s="32" t="s">
        <v>55</v>
      </c>
      <c r="L323" s="46">
        <v>30</v>
      </c>
      <c r="M323" s="44" t="s">
        <v>5086</v>
      </c>
      <c r="N323" s="51">
        <v>44658</v>
      </c>
      <c r="O323" s="46">
        <v>20222110052861</v>
      </c>
      <c r="P323" s="49">
        <v>44691</v>
      </c>
      <c r="Q323" s="46">
        <f t="shared" si="4"/>
        <v>21</v>
      </c>
      <c r="R323" s="46">
        <f>NETWORKDAYS(N323,P323,AL323:AO323:AP323:AQ323:AR323:AS323:AT323)</f>
        <v>22</v>
      </c>
      <c r="S323" s="44" t="s">
        <v>9135</v>
      </c>
      <c r="T323" s="44" t="s">
        <v>9573</v>
      </c>
      <c r="U323" s="51">
        <v>44693</v>
      </c>
      <c r="V323" s="44" t="s">
        <v>9549</v>
      </c>
      <c r="W323" s="44" t="s">
        <v>9138</v>
      </c>
      <c r="X323" s="44" t="s">
        <v>9079</v>
      </c>
      <c r="Y323" s="44" t="s">
        <v>9079</v>
      </c>
      <c r="AL323" s="71">
        <v>44641</v>
      </c>
      <c r="AM323" s="71">
        <v>44665</v>
      </c>
      <c r="AN323" s="71">
        <v>44666</v>
      </c>
      <c r="AO323" s="71">
        <v>44711</v>
      </c>
      <c r="AP323" s="71">
        <v>44732</v>
      </c>
      <c r="AQ323" s="71">
        <v>44739</v>
      </c>
      <c r="AR323" s="71">
        <v>44746</v>
      </c>
      <c r="AS323" s="71">
        <v>44762</v>
      </c>
      <c r="AT323" s="71">
        <v>44788</v>
      </c>
    </row>
    <row r="324" spans="1:46" s="81" customFormat="1" ht="38.25" x14ac:dyDescent="0.25">
      <c r="A324" s="56" t="s">
        <v>9065</v>
      </c>
      <c r="B324" s="56" t="s">
        <v>9420</v>
      </c>
      <c r="C324" s="56" t="s">
        <v>9077</v>
      </c>
      <c r="D324" s="56" t="s">
        <v>169</v>
      </c>
      <c r="E324" s="56" t="s">
        <v>9536</v>
      </c>
      <c r="F324" s="56" t="s">
        <v>9069</v>
      </c>
      <c r="G324" s="56" t="s">
        <v>5093</v>
      </c>
      <c r="H324" s="37" t="s">
        <v>7526</v>
      </c>
      <c r="I324" s="36" t="s">
        <v>360</v>
      </c>
      <c r="J324" s="36" t="s">
        <v>7025</v>
      </c>
      <c r="K324" s="37" t="s">
        <v>93</v>
      </c>
      <c r="L324" s="58">
        <v>35</v>
      </c>
      <c r="M324" s="56" t="s">
        <v>5091</v>
      </c>
      <c r="N324" s="64">
        <v>44658</v>
      </c>
      <c r="O324" s="58">
        <v>20222110055581</v>
      </c>
      <c r="P324" s="59">
        <v>44718</v>
      </c>
      <c r="Q324" s="58">
        <f t="shared" ref="Q324:Q387" si="5">R324-1</f>
        <v>39</v>
      </c>
      <c r="R324" s="58">
        <f>NETWORKDAYS(N324,P324,AL324:AO324:AP324:AQ324:AR324:AS324:AT324)</f>
        <v>40</v>
      </c>
      <c r="S324" s="56" t="s">
        <v>9141</v>
      </c>
      <c r="T324" s="56" t="s">
        <v>9574</v>
      </c>
      <c r="U324" s="56"/>
      <c r="V324" s="56"/>
      <c r="W324" s="56" t="s">
        <v>9138</v>
      </c>
      <c r="X324" s="56"/>
      <c r="Y324" s="56"/>
      <c r="AL324" s="80">
        <v>44641</v>
      </c>
      <c r="AM324" s="80">
        <v>44665</v>
      </c>
      <c r="AN324" s="80">
        <v>44666</v>
      </c>
      <c r="AO324" s="80">
        <v>44711</v>
      </c>
      <c r="AP324" s="80">
        <v>44732</v>
      </c>
      <c r="AQ324" s="80">
        <v>44739</v>
      </c>
      <c r="AR324" s="80">
        <v>44746</v>
      </c>
      <c r="AS324" s="80">
        <v>44762</v>
      </c>
      <c r="AT324" s="80">
        <v>44788</v>
      </c>
    </row>
    <row r="325" spans="1:46" s="81" customFormat="1" ht="38.25" x14ac:dyDescent="0.25">
      <c r="A325" s="56" t="s">
        <v>9065</v>
      </c>
      <c r="B325" s="56" t="s">
        <v>9420</v>
      </c>
      <c r="C325" s="36" t="s">
        <v>9071</v>
      </c>
      <c r="D325" s="56" t="s">
        <v>5102</v>
      </c>
      <c r="E325" s="56" t="s">
        <v>9223</v>
      </c>
      <c r="F325" s="56" t="s">
        <v>9074</v>
      </c>
      <c r="G325" s="56" t="s">
        <v>5099</v>
      </c>
      <c r="H325" s="36" t="s">
        <v>9120</v>
      </c>
      <c r="I325" s="56" t="s">
        <v>9076</v>
      </c>
      <c r="J325" s="37" t="s">
        <v>3162</v>
      </c>
      <c r="K325" s="37" t="s">
        <v>55</v>
      </c>
      <c r="L325" s="58">
        <v>30</v>
      </c>
      <c r="M325" s="56" t="s">
        <v>5097</v>
      </c>
      <c r="N325" s="100">
        <v>44658</v>
      </c>
      <c r="O325" s="58"/>
      <c r="P325" s="101">
        <v>44741</v>
      </c>
      <c r="Q325" s="58">
        <f t="shared" si="5"/>
        <v>54</v>
      </c>
      <c r="R325" s="58">
        <f>NETWORKDAYS(N325,P325,AL325:AO325:AP325:AQ325:AR325:AS325:AT325)</f>
        <v>55</v>
      </c>
      <c r="S325" s="56" t="s">
        <v>9141</v>
      </c>
      <c r="T325" s="56" t="s">
        <v>9834</v>
      </c>
      <c r="U325" s="64" t="s">
        <v>9079</v>
      </c>
      <c r="V325" s="56" t="s">
        <v>9079</v>
      </c>
      <c r="W325" s="56" t="s">
        <v>9138</v>
      </c>
      <c r="X325" s="56" t="s">
        <v>9079</v>
      </c>
      <c r="Y325" s="56" t="s">
        <v>9835</v>
      </c>
      <c r="AL325" s="80">
        <v>44641</v>
      </c>
      <c r="AM325" s="80">
        <v>44665</v>
      </c>
      <c r="AN325" s="80">
        <v>44666</v>
      </c>
      <c r="AO325" s="80">
        <v>44711</v>
      </c>
      <c r="AP325" s="80">
        <v>44732</v>
      </c>
      <c r="AQ325" s="80">
        <v>44739</v>
      </c>
      <c r="AR325" s="80">
        <v>44746</v>
      </c>
      <c r="AS325" s="80">
        <v>44762</v>
      </c>
      <c r="AT325" s="80">
        <v>44788</v>
      </c>
    </row>
    <row r="326" spans="1:46" s="81" customFormat="1" ht="38.25" x14ac:dyDescent="0.25">
      <c r="A326" s="56" t="s">
        <v>9065</v>
      </c>
      <c r="B326" s="56" t="s">
        <v>9420</v>
      </c>
      <c r="C326" s="36" t="s">
        <v>9071</v>
      </c>
      <c r="D326" s="56" t="s">
        <v>5160</v>
      </c>
      <c r="E326" s="56" t="s">
        <v>9423</v>
      </c>
      <c r="F326" s="56" t="s">
        <v>9074</v>
      </c>
      <c r="G326" s="56" t="s">
        <v>5158</v>
      </c>
      <c r="H326" s="37" t="s">
        <v>7161</v>
      </c>
      <c r="I326" s="36" t="s">
        <v>7162</v>
      </c>
      <c r="J326" s="56" t="s">
        <v>9096</v>
      </c>
      <c r="K326" s="37" t="s">
        <v>585</v>
      </c>
      <c r="L326" s="58">
        <v>20</v>
      </c>
      <c r="M326" s="56" t="s">
        <v>5156</v>
      </c>
      <c r="N326" s="64">
        <v>44659</v>
      </c>
      <c r="O326" s="58"/>
      <c r="P326" s="59">
        <v>44692</v>
      </c>
      <c r="Q326" s="58">
        <f t="shared" si="5"/>
        <v>21</v>
      </c>
      <c r="R326" s="58">
        <f>NETWORKDAYS(N326,P326,AL326:AO326:AP326:AQ326:AR326:AS326:AT326)</f>
        <v>22</v>
      </c>
      <c r="S326" s="56" t="s">
        <v>9141</v>
      </c>
      <c r="T326" s="56"/>
      <c r="U326" s="64"/>
      <c r="V326" s="56"/>
      <c r="W326" s="56"/>
      <c r="X326" s="56"/>
      <c r="Y326" s="56" t="s">
        <v>9575</v>
      </c>
      <c r="AL326" s="84">
        <v>44641</v>
      </c>
      <c r="AM326" s="84">
        <v>44665</v>
      </c>
      <c r="AN326" s="84">
        <v>44666</v>
      </c>
      <c r="AO326" s="84">
        <v>44711</v>
      </c>
      <c r="AP326" s="84">
        <v>44732</v>
      </c>
      <c r="AQ326" s="84">
        <v>44739</v>
      </c>
      <c r="AR326" s="84">
        <v>44746</v>
      </c>
      <c r="AS326" s="84">
        <v>44762</v>
      </c>
      <c r="AT326" s="84">
        <v>44788</v>
      </c>
    </row>
    <row r="327" spans="1:46" s="81" customFormat="1" ht="38.25" x14ac:dyDescent="0.25">
      <c r="A327" s="56" t="s">
        <v>9065</v>
      </c>
      <c r="B327" s="56" t="s">
        <v>9538</v>
      </c>
      <c r="C327" s="36" t="s">
        <v>9071</v>
      </c>
      <c r="D327" s="56" t="s">
        <v>5287</v>
      </c>
      <c r="E327" s="56" t="s">
        <v>9423</v>
      </c>
      <c r="F327" s="56" t="s">
        <v>9074</v>
      </c>
      <c r="G327" s="56" t="s">
        <v>5284</v>
      </c>
      <c r="H327" s="37" t="s">
        <v>9094</v>
      </c>
      <c r="I327" s="56" t="s">
        <v>9076</v>
      </c>
      <c r="J327" s="36" t="s">
        <v>7774</v>
      </c>
      <c r="K327" s="37" t="s">
        <v>660</v>
      </c>
      <c r="L327" s="58">
        <v>10</v>
      </c>
      <c r="M327" s="56" t="s">
        <v>5282</v>
      </c>
      <c r="N327" s="64">
        <v>44662</v>
      </c>
      <c r="O327" s="58">
        <v>20223130053061</v>
      </c>
      <c r="P327" s="59">
        <v>44687</v>
      </c>
      <c r="Q327" s="58">
        <f t="shared" si="5"/>
        <v>17</v>
      </c>
      <c r="R327" s="58">
        <f>NETWORKDAYS(N327,P327,AL327:AO327:AP327:AQ327:AR327:AS327:AT327)</f>
        <v>18</v>
      </c>
      <c r="S327" s="56" t="s">
        <v>9141</v>
      </c>
      <c r="T327" s="56" t="s">
        <v>9576</v>
      </c>
      <c r="U327" s="64" t="s">
        <v>9079</v>
      </c>
      <c r="V327" s="56" t="s">
        <v>9079</v>
      </c>
      <c r="W327" s="56" t="s">
        <v>9138</v>
      </c>
      <c r="X327" s="56" t="s">
        <v>9079</v>
      </c>
      <c r="Y327" s="56" t="s">
        <v>9577</v>
      </c>
      <c r="AL327" s="80">
        <v>44641</v>
      </c>
      <c r="AM327" s="80">
        <v>44665</v>
      </c>
      <c r="AN327" s="80">
        <v>44666</v>
      </c>
      <c r="AO327" s="80">
        <v>44711</v>
      </c>
      <c r="AP327" s="80">
        <v>44732</v>
      </c>
      <c r="AQ327" s="80">
        <v>44739</v>
      </c>
      <c r="AR327" s="80">
        <v>44746</v>
      </c>
      <c r="AS327" s="80">
        <v>44762</v>
      </c>
      <c r="AT327" s="80">
        <v>44788</v>
      </c>
    </row>
    <row r="328" spans="1:46" s="69" customFormat="1" ht="51" hidden="1" x14ac:dyDescent="0.25">
      <c r="A328" s="44" t="s">
        <v>9065</v>
      </c>
      <c r="B328" s="44" t="s">
        <v>9420</v>
      </c>
      <c r="C328" s="44" t="s">
        <v>9072</v>
      </c>
      <c r="D328" s="44" t="s">
        <v>36</v>
      </c>
      <c r="E328" s="44" t="s">
        <v>9536</v>
      </c>
      <c r="F328" s="44" t="s">
        <v>9074</v>
      </c>
      <c r="G328" s="44" t="s">
        <v>5311</v>
      </c>
      <c r="H328" s="32" t="s">
        <v>7156</v>
      </c>
      <c r="I328" s="31" t="s">
        <v>360</v>
      </c>
      <c r="J328" s="31" t="s">
        <v>7157</v>
      </c>
      <c r="K328" s="32" t="s">
        <v>128</v>
      </c>
      <c r="L328" s="46">
        <v>30</v>
      </c>
      <c r="M328" s="44" t="s">
        <v>5309</v>
      </c>
      <c r="N328" s="51">
        <v>44662</v>
      </c>
      <c r="O328" s="46" t="s">
        <v>9079</v>
      </c>
      <c r="P328" s="49">
        <v>44678</v>
      </c>
      <c r="Q328" s="46">
        <f t="shared" si="5"/>
        <v>10</v>
      </c>
      <c r="R328" s="46">
        <f>NETWORKDAYS(N328,P328,AL328:AO328:AP328:AQ328:AR328:AS328:AT328)</f>
        <v>11</v>
      </c>
      <c r="S328" s="44" t="s">
        <v>9135</v>
      </c>
      <c r="T328" s="44" t="s">
        <v>9578</v>
      </c>
      <c r="U328" s="49" t="s">
        <v>9079</v>
      </c>
      <c r="V328" s="44" t="s">
        <v>9079</v>
      </c>
      <c r="W328" s="44" t="s">
        <v>9138</v>
      </c>
      <c r="X328" s="44" t="s">
        <v>9079</v>
      </c>
      <c r="Y328" s="44" t="s">
        <v>9579</v>
      </c>
      <c r="AL328" s="71">
        <v>44641</v>
      </c>
      <c r="AM328" s="71">
        <v>44665</v>
      </c>
      <c r="AN328" s="71">
        <v>44666</v>
      </c>
      <c r="AO328" s="71">
        <v>44711</v>
      </c>
      <c r="AP328" s="71">
        <v>44732</v>
      </c>
      <c r="AQ328" s="71">
        <v>44739</v>
      </c>
      <c r="AR328" s="71">
        <v>44746</v>
      </c>
      <c r="AS328" s="71">
        <v>44762</v>
      </c>
      <c r="AT328" s="71">
        <v>44788</v>
      </c>
    </row>
    <row r="329" spans="1:46" s="69" customFormat="1" ht="25.5" hidden="1" x14ac:dyDescent="0.25">
      <c r="A329" s="44" t="s">
        <v>9065</v>
      </c>
      <c r="B329" s="44" t="s">
        <v>9420</v>
      </c>
      <c r="C329" s="31" t="s">
        <v>9071</v>
      </c>
      <c r="D329" s="44" t="s">
        <v>5317</v>
      </c>
      <c r="E329" s="44" t="s">
        <v>9422</v>
      </c>
      <c r="F329" s="44" t="s">
        <v>9074</v>
      </c>
      <c r="G329" s="44" t="s">
        <v>5314</v>
      </c>
      <c r="H329" s="32" t="s">
        <v>9094</v>
      </c>
      <c r="I329" s="44" t="s">
        <v>9076</v>
      </c>
      <c r="J329" s="31" t="s">
        <v>7774</v>
      </c>
      <c r="K329" s="32" t="s">
        <v>585</v>
      </c>
      <c r="L329" s="46">
        <v>20</v>
      </c>
      <c r="M329" s="44" t="s">
        <v>5312</v>
      </c>
      <c r="N329" s="51">
        <v>44662</v>
      </c>
      <c r="O329" s="46" t="s">
        <v>9079</v>
      </c>
      <c r="P329" s="49">
        <v>44687</v>
      </c>
      <c r="Q329" s="46">
        <f t="shared" si="5"/>
        <v>17</v>
      </c>
      <c r="R329" s="46">
        <f>NETWORKDAYS(N329,P329,AL329:AO329:AP329:AQ329:AR329:AS329:AT329)</f>
        <v>18</v>
      </c>
      <c r="S329" s="44" t="s">
        <v>9135</v>
      </c>
      <c r="T329" s="44" t="s">
        <v>9580</v>
      </c>
      <c r="U329" s="51" t="s">
        <v>9079</v>
      </c>
      <c r="V329" s="44" t="s">
        <v>9549</v>
      </c>
      <c r="W329" s="44" t="s">
        <v>9138</v>
      </c>
      <c r="X329" s="44" t="s">
        <v>9079</v>
      </c>
      <c r="Y329" s="44" t="s">
        <v>9581</v>
      </c>
      <c r="AL329" s="71">
        <v>44641</v>
      </c>
      <c r="AM329" s="71">
        <v>44665</v>
      </c>
      <c r="AN329" s="71">
        <v>44666</v>
      </c>
      <c r="AO329" s="71">
        <v>44711</v>
      </c>
      <c r="AP329" s="71">
        <v>44732</v>
      </c>
      <c r="AQ329" s="71">
        <v>44739</v>
      </c>
      <c r="AR329" s="71">
        <v>44746</v>
      </c>
      <c r="AS329" s="71">
        <v>44762</v>
      </c>
      <c r="AT329" s="71">
        <v>44788</v>
      </c>
    </row>
    <row r="330" spans="1:46" s="69" customFormat="1" ht="51" hidden="1" x14ac:dyDescent="0.25">
      <c r="A330" s="44" t="s">
        <v>9065</v>
      </c>
      <c r="B330" s="44" t="s">
        <v>9420</v>
      </c>
      <c r="C330" s="44" t="s">
        <v>9230</v>
      </c>
      <c r="D330" s="44" t="s">
        <v>5324</v>
      </c>
      <c r="E330" s="44" t="s">
        <v>9223</v>
      </c>
      <c r="F330" s="44" t="s">
        <v>9069</v>
      </c>
      <c r="G330" s="44" t="s">
        <v>5323</v>
      </c>
      <c r="H330" s="32" t="s">
        <v>7526</v>
      </c>
      <c r="I330" s="31" t="s">
        <v>360</v>
      </c>
      <c r="J330" s="31" t="s">
        <v>7025</v>
      </c>
      <c r="K330" s="32" t="s">
        <v>93</v>
      </c>
      <c r="L330" s="46">
        <v>35</v>
      </c>
      <c r="M330" s="44" t="s">
        <v>5321</v>
      </c>
      <c r="N330" s="51">
        <v>44662</v>
      </c>
      <c r="O330" s="46">
        <v>20222110052671</v>
      </c>
      <c r="P330" s="49">
        <v>44691</v>
      </c>
      <c r="Q330" s="46">
        <f t="shared" si="5"/>
        <v>19</v>
      </c>
      <c r="R330" s="46">
        <f>NETWORKDAYS(N330,P330,AL330:AO330:AP330:AQ330:AR330:AS330:AT330)</f>
        <v>20</v>
      </c>
      <c r="S330" s="44" t="s">
        <v>9135</v>
      </c>
      <c r="T330" s="44" t="s">
        <v>9582</v>
      </c>
      <c r="U330" s="51">
        <v>44692</v>
      </c>
      <c r="V330" s="44" t="s">
        <v>9549</v>
      </c>
      <c r="W330" s="44" t="s">
        <v>9138</v>
      </c>
      <c r="X330" s="44" t="s">
        <v>9079</v>
      </c>
      <c r="Y330" s="44" t="s">
        <v>9079</v>
      </c>
      <c r="AL330" s="68">
        <v>44641</v>
      </c>
      <c r="AM330" s="68">
        <v>44665</v>
      </c>
      <c r="AN330" s="68">
        <v>44666</v>
      </c>
      <c r="AO330" s="68">
        <v>44711</v>
      </c>
      <c r="AP330" s="68">
        <v>44732</v>
      </c>
      <c r="AQ330" s="68">
        <v>44739</v>
      </c>
      <c r="AR330" s="68">
        <v>44746</v>
      </c>
      <c r="AS330" s="68">
        <v>44762</v>
      </c>
      <c r="AT330" s="68">
        <v>44788</v>
      </c>
    </row>
    <row r="331" spans="1:46" s="69" customFormat="1" ht="51" hidden="1" x14ac:dyDescent="0.25">
      <c r="A331" s="44" t="s">
        <v>9065</v>
      </c>
      <c r="B331" s="44" t="s">
        <v>9420</v>
      </c>
      <c r="C331" s="44" t="s">
        <v>9124</v>
      </c>
      <c r="D331" s="44" t="s">
        <v>5355</v>
      </c>
      <c r="E331" s="44" t="s">
        <v>9536</v>
      </c>
      <c r="F331" s="44" t="s">
        <v>9069</v>
      </c>
      <c r="G331" s="44" t="s">
        <v>5352</v>
      </c>
      <c r="H331" s="32" t="s">
        <v>9083</v>
      </c>
      <c r="I331" s="31" t="s">
        <v>360</v>
      </c>
      <c r="J331" s="31" t="s">
        <v>7025</v>
      </c>
      <c r="K331" s="32" t="s">
        <v>128</v>
      </c>
      <c r="L331" s="46">
        <v>30</v>
      </c>
      <c r="M331" s="44" t="s">
        <v>5350</v>
      </c>
      <c r="N331" s="51">
        <v>44662</v>
      </c>
      <c r="O331" s="46">
        <v>20222110036421</v>
      </c>
      <c r="P331" s="49">
        <v>44636</v>
      </c>
      <c r="Q331" s="46">
        <f t="shared" si="5"/>
        <v>-19</v>
      </c>
      <c r="R331" s="46">
        <f>NETWORKDAYS(N331,P331,AL331:AO331:AP331:AQ331:AR331:AS331:AT331)</f>
        <v>-18</v>
      </c>
      <c r="S331" s="44" t="s">
        <v>9135</v>
      </c>
      <c r="T331" s="44" t="s">
        <v>9583</v>
      </c>
      <c r="U331" s="51"/>
      <c r="V331" s="44"/>
      <c r="W331" s="44" t="s">
        <v>9138</v>
      </c>
      <c r="X331" s="44"/>
      <c r="Y331" s="44"/>
      <c r="AL331" s="71">
        <v>44641</v>
      </c>
      <c r="AM331" s="71">
        <v>44665</v>
      </c>
      <c r="AN331" s="71">
        <v>44666</v>
      </c>
      <c r="AO331" s="71">
        <v>44711</v>
      </c>
      <c r="AP331" s="71">
        <v>44732</v>
      </c>
      <c r="AQ331" s="71">
        <v>44739</v>
      </c>
      <c r="AR331" s="71">
        <v>44746</v>
      </c>
      <c r="AS331" s="71">
        <v>44762</v>
      </c>
      <c r="AT331" s="71">
        <v>44788</v>
      </c>
    </row>
    <row r="332" spans="1:46" s="69" customFormat="1" ht="140.25" hidden="1" x14ac:dyDescent="0.25">
      <c r="A332" s="44" t="s">
        <v>9065</v>
      </c>
      <c r="B332" s="44" t="s">
        <v>9420</v>
      </c>
      <c r="C332" s="44" t="s">
        <v>9537</v>
      </c>
      <c r="D332" s="44" t="s">
        <v>5365</v>
      </c>
      <c r="E332" s="44" t="s">
        <v>9536</v>
      </c>
      <c r="F332" s="44" t="s">
        <v>9069</v>
      </c>
      <c r="G332" s="44" t="s">
        <v>5362</v>
      </c>
      <c r="H332" s="31" t="s">
        <v>9125</v>
      </c>
      <c r="I332" s="31" t="s">
        <v>360</v>
      </c>
      <c r="J332" s="44" t="s">
        <v>9262</v>
      </c>
      <c r="K332" s="32" t="s">
        <v>128</v>
      </c>
      <c r="L332" s="46">
        <v>30</v>
      </c>
      <c r="M332" s="44" t="s">
        <v>5360</v>
      </c>
      <c r="N332" s="51">
        <v>44662</v>
      </c>
      <c r="O332" s="46" t="s">
        <v>9079</v>
      </c>
      <c r="P332" s="49">
        <v>44700</v>
      </c>
      <c r="Q332" s="46">
        <f t="shared" si="5"/>
        <v>26</v>
      </c>
      <c r="R332" s="46">
        <f>NETWORKDAYS(N332,P332,AL332:AO332:AP332:AQ332:AR332:AS332:AT332)</f>
        <v>27</v>
      </c>
      <c r="S332" s="44" t="s">
        <v>9135</v>
      </c>
      <c r="T332" s="44" t="s">
        <v>9584</v>
      </c>
      <c r="U332" s="44"/>
      <c r="V332" s="44"/>
      <c r="W332" s="44"/>
      <c r="X332" s="44"/>
      <c r="Y332" s="44" t="s">
        <v>9569</v>
      </c>
      <c r="AL332" s="71">
        <v>44641</v>
      </c>
      <c r="AM332" s="71">
        <v>44665</v>
      </c>
      <c r="AN332" s="71">
        <v>44666</v>
      </c>
      <c r="AO332" s="71">
        <v>44711</v>
      </c>
      <c r="AP332" s="71">
        <v>44732</v>
      </c>
      <c r="AQ332" s="71">
        <v>44739</v>
      </c>
      <c r="AR332" s="71">
        <v>44746</v>
      </c>
      <c r="AS332" s="71">
        <v>44762</v>
      </c>
      <c r="AT332" s="71">
        <v>44788</v>
      </c>
    </row>
    <row r="333" spans="1:46" s="87" customFormat="1" ht="25.5" x14ac:dyDescent="0.25">
      <c r="A333" s="53" t="s">
        <v>9065</v>
      </c>
      <c r="B333" s="53" t="s">
        <v>9420</v>
      </c>
      <c r="C333" s="41" t="s">
        <v>9071</v>
      </c>
      <c r="D333" s="53" t="s">
        <v>5396</v>
      </c>
      <c r="E333" s="53" t="s">
        <v>9223</v>
      </c>
      <c r="F333" s="53" t="s">
        <v>9069</v>
      </c>
      <c r="G333" s="53" t="s">
        <v>5393</v>
      </c>
      <c r="H333" s="41" t="s">
        <v>7275</v>
      </c>
      <c r="I333" s="41" t="s">
        <v>7162</v>
      </c>
      <c r="J333" s="42" t="s">
        <v>664</v>
      </c>
      <c r="K333" s="42" t="s">
        <v>55</v>
      </c>
      <c r="L333" s="55">
        <v>30</v>
      </c>
      <c r="M333" s="53" t="s">
        <v>5391</v>
      </c>
      <c r="N333" s="98">
        <v>44662</v>
      </c>
      <c r="O333" s="55"/>
      <c r="P333" s="99">
        <v>44771</v>
      </c>
      <c r="Q333" s="55">
        <f t="shared" si="5"/>
        <v>72</v>
      </c>
      <c r="R333" s="55">
        <f>NETWORKDAYS(N333,P333,AL333:AO333:AP333:AQ333:AR333:AS333:AT333)</f>
        <v>73</v>
      </c>
      <c r="S333" s="53" t="s">
        <v>9158</v>
      </c>
      <c r="T333" s="53"/>
      <c r="U333" s="53"/>
      <c r="V333" s="53"/>
      <c r="W333" s="53"/>
      <c r="X333" s="53"/>
      <c r="Y333" s="53"/>
      <c r="AL333" s="86">
        <v>44641</v>
      </c>
      <c r="AM333" s="86">
        <v>44665</v>
      </c>
      <c r="AN333" s="86">
        <v>44666</v>
      </c>
      <c r="AO333" s="86">
        <v>44711</v>
      </c>
      <c r="AP333" s="86">
        <v>44732</v>
      </c>
      <c r="AQ333" s="86">
        <v>44739</v>
      </c>
      <c r="AR333" s="86">
        <v>44746</v>
      </c>
      <c r="AS333" s="86">
        <v>44762</v>
      </c>
      <c r="AT333" s="86">
        <v>44788</v>
      </c>
    </row>
    <row r="334" spans="1:46" s="87" customFormat="1" ht="38.25" x14ac:dyDescent="0.25">
      <c r="A334" s="53" t="s">
        <v>9065</v>
      </c>
      <c r="B334" s="53" t="s">
        <v>9420</v>
      </c>
      <c r="C334" s="53" t="s">
        <v>9097</v>
      </c>
      <c r="D334" s="53" t="s">
        <v>5406</v>
      </c>
      <c r="E334" s="53" t="s">
        <v>9227</v>
      </c>
      <c r="F334" s="53" t="s">
        <v>9225</v>
      </c>
      <c r="G334" s="53" t="s">
        <v>5403</v>
      </c>
      <c r="H334" s="53" t="s">
        <v>5407</v>
      </c>
      <c r="I334" s="41" t="s">
        <v>360</v>
      </c>
      <c r="J334" s="41" t="s">
        <v>7025</v>
      </c>
      <c r="K334" s="42" t="s">
        <v>128</v>
      </c>
      <c r="L334" s="55">
        <v>30</v>
      </c>
      <c r="M334" s="53" t="s">
        <v>5401</v>
      </c>
      <c r="N334" s="98">
        <v>44662</v>
      </c>
      <c r="O334" s="55"/>
      <c r="P334" s="99">
        <v>44771</v>
      </c>
      <c r="Q334" s="55">
        <f t="shared" si="5"/>
        <v>72</v>
      </c>
      <c r="R334" s="55">
        <f>NETWORKDAYS(N334,P334,AL334:AO334:AP334:AQ334:AR334:AS334:AT334)</f>
        <v>73</v>
      </c>
      <c r="S334" s="53" t="s">
        <v>9158</v>
      </c>
      <c r="T334" s="53"/>
      <c r="U334" s="63"/>
      <c r="V334" s="53"/>
      <c r="W334" s="53"/>
      <c r="X334" s="53"/>
      <c r="Y334" s="53"/>
      <c r="AL334" s="88">
        <v>44641</v>
      </c>
      <c r="AM334" s="88">
        <v>44665</v>
      </c>
      <c r="AN334" s="88">
        <v>44666</v>
      </c>
      <c r="AO334" s="88">
        <v>44711</v>
      </c>
      <c r="AP334" s="88">
        <v>44732</v>
      </c>
      <c r="AQ334" s="88">
        <v>44739</v>
      </c>
      <c r="AR334" s="88">
        <v>44746</v>
      </c>
      <c r="AS334" s="88">
        <v>44762</v>
      </c>
      <c r="AT334" s="88">
        <v>44788</v>
      </c>
    </row>
    <row r="335" spans="1:46" s="69" customFormat="1" ht="51" hidden="1" x14ac:dyDescent="0.25">
      <c r="A335" s="44" t="s">
        <v>9065</v>
      </c>
      <c r="B335" s="44" t="s">
        <v>9420</v>
      </c>
      <c r="C335" s="44" t="s">
        <v>9108</v>
      </c>
      <c r="D335" s="44" t="s">
        <v>5415</v>
      </c>
      <c r="E335" s="44" t="s">
        <v>9223</v>
      </c>
      <c r="F335" s="44" t="s">
        <v>9069</v>
      </c>
      <c r="G335" s="44" t="s">
        <v>5413</v>
      </c>
      <c r="H335" s="32" t="s">
        <v>7526</v>
      </c>
      <c r="I335" s="31" t="s">
        <v>360</v>
      </c>
      <c r="J335" s="31" t="s">
        <v>7025</v>
      </c>
      <c r="K335" s="32" t="s">
        <v>93</v>
      </c>
      <c r="L335" s="46">
        <v>35</v>
      </c>
      <c r="M335" s="44" t="s">
        <v>5411</v>
      </c>
      <c r="N335" s="51">
        <v>44662</v>
      </c>
      <c r="O335" s="46">
        <v>20222110052661</v>
      </c>
      <c r="P335" s="49">
        <v>44685</v>
      </c>
      <c r="Q335" s="46">
        <f t="shared" si="5"/>
        <v>15</v>
      </c>
      <c r="R335" s="46">
        <f>NETWORKDAYS(N335,P335,AL335:AO335:AP335:AQ335:AR335:AS335:AT335)</f>
        <v>16</v>
      </c>
      <c r="S335" s="44" t="s">
        <v>9135</v>
      </c>
      <c r="T335" s="44" t="s">
        <v>9585</v>
      </c>
      <c r="U335" s="51">
        <v>44691</v>
      </c>
      <c r="V335" s="44" t="s">
        <v>9549</v>
      </c>
      <c r="W335" s="44" t="s">
        <v>9138</v>
      </c>
      <c r="X335" s="44" t="s">
        <v>9079</v>
      </c>
      <c r="Y335" s="44" t="s">
        <v>9079</v>
      </c>
      <c r="AL335" s="71">
        <v>44641</v>
      </c>
      <c r="AM335" s="71">
        <v>44665</v>
      </c>
      <c r="AN335" s="71">
        <v>44666</v>
      </c>
      <c r="AO335" s="71">
        <v>44711</v>
      </c>
      <c r="AP335" s="71">
        <v>44732</v>
      </c>
      <c r="AQ335" s="71">
        <v>44739</v>
      </c>
      <c r="AR335" s="71">
        <v>44746</v>
      </c>
      <c r="AS335" s="71">
        <v>44762</v>
      </c>
      <c r="AT335" s="71">
        <v>44788</v>
      </c>
    </row>
    <row r="336" spans="1:46" s="69" customFormat="1" ht="51" hidden="1" x14ac:dyDescent="0.25">
      <c r="A336" s="44" t="s">
        <v>9065</v>
      </c>
      <c r="B336" s="44" t="s">
        <v>9420</v>
      </c>
      <c r="C336" s="44" t="s">
        <v>9108</v>
      </c>
      <c r="D336" s="44" t="s">
        <v>5465</v>
      </c>
      <c r="E336" s="44" t="s">
        <v>9536</v>
      </c>
      <c r="F336" s="44" t="s">
        <v>9069</v>
      </c>
      <c r="G336" s="44" t="s">
        <v>3872</v>
      </c>
      <c r="H336" s="32" t="s">
        <v>7526</v>
      </c>
      <c r="I336" s="31" t="s">
        <v>360</v>
      </c>
      <c r="J336" s="31" t="s">
        <v>7025</v>
      </c>
      <c r="K336" s="32" t="s">
        <v>93</v>
      </c>
      <c r="L336" s="46">
        <v>35</v>
      </c>
      <c r="M336" s="44" t="s">
        <v>5461</v>
      </c>
      <c r="N336" s="51">
        <v>44663</v>
      </c>
      <c r="O336" s="46">
        <v>20222110051521</v>
      </c>
      <c r="P336" s="49">
        <v>44678</v>
      </c>
      <c r="Q336" s="46">
        <f t="shared" si="5"/>
        <v>9</v>
      </c>
      <c r="R336" s="46">
        <f>NETWORKDAYS(N336,P336,AL336:AO336:AP336:AQ336:AR336:AS336:AT336)</f>
        <v>10</v>
      </c>
      <c r="S336" s="44" t="s">
        <v>9135</v>
      </c>
      <c r="T336" s="44" t="s">
        <v>9586</v>
      </c>
      <c r="U336" s="51">
        <v>44683</v>
      </c>
      <c r="V336" s="44" t="s">
        <v>9549</v>
      </c>
      <c r="W336" s="44" t="s">
        <v>9138</v>
      </c>
      <c r="X336" s="44" t="s">
        <v>9079</v>
      </c>
      <c r="Y336" s="44" t="s">
        <v>9587</v>
      </c>
      <c r="AL336" s="71">
        <v>44641</v>
      </c>
      <c r="AM336" s="71">
        <v>44665</v>
      </c>
      <c r="AN336" s="71">
        <v>44666</v>
      </c>
      <c r="AO336" s="71">
        <v>44711</v>
      </c>
      <c r="AP336" s="71">
        <v>44732</v>
      </c>
      <c r="AQ336" s="71">
        <v>44739</v>
      </c>
      <c r="AR336" s="71">
        <v>44746</v>
      </c>
      <c r="AS336" s="71">
        <v>44762</v>
      </c>
      <c r="AT336" s="71">
        <v>44788</v>
      </c>
    </row>
    <row r="337" spans="1:46" s="69" customFormat="1" ht="38.25" hidden="1" x14ac:dyDescent="0.25">
      <c r="A337" s="44" t="s">
        <v>9065</v>
      </c>
      <c r="B337" s="44" t="s">
        <v>9420</v>
      </c>
      <c r="C337" s="31" t="s">
        <v>9071</v>
      </c>
      <c r="D337" s="44" t="s">
        <v>5324</v>
      </c>
      <c r="E337" s="44" t="s">
        <v>9223</v>
      </c>
      <c r="F337" s="44" t="s">
        <v>9069</v>
      </c>
      <c r="G337" s="44" t="s">
        <v>5477</v>
      </c>
      <c r="H337" s="32" t="s">
        <v>9083</v>
      </c>
      <c r="I337" s="31" t="s">
        <v>360</v>
      </c>
      <c r="J337" s="31" t="s">
        <v>7025</v>
      </c>
      <c r="K337" s="32" t="s">
        <v>93</v>
      </c>
      <c r="L337" s="46">
        <v>35</v>
      </c>
      <c r="M337" s="44" t="s">
        <v>5475</v>
      </c>
      <c r="N337" s="51">
        <v>44663</v>
      </c>
      <c r="O337" s="46">
        <v>20222110052631</v>
      </c>
      <c r="P337" s="49">
        <v>44691</v>
      </c>
      <c r="Q337" s="46">
        <f t="shared" si="5"/>
        <v>18</v>
      </c>
      <c r="R337" s="46">
        <f>NETWORKDAYS(N337,P337,AL337:AO337:AP337:AQ337:AR337:AS337:AT337)</f>
        <v>19</v>
      </c>
      <c r="S337" s="44" t="s">
        <v>9135</v>
      </c>
      <c r="T337" s="44" t="s">
        <v>9588</v>
      </c>
      <c r="U337" s="51">
        <v>44692</v>
      </c>
      <c r="V337" s="44" t="s">
        <v>9549</v>
      </c>
      <c r="W337" s="44" t="s">
        <v>9138</v>
      </c>
      <c r="X337" s="44" t="s">
        <v>9079</v>
      </c>
      <c r="Y337" s="44" t="s">
        <v>9079</v>
      </c>
      <c r="AL337" s="71">
        <v>44641</v>
      </c>
      <c r="AM337" s="71">
        <v>44665</v>
      </c>
      <c r="AN337" s="71">
        <v>44666</v>
      </c>
      <c r="AO337" s="71">
        <v>44711</v>
      </c>
      <c r="AP337" s="71">
        <v>44732</v>
      </c>
      <c r="AQ337" s="71">
        <v>44739</v>
      </c>
      <c r="AR337" s="71">
        <v>44746</v>
      </c>
      <c r="AS337" s="71">
        <v>44762</v>
      </c>
      <c r="AT337" s="71">
        <v>44788</v>
      </c>
    </row>
    <row r="338" spans="1:46" s="69" customFormat="1" ht="38.25" hidden="1" x14ac:dyDescent="0.25">
      <c r="A338" s="44" t="s">
        <v>9065</v>
      </c>
      <c r="B338" s="44" t="s">
        <v>9420</v>
      </c>
      <c r="C338" s="44" t="s">
        <v>9097</v>
      </c>
      <c r="D338" s="44" t="s">
        <v>5537</v>
      </c>
      <c r="E338" s="44" t="s">
        <v>9223</v>
      </c>
      <c r="F338" s="44" t="s">
        <v>9069</v>
      </c>
      <c r="G338" s="44" t="s">
        <v>5535</v>
      </c>
      <c r="H338" s="32" t="s">
        <v>8799</v>
      </c>
      <c r="I338" s="31" t="s">
        <v>360</v>
      </c>
      <c r="J338" s="31" t="s">
        <v>7065</v>
      </c>
      <c r="K338" s="32" t="s">
        <v>55</v>
      </c>
      <c r="L338" s="46">
        <v>30</v>
      </c>
      <c r="M338" s="44" t="s">
        <v>5533</v>
      </c>
      <c r="N338" s="51">
        <v>44663</v>
      </c>
      <c r="O338" s="46" t="s">
        <v>9079</v>
      </c>
      <c r="P338" s="49">
        <v>44671</v>
      </c>
      <c r="Q338" s="46">
        <f t="shared" si="5"/>
        <v>4</v>
      </c>
      <c r="R338" s="46">
        <f>NETWORKDAYS(N338,P338,AL338:AO338:AP338:AQ338:AR338:AS338:AT338)</f>
        <v>5</v>
      </c>
      <c r="S338" s="44" t="s">
        <v>9135</v>
      </c>
      <c r="T338" s="44" t="s">
        <v>9589</v>
      </c>
      <c r="U338" s="44" t="s">
        <v>9079</v>
      </c>
      <c r="V338" s="44" t="s">
        <v>9079</v>
      </c>
      <c r="W338" s="44" t="s">
        <v>9138</v>
      </c>
      <c r="X338" s="44" t="s">
        <v>9079</v>
      </c>
      <c r="Y338" s="44" t="s">
        <v>9590</v>
      </c>
      <c r="AL338" s="68">
        <v>44641</v>
      </c>
      <c r="AM338" s="68">
        <v>44665</v>
      </c>
      <c r="AN338" s="68">
        <v>44666</v>
      </c>
      <c r="AO338" s="68">
        <v>44711</v>
      </c>
      <c r="AP338" s="68">
        <v>44732</v>
      </c>
      <c r="AQ338" s="68">
        <v>44739</v>
      </c>
      <c r="AR338" s="68">
        <v>44746</v>
      </c>
      <c r="AS338" s="68">
        <v>44762</v>
      </c>
      <c r="AT338" s="68">
        <v>44788</v>
      </c>
    </row>
    <row r="339" spans="1:46" s="87" customFormat="1" ht="51" x14ac:dyDescent="0.25">
      <c r="A339" s="53" t="s">
        <v>9065</v>
      </c>
      <c r="B339" s="53" t="s">
        <v>9420</v>
      </c>
      <c r="C339" s="53" t="s">
        <v>9082</v>
      </c>
      <c r="D339" s="53" t="s">
        <v>5564</v>
      </c>
      <c r="E339" s="53" t="s">
        <v>9223</v>
      </c>
      <c r="F339" s="53" t="s">
        <v>9069</v>
      </c>
      <c r="G339" s="53" t="s">
        <v>5562</v>
      </c>
      <c r="H339" s="41" t="s">
        <v>9114</v>
      </c>
      <c r="I339" s="41" t="s">
        <v>360</v>
      </c>
      <c r="J339" s="42" t="s">
        <v>392</v>
      </c>
      <c r="K339" s="42" t="s">
        <v>55</v>
      </c>
      <c r="L339" s="55">
        <v>30</v>
      </c>
      <c r="M339" s="53" t="s">
        <v>5560</v>
      </c>
      <c r="N339" s="98">
        <v>44663</v>
      </c>
      <c r="O339" s="55"/>
      <c r="P339" s="99">
        <v>44771</v>
      </c>
      <c r="Q339" s="55">
        <f t="shared" si="5"/>
        <v>71</v>
      </c>
      <c r="R339" s="55">
        <f>NETWORKDAYS(N339,P339,AL339:AO339:AP339:AQ339:AR339:AS339:AT339)</f>
        <v>72</v>
      </c>
      <c r="S339" s="53" t="s">
        <v>9158</v>
      </c>
      <c r="T339" s="53"/>
      <c r="U339" s="53"/>
      <c r="V339" s="53"/>
      <c r="W339" s="53"/>
      <c r="X339" s="53"/>
      <c r="Y339" s="53"/>
      <c r="AL339" s="86">
        <v>44641</v>
      </c>
      <c r="AM339" s="86">
        <v>44665</v>
      </c>
      <c r="AN339" s="86">
        <v>44666</v>
      </c>
      <c r="AO339" s="86">
        <v>44711</v>
      </c>
      <c r="AP339" s="86">
        <v>44732</v>
      </c>
      <c r="AQ339" s="86">
        <v>44739</v>
      </c>
      <c r="AR339" s="86">
        <v>44746</v>
      </c>
      <c r="AS339" s="86">
        <v>44762</v>
      </c>
      <c r="AT339" s="86">
        <v>44788</v>
      </c>
    </row>
    <row r="340" spans="1:46" s="69" customFormat="1" ht="25.5" hidden="1" x14ac:dyDescent="0.25">
      <c r="A340" s="44" t="s">
        <v>9065</v>
      </c>
      <c r="B340" s="44" t="s">
        <v>9420</v>
      </c>
      <c r="C340" s="44" t="s">
        <v>9082</v>
      </c>
      <c r="D340" s="44" t="s">
        <v>3309</v>
      </c>
      <c r="E340" s="44" t="s">
        <v>9536</v>
      </c>
      <c r="F340" s="44" t="s">
        <v>9225</v>
      </c>
      <c r="G340" s="44" t="s">
        <v>5567</v>
      </c>
      <c r="H340" s="31" t="s">
        <v>9109</v>
      </c>
      <c r="I340" s="31" t="s">
        <v>360</v>
      </c>
      <c r="J340" s="31" t="s">
        <v>9090</v>
      </c>
      <c r="K340" s="32" t="s">
        <v>128</v>
      </c>
      <c r="L340" s="46">
        <v>30</v>
      </c>
      <c r="M340" s="44" t="s">
        <v>5565</v>
      </c>
      <c r="N340" s="51">
        <v>44663</v>
      </c>
      <c r="O340" s="46">
        <v>20222150054981</v>
      </c>
      <c r="P340" s="49">
        <v>44704</v>
      </c>
      <c r="Q340" s="46">
        <f t="shared" si="5"/>
        <v>27</v>
      </c>
      <c r="R340" s="46">
        <f>NETWORKDAYS(N340,P340,AL340:AO340:AP340:AQ340:AR340:AS340:AT340)</f>
        <v>28</v>
      </c>
      <c r="S340" s="44" t="s">
        <v>9135</v>
      </c>
      <c r="T340" s="44"/>
      <c r="U340" s="51">
        <v>44704</v>
      </c>
      <c r="V340" s="44" t="s">
        <v>9549</v>
      </c>
      <c r="W340" s="44" t="s">
        <v>9138</v>
      </c>
      <c r="X340" s="44" t="s">
        <v>9079</v>
      </c>
      <c r="Y340" s="44" t="s">
        <v>9506</v>
      </c>
      <c r="AL340" s="71">
        <v>44641</v>
      </c>
      <c r="AM340" s="71">
        <v>44665</v>
      </c>
      <c r="AN340" s="71">
        <v>44666</v>
      </c>
      <c r="AO340" s="71">
        <v>44711</v>
      </c>
      <c r="AP340" s="71">
        <v>44732</v>
      </c>
      <c r="AQ340" s="71">
        <v>44739</v>
      </c>
      <c r="AR340" s="71">
        <v>44746</v>
      </c>
      <c r="AS340" s="71">
        <v>44762</v>
      </c>
      <c r="AT340" s="71">
        <v>44788</v>
      </c>
    </row>
    <row r="341" spans="1:46" s="69" customFormat="1" ht="51" hidden="1" x14ac:dyDescent="0.25">
      <c r="A341" s="44" t="s">
        <v>9065</v>
      </c>
      <c r="B341" s="44" t="s">
        <v>9420</v>
      </c>
      <c r="C341" s="44" t="s">
        <v>9252</v>
      </c>
      <c r="D341" s="44" t="s">
        <v>5574</v>
      </c>
      <c r="E341" s="44" t="s">
        <v>9223</v>
      </c>
      <c r="F341" s="44" t="s">
        <v>9069</v>
      </c>
      <c r="G341" s="44" t="s">
        <v>4221</v>
      </c>
      <c r="H341" s="31" t="s">
        <v>9114</v>
      </c>
      <c r="I341" s="31" t="s">
        <v>360</v>
      </c>
      <c r="J341" s="32" t="s">
        <v>392</v>
      </c>
      <c r="K341" s="32" t="s">
        <v>55</v>
      </c>
      <c r="L341" s="46">
        <v>30</v>
      </c>
      <c r="M341" s="44" t="s">
        <v>5571</v>
      </c>
      <c r="N341" s="51">
        <v>44663</v>
      </c>
      <c r="O341" s="46" t="s">
        <v>9079</v>
      </c>
      <c r="P341" s="49">
        <v>44702</v>
      </c>
      <c r="Q341" s="46">
        <f t="shared" si="5"/>
        <v>26</v>
      </c>
      <c r="R341" s="46">
        <f>NETWORKDAYS(N341,P341,AL341:AO341:AP341:AQ341:AR341:AS341:AT341)</f>
        <v>27</v>
      </c>
      <c r="S341" s="44" t="s">
        <v>9135</v>
      </c>
      <c r="T341" s="44" t="s">
        <v>9591</v>
      </c>
      <c r="U341" s="51" t="s">
        <v>9079</v>
      </c>
      <c r="V341" s="44" t="s">
        <v>9079</v>
      </c>
      <c r="W341" s="44" t="s">
        <v>9138</v>
      </c>
      <c r="X341" s="44" t="s">
        <v>9079</v>
      </c>
      <c r="Y341" s="44" t="s">
        <v>9592</v>
      </c>
      <c r="AL341" s="71">
        <v>44641</v>
      </c>
      <c r="AM341" s="71">
        <v>44665</v>
      </c>
      <c r="AN341" s="71">
        <v>44666</v>
      </c>
      <c r="AO341" s="71">
        <v>44711</v>
      </c>
      <c r="AP341" s="71">
        <v>44732</v>
      </c>
      <c r="AQ341" s="71">
        <v>44739</v>
      </c>
      <c r="AR341" s="71">
        <v>44746</v>
      </c>
      <c r="AS341" s="71">
        <v>44762</v>
      </c>
      <c r="AT341" s="71">
        <v>44788</v>
      </c>
    </row>
    <row r="342" spans="1:46" s="69" customFormat="1" ht="51" hidden="1" x14ac:dyDescent="0.25">
      <c r="A342" s="44" t="s">
        <v>9065</v>
      </c>
      <c r="B342" s="44" t="s">
        <v>9420</v>
      </c>
      <c r="C342" s="44" t="s">
        <v>9080</v>
      </c>
      <c r="D342" s="44" t="s">
        <v>5629</v>
      </c>
      <c r="E342" s="44" t="s">
        <v>9536</v>
      </c>
      <c r="F342" s="44" t="s">
        <v>9095</v>
      </c>
      <c r="G342" s="44" t="s">
        <v>5627</v>
      </c>
      <c r="H342" s="32" t="s">
        <v>7161</v>
      </c>
      <c r="I342" s="31" t="s">
        <v>7162</v>
      </c>
      <c r="J342" s="44" t="s">
        <v>9096</v>
      </c>
      <c r="K342" s="32" t="s">
        <v>55</v>
      </c>
      <c r="L342" s="46">
        <v>30</v>
      </c>
      <c r="M342" s="44" t="s">
        <v>5625</v>
      </c>
      <c r="N342" s="51">
        <v>44664</v>
      </c>
      <c r="O342" s="46" t="s">
        <v>9079</v>
      </c>
      <c r="P342" s="49">
        <v>44665</v>
      </c>
      <c r="Q342" s="46">
        <f t="shared" si="5"/>
        <v>0</v>
      </c>
      <c r="R342" s="46">
        <f>NETWORKDAYS(N342,P342,AL342:AO342:AP342:AQ342:AR342:AS342:AT342)</f>
        <v>1</v>
      </c>
      <c r="S342" s="44" t="s">
        <v>9135</v>
      </c>
      <c r="T342" s="44" t="s">
        <v>9593</v>
      </c>
      <c r="U342" s="44" t="s">
        <v>9079</v>
      </c>
      <c r="V342" s="44" t="s">
        <v>9079</v>
      </c>
      <c r="W342" s="44" t="s">
        <v>9138</v>
      </c>
      <c r="X342" s="44" t="s">
        <v>9079</v>
      </c>
      <c r="Y342" s="44" t="s">
        <v>9594</v>
      </c>
      <c r="AL342" s="68">
        <v>44641</v>
      </c>
      <c r="AM342" s="68">
        <v>44665</v>
      </c>
      <c r="AN342" s="68">
        <v>44666</v>
      </c>
      <c r="AO342" s="68">
        <v>44711</v>
      </c>
      <c r="AP342" s="68">
        <v>44732</v>
      </c>
      <c r="AQ342" s="68">
        <v>44739</v>
      </c>
      <c r="AR342" s="68">
        <v>44746</v>
      </c>
      <c r="AS342" s="68">
        <v>44762</v>
      </c>
      <c r="AT342" s="68">
        <v>44788</v>
      </c>
    </row>
    <row r="343" spans="1:46" s="69" customFormat="1" ht="25.5" hidden="1" x14ac:dyDescent="0.25">
      <c r="A343" s="44" t="s">
        <v>9065</v>
      </c>
      <c r="B343" s="44" t="s">
        <v>9420</v>
      </c>
      <c r="C343" s="31" t="s">
        <v>9071</v>
      </c>
      <c r="D343" s="44" t="s">
        <v>5747</v>
      </c>
      <c r="E343" s="44" t="s">
        <v>9422</v>
      </c>
      <c r="F343" s="44" t="s">
        <v>9074</v>
      </c>
      <c r="G343" s="44" t="s">
        <v>5744</v>
      </c>
      <c r="H343" s="32" t="s">
        <v>7161</v>
      </c>
      <c r="I343" s="31" t="s">
        <v>7162</v>
      </c>
      <c r="J343" s="44" t="s">
        <v>9096</v>
      </c>
      <c r="K343" s="32" t="s">
        <v>55</v>
      </c>
      <c r="L343" s="46">
        <v>30</v>
      </c>
      <c r="M343" s="44" t="s">
        <v>5742</v>
      </c>
      <c r="N343" s="51">
        <v>44669</v>
      </c>
      <c r="O343" s="46">
        <v>20221000052811</v>
      </c>
      <c r="P343" s="49">
        <v>44684</v>
      </c>
      <c r="Q343" s="46">
        <f t="shared" si="5"/>
        <v>11</v>
      </c>
      <c r="R343" s="46">
        <f>NETWORKDAYS(N343,P343,AL343:AO343:AP343:AQ343:AR343:AS343:AT343)</f>
        <v>12</v>
      </c>
      <c r="S343" s="44" t="s">
        <v>9135</v>
      </c>
      <c r="T343" s="44"/>
      <c r="U343" s="44" t="s">
        <v>9079</v>
      </c>
      <c r="V343" s="44" t="s">
        <v>9549</v>
      </c>
      <c r="W343" s="44" t="s">
        <v>9138</v>
      </c>
      <c r="X343" s="44" t="s">
        <v>9079</v>
      </c>
      <c r="Y343" s="44" t="s">
        <v>9595</v>
      </c>
      <c r="AL343" s="71">
        <v>44641</v>
      </c>
      <c r="AM343" s="71">
        <v>44665</v>
      </c>
      <c r="AN343" s="71">
        <v>44666</v>
      </c>
      <c r="AO343" s="71">
        <v>44711</v>
      </c>
      <c r="AP343" s="71">
        <v>44732</v>
      </c>
      <c r="AQ343" s="71">
        <v>44739</v>
      </c>
      <c r="AR343" s="71">
        <v>44746</v>
      </c>
      <c r="AS343" s="71">
        <v>44762</v>
      </c>
      <c r="AT343" s="71">
        <v>44788</v>
      </c>
    </row>
    <row r="344" spans="1:46" s="81" customFormat="1" ht="25.5" x14ac:dyDescent="0.25">
      <c r="A344" s="56" t="s">
        <v>9065</v>
      </c>
      <c r="B344" s="56" t="s">
        <v>9420</v>
      </c>
      <c r="C344" s="56" t="s">
        <v>9067</v>
      </c>
      <c r="D344" s="56" t="s">
        <v>5771</v>
      </c>
      <c r="E344" s="56" t="s">
        <v>9227</v>
      </c>
      <c r="F344" s="56" t="s">
        <v>9069</v>
      </c>
      <c r="G344" s="56" t="s">
        <v>5768</v>
      </c>
      <c r="H344" s="37" t="s">
        <v>7156</v>
      </c>
      <c r="I344" s="36" t="s">
        <v>360</v>
      </c>
      <c r="J344" s="36" t="s">
        <v>7157</v>
      </c>
      <c r="K344" s="37" t="s">
        <v>55</v>
      </c>
      <c r="L344" s="58">
        <v>30</v>
      </c>
      <c r="M344" s="56" t="s">
        <v>5766</v>
      </c>
      <c r="N344" s="64">
        <v>44669</v>
      </c>
      <c r="O344" s="58"/>
      <c r="P344" s="59">
        <v>44727</v>
      </c>
      <c r="Q344" s="58">
        <f t="shared" si="5"/>
        <v>41</v>
      </c>
      <c r="R344" s="58">
        <f>NETWORKDAYS(N344,P344,AL344:AO344:AP344:AQ344:AR344:AS344:AT344)</f>
        <v>42</v>
      </c>
      <c r="S344" s="56" t="s">
        <v>9141</v>
      </c>
      <c r="T344" s="56" t="s">
        <v>9596</v>
      </c>
      <c r="U344" s="64"/>
      <c r="V344" s="56"/>
      <c r="W344" s="56" t="s">
        <v>9138</v>
      </c>
      <c r="X344" s="56"/>
      <c r="Y344" s="56"/>
      <c r="AL344" s="80">
        <v>44641</v>
      </c>
      <c r="AM344" s="80">
        <v>44665</v>
      </c>
      <c r="AN344" s="80">
        <v>44666</v>
      </c>
      <c r="AO344" s="80">
        <v>44711</v>
      </c>
      <c r="AP344" s="80">
        <v>44732</v>
      </c>
      <c r="AQ344" s="80">
        <v>44739</v>
      </c>
      <c r="AR344" s="80">
        <v>44746</v>
      </c>
      <c r="AS344" s="80">
        <v>44762</v>
      </c>
      <c r="AT344" s="80">
        <v>44788</v>
      </c>
    </row>
    <row r="345" spans="1:46" s="87" customFormat="1" ht="38.25" x14ac:dyDescent="0.25">
      <c r="A345" s="53" t="s">
        <v>9065</v>
      </c>
      <c r="B345" s="53" t="s">
        <v>9420</v>
      </c>
      <c r="C345" s="53" t="s">
        <v>9124</v>
      </c>
      <c r="D345" s="53" t="s">
        <v>5830</v>
      </c>
      <c r="E345" s="53" t="s">
        <v>9223</v>
      </c>
      <c r="F345" s="53" t="s">
        <v>9095</v>
      </c>
      <c r="G345" s="53" t="s">
        <v>5828</v>
      </c>
      <c r="H345" s="53" t="s">
        <v>2915</v>
      </c>
      <c r="I345" s="41" t="s">
        <v>360</v>
      </c>
      <c r="J345" s="42" t="s">
        <v>392</v>
      </c>
      <c r="K345" s="42" t="s">
        <v>55</v>
      </c>
      <c r="L345" s="55">
        <v>30</v>
      </c>
      <c r="M345" s="53" t="s">
        <v>5826</v>
      </c>
      <c r="N345" s="98">
        <v>44670</v>
      </c>
      <c r="O345" s="55"/>
      <c r="P345" s="99">
        <v>44771</v>
      </c>
      <c r="Q345" s="55">
        <f t="shared" si="5"/>
        <v>68</v>
      </c>
      <c r="R345" s="55">
        <f>NETWORKDAYS(N345,P345,AL345:AO345:AP345:AQ345:AR345:AS345:AT345)</f>
        <v>69</v>
      </c>
      <c r="S345" s="53" t="s">
        <v>9158</v>
      </c>
      <c r="T345" s="53"/>
      <c r="U345" s="53"/>
      <c r="V345" s="53"/>
      <c r="W345" s="53"/>
      <c r="X345" s="53"/>
      <c r="Y345" s="53"/>
      <c r="AL345" s="86">
        <v>44641</v>
      </c>
      <c r="AM345" s="86">
        <v>44665</v>
      </c>
      <c r="AN345" s="86">
        <v>44666</v>
      </c>
      <c r="AO345" s="86">
        <v>44711</v>
      </c>
      <c r="AP345" s="86">
        <v>44732</v>
      </c>
      <c r="AQ345" s="86">
        <v>44739</v>
      </c>
      <c r="AR345" s="86">
        <v>44746</v>
      </c>
      <c r="AS345" s="86">
        <v>44762</v>
      </c>
      <c r="AT345" s="86">
        <v>44788</v>
      </c>
    </row>
    <row r="346" spans="1:46" s="69" customFormat="1" ht="25.5" hidden="1" x14ac:dyDescent="0.25">
      <c r="A346" s="44" t="s">
        <v>9065</v>
      </c>
      <c r="B346" s="44" t="s">
        <v>9420</v>
      </c>
      <c r="C346" s="31" t="s">
        <v>9071</v>
      </c>
      <c r="D346" s="44" t="s">
        <v>5834</v>
      </c>
      <c r="E346" s="44" t="s">
        <v>9223</v>
      </c>
      <c r="F346" s="44" t="s">
        <v>9074</v>
      </c>
      <c r="G346" s="44" t="s">
        <v>5833</v>
      </c>
      <c r="H346" s="32" t="s">
        <v>7161</v>
      </c>
      <c r="I346" s="31" t="s">
        <v>7162</v>
      </c>
      <c r="J346" s="44" t="s">
        <v>9096</v>
      </c>
      <c r="K346" s="32" t="s">
        <v>55</v>
      </c>
      <c r="L346" s="46">
        <v>30</v>
      </c>
      <c r="M346" s="44" t="s">
        <v>5831</v>
      </c>
      <c r="N346" s="51">
        <v>44670</v>
      </c>
      <c r="O346" s="46"/>
      <c r="P346" s="49">
        <v>44684</v>
      </c>
      <c r="Q346" s="46">
        <f t="shared" si="5"/>
        <v>10</v>
      </c>
      <c r="R346" s="46">
        <f>NETWORKDAYS(N346,P346,AL346:AO346:AP346:AQ346:AR346:AS346:AT346)</f>
        <v>11</v>
      </c>
      <c r="S346" s="44" t="s">
        <v>9135</v>
      </c>
      <c r="T346" s="44"/>
      <c r="U346" s="44" t="s">
        <v>9079</v>
      </c>
      <c r="V346" s="44" t="s">
        <v>9549</v>
      </c>
      <c r="W346" s="44" t="s">
        <v>9138</v>
      </c>
      <c r="X346" s="44" t="s">
        <v>9079</v>
      </c>
      <c r="Y346" s="44" t="s">
        <v>9595</v>
      </c>
      <c r="AL346" s="68">
        <v>44641</v>
      </c>
      <c r="AM346" s="68">
        <v>44665</v>
      </c>
      <c r="AN346" s="68">
        <v>44666</v>
      </c>
      <c r="AO346" s="68">
        <v>44711</v>
      </c>
      <c r="AP346" s="68">
        <v>44732</v>
      </c>
      <c r="AQ346" s="68">
        <v>44739</v>
      </c>
      <c r="AR346" s="68">
        <v>44746</v>
      </c>
      <c r="AS346" s="68">
        <v>44762</v>
      </c>
      <c r="AT346" s="68">
        <v>44788</v>
      </c>
    </row>
    <row r="347" spans="1:46" s="69" customFormat="1" ht="38.25" hidden="1" x14ac:dyDescent="0.25">
      <c r="A347" s="44" t="s">
        <v>9065</v>
      </c>
      <c r="B347" s="44" t="s">
        <v>9420</v>
      </c>
      <c r="C347" s="31" t="s">
        <v>9071</v>
      </c>
      <c r="D347" s="44" t="s">
        <v>5862</v>
      </c>
      <c r="E347" s="44" t="s">
        <v>9223</v>
      </c>
      <c r="F347" s="44" t="s">
        <v>9074</v>
      </c>
      <c r="G347" s="44" t="s">
        <v>5860</v>
      </c>
      <c r="H347" s="44" t="s">
        <v>3806</v>
      </c>
      <c r="I347" s="31" t="s">
        <v>360</v>
      </c>
      <c r="J347" s="31" t="s">
        <v>7065</v>
      </c>
      <c r="K347" s="32" t="s">
        <v>585</v>
      </c>
      <c r="L347" s="46">
        <v>20</v>
      </c>
      <c r="M347" s="44" t="s">
        <v>5858</v>
      </c>
      <c r="N347" s="51">
        <v>44670</v>
      </c>
      <c r="O347" s="46">
        <v>20222140052711</v>
      </c>
      <c r="P347" s="49">
        <v>44691</v>
      </c>
      <c r="Q347" s="46">
        <f t="shared" si="5"/>
        <v>15</v>
      </c>
      <c r="R347" s="46">
        <f>NETWORKDAYS(N347,P347,AL347:AO347:AP347:AQ347:AR347:AS347:AT347)</f>
        <v>16</v>
      </c>
      <c r="S347" s="44" t="s">
        <v>9135</v>
      </c>
      <c r="T347" s="44" t="s">
        <v>9597</v>
      </c>
      <c r="U347" s="51">
        <v>44692</v>
      </c>
      <c r="V347" s="44" t="s">
        <v>9549</v>
      </c>
      <c r="W347" s="44" t="s">
        <v>9138</v>
      </c>
      <c r="X347" s="44" t="s">
        <v>9079</v>
      </c>
      <c r="Y347" s="44" t="s">
        <v>9587</v>
      </c>
      <c r="AL347" s="71">
        <v>44641</v>
      </c>
      <c r="AM347" s="71">
        <v>44665</v>
      </c>
      <c r="AN347" s="71">
        <v>44666</v>
      </c>
      <c r="AO347" s="71">
        <v>44711</v>
      </c>
      <c r="AP347" s="71">
        <v>44732</v>
      </c>
      <c r="AQ347" s="71">
        <v>44739</v>
      </c>
      <c r="AR347" s="71">
        <v>44746</v>
      </c>
      <c r="AS347" s="71">
        <v>44762</v>
      </c>
      <c r="AT347" s="71">
        <v>44788</v>
      </c>
    </row>
    <row r="348" spans="1:46" s="87" customFormat="1" ht="25.5" x14ac:dyDescent="0.25">
      <c r="A348" s="53" t="s">
        <v>9065</v>
      </c>
      <c r="B348" s="53" t="s">
        <v>9100</v>
      </c>
      <c r="C348" s="53" t="s">
        <v>9131</v>
      </c>
      <c r="D348" s="53" t="s">
        <v>5907</v>
      </c>
      <c r="E348" s="53" t="s">
        <v>9223</v>
      </c>
      <c r="F348" s="53" t="s">
        <v>9095</v>
      </c>
      <c r="G348" s="53" t="s">
        <v>5905</v>
      </c>
      <c r="H348" s="41" t="s">
        <v>9109</v>
      </c>
      <c r="I348" s="41" t="s">
        <v>360</v>
      </c>
      <c r="J348" s="41" t="s">
        <v>9090</v>
      </c>
      <c r="K348" s="42" t="s">
        <v>55</v>
      </c>
      <c r="L348" s="55">
        <v>30</v>
      </c>
      <c r="M348" s="53" t="s">
        <v>5903</v>
      </c>
      <c r="N348" s="98">
        <v>44670</v>
      </c>
      <c r="O348" s="55"/>
      <c r="P348" s="99">
        <v>44771</v>
      </c>
      <c r="Q348" s="55">
        <f t="shared" si="5"/>
        <v>68</v>
      </c>
      <c r="R348" s="55">
        <f>NETWORKDAYS(N348,P348,AL348:AO348:AP348:AQ348:AR348:AS348:AT348)</f>
        <v>69</v>
      </c>
      <c r="S348" s="53" t="s">
        <v>9158</v>
      </c>
      <c r="T348" s="53"/>
      <c r="U348" s="53"/>
      <c r="V348" s="53"/>
      <c r="W348" s="53"/>
      <c r="X348" s="53"/>
      <c r="Y348" s="53" t="s">
        <v>9836</v>
      </c>
      <c r="AL348" s="86">
        <v>44641</v>
      </c>
      <c r="AM348" s="86">
        <v>44665</v>
      </c>
      <c r="AN348" s="86">
        <v>44666</v>
      </c>
      <c r="AO348" s="86">
        <v>44711</v>
      </c>
      <c r="AP348" s="86">
        <v>44732</v>
      </c>
      <c r="AQ348" s="86">
        <v>44739</v>
      </c>
      <c r="AR348" s="86">
        <v>44746</v>
      </c>
      <c r="AS348" s="86">
        <v>44762</v>
      </c>
      <c r="AT348" s="86">
        <v>44788</v>
      </c>
    </row>
    <row r="349" spans="1:46" s="69" customFormat="1" ht="63.75" hidden="1" x14ac:dyDescent="0.25">
      <c r="A349" s="44" t="s">
        <v>9065</v>
      </c>
      <c r="B349" s="44" t="s">
        <v>9420</v>
      </c>
      <c r="C349" s="44" t="s">
        <v>9077</v>
      </c>
      <c r="D349" s="44" t="s">
        <v>5928</v>
      </c>
      <c r="E349" s="44" t="s">
        <v>9227</v>
      </c>
      <c r="F349" s="44" t="s">
        <v>9074</v>
      </c>
      <c r="G349" s="44" t="s">
        <v>5925</v>
      </c>
      <c r="H349" s="44" t="s">
        <v>7109</v>
      </c>
      <c r="I349" s="31" t="s">
        <v>360</v>
      </c>
      <c r="J349" s="32" t="s">
        <v>392</v>
      </c>
      <c r="K349" s="32" t="s">
        <v>660</v>
      </c>
      <c r="L349" s="46">
        <v>10</v>
      </c>
      <c r="M349" s="44" t="s">
        <v>5923</v>
      </c>
      <c r="N349" s="51">
        <v>44670</v>
      </c>
      <c r="O349" s="46" t="s">
        <v>9079</v>
      </c>
      <c r="P349" s="49">
        <v>44678</v>
      </c>
      <c r="Q349" s="46">
        <f t="shared" si="5"/>
        <v>6</v>
      </c>
      <c r="R349" s="46">
        <f>NETWORKDAYS(N349,P349,AL349:AO349:AP349:AQ349:AR349:AS349:AT349)</f>
        <v>7</v>
      </c>
      <c r="S349" s="44" t="s">
        <v>9135</v>
      </c>
      <c r="T349" s="44" t="s">
        <v>9598</v>
      </c>
      <c r="U349" s="44" t="s">
        <v>9079</v>
      </c>
      <c r="V349" s="44" t="s">
        <v>9079</v>
      </c>
      <c r="W349" s="44" t="s">
        <v>9138</v>
      </c>
      <c r="X349" s="44" t="s">
        <v>9079</v>
      </c>
      <c r="Y349" s="44" t="s">
        <v>9599</v>
      </c>
      <c r="AL349" s="71">
        <v>44641</v>
      </c>
      <c r="AM349" s="71">
        <v>44665</v>
      </c>
      <c r="AN349" s="71">
        <v>44666</v>
      </c>
      <c r="AO349" s="71">
        <v>44711</v>
      </c>
      <c r="AP349" s="71">
        <v>44732</v>
      </c>
      <c r="AQ349" s="71">
        <v>44739</v>
      </c>
      <c r="AR349" s="71">
        <v>44746</v>
      </c>
      <c r="AS349" s="71">
        <v>44762</v>
      </c>
      <c r="AT349" s="71">
        <v>44788</v>
      </c>
    </row>
    <row r="350" spans="1:46" s="69" customFormat="1" ht="25.5" hidden="1" x14ac:dyDescent="0.25">
      <c r="A350" s="44" t="s">
        <v>9065</v>
      </c>
      <c r="B350" s="44" t="s">
        <v>9420</v>
      </c>
      <c r="C350" s="44" t="s">
        <v>9097</v>
      </c>
      <c r="D350" s="44" t="s">
        <v>6117</v>
      </c>
      <c r="E350" s="44" t="s">
        <v>9227</v>
      </c>
      <c r="F350" s="44" t="s">
        <v>9074</v>
      </c>
      <c r="G350" s="44" t="s">
        <v>6114</v>
      </c>
      <c r="H350" s="32" t="s">
        <v>7161</v>
      </c>
      <c r="I350" s="31" t="s">
        <v>7162</v>
      </c>
      <c r="J350" s="44" t="s">
        <v>9096</v>
      </c>
      <c r="K350" s="32" t="s">
        <v>128</v>
      </c>
      <c r="L350" s="46">
        <v>30</v>
      </c>
      <c r="M350" s="44" t="s">
        <v>6112</v>
      </c>
      <c r="N350" s="51">
        <v>44671</v>
      </c>
      <c r="O350" s="46">
        <v>20221000052691</v>
      </c>
      <c r="P350" s="49">
        <v>44684</v>
      </c>
      <c r="Q350" s="46">
        <f t="shared" si="5"/>
        <v>9</v>
      </c>
      <c r="R350" s="46">
        <f>NETWORKDAYS(N350,P350,AL350:AO350:AP350:AQ350:AR350:AS350:AT350)</f>
        <v>10</v>
      </c>
      <c r="S350" s="44" t="s">
        <v>9135</v>
      </c>
      <c r="T350" s="44"/>
      <c r="U350" s="44" t="s">
        <v>9079</v>
      </c>
      <c r="V350" s="44" t="s">
        <v>9549</v>
      </c>
      <c r="W350" s="44" t="s">
        <v>9138</v>
      </c>
      <c r="X350" s="44" t="s">
        <v>9079</v>
      </c>
      <c r="Y350" s="44" t="s">
        <v>9595</v>
      </c>
      <c r="AL350" s="68">
        <v>44641</v>
      </c>
      <c r="AM350" s="68">
        <v>44665</v>
      </c>
      <c r="AN350" s="68">
        <v>44666</v>
      </c>
      <c r="AO350" s="68">
        <v>44711</v>
      </c>
      <c r="AP350" s="68">
        <v>44732</v>
      </c>
      <c r="AQ350" s="68">
        <v>44739</v>
      </c>
      <c r="AR350" s="68">
        <v>44746</v>
      </c>
      <c r="AS350" s="68">
        <v>44762</v>
      </c>
      <c r="AT350" s="68">
        <v>44788</v>
      </c>
    </row>
    <row r="351" spans="1:46" s="69" customFormat="1" ht="38.25" hidden="1" x14ac:dyDescent="0.25">
      <c r="A351" s="44" t="s">
        <v>9065</v>
      </c>
      <c r="B351" s="44" t="s">
        <v>9420</v>
      </c>
      <c r="C351" s="44" t="s">
        <v>9097</v>
      </c>
      <c r="D351" s="44" t="s">
        <v>6138</v>
      </c>
      <c r="E351" s="44" t="s">
        <v>9536</v>
      </c>
      <c r="F351" s="44" t="s">
        <v>9069</v>
      </c>
      <c r="G351" s="44" t="s">
        <v>6136</v>
      </c>
      <c r="H351" s="44" t="s">
        <v>6139</v>
      </c>
      <c r="I351" s="31" t="s">
        <v>360</v>
      </c>
      <c r="J351" s="31" t="s">
        <v>7025</v>
      </c>
      <c r="K351" s="32" t="s">
        <v>128</v>
      </c>
      <c r="L351" s="46">
        <v>30</v>
      </c>
      <c r="M351" s="44" t="s">
        <v>6134</v>
      </c>
      <c r="N351" s="51">
        <v>44671</v>
      </c>
      <c r="O351" s="46">
        <v>20222110052641</v>
      </c>
      <c r="P351" s="49">
        <v>44691</v>
      </c>
      <c r="Q351" s="46">
        <f t="shared" si="5"/>
        <v>14</v>
      </c>
      <c r="R351" s="46">
        <f>NETWORKDAYS(N351,P351,AL351:AO351:AP351:AQ351:AR351:AS351:AT351)</f>
        <v>15</v>
      </c>
      <c r="S351" s="44" t="s">
        <v>9135</v>
      </c>
      <c r="T351" s="44"/>
      <c r="U351" s="44" t="s">
        <v>9079</v>
      </c>
      <c r="V351" s="44" t="s">
        <v>9549</v>
      </c>
      <c r="W351" s="44" t="s">
        <v>9138</v>
      </c>
      <c r="X351" s="44" t="s">
        <v>9079</v>
      </c>
      <c r="Y351" s="44" t="s">
        <v>9595</v>
      </c>
      <c r="AL351" s="71">
        <v>44641</v>
      </c>
      <c r="AM351" s="71">
        <v>44665</v>
      </c>
      <c r="AN351" s="71">
        <v>44666</v>
      </c>
      <c r="AO351" s="71">
        <v>44711</v>
      </c>
      <c r="AP351" s="71">
        <v>44732</v>
      </c>
      <c r="AQ351" s="71">
        <v>44739</v>
      </c>
      <c r="AR351" s="71">
        <v>44746</v>
      </c>
      <c r="AS351" s="71">
        <v>44762</v>
      </c>
      <c r="AT351" s="71">
        <v>44788</v>
      </c>
    </row>
    <row r="352" spans="1:46" s="69" customFormat="1" ht="25.5" hidden="1" x14ac:dyDescent="0.25">
      <c r="A352" s="44" t="s">
        <v>9065</v>
      </c>
      <c r="B352" s="44" t="s">
        <v>9420</v>
      </c>
      <c r="C352" s="31" t="s">
        <v>9071</v>
      </c>
      <c r="D352" s="44" t="s">
        <v>6146</v>
      </c>
      <c r="E352" s="44" t="s">
        <v>9423</v>
      </c>
      <c r="F352" s="44" t="s">
        <v>9069</v>
      </c>
      <c r="G352" s="44" t="s">
        <v>6145</v>
      </c>
      <c r="H352" s="32" t="s">
        <v>7161</v>
      </c>
      <c r="I352" s="31" t="s">
        <v>7162</v>
      </c>
      <c r="J352" s="44" t="s">
        <v>9096</v>
      </c>
      <c r="K352" s="32" t="s">
        <v>128</v>
      </c>
      <c r="L352" s="46">
        <v>30</v>
      </c>
      <c r="M352" s="44" t="s">
        <v>6143</v>
      </c>
      <c r="N352" s="51">
        <v>44671</v>
      </c>
      <c r="O352" s="46">
        <v>20221000054181</v>
      </c>
      <c r="P352" s="49">
        <v>44691</v>
      </c>
      <c r="Q352" s="46">
        <f t="shared" si="5"/>
        <v>14</v>
      </c>
      <c r="R352" s="46">
        <f>NETWORKDAYS(N352,P352,AL352:AO352:AP352:AQ352:AR352:AS352:AT352)</f>
        <v>15</v>
      </c>
      <c r="S352" s="44" t="s">
        <v>9135</v>
      </c>
      <c r="T352" s="44"/>
      <c r="U352" s="44" t="s">
        <v>9079</v>
      </c>
      <c r="V352" s="44" t="s">
        <v>9549</v>
      </c>
      <c r="W352" s="44" t="s">
        <v>9138</v>
      </c>
      <c r="X352" s="44" t="s">
        <v>9079</v>
      </c>
      <c r="Y352" s="44" t="s">
        <v>9595</v>
      </c>
      <c r="AL352" s="71">
        <v>44641</v>
      </c>
      <c r="AM352" s="71">
        <v>44665</v>
      </c>
      <c r="AN352" s="71">
        <v>44666</v>
      </c>
      <c r="AO352" s="71">
        <v>44711</v>
      </c>
      <c r="AP352" s="71">
        <v>44732</v>
      </c>
      <c r="AQ352" s="71">
        <v>44739</v>
      </c>
      <c r="AR352" s="71">
        <v>44746</v>
      </c>
      <c r="AS352" s="71">
        <v>44762</v>
      </c>
      <c r="AT352" s="71">
        <v>44788</v>
      </c>
    </row>
    <row r="353" spans="1:46" s="69" customFormat="1" ht="38.25" hidden="1" x14ac:dyDescent="0.25">
      <c r="A353" s="44" t="s">
        <v>9539</v>
      </c>
      <c r="B353" s="31" t="s">
        <v>9087</v>
      </c>
      <c r="C353" s="31" t="s">
        <v>9071</v>
      </c>
      <c r="D353" s="44" t="s">
        <v>6260</v>
      </c>
      <c r="E353" s="44" t="s">
        <v>9223</v>
      </c>
      <c r="F353" s="44" t="s">
        <v>9069</v>
      </c>
      <c r="G353" s="44" t="s">
        <v>6258</v>
      </c>
      <c r="H353" s="44" t="s">
        <v>6139</v>
      </c>
      <c r="I353" s="31" t="s">
        <v>360</v>
      </c>
      <c r="J353" s="31" t="s">
        <v>7025</v>
      </c>
      <c r="K353" s="32" t="s">
        <v>55</v>
      </c>
      <c r="L353" s="46">
        <v>30</v>
      </c>
      <c r="M353" s="44" t="s">
        <v>6256</v>
      </c>
      <c r="N353" s="51">
        <v>44672</v>
      </c>
      <c r="O353" s="46">
        <v>20222110052651</v>
      </c>
      <c r="P353" s="49">
        <v>44691</v>
      </c>
      <c r="Q353" s="46">
        <f t="shared" si="5"/>
        <v>13</v>
      </c>
      <c r="R353" s="46">
        <f>NETWORKDAYS(N353,P353,AL353:AO353:AP353:AQ353:AR353:AS353:AT353)</f>
        <v>14</v>
      </c>
      <c r="S353" s="44" t="s">
        <v>9135</v>
      </c>
      <c r="T353" s="44"/>
      <c r="U353" s="44" t="s">
        <v>9079</v>
      </c>
      <c r="V353" s="44" t="s">
        <v>9549</v>
      </c>
      <c r="W353" s="44" t="s">
        <v>9138</v>
      </c>
      <c r="X353" s="44" t="s">
        <v>9079</v>
      </c>
      <c r="Y353" s="44" t="s">
        <v>9595</v>
      </c>
      <c r="AL353" s="71">
        <v>44641</v>
      </c>
      <c r="AM353" s="71">
        <v>44665</v>
      </c>
      <c r="AN353" s="71">
        <v>44666</v>
      </c>
      <c r="AO353" s="71">
        <v>44711</v>
      </c>
      <c r="AP353" s="71">
        <v>44732</v>
      </c>
      <c r="AQ353" s="71">
        <v>44739</v>
      </c>
      <c r="AR353" s="71">
        <v>44746</v>
      </c>
      <c r="AS353" s="71">
        <v>44762</v>
      </c>
      <c r="AT353" s="71">
        <v>44788</v>
      </c>
    </row>
    <row r="354" spans="1:46" s="69" customFormat="1" ht="38.25" hidden="1" x14ac:dyDescent="0.25">
      <c r="A354" s="44" t="s">
        <v>9065</v>
      </c>
      <c r="B354" s="44" t="s">
        <v>9420</v>
      </c>
      <c r="C354" s="44" t="s">
        <v>9091</v>
      </c>
      <c r="D354" s="44" t="s">
        <v>6286</v>
      </c>
      <c r="E354" s="44" t="s">
        <v>9536</v>
      </c>
      <c r="F354" s="44" t="s">
        <v>9069</v>
      </c>
      <c r="G354" s="44" t="s">
        <v>6284</v>
      </c>
      <c r="H354" s="44" t="s">
        <v>6139</v>
      </c>
      <c r="I354" s="31" t="s">
        <v>360</v>
      </c>
      <c r="J354" s="31" t="s">
        <v>7025</v>
      </c>
      <c r="K354" s="32" t="s">
        <v>93</v>
      </c>
      <c r="L354" s="46">
        <v>35</v>
      </c>
      <c r="M354" s="44" t="s">
        <v>6282</v>
      </c>
      <c r="N354" s="51">
        <v>44672</v>
      </c>
      <c r="O354" s="46">
        <v>20222110053051</v>
      </c>
      <c r="P354" s="49">
        <v>44691</v>
      </c>
      <c r="Q354" s="46">
        <f t="shared" si="5"/>
        <v>13</v>
      </c>
      <c r="R354" s="46">
        <f>NETWORKDAYS(N354,P354,AL354:AO354:AP354:AQ354:AR354:AS354:AT354)</f>
        <v>14</v>
      </c>
      <c r="S354" s="44" t="s">
        <v>9135</v>
      </c>
      <c r="T354" s="44"/>
      <c r="U354" s="44" t="s">
        <v>9079</v>
      </c>
      <c r="V354" s="44" t="s">
        <v>9549</v>
      </c>
      <c r="W354" s="44" t="s">
        <v>9138</v>
      </c>
      <c r="X354" s="44" t="s">
        <v>9079</v>
      </c>
      <c r="Y354" s="44" t="s">
        <v>9595</v>
      </c>
      <c r="AL354" s="68">
        <v>44641</v>
      </c>
      <c r="AM354" s="68">
        <v>44665</v>
      </c>
      <c r="AN354" s="68">
        <v>44666</v>
      </c>
      <c r="AO354" s="68">
        <v>44711</v>
      </c>
      <c r="AP354" s="68">
        <v>44732</v>
      </c>
      <c r="AQ354" s="68">
        <v>44739</v>
      </c>
      <c r="AR354" s="68">
        <v>44746</v>
      </c>
      <c r="AS354" s="68">
        <v>44762</v>
      </c>
      <c r="AT354" s="68">
        <v>44788</v>
      </c>
    </row>
    <row r="355" spans="1:46" s="69" customFormat="1" ht="51" hidden="1" x14ac:dyDescent="0.25">
      <c r="A355" s="44" t="s">
        <v>9065</v>
      </c>
      <c r="B355" s="44" t="s">
        <v>9420</v>
      </c>
      <c r="C355" s="44" t="s">
        <v>9080</v>
      </c>
      <c r="D355" s="44" t="s">
        <v>6297</v>
      </c>
      <c r="E355" s="44" t="s">
        <v>9227</v>
      </c>
      <c r="F355" s="44" t="s">
        <v>9225</v>
      </c>
      <c r="G355" s="44" t="s">
        <v>6295</v>
      </c>
      <c r="H355" s="44" t="s">
        <v>6139</v>
      </c>
      <c r="I355" s="31" t="s">
        <v>360</v>
      </c>
      <c r="J355" s="31" t="s">
        <v>7025</v>
      </c>
      <c r="K355" s="32" t="s">
        <v>128</v>
      </c>
      <c r="L355" s="46">
        <v>30</v>
      </c>
      <c r="M355" s="44" t="s">
        <v>6293</v>
      </c>
      <c r="N355" s="51">
        <v>44672</v>
      </c>
      <c r="O355" s="46">
        <v>20222110054261</v>
      </c>
      <c r="P355" s="49">
        <v>44697</v>
      </c>
      <c r="Q355" s="46">
        <f t="shared" si="5"/>
        <v>17</v>
      </c>
      <c r="R355" s="46">
        <f>NETWORKDAYS(N355,P355,AL355:AO355:AP355:AQ355:AR355:AS355:AT355)</f>
        <v>18</v>
      </c>
      <c r="S355" s="44" t="s">
        <v>9135</v>
      </c>
      <c r="T355" s="44"/>
      <c r="U355" s="44" t="s">
        <v>9079</v>
      </c>
      <c r="V355" s="44" t="s">
        <v>9549</v>
      </c>
      <c r="W355" s="44" t="s">
        <v>9138</v>
      </c>
      <c r="X355" s="44" t="s">
        <v>9079</v>
      </c>
      <c r="Y355" s="44" t="s">
        <v>9595</v>
      </c>
      <c r="AL355" s="71">
        <v>44641</v>
      </c>
      <c r="AM355" s="71">
        <v>44665</v>
      </c>
      <c r="AN355" s="71">
        <v>44666</v>
      </c>
      <c r="AO355" s="71">
        <v>44711</v>
      </c>
      <c r="AP355" s="71">
        <v>44732</v>
      </c>
      <c r="AQ355" s="71">
        <v>44739</v>
      </c>
      <c r="AR355" s="71">
        <v>44746</v>
      </c>
      <c r="AS355" s="71">
        <v>44762</v>
      </c>
      <c r="AT355" s="71">
        <v>44788</v>
      </c>
    </row>
    <row r="356" spans="1:46" s="87" customFormat="1" ht="38.25" x14ac:dyDescent="0.25">
      <c r="A356" s="53" t="s">
        <v>9065</v>
      </c>
      <c r="B356" s="53" t="s">
        <v>9420</v>
      </c>
      <c r="C356" s="53" t="s">
        <v>9252</v>
      </c>
      <c r="D356" s="53" t="s">
        <v>4279</v>
      </c>
      <c r="E356" s="53" t="s">
        <v>9536</v>
      </c>
      <c r="F356" s="53" t="s">
        <v>9074</v>
      </c>
      <c r="G356" s="53" t="s">
        <v>6304</v>
      </c>
      <c r="H356" s="41" t="s">
        <v>9114</v>
      </c>
      <c r="I356" s="41" t="s">
        <v>360</v>
      </c>
      <c r="J356" s="42" t="s">
        <v>392</v>
      </c>
      <c r="K356" s="42" t="s">
        <v>585</v>
      </c>
      <c r="L356" s="55">
        <v>20</v>
      </c>
      <c r="M356" s="53" t="s">
        <v>6302</v>
      </c>
      <c r="N356" s="98">
        <v>44672</v>
      </c>
      <c r="O356" s="55"/>
      <c r="P356" s="99">
        <v>44771</v>
      </c>
      <c r="Q356" s="55">
        <f t="shared" si="5"/>
        <v>66</v>
      </c>
      <c r="R356" s="55">
        <f>NETWORKDAYS(N356,P356,AL356:AO356:AP356:AQ356:AR356:AS356:AT356)</f>
        <v>67</v>
      </c>
      <c r="S356" s="53" t="s">
        <v>9158</v>
      </c>
      <c r="T356" s="53"/>
      <c r="U356" s="63"/>
      <c r="V356" s="53"/>
      <c r="W356" s="53"/>
      <c r="X356" s="53"/>
      <c r="Y356" s="53"/>
      <c r="AL356" s="86">
        <v>44641</v>
      </c>
      <c r="AM356" s="86">
        <v>44665</v>
      </c>
      <c r="AN356" s="86">
        <v>44666</v>
      </c>
      <c r="AO356" s="86">
        <v>44711</v>
      </c>
      <c r="AP356" s="86">
        <v>44732</v>
      </c>
      <c r="AQ356" s="86">
        <v>44739</v>
      </c>
      <c r="AR356" s="86">
        <v>44746</v>
      </c>
      <c r="AS356" s="86">
        <v>44762</v>
      </c>
      <c r="AT356" s="86">
        <v>44788</v>
      </c>
    </row>
    <row r="357" spans="1:46" s="69" customFormat="1" ht="38.25" hidden="1" x14ac:dyDescent="0.25">
      <c r="A357" s="44" t="s">
        <v>9065</v>
      </c>
      <c r="B357" s="44" t="s">
        <v>9420</v>
      </c>
      <c r="C357" s="44" t="s">
        <v>9080</v>
      </c>
      <c r="D357" s="44" t="s">
        <v>6319</v>
      </c>
      <c r="E357" s="44" t="s">
        <v>9227</v>
      </c>
      <c r="F357" s="44" t="s">
        <v>9069</v>
      </c>
      <c r="G357" s="44" t="s">
        <v>5413</v>
      </c>
      <c r="H357" s="44" t="s">
        <v>6139</v>
      </c>
      <c r="I357" s="31" t="s">
        <v>360</v>
      </c>
      <c r="J357" s="31" t="s">
        <v>7025</v>
      </c>
      <c r="K357" s="32" t="s">
        <v>93</v>
      </c>
      <c r="L357" s="46">
        <v>35</v>
      </c>
      <c r="M357" s="44" t="s">
        <v>6317</v>
      </c>
      <c r="N357" s="51">
        <v>44672</v>
      </c>
      <c r="O357" s="46">
        <v>20222110053331</v>
      </c>
      <c r="P357" s="49">
        <v>44691</v>
      </c>
      <c r="Q357" s="46">
        <f t="shared" si="5"/>
        <v>13</v>
      </c>
      <c r="R357" s="46">
        <f>NETWORKDAYS(N357,P357,AL357:AO357:AP357:AQ357:AR357:AS357:AT357)</f>
        <v>14</v>
      </c>
      <c r="S357" s="44" t="s">
        <v>9135</v>
      </c>
      <c r="T357" s="44"/>
      <c r="U357" s="44" t="s">
        <v>9079</v>
      </c>
      <c r="V357" s="44" t="s">
        <v>9549</v>
      </c>
      <c r="W357" s="44" t="s">
        <v>9138</v>
      </c>
      <c r="X357" s="44" t="s">
        <v>9079</v>
      </c>
      <c r="Y357" s="44" t="s">
        <v>9595</v>
      </c>
      <c r="AL357" s="71">
        <v>44641</v>
      </c>
      <c r="AM357" s="71">
        <v>44665</v>
      </c>
      <c r="AN357" s="71">
        <v>44666</v>
      </c>
      <c r="AO357" s="71">
        <v>44711</v>
      </c>
      <c r="AP357" s="71">
        <v>44732</v>
      </c>
      <c r="AQ357" s="71">
        <v>44739</v>
      </c>
      <c r="AR357" s="71">
        <v>44746</v>
      </c>
      <c r="AS357" s="71">
        <v>44762</v>
      </c>
      <c r="AT357" s="71">
        <v>44788</v>
      </c>
    </row>
    <row r="358" spans="1:46" s="87" customFormat="1" ht="38.25" x14ac:dyDescent="0.25">
      <c r="A358" s="53" t="s">
        <v>9065</v>
      </c>
      <c r="B358" s="53" t="s">
        <v>9100</v>
      </c>
      <c r="C358" s="41" t="s">
        <v>9071</v>
      </c>
      <c r="D358" s="53" t="s">
        <v>3719</v>
      </c>
      <c r="E358" s="53" t="s">
        <v>9423</v>
      </c>
      <c r="F358" s="53" t="s">
        <v>9074</v>
      </c>
      <c r="G358" s="53" t="s">
        <v>6356</v>
      </c>
      <c r="H358" s="42" t="s">
        <v>7161</v>
      </c>
      <c r="I358" s="41" t="s">
        <v>7162</v>
      </c>
      <c r="J358" s="53" t="s">
        <v>9096</v>
      </c>
      <c r="K358" s="42" t="s">
        <v>585</v>
      </c>
      <c r="L358" s="55">
        <v>20</v>
      </c>
      <c r="M358" s="53" t="s">
        <v>6354</v>
      </c>
      <c r="N358" s="98">
        <v>44673</v>
      </c>
      <c r="O358" s="55"/>
      <c r="P358" s="99">
        <v>44771</v>
      </c>
      <c r="Q358" s="55">
        <f t="shared" si="5"/>
        <v>65</v>
      </c>
      <c r="R358" s="55">
        <f>NETWORKDAYS(N358,P358,AL358:AO358:AP358:AQ358:AR358:AS358:AT358)</f>
        <v>66</v>
      </c>
      <c r="S358" s="53" t="s">
        <v>9158</v>
      </c>
      <c r="T358" s="53"/>
      <c r="U358" s="53"/>
      <c r="V358" s="53"/>
      <c r="W358" s="53"/>
      <c r="X358" s="53"/>
      <c r="Y358" s="53"/>
      <c r="AL358" s="88">
        <v>44641</v>
      </c>
      <c r="AM358" s="88">
        <v>44665</v>
      </c>
      <c r="AN358" s="88">
        <v>44666</v>
      </c>
      <c r="AO358" s="88">
        <v>44711</v>
      </c>
      <c r="AP358" s="88">
        <v>44732</v>
      </c>
      <c r="AQ358" s="88">
        <v>44739</v>
      </c>
      <c r="AR358" s="88">
        <v>44746</v>
      </c>
      <c r="AS358" s="88">
        <v>44762</v>
      </c>
      <c r="AT358" s="88">
        <v>44788</v>
      </c>
    </row>
    <row r="359" spans="1:46" s="69" customFormat="1" ht="51" hidden="1" x14ac:dyDescent="0.25">
      <c r="A359" s="44" t="s">
        <v>9065</v>
      </c>
      <c r="B359" s="44" t="s">
        <v>9420</v>
      </c>
      <c r="C359" s="44" t="s">
        <v>9098</v>
      </c>
      <c r="D359" s="44" t="s">
        <v>1096</v>
      </c>
      <c r="E359" s="44" t="s">
        <v>9536</v>
      </c>
      <c r="F359" s="44" t="s">
        <v>9074</v>
      </c>
      <c r="G359" s="44" t="s">
        <v>6391</v>
      </c>
      <c r="H359" s="32" t="s">
        <v>7161</v>
      </c>
      <c r="I359" s="31" t="s">
        <v>7162</v>
      </c>
      <c r="J359" s="44" t="s">
        <v>9096</v>
      </c>
      <c r="K359" s="32" t="s">
        <v>585</v>
      </c>
      <c r="L359" s="46">
        <v>20</v>
      </c>
      <c r="M359" s="44" t="s">
        <v>6389</v>
      </c>
      <c r="N359" s="51">
        <v>44673</v>
      </c>
      <c r="O359" s="46">
        <v>20221000052701</v>
      </c>
      <c r="P359" s="49">
        <v>44684</v>
      </c>
      <c r="Q359" s="46">
        <f t="shared" si="5"/>
        <v>7</v>
      </c>
      <c r="R359" s="46">
        <f>NETWORKDAYS(N359,P359,AL359:AO359:AP359:AQ359:AR359:AS359:AT359)</f>
        <v>8</v>
      </c>
      <c r="S359" s="44" t="s">
        <v>9135</v>
      </c>
      <c r="T359" s="44"/>
      <c r="U359" s="44" t="s">
        <v>9079</v>
      </c>
      <c r="V359" s="44" t="s">
        <v>9549</v>
      </c>
      <c r="W359" s="44" t="s">
        <v>9138</v>
      </c>
      <c r="X359" s="44" t="s">
        <v>9079</v>
      </c>
      <c r="Y359" s="44" t="s">
        <v>9595</v>
      </c>
      <c r="AL359" s="71">
        <v>44641</v>
      </c>
      <c r="AM359" s="71">
        <v>44665</v>
      </c>
      <c r="AN359" s="71">
        <v>44666</v>
      </c>
      <c r="AO359" s="71">
        <v>44711</v>
      </c>
      <c r="AP359" s="71">
        <v>44732</v>
      </c>
      <c r="AQ359" s="71">
        <v>44739</v>
      </c>
      <c r="AR359" s="71">
        <v>44746</v>
      </c>
      <c r="AS359" s="71">
        <v>44762</v>
      </c>
      <c r="AT359" s="71">
        <v>44788</v>
      </c>
    </row>
    <row r="360" spans="1:46" s="69" customFormat="1" ht="38.25" hidden="1" x14ac:dyDescent="0.25">
      <c r="A360" s="44" t="s">
        <v>9065</v>
      </c>
      <c r="B360" s="44" t="s">
        <v>9420</v>
      </c>
      <c r="C360" s="31" t="s">
        <v>9071</v>
      </c>
      <c r="D360" s="44" t="s">
        <v>6416</v>
      </c>
      <c r="E360" s="44" t="s">
        <v>9223</v>
      </c>
      <c r="F360" s="44" t="s">
        <v>9074</v>
      </c>
      <c r="G360" s="44" t="s">
        <v>6414</v>
      </c>
      <c r="H360" s="44" t="s">
        <v>3806</v>
      </c>
      <c r="I360" s="31" t="s">
        <v>360</v>
      </c>
      <c r="J360" s="31" t="s">
        <v>7065</v>
      </c>
      <c r="K360" s="32" t="s">
        <v>55</v>
      </c>
      <c r="L360" s="46">
        <v>30</v>
      </c>
      <c r="M360" s="44" t="s">
        <v>6412</v>
      </c>
      <c r="N360" s="51">
        <v>44673</v>
      </c>
      <c r="O360" s="46">
        <v>20222140055441</v>
      </c>
      <c r="P360" s="49">
        <v>44718</v>
      </c>
      <c r="Q360" s="46">
        <f t="shared" si="5"/>
        <v>30</v>
      </c>
      <c r="R360" s="46">
        <f>NETWORKDAYS(N360,P360,AL360:AO360:AP360:AQ360:AR360:AS360:AT360)</f>
        <v>31</v>
      </c>
      <c r="S360" s="44" t="s">
        <v>9135</v>
      </c>
      <c r="T360" s="44" t="s">
        <v>9600</v>
      </c>
      <c r="U360" s="44"/>
      <c r="V360" s="44"/>
      <c r="W360" s="44" t="s">
        <v>9138</v>
      </c>
      <c r="X360" s="44"/>
      <c r="Y360" s="44" t="s">
        <v>9601</v>
      </c>
      <c r="AL360" s="71">
        <v>44641</v>
      </c>
      <c r="AM360" s="71">
        <v>44665</v>
      </c>
      <c r="AN360" s="71">
        <v>44666</v>
      </c>
      <c r="AO360" s="71">
        <v>44711</v>
      </c>
      <c r="AP360" s="71">
        <v>44732</v>
      </c>
      <c r="AQ360" s="71">
        <v>44739</v>
      </c>
      <c r="AR360" s="71">
        <v>44746</v>
      </c>
      <c r="AS360" s="71">
        <v>44762</v>
      </c>
      <c r="AT360" s="71">
        <v>44788</v>
      </c>
    </row>
    <row r="361" spans="1:46" s="81" customFormat="1" ht="38.25" x14ac:dyDescent="0.25">
      <c r="A361" s="56" t="s">
        <v>9065</v>
      </c>
      <c r="B361" s="56" t="s">
        <v>9420</v>
      </c>
      <c r="C361" s="36" t="s">
        <v>9071</v>
      </c>
      <c r="D361" s="56" t="s">
        <v>6592</v>
      </c>
      <c r="E361" s="56" t="s">
        <v>9223</v>
      </c>
      <c r="F361" s="56" t="s">
        <v>9074</v>
      </c>
      <c r="G361" s="56" t="s">
        <v>6589</v>
      </c>
      <c r="H361" s="37" t="s">
        <v>316</v>
      </c>
      <c r="I361" s="36" t="s">
        <v>360</v>
      </c>
      <c r="J361" s="36" t="s">
        <v>7065</v>
      </c>
      <c r="K361" s="37" t="s">
        <v>55</v>
      </c>
      <c r="L361" s="58">
        <v>30</v>
      </c>
      <c r="M361" s="56" t="s">
        <v>6587</v>
      </c>
      <c r="N361" s="64">
        <v>44677</v>
      </c>
      <c r="O361" s="58"/>
      <c r="P361" s="59">
        <v>44726</v>
      </c>
      <c r="Q361" s="58">
        <f t="shared" si="5"/>
        <v>34</v>
      </c>
      <c r="R361" s="58">
        <f>NETWORKDAYS(N361,P361,AL361:AO361:AP361:AQ361:AR361:AS361:AT361)</f>
        <v>35</v>
      </c>
      <c r="S361" s="56" t="s">
        <v>9141</v>
      </c>
      <c r="T361" s="56" t="s">
        <v>9602</v>
      </c>
      <c r="U361" s="64"/>
      <c r="V361" s="56"/>
      <c r="W361" s="56" t="s">
        <v>9138</v>
      </c>
      <c r="X361" s="56"/>
      <c r="Y361" s="56"/>
      <c r="AL361" s="80">
        <v>44641</v>
      </c>
      <c r="AM361" s="80">
        <v>44665</v>
      </c>
      <c r="AN361" s="80">
        <v>44666</v>
      </c>
      <c r="AO361" s="80">
        <v>44711</v>
      </c>
      <c r="AP361" s="80">
        <v>44732</v>
      </c>
      <c r="AQ361" s="80">
        <v>44739</v>
      </c>
      <c r="AR361" s="80">
        <v>44746</v>
      </c>
      <c r="AS361" s="80">
        <v>44762</v>
      </c>
      <c r="AT361" s="80">
        <v>44788</v>
      </c>
    </row>
    <row r="362" spans="1:46" s="69" customFormat="1" ht="25.5" hidden="1" x14ac:dyDescent="0.25">
      <c r="A362" s="44" t="s">
        <v>9065</v>
      </c>
      <c r="B362" s="44" t="s">
        <v>9420</v>
      </c>
      <c r="C362" s="31" t="s">
        <v>9071</v>
      </c>
      <c r="D362" s="44" t="s">
        <v>6640</v>
      </c>
      <c r="E362" s="44" t="s">
        <v>9423</v>
      </c>
      <c r="F362" s="44" t="s">
        <v>9074</v>
      </c>
      <c r="G362" s="44" t="s">
        <v>6637</v>
      </c>
      <c r="H362" s="32" t="s">
        <v>7161</v>
      </c>
      <c r="I362" s="31" t="s">
        <v>7162</v>
      </c>
      <c r="J362" s="44" t="s">
        <v>9096</v>
      </c>
      <c r="K362" s="32" t="s">
        <v>128</v>
      </c>
      <c r="L362" s="46">
        <v>30</v>
      </c>
      <c r="M362" s="44" t="s">
        <v>6635</v>
      </c>
      <c r="N362" s="51">
        <v>44677</v>
      </c>
      <c r="O362" s="46">
        <v>20221000053691</v>
      </c>
      <c r="P362" s="49">
        <v>44690</v>
      </c>
      <c r="Q362" s="46">
        <f t="shared" si="5"/>
        <v>9</v>
      </c>
      <c r="R362" s="46">
        <f>NETWORKDAYS(N362,P362,AL362:AO362:AP362:AQ362:AR362:AS362:AT362)</f>
        <v>10</v>
      </c>
      <c r="S362" s="44" t="s">
        <v>9135</v>
      </c>
      <c r="T362" s="44"/>
      <c r="U362" s="44" t="s">
        <v>9079</v>
      </c>
      <c r="V362" s="44" t="s">
        <v>9549</v>
      </c>
      <c r="W362" s="44" t="s">
        <v>9138</v>
      </c>
      <c r="X362" s="44" t="s">
        <v>9079</v>
      </c>
      <c r="Y362" s="44" t="s">
        <v>9595</v>
      </c>
      <c r="AL362" s="68">
        <v>44641</v>
      </c>
      <c r="AM362" s="68">
        <v>44665</v>
      </c>
      <c r="AN362" s="68">
        <v>44666</v>
      </c>
      <c r="AO362" s="68">
        <v>44711</v>
      </c>
      <c r="AP362" s="68">
        <v>44732</v>
      </c>
      <c r="AQ362" s="68">
        <v>44739</v>
      </c>
      <c r="AR362" s="68">
        <v>44746</v>
      </c>
      <c r="AS362" s="68">
        <v>44762</v>
      </c>
      <c r="AT362" s="68">
        <v>44788</v>
      </c>
    </row>
    <row r="363" spans="1:46" s="69" customFormat="1" ht="38.25" hidden="1" x14ac:dyDescent="0.25">
      <c r="A363" s="44" t="s">
        <v>9065</v>
      </c>
      <c r="B363" s="44" t="s">
        <v>9224</v>
      </c>
      <c r="C363" s="44" t="s">
        <v>9088</v>
      </c>
      <c r="D363" s="44" t="s">
        <v>1521</v>
      </c>
      <c r="E363" s="44" t="s">
        <v>9223</v>
      </c>
      <c r="F363" s="31" t="s">
        <v>9101</v>
      </c>
      <c r="G363" s="44" t="s">
        <v>6656</v>
      </c>
      <c r="H363" s="32" t="s">
        <v>9089</v>
      </c>
      <c r="I363" s="31" t="s">
        <v>360</v>
      </c>
      <c r="J363" s="31" t="s">
        <v>9090</v>
      </c>
      <c r="K363" s="32" t="s">
        <v>55</v>
      </c>
      <c r="L363" s="46">
        <v>30</v>
      </c>
      <c r="M363" s="44" t="s">
        <v>6654</v>
      </c>
      <c r="N363" s="51">
        <v>44677</v>
      </c>
      <c r="O363" s="46">
        <v>20222150053491</v>
      </c>
      <c r="P363" s="49">
        <v>44692</v>
      </c>
      <c r="Q363" s="46">
        <f t="shared" si="5"/>
        <v>11</v>
      </c>
      <c r="R363" s="46">
        <f>NETWORKDAYS(N363,P363,AL363:AO363:AP363:AQ363:AR363:AS363:AT363)</f>
        <v>12</v>
      </c>
      <c r="S363" s="44" t="s">
        <v>9135</v>
      </c>
      <c r="T363" s="44" t="s">
        <v>9603</v>
      </c>
      <c r="U363" s="51"/>
      <c r="V363" s="44"/>
      <c r="W363" s="44" t="s">
        <v>9138</v>
      </c>
      <c r="X363" s="44"/>
      <c r="Y363" s="44" t="s">
        <v>9604</v>
      </c>
      <c r="AL363" s="71">
        <v>44641</v>
      </c>
      <c r="AM363" s="71">
        <v>44665</v>
      </c>
      <c r="AN363" s="71">
        <v>44666</v>
      </c>
      <c r="AO363" s="71">
        <v>44711</v>
      </c>
      <c r="AP363" s="71">
        <v>44732</v>
      </c>
      <c r="AQ363" s="71">
        <v>44739</v>
      </c>
      <c r="AR363" s="71">
        <v>44746</v>
      </c>
      <c r="AS363" s="71">
        <v>44762</v>
      </c>
      <c r="AT363" s="71">
        <v>44788</v>
      </c>
    </row>
    <row r="364" spans="1:46" s="69" customFormat="1" ht="153" hidden="1" x14ac:dyDescent="0.25">
      <c r="A364" s="44" t="s">
        <v>9065</v>
      </c>
      <c r="B364" s="44" t="s">
        <v>9420</v>
      </c>
      <c r="C364" s="44" t="s">
        <v>9077</v>
      </c>
      <c r="D364" s="44" t="s">
        <v>6662</v>
      </c>
      <c r="E364" s="44" t="s">
        <v>9223</v>
      </c>
      <c r="F364" s="44" t="s">
        <v>9069</v>
      </c>
      <c r="G364" s="44" t="s">
        <v>6659</v>
      </c>
      <c r="H364" s="31" t="s">
        <v>7553</v>
      </c>
      <c r="I364" s="31" t="s">
        <v>360</v>
      </c>
      <c r="J364" s="31" t="s">
        <v>9090</v>
      </c>
      <c r="K364" s="32" t="s">
        <v>93</v>
      </c>
      <c r="L364" s="46">
        <v>35</v>
      </c>
      <c r="M364" s="44" t="s">
        <v>6657</v>
      </c>
      <c r="N364" s="51">
        <v>44677</v>
      </c>
      <c r="O364" s="46" t="s">
        <v>9540</v>
      </c>
      <c r="P364" s="49">
        <v>44692</v>
      </c>
      <c r="Q364" s="46">
        <f t="shared" si="5"/>
        <v>11</v>
      </c>
      <c r="R364" s="46">
        <f>NETWORKDAYS(N364,P364,AL364:AO364:AP364:AQ364:AR364:AS364:AT364)</f>
        <v>12</v>
      </c>
      <c r="S364" s="44" t="s">
        <v>9135</v>
      </c>
      <c r="T364" s="44"/>
      <c r="U364" s="44"/>
      <c r="V364" s="44"/>
      <c r="W364" s="44"/>
      <c r="X364" s="44"/>
      <c r="Y364" s="44" t="s">
        <v>9506</v>
      </c>
      <c r="AL364" s="71">
        <v>44641</v>
      </c>
      <c r="AM364" s="71">
        <v>44665</v>
      </c>
      <c r="AN364" s="71">
        <v>44666</v>
      </c>
      <c r="AO364" s="71">
        <v>44711</v>
      </c>
      <c r="AP364" s="71">
        <v>44732</v>
      </c>
      <c r="AQ364" s="71">
        <v>44739</v>
      </c>
      <c r="AR364" s="71">
        <v>44746</v>
      </c>
      <c r="AS364" s="71">
        <v>44762</v>
      </c>
      <c r="AT364" s="71">
        <v>44788</v>
      </c>
    </row>
    <row r="365" spans="1:46" s="69" customFormat="1" ht="38.25" hidden="1" x14ac:dyDescent="0.25">
      <c r="A365" s="44" t="s">
        <v>9065</v>
      </c>
      <c r="B365" s="44" t="s">
        <v>9420</v>
      </c>
      <c r="C365" s="44" t="s">
        <v>9077</v>
      </c>
      <c r="D365" s="44" t="s">
        <v>6668</v>
      </c>
      <c r="E365" s="44" t="s">
        <v>9536</v>
      </c>
      <c r="F365" s="44" t="s">
        <v>9095</v>
      </c>
      <c r="G365" s="44" t="s">
        <v>6665</v>
      </c>
      <c r="H365" s="32" t="s">
        <v>7161</v>
      </c>
      <c r="I365" s="31" t="s">
        <v>7162</v>
      </c>
      <c r="J365" s="44" t="s">
        <v>9096</v>
      </c>
      <c r="K365" s="32" t="s">
        <v>128</v>
      </c>
      <c r="L365" s="46">
        <v>30</v>
      </c>
      <c r="M365" s="44" t="s">
        <v>6663</v>
      </c>
      <c r="N365" s="51">
        <v>44677</v>
      </c>
      <c r="O365" s="46" t="s">
        <v>9079</v>
      </c>
      <c r="P365" s="49">
        <v>44680</v>
      </c>
      <c r="Q365" s="46">
        <f t="shared" si="5"/>
        <v>3</v>
      </c>
      <c r="R365" s="46">
        <f>NETWORKDAYS(N365,P365,AL365:AO365:AP365:AQ365:AR365:AS365:AT365)</f>
        <v>4</v>
      </c>
      <c r="S365" s="44" t="s">
        <v>9135</v>
      </c>
      <c r="T365" s="44" t="s">
        <v>9605</v>
      </c>
      <c r="U365" s="44" t="s">
        <v>9079</v>
      </c>
      <c r="V365" s="44" t="s">
        <v>9079</v>
      </c>
      <c r="W365" s="44" t="s">
        <v>9138</v>
      </c>
      <c r="X365" s="44" t="s">
        <v>9079</v>
      </c>
      <c r="Y365" s="44" t="s">
        <v>9572</v>
      </c>
      <c r="AL365" s="71">
        <v>44641</v>
      </c>
      <c r="AM365" s="71">
        <v>44665</v>
      </c>
      <c r="AN365" s="71">
        <v>44666</v>
      </c>
      <c r="AO365" s="71">
        <v>44711</v>
      </c>
      <c r="AP365" s="71">
        <v>44732</v>
      </c>
      <c r="AQ365" s="71">
        <v>44739</v>
      </c>
      <c r="AR365" s="71">
        <v>44746</v>
      </c>
      <c r="AS365" s="71">
        <v>44762</v>
      </c>
      <c r="AT365" s="71">
        <v>44788</v>
      </c>
    </row>
    <row r="366" spans="1:46" s="81" customFormat="1" ht="38.25" x14ac:dyDescent="0.25">
      <c r="A366" s="56" t="s">
        <v>9065</v>
      </c>
      <c r="B366" s="56" t="s">
        <v>9420</v>
      </c>
      <c r="C366" s="56" t="s">
        <v>9098</v>
      </c>
      <c r="D366" s="56" t="s">
        <v>6682</v>
      </c>
      <c r="E366" s="56" t="s">
        <v>9223</v>
      </c>
      <c r="F366" s="36" t="s">
        <v>9101</v>
      </c>
      <c r="G366" s="56" t="s">
        <v>6680</v>
      </c>
      <c r="H366" s="36" t="s">
        <v>9109</v>
      </c>
      <c r="I366" s="36" t="s">
        <v>360</v>
      </c>
      <c r="J366" s="36" t="s">
        <v>9090</v>
      </c>
      <c r="K366" s="37" t="s">
        <v>93</v>
      </c>
      <c r="L366" s="58">
        <v>35</v>
      </c>
      <c r="M366" s="56" t="s">
        <v>6678</v>
      </c>
      <c r="N366" s="100">
        <v>44677</v>
      </c>
      <c r="O366" s="58">
        <v>20222150058031</v>
      </c>
      <c r="P366" s="101">
        <v>44735</v>
      </c>
      <c r="Q366" s="58">
        <f t="shared" si="5"/>
        <v>40</v>
      </c>
      <c r="R366" s="58">
        <f>NETWORKDAYS(N366,P366,AL366:AO366:AP366:AQ366:AR366:AS366:AT366)</f>
        <v>41</v>
      </c>
      <c r="S366" s="56" t="s">
        <v>9141</v>
      </c>
      <c r="T366" s="56" t="s">
        <v>9837</v>
      </c>
      <c r="U366" s="64">
        <v>44735</v>
      </c>
      <c r="V366" s="56" t="s">
        <v>9549</v>
      </c>
      <c r="W366" s="56" t="s">
        <v>9138</v>
      </c>
      <c r="X366" s="56" t="s">
        <v>9079</v>
      </c>
      <c r="Y366" s="56" t="s">
        <v>9079</v>
      </c>
      <c r="AL366" s="84">
        <v>44641</v>
      </c>
      <c r="AM366" s="84">
        <v>44665</v>
      </c>
      <c r="AN366" s="84">
        <v>44666</v>
      </c>
      <c r="AO366" s="84">
        <v>44711</v>
      </c>
      <c r="AP366" s="84">
        <v>44732</v>
      </c>
      <c r="AQ366" s="84">
        <v>44739</v>
      </c>
      <c r="AR366" s="84">
        <v>44746</v>
      </c>
      <c r="AS366" s="84">
        <v>44762</v>
      </c>
      <c r="AT366" s="84">
        <v>44788</v>
      </c>
    </row>
    <row r="367" spans="1:46" s="81" customFormat="1" ht="51" x14ac:dyDescent="0.25">
      <c r="A367" s="56" t="s">
        <v>9065</v>
      </c>
      <c r="B367" s="56" t="s">
        <v>9420</v>
      </c>
      <c r="C367" s="56" t="s">
        <v>9088</v>
      </c>
      <c r="D367" s="56" t="s">
        <v>6694</v>
      </c>
      <c r="E367" s="56" t="s">
        <v>9536</v>
      </c>
      <c r="F367" s="36" t="s">
        <v>9101</v>
      </c>
      <c r="G367" s="56" t="s">
        <v>6691</v>
      </c>
      <c r="H367" s="36" t="s">
        <v>9109</v>
      </c>
      <c r="I367" s="36" t="s">
        <v>360</v>
      </c>
      <c r="J367" s="36" t="s">
        <v>9090</v>
      </c>
      <c r="K367" s="37" t="s">
        <v>128</v>
      </c>
      <c r="L367" s="58">
        <v>30</v>
      </c>
      <c r="M367" s="56" t="s">
        <v>6689</v>
      </c>
      <c r="N367" s="100">
        <v>44677</v>
      </c>
      <c r="O367" s="58">
        <v>20222150057551</v>
      </c>
      <c r="P367" s="101">
        <v>44733</v>
      </c>
      <c r="Q367" s="58">
        <f t="shared" si="5"/>
        <v>38</v>
      </c>
      <c r="R367" s="58">
        <f>NETWORKDAYS(N367,P367,AL367:AO367:AP367:AQ367:AR367:AS367:AT367)</f>
        <v>39</v>
      </c>
      <c r="S367" s="56" t="s">
        <v>9141</v>
      </c>
      <c r="T367" s="56" t="s">
        <v>9838</v>
      </c>
      <c r="U367" s="64">
        <v>44733</v>
      </c>
      <c r="V367" s="56" t="s">
        <v>9549</v>
      </c>
      <c r="W367" s="56" t="s">
        <v>9138</v>
      </c>
      <c r="X367" s="56" t="s">
        <v>9079</v>
      </c>
      <c r="Y367" s="56" t="s">
        <v>9079</v>
      </c>
      <c r="AL367" s="80">
        <v>44641</v>
      </c>
      <c r="AM367" s="80">
        <v>44665</v>
      </c>
      <c r="AN367" s="80">
        <v>44666</v>
      </c>
      <c r="AO367" s="80">
        <v>44711</v>
      </c>
      <c r="AP367" s="80">
        <v>44732</v>
      </c>
      <c r="AQ367" s="80">
        <v>44739</v>
      </c>
      <c r="AR367" s="80">
        <v>44746</v>
      </c>
      <c r="AS367" s="80">
        <v>44762</v>
      </c>
      <c r="AT367" s="80">
        <v>44788</v>
      </c>
    </row>
    <row r="368" spans="1:46" s="69" customFormat="1" ht="38.25" hidden="1" x14ac:dyDescent="0.25">
      <c r="A368" s="44" t="s">
        <v>9065</v>
      </c>
      <c r="B368" s="44" t="s">
        <v>9420</v>
      </c>
      <c r="C368" s="31" t="s">
        <v>9071</v>
      </c>
      <c r="D368" s="44" t="s">
        <v>6711</v>
      </c>
      <c r="E368" s="44" t="s">
        <v>9422</v>
      </c>
      <c r="F368" s="44" t="s">
        <v>9074</v>
      </c>
      <c r="G368" s="44" t="s">
        <v>6709</v>
      </c>
      <c r="H368" s="32" t="s">
        <v>316</v>
      </c>
      <c r="I368" s="31" t="s">
        <v>360</v>
      </c>
      <c r="J368" s="31" t="s">
        <v>7065</v>
      </c>
      <c r="K368" s="32" t="s">
        <v>585</v>
      </c>
      <c r="L368" s="46">
        <v>20</v>
      </c>
      <c r="M368" s="44" t="s">
        <v>6707</v>
      </c>
      <c r="N368" s="51">
        <v>44677</v>
      </c>
      <c r="O368" s="46"/>
      <c r="P368" s="49">
        <v>44705</v>
      </c>
      <c r="Q368" s="46">
        <f t="shared" si="5"/>
        <v>20</v>
      </c>
      <c r="R368" s="46">
        <f>NETWORKDAYS(N368,P368,AL368:AO368:AP368:AQ368:AR368:AS368:AT368)</f>
        <v>21</v>
      </c>
      <c r="S368" s="44" t="s">
        <v>9135</v>
      </c>
      <c r="T368" s="44" t="s">
        <v>9606</v>
      </c>
      <c r="U368" s="44"/>
      <c r="V368" s="44"/>
      <c r="W368" s="44"/>
      <c r="X368" s="44"/>
      <c r="Y368" s="44"/>
      <c r="AL368" s="71">
        <v>44641</v>
      </c>
      <c r="AM368" s="71">
        <v>44665</v>
      </c>
      <c r="AN368" s="71">
        <v>44666</v>
      </c>
      <c r="AO368" s="71">
        <v>44711</v>
      </c>
      <c r="AP368" s="71">
        <v>44732</v>
      </c>
      <c r="AQ368" s="71">
        <v>44739</v>
      </c>
      <c r="AR368" s="71">
        <v>44746</v>
      </c>
      <c r="AS368" s="71">
        <v>44762</v>
      </c>
      <c r="AT368" s="71">
        <v>44788</v>
      </c>
    </row>
    <row r="369" spans="1:46" s="69" customFormat="1" ht="89.25" hidden="1" x14ac:dyDescent="0.25">
      <c r="A369" s="44" t="s">
        <v>9065</v>
      </c>
      <c r="B369" s="44" t="s">
        <v>9420</v>
      </c>
      <c r="C369" s="44" t="s">
        <v>9084</v>
      </c>
      <c r="D369" s="44" t="s">
        <v>6758</v>
      </c>
      <c r="E369" s="44" t="s">
        <v>9536</v>
      </c>
      <c r="F369" s="44" t="s">
        <v>9074</v>
      </c>
      <c r="G369" s="44" t="s">
        <v>6755</v>
      </c>
      <c r="H369" s="44" t="s">
        <v>6139</v>
      </c>
      <c r="I369" s="31" t="s">
        <v>360</v>
      </c>
      <c r="J369" s="31" t="s">
        <v>7025</v>
      </c>
      <c r="K369" s="32" t="s">
        <v>585</v>
      </c>
      <c r="L369" s="46">
        <v>20</v>
      </c>
      <c r="M369" s="44" t="s">
        <v>6753</v>
      </c>
      <c r="N369" s="51">
        <v>44677</v>
      </c>
      <c r="O369" s="46" t="s">
        <v>9079</v>
      </c>
      <c r="P369" s="49">
        <v>44685</v>
      </c>
      <c r="Q369" s="46">
        <f t="shared" si="5"/>
        <v>6</v>
      </c>
      <c r="R369" s="46">
        <f>NETWORKDAYS(N369,P369,AL369:AO369:AP369:AQ369:AR369:AS369:AT369)</f>
        <v>7</v>
      </c>
      <c r="S369" s="44" t="s">
        <v>9135</v>
      </c>
      <c r="T369" s="44" t="s">
        <v>9607</v>
      </c>
      <c r="U369" s="44"/>
      <c r="V369" s="44"/>
      <c r="W369" s="44"/>
      <c r="X369" s="44"/>
      <c r="Y369" s="44" t="s">
        <v>9608</v>
      </c>
      <c r="AL369" s="71">
        <v>44641</v>
      </c>
      <c r="AM369" s="71">
        <v>44665</v>
      </c>
      <c r="AN369" s="71">
        <v>44666</v>
      </c>
      <c r="AO369" s="71">
        <v>44711</v>
      </c>
      <c r="AP369" s="71">
        <v>44732</v>
      </c>
      <c r="AQ369" s="71">
        <v>44739</v>
      </c>
      <c r="AR369" s="71">
        <v>44746</v>
      </c>
      <c r="AS369" s="71">
        <v>44762</v>
      </c>
      <c r="AT369" s="71">
        <v>44788</v>
      </c>
    </row>
    <row r="370" spans="1:46" s="69" customFormat="1" ht="38.25" hidden="1" x14ac:dyDescent="0.25">
      <c r="A370" s="44" t="s">
        <v>9065</v>
      </c>
      <c r="B370" s="44" t="s">
        <v>9070</v>
      </c>
      <c r="C370" s="44" t="s">
        <v>9088</v>
      </c>
      <c r="D370" s="44" t="s">
        <v>6804</v>
      </c>
      <c r="E370" s="44" t="s">
        <v>9223</v>
      </c>
      <c r="F370" s="44" t="s">
        <v>9069</v>
      </c>
      <c r="G370" s="44" t="s">
        <v>6801</v>
      </c>
      <c r="H370" s="44" t="s">
        <v>6139</v>
      </c>
      <c r="I370" s="31" t="s">
        <v>360</v>
      </c>
      <c r="J370" s="31" t="s">
        <v>7025</v>
      </c>
      <c r="K370" s="32" t="s">
        <v>93</v>
      </c>
      <c r="L370" s="46">
        <v>35</v>
      </c>
      <c r="M370" s="44" t="s">
        <v>6799</v>
      </c>
      <c r="N370" s="51">
        <v>44678</v>
      </c>
      <c r="O370" s="46">
        <v>20222110053921</v>
      </c>
      <c r="P370" s="49">
        <v>44692</v>
      </c>
      <c r="Q370" s="46">
        <f t="shared" si="5"/>
        <v>10</v>
      </c>
      <c r="R370" s="46">
        <f>NETWORKDAYS(N370,P370,AL370:AO370:AP370:AQ370:AR370:AS370:AT370)</f>
        <v>11</v>
      </c>
      <c r="S370" s="44" t="s">
        <v>9135</v>
      </c>
      <c r="T370" s="44"/>
      <c r="U370" s="44" t="s">
        <v>9079</v>
      </c>
      <c r="V370" s="44" t="s">
        <v>9549</v>
      </c>
      <c r="W370" s="44" t="s">
        <v>9138</v>
      </c>
      <c r="X370" s="44" t="s">
        <v>9079</v>
      </c>
      <c r="Y370" s="44" t="s">
        <v>9595</v>
      </c>
      <c r="AL370" s="68">
        <v>44641</v>
      </c>
      <c r="AM370" s="68">
        <v>44665</v>
      </c>
      <c r="AN370" s="68">
        <v>44666</v>
      </c>
      <c r="AO370" s="68">
        <v>44711</v>
      </c>
      <c r="AP370" s="68">
        <v>44732</v>
      </c>
      <c r="AQ370" s="68">
        <v>44739</v>
      </c>
      <c r="AR370" s="68">
        <v>44746</v>
      </c>
      <c r="AS370" s="68">
        <v>44762</v>
      </c>
      <c r="AT370" s="68">
        <v>44788</v>
      </c>
    </row>
    <row r="371" spans="1:46" s="69" customFormat="1" ht="38.25" hidden="1" x14ac:dyDescent="0.25">
      <c r="A371" s="44" t="s">
        <v>9065</v>
      </c>
      <c r="B371" s="44" t="s">
        <v>9420</v>
      </c>
      <c r="C371" s="31" t="s">
        <v>9071</v>
      </c>
      <c r="D371" s="44" t="s">
        <v>6835</v>
      </c>
      <c r="E371" s="44" t="s">
        <v>9223</v>
      </c>
      <c r="F371" s="44" t="s">
        <v>9069</v>
      </c>
      <c r="G371" s="44" t="s">
        <v>6833</v>
      </c>
      <c r="H371" s="44" t="s">
        <v>6139</v>
      </c>
      <c r="I371" s="31" t="s">
        <v>360</v>
      </c>
      <c r="J371" s="31" t="s">
        <v>7025</v>
      </c>
      <c r="K371" s="32" t="s">
        <v>55</v>
      </c>
      <c r="L371" s="46">
        <v>30</v>
      </c>
      <c r="M371" s="44" t="s">
        <v>6831</v>
      </c>
      <c r="N371" s="51">
        <v>44678</v>
      </c>
      <c r="O371" s="46">
        <v>20222110053811</v>
      </c>
      <c r="P371" s="49">
        <v>44692</v>
      </c>
      <c r="Q371" s="46">
        <f t="shared" si="5"/>
        <v>10</v>
      </c>
      <c r="R371" s="46">
        <f>NETWORKDAYS(N371,P371,AL371:AO371:AP371:AQ371:AR371:AS371:AT371)</f>
        <v>11</v>
      </c>
      <c r="S371" s="44" t="s">
        <v>9135</v>
      </c>
      <c r="T371" s="44"/>
      <c r="U371" s="44" t="s">
        <v>9079</v>
      </c>
      <c r="V371" s="44" t="s">
        <v>9549</v>
      </c>
      <c r="W371" s="44" t="s">
        <v>9138</v>
      </c>
      <c r="X371" s="44" t="s">
        <v>9079</v>
      </c>
      <c r="Y371" s="44" t="s">
        <v>9595</v>
      </c>
      <c r="AL371" s="71">
        <v>44641</v>
      </c>
      <c r="AM371" s="71">
        <v>44665</v>
      </c>
      <c r="AN371" s="71">
        <v>44666</v>
      </c>
      <c r="AO371" s="71">
        <v>44711</v>
      </c>
      <c r="AP371" s="71">
        <v>44732</v>
      </c>
      <c r="AQ371" s="71">
        <v>44739</v>
      </c>
      <c r="AR371" s="71">
        <v>44746</v>
      </c>
      <c r="AS371" s="71">
        <v>44762</v>
      </c>
      <c r="AT371" s="71">
        <v>44788</v>
      </c>
    </row>
    <row r="372" spans="1:46" s="69" customFormat="1" ht="38.25" hidden="1" x14ac:dyDescent="0.25">
      <c r="A372" s="44" t="s">
        <v>9065</v>
      </c>
      <c r="B372" s="44" t="s">
        <v>9420</v>
      </c>
      <c r="C372" s="31" t="s">
        <v>9071</v>
      </c>
      <c r="D372" s="44" t="s">
        <v>6854</v>
      </c>
      <c r="E372" s="44" t="s">
        <v>9223</v>
      </c>
      <c r="F372" s="44" t="s">
        <v>9074</v>
      </c>
      <c r="G372" s="44" t="s">
        <v>6851</v>
      </c>
      <c r="H372" s="44" t="s">
        <v>6139</v>
      </c>
      <c r="I372" s="31" t="s">
        <v>360</v>
      </c>
      <c r="J372" s="31" t="s">
        <v>7025</v>
      </c>
      <c r="K372" s="32" t="s">
        <v>93</v>
      </c>
      <c r="L372" s="46">
        <v>35</v>
      </c>
      <c r="M372" s="44" t="s">
        <v>6849</v>
      </c>
      <c r="N372" s="51">
        <v>44678</v>
      </c>
      <c r="O372" s="46">
        <v>20222110053321</v>
      </c>
      <c r="P372" s="49">
        <v>44691</v>
      </c>
      <c r="Q372" s="46">
        <f t="shared" si="5"/>
        <v>9</v>
      </c>
      <c r="R372" s="46">
        <f>NETWORKDAYS(N372,P372,AL372:AO372:AP372:AQ372:AR372:AS372:AT372)</f>
        <v>10</v>
      </c>
      <c r="S372" s="44" t="s">
        <v>9135</v>
      </c>
      <c r="T372" s="44"/>
      <c r="U372" s="44" t="s">
        <v>9079</v>
      </c>
      <c r="V372" s="44" t="s">
        <v>9549</v>
      </c>
      <c r="W372" s="44" t="s">
        <v>9138</v>
      </c>
      <c r="X372" s="44" t="s">
        <v>9079</v>
      </c>
      <c r="Y372" s="44" t="s">
        <v>9595</v>
      </c>
      <c r="AL372" s="71">
        <v>44641</v>
      </c>
      <c r="AM372" s="71">
        <v>44665</v>
      </c>
      <c r="AN372" s="71">
        <v>44666</v>
      </c>
      <c r="AO372" s="71">
        <v>44711</v>
      </c>
      <c r="AP372" s="71">
        <v>44732</v>
      </c>
      <c r="AQ372" s="71">
        <v>44739</v>
      </c>
      <c r="AR372" s="71">
        <v>44746</v>
      </c>
      <c r="AS372" s="71">
        <v>44762</v>
      </c>
      <c r="AT372" s="71">
        <v>44788</v>
      </c>
    </row>
    <row r="373" spans="1:46" s="69" customFormat="1" ht="25.5" hidden="1" x14ac:dyDescent="0.25">
      <c r="A373" s="44" t="s">
        <v>9065</v>
      </c>
      <c r="B373" s="44" t="s">
        <v>9420</v>
      </c>
      <c r="C373" s="44" t="s">
        <v>9097</v>
      </c>
      <c r="D373" s="44" t="s">
        <v>6353</v>
      </c>
      <c r="E373" s="44" t="s">
        <v>9227</v>
      </c>
      <c r="F373" s="44" t="s">
        <v>9074</v>
      </c>
      <c r="G373" s="44" t="s">
        <v>6918</v>
      </c>
      <c r="H373" s="32" t="s">
        <v>7161</v>
      </c>
      <c r="I373" s="31" t="s">
        <v>7162</v>
      </c>
      <c r="J373" s="44" t="s">
        <v>9096</v>
      </c>
      <c r="K373" s="32" t="s">
        <v>585</v>
      </c>
      <c r="L373" s="46">
        <v>20</v>
      </c>
      <c r="M373" s="44" t="s">
        <v>6916</v>
      </c>
      <c r="N373" s="51">
        <v>44679</v>
      </c>
      <c r="O373" s="46" t="s">
        <v>9541</v>
      </c>
      <c r="P373" s="49">
        <v>44705</v>
      </c>
      <c r="Q373" s="46">
        <f t="shared" si="5"/>
        <v>18</v>
      </c>
      <c r="R373" s="46">
        <f>NETWORKDAYS(N373,P373,AL373:AO373:AP373:AQ373:AR373:AS373:AT373)</f>
        <v>19</v>
      </c>
      <c r="S373" s="44" t="s">
        <v>9135</v>
      </c>
      <c r="T373" s="44"/>
      <c r="U373" s="51">
        <v>44705</v>
      </c>
      <c r="V373" s="44" t="s">
        <v>9549</v>
      </c>
      <c r="W373" s="44" t="s">
        <v>9138</v>
      </c>
      <c r="X373" s="44" t="s">
        <v>9079</v>
      </c>
      <c r="Y373" s="44" t="s">
        <v>9506</v>
      </c>
      <c r="AL373" s="71">
        <v>44641</v>
      </c>
      <c r="AM373" s="71">
        <v>44665</v>
      </c>
      <c r="AN373" s="71">
        <v>44666</v>
      </c>
      <c r="AO373" s="71">
        <v>44711</v>
      </c>
      <c r="AP373" s="71">
        <v>44732</v>
      </c>
      <c r="AQ373" s="71">
        <v>44739</v>
      </c>
      <c r="AR373" s="71">
        <v>44746</v>
      </c>
      <c r="AS373" s="71">
        <v>44762</v>
      </c>
      <c r="AT373" s="71">
        <v>44788</v>
      </c>
    </row>
    <row r="374" spans="1:46" s="87" customFormat="1" ht="25.5" x14ac:dyDescent="0.25">
      <c r="A374" s="53" t="s">
        <v>9065</v>
      </c>
      <c r="B374" s="53" t="s">
        <v>9420</v>
      </c>
      <c r="C374" s="53" t="s">
        <v>9273</v>
      </c>
      <c r="D374" s="53" t="s">
        <v>1194</v>
      </c>
      <c r="E374" s="53" t="s">
        <v>9536</v>
      </c>
      <c r="F374" s="53" t="s">
        <v>9095</v>
      </c>
      <c r="G374" s="53" t="s">
        <v>6942</v>
      </c>
      <c r="H374" s="53" t="s">
        <v>7348</v>
      </c>
      <c r="I374" s="53" t="s">
        <v>9076</v>
      </c>
      <c r="J374" s="53" t="s">
        <v>9542</v>
      </c>
      <c r="K374" s="42" t="s">
        <v>128</v>
      </c>
      <c r="L374" s="55">
        <v>30</v>
      </c>
      <c r="M374" s="53" t="s">
        <v>6940</v>
      </c>
      <c r="N374" s="98">
        <v>44679</v>
      </c>
      <c r="O374" s="55"/>
      <c r="P374" s="99">
        <v>44771</v>
      </c>
      <c r="Q374" s="55">
        <f t="shared" si="5"/>
        <v>61</v>
      </c>
      <c r="R374" s="55">
        <f>NETWORKDAYS(N374,P374,AL374:AO374:AP374:AQ374:AR374:AS374:AT374)</f>
        <v>62</v>
      </c>
      <c r="S374" s="53" t="s">
        <v>9158</v>
      </c>
      <c r="T374" s="53"/>
      <c r="U374" s="53"/>
      <c r="V374" s="53"/>
      <c r="W374" s="53"/>
      <c r="X374" s="53"/>
      <c r="Y374" s="53" t="s">
        <v>9609</v>
      </c>
      <c r="AL374" s="88">
        <v>44641</v>
      </c>
      <c r="AM374" s="88">
        <v>44665</v>
      </c>
      <c r="AN374" s="88">
        <v>44666</v>
      </c>
      <c r="AO374" s="88">
        <v>44711</v>
      </c>
      <c r="AP374" s="88">
        <v>44732</v>
      </c>
      <c r="AQ374" s="88">
        <v>44739</v>
      </c>
      <c r="AR374" s="88">
        <v>44746</v>
      </c>
      <c r="AS374" s="88">
        <v>44762</v>
      </c>
      <c r="AT374" s="88">
        <v>44788</v>
      </c>
    </row>
    <row r="375" spans="1:46" s="69" customFormat="1" ht="38.25" hidden="1" x14ac:dyDescent="0.25">
      <c r="A375" s="44" t="s">
        <v>9065</v>
      </c>
      <c r="B375" s="44" t="s">
        <v>9420</v>
      </c>
      <c r="C375" s="44" t="s">
        <v>9098</v>
      </c>
      <c r="D375" s="44" t="s">
        <v>6949</v>
      </c>
      <c r="E375" s="44" t="s">
        <v>9223</v>
      </c>
      <c r="F375" s="44" t="s">
        <v>9069</v>
      </c>
      <c r="G375" s="44" t="s">
        <v>69</v>
      </c>
      <c r="H375" s="31" t="s">
        <v>9109</v>
      </c>
      <c r="I375" s="31" t="s">
        <v>360</v>
      </c>
      <c r="J375" s="31" t="s">
        <v>9090</v>
      </c>
      <c r="K375" s="32" t="s">
        <v>55</v>
      </c>
      <c r="L375" s="46">
        <v>30</v>
      </c>
      <c r="M375" s="44" t="s">
        <v>6946</v>
      </c>
      <c r="N375" s="51">
        <v>44679</v>
      </c>
      <c r="O375" s="46" t="s">
        <v>9543</v>
      </c>
      <c r="P375" s="49">
        <v>44718</v>
      </c>
      <c r="Q375" s="46">
        <f t="shared" si="5"/>
        <v>26</v>
      </c>
      <c r="R375" s="46">
        <f>NETWORKDAYS(N375,P375,AL375:AO375:AP375:AQ375:AR375:AS375:AT375)</f>
        <v>27</v>
      </c>
      <c r="S375" s="44" t="s">
        <v>9135</v>
      </c>
      <c r="T375" s="44" t="s">
        <v>9610</v>
      </c>
      <c r="U375" s="44"/>
      <c r="V375" s="44"/>
      <c r="W375" s="44" t="s">
        <v>9138</v>
      </c>
      <c r="X375" s="44"/>
      <c r="Y375" s="44"/>
      <c r="AL375" s="71">
        <v>44641</v>
      </c>
      <c r="AM375" s="71">
        <v>44665</v>
      </c>
      <c r="AN375" s="71">
        <v>44666</v>
      </c>
      <c r="AO375" s="71">
        <v>44711</v>
      </c>
      <c r="AP375" s="71">
        <v>44732</v>
      </c>
      <c r="AQ375" s="71">
        <v>44739</v>
      </c>
      <c r="AR375" s="71">
        <v>44746</v>
      </c>
      <c r="AS375" s="71">
        <v>44762</v>
      </c>
      <c r="AT375" s="71">
        <v>44788</v>
      </c>
    </row>
    <row r="376" spans="1:46" s="81" customFormat="1" ht="38.25" x14ac:dyDescent="0.25">
      <c r="A376" s="56" t="s">
        <v>9065</v>
      </c>
      <c r="B376" s="56" t="s">
        <v>9224</v>
      </c>
      <c r="C376" s="56" t="s">
        <v>9067</v>
      </c>
      <c r="D376" s="56" t="s">
        <v>6981</v>
      </c>
      <c r="E376" s="56" t="s">
        <v>9223</v>
      </c>
      <c r="F376" s="56" t="s">
        <v>9074</v>
      </c>
      <c r="G376" s="56" t="s">
        <v>6978</v>
      </c>
      <c r="H376" s="37" t="s">
        <v>316</v>
      </c>
      <c r="I376" s="36" t="s">
        <v>360</v>
      </c>
      <c r="J376" s="36" t="s">
        <v>7065</v>
      </c>
      <c r="K376" s="37" t="s">
        <v>585</v>
      </c>
      <c r="L376" s="58">
        <v>20</v>
      </c>
      <c r="M376" s="56" t="s">
        <v>6976</v>
      </c>
      <c r="N376" s="64">
        <v>44680</v>
      </c>
      <c r="O376" s="58"/>
      <c r="P376" s="59">
        <v>44713</v>
      </c>
      <c r="Q376" s="58">
        <f t="shared" si="5"/>
        <v>22</v>
      </c>
      <c r="R376" s="58">
        <f>NETWORKDAYS(N376,P376,AL376:AO376:AP376:AQ376:AR376:AS376:AT376)</f>
        <v>23</v>
      </c>
      <c r="S376" s="56" t="s">
        <v>9141</v>
      </c>
      <c r="T376" s="56" t="s">
        <v>9611</v>
      </c>
      <c r="U376" s="56"/>
      <c r="V376" s="56"/>
      <c r="W376" s="56" t="s">
        <v>9138</v>
      </c>
      <c r="X376" s="56"/>
      <c r="Y376" s="56"/>
      <c r="AL376" s="80">
        <v>44641</v>
      </c>
      <c r="AM376" s="80">
        <v>44665</v>
      </c>
      <c r="AN376" s="80">
        <v>44666</v>
      </c>
      <c r="AO376" s="80">
        <v>44711</v>
      </c>
      <c r="AP376" s="80">
        <v>44732</v>
      </c>
      <c r="AQ376" s="80">
        <v>44739</v>
      </c>
      <c r="AR376" s="80">
        <v>44746</v>
      </c>
      <c r="AS376" s="80">
        <v>44762</v>
      </c>
      <c r="AT376" s="80">
        <v>44788</v>
      </c>
    </row>
    <row r="377" spans="1:46" s="69" customFormat="1" ht="38.25" hidden="1" x14ac:dyDescent="0.25">
      <c r="A377" s="44" t="s">
        <v>9419</v>
      </c>
      <c r="B377" s="32" t="s">
        <v>9070</v>
      </c>
      <c r="C377" s="31" t="s">
        <v>9071</v>
      </c>
      <c r="D377" s="32" t="s">
        <v>7002</v>
      </c>
      <c r="E377" s="44" t="s">
        <v>9223</v>
      </c>
      <c r="F377" s="32" t="s">
        <v>9069</v>
      </c>
      <c r="G377" s="32" t="s">
        <v>7003</v>
      </c>
      <c r="H377" s="32" t="s">
        <v>7526</v>
      </c>
      <c r="I377" s="31" t="s">
        <v>360</v>
      </c>
      <c r="J377" s="31" t="s">
        <v>7025</v>
      </c>
      <c r="K377" s="32" t="s">
        <v>93</v>
      </c>
      <c r="L377" s="46">
        <v>35</v>
      </c>
      <c r="M377" s="47">
        <v>20221140146232</v>
      </c>
      <c r="N377" s="48">
        <v>44683</v>
      </c>
      <c r="O377" s="46">
        <v>20222110054191</v>
      </c>
      <c r="P377" s="49">
        <v>44697</v>
      </c>
      <c r="Q377" s="46">
        <f t="shared" si="5"/>
        <v>10</v>
      </c>
      <c r="R377" s="46">
        <f>NETWORKDAYS(N377,P377,AL377:AO377:AP377:AQ377:AR377:AS377:AT377)</f>
        <v>11</v>
      </c>
      <c r="S377" s="44" t="s">
        <v>9135</v>
      </c>
      <c r="T377" s="44" t="s">
        <v>9625</v>
      </c>
      <c r="U377" s="51">
        <v>44697</v>
      </c>
      <c r="V377" s="44" t="s">
        <v>9549</v>
      </c>
      <c r="W377" s="44" t="s">
        <v>9138</v>
      </c>
      <c r="X377" s="44" t="s">
        <v>9079</v>
      </c>
      <c r="Y377" s="44" t="s">
        <v>9079</v>
      </c>
      <c r="AL377" s="71">
        <v>44641</v>
      </c>
      <c r="AM377" s="71">
        <v>44665</v>
      </c>
      <c r="AN377" s="71">
        <v>44666</v>
      </c>
      <c r="AO377" s="71">
        <v>44711</v>
      </c>
      <c r="AP377" s="71">
        <v>44732</v>
      </c>
      <c r="AQ377" s="71">
        <v>44739</v>
      </c>
      <c r="AR377" s="71">
        <v>44746</v>
      </c>
      <c r="AS377" s="71">
        <v>44762</v>
      </c>
      <c r="AT377" s="71">
        <v>44788</v>
      </c>
    </row>
    <row r="378" spans="1:46" s="69" customFormat="1" ht="51" hidden="1" x14ac:dyDescent="0.25">
      <c r="A378" s="44" t="s">
        <v>9419</v>
      </c>
      <c r="B378" s="32" t="s">
        <v>9420</v>
      </c>
      <c r="C378" s="45" t="s">
        <v>7021</v>
      </c>
      <c r="D378" s="32" t="s">
        <v>7022</v>
      </c>
      <c r="E378" s="44" t="s">
        <v>9536</v>
      </c>
      <c r="F378" s="32" t="s">
        <v>9225</v>
      </c>
      <c r="G378" s="32" t="s">
        <v>7023</v>
      </c>
      <c r="H378" s="44" t="s">
        <v>6139</v>
      </c>
      <c r="I378" s="31" t="s">
        <v>360</v>
      </c>
      <c r="J378" s="31" t="s">
        <v>7025</v>
      </c>
      <c r="K378" s="32" t="s">
        <v>128</v>
      </c>
      <c r="L378" s="46">
        <v>30</v>
      </c>
      <c r="M378" s="47">
        <v>20221140146302</v>
      </c>
      <c r="N378" s="102">
        <v>44684</v>
      </c>
      <c r="O378" s="46">
        <v>20222110054341</v>
      </c>
      <c r="P378" s="49">
        <v>44697</v>
      </c>
      <c r="Q378" s="46">
        <f t="shared" si="5"/>
        <v>9</v>
      </c>
      <c r="R378" s="46">
        <f>NETWORKDAYS(N378,P378,AL378:AO378:AP378:AQ378:AR378:AS378:AT378)</f>
        <v>10</v>
      </c>
      <c r="S378" s="44" t="s">
        <v>9135</v>
      </c>
      <c r="T378" s="44"/>
      <c r="U378" s="51">
        <v>44698</v>
      </c>
      <c r="V378" s="44" t="s">
        <v>9549</v>
      </c>
      <c r="W378" s="44" t="s">
        <v>9138</v>
      </c>
      <c r="X378" s="44" t="s">
        <v>9079</v>
      </c>
      <c r="Y378" s="44" t="s">
        <v>9506</v>
      </c>
      <c r="AL378" s="68">
        <v>44641</v>
      </c>
      <c r="AM378" s="68">
        <v>44665</v>
      </c>
      <c r="AN378" s="68">
        <v>44666</v>
      </c>
      <c r="AO378" s="68">
        <v>44711</v>
      </c>
      <c r="AP378" s="68">
        <v>44732</v>
      </c>
      <c r="AQ378" s="68">
        <v>44739</v>
      </c>
      <c r="AR378" s="68">
        <v>44746</v>
      </c>
      <c r="AS378" s="68">
        <v>44762</v>
      </c>
      <c r="AT378" s="68">
        <v>44788</v>
      </c>
    </row>
    <row r="379" spans="1:46" s="69" customFormat="1" ht="51" hidden="1" x14ac:dyDescent="0.25">
      <c r="A379" s="44" t="s">
        <v>9419</v>
      </c>
      <c r="B379" s="32" t="s">
        <v>9420</v>
      </c>
      <c r="C379" s="45" t="s">
        <v>7021</v>
      </c>
      <c r="D379" s="32" t="s">
        <v>7022</v>
      </c>
      <c r="E379" s="44" t="s">
        <v>9536</v>
      </c>
      <c r="F379" s="32" t="s">
        <v>9225</v>
      </c>
      <c r="G379" s="32" t="s">
        <v>7075</v>
      </c>
      <c r="H379" s="44" t="s">
        <v>6139</v>
      </c>
      <c r="I379" s="31" t="s">
        <v>360</v>
      </c>
      <c r="J379" s="31" t="s">
        <v>7025</v>
      </c>
      <c r="K379" s="32" t="s">
        <v>128</v>
      </c>
      <c r="L379" s="46">
        <v>30</v>
      </c>
      <c r="M379" s="47">
        <v>20221140146472</v>
      </c>
      <c r="N379" s="102">
        <v>44684</v>
      </c>
      <c r="O379" s="46">
        <v>20222110054351</v>
      </c>
      <c r="P379" s="49">
        <v>44697</v>
      </c>
      <c r="Q379" s="46">
        <f t="shared" si="5"/>
        <v>9</v>
      </c>
      <c r="R379" s="46">
        <f>NETWORKDAYS(N379,P379,AL379:AO379:AP379:AQ379:AR379:AS379:AT379)</f>
        <v>10</v>
      </c>
      <c r="S379" s="44" t="s">
        <v>9135</v>
      </c>
      <c r="T379" s="44"/>
      <c r="U379" s="51">
        <v>44698</v>
      </c>
      <c r="V379" s="44" t="s">
        <v>9549</v>
      </c>
      <c r="W379" s="44" t="s">
        <v>9138</v>
      </c>
      <c r="X379" s="44" t="s">
        <v>9079</v>
      </c>
      <c r="Y379" s="44" t="s">
        <v>9506</v>
      </c>
      <c r="AL379" s="71">
        <v>44641</v>
      </c>
      <c r="AM379" s="71">
        <v>44665</v>
      </c>
      <c r="AN379" s="71">
        <v>44666</v>
      </c>
      <c r="AO379" s="71">
        <v>44711</v>
      </c>
      <c r="AP379" s="71">
        <v>44732</v>
      </c>
      <c r="AQ379" s="71">
        <v>44739</v>
      </c>
      <c r="AR379" s="71">
        <v>44746</v>
      </c>
      <c r="AS379" s="71">
        <v>44762</v>
      </c>
      <c r="AT379" s="71">
        <v>44788</v>
      </c>
    </row>
    <row r="380" spans="1:46" s="69" customFormat="1" ht="38.25" hidden="1" x14ac:dyDescent="0.25">
      <c r="A380" s="44" t="s">
        <v>9419</v>
      </c>
      <c r="B380" s="32" t="s">
        <v>9420</v>
      </c>
      <c r="C380" s="31" t="s">
        <v>9071</v>
      </c>
      <c r="D380" s="32" t="s">
        <v>7083</v>
      </c>
      <c r="E380" s="44" t="s">
        <v>9223</v>
      </c>
      <c r="F380" s="32" t="s">
        <v>9069</v>
      </c>
      <c r="G380" s="32" t="s">
        <v>7084</v>
      </c>
      <c r="H380" s="32" t="s">
        <v>9083</v>
      </c>
      <c r="I380" s="31" t="s">
        <v>360</v>
      </c>
      <c r="J380" s="31" t="s">
        <v>7025</v>
      </c>
      <c r="K380" s="32" t="s">
        <v>55</v>
      </c>
      <c r="L380" s="46">
        <v>30</v>
      </c>
      <c r="M380" s="47">
        <v>20221140146502</v>
      </c>
      <c r="N380" s="102">
        <v>44684</v>
      </c>
      <c r="O380" s="46" t="s">
        <v>9079</v>
      </c>
      <c r="P380" s="49">
        <v>44685</v>
      </c>
      <c r="Q380" s="46">
        <f t="shared" si="5"/>
        <v>1</v>
      </c>
      <c r="R380" s="46">
        <f>NETWORKDAYS(N380,P380,AL380:AO380:AP380:AQ380:AR380:AS380:AT380)</f>
        <v>2</v>
      </c>
      <c r="S380" s="44" t="s">
        <v>9135</v>
      </c>
      <c r="T380" s="44"/>
      <c r="U380" s="51" t="s">
        <v>9079</v>
      </c>
      <c r="V380" s="44" t="s">
        <v>9079</v>
      </c>
      <c r="W380" s="44" t="s">
        <v>9138</v>
      </c>
      <c r="X380" s="44" t="s">
        <v>9079</v>
      </c>
      <c r="Y380" s="44" t="s">
        <v>9626</v>
      </c>
      <c r="AL380" s="71">
        <v>44641</v>
      </c>
      <c r="AM380" s="71">
        <v>44665</v>
      </c>
      <c r="AN380" s="71">
        <v>44666</v>
      </c>
      <c r="AO380" s="71">
        <v>44711</v>
      </c>
      <c r="AP380" s="71">
        <v>44732</v>
      </c>
      <c r="AQ380" s="71">
        <v>44739</v>
      </c>
      <c r="AR380" s="71">
        <v>44746</v>
      </c>
      <c r="AS380" s="71">
        <v>44762</v>
      </c>
      <c r="AT380" s="71">
        <v>44788</v>
      </c>
    </row>
    <row r="381" spans="1:46" s="69" customFormat="1" ht="51" hidden="1" x14ac:dyDescent="0.25">
      <c r="A381" s="44" t="s">
        <v>9419</v>
      </c>
      <c r="B381" s="32" t="s">
        <v>9420</v>
      </c>
      <c r="C381" s="31" t="s">
        <v>9071</v>
      </c>
      <c r="D381" s="32" t="s">
        <v>7104</v>
      </c>
      <c r="E381" s="44" t="s">
        <v>9223</v>
      </c>
      <c r="F381" s="32" t="s">
        <v>9074</v>
      </c>
      <c r="G381" s="32" t="s">
        <v>7105</v>
      </c>
      <c r="H381" s="32" t="s">
        <v>9094</v>
      </c>
      <c r="I381" s="44" t="s">
        <v>9076</v>
      </c>
      <c r="J381" s="31" t="s">
        <v>7774</v>
      </c>
      <c r="K381" s="32" t="s">
        <v>55</v>
      </c>
      <c r="L381" s="46">
        <v>30</v>
      </c>
      <c r="M381" s="47">
        <v>20221140146582</v>
      </c>
      <c r="N381" s="50">
        <v>44684</v>
      </c>
      <c r="O381" s="46" t="s">
        <v>9079</v>
      </c>
      <c r="P381" s="49">
        <v>44686</v>
      </c>
      <c r="Q381" s="46">
        <f t="shared" si="5"/>
        <v>2</v>
      </c>
      <c r="R381" s="46">
        <f>NETWORKDAYS(N381,P381,AL381:AO381:AP381:AQ381:AR381:AS381:AT381)</f>
        <v>3</v>
      </c>
      <c r="S381" s="44" t="s">
        <v>9135</v>
      </c>
      <c r="T381" s="44" t="s">
        <v>9627</v>
      </c>
      <c r="U381" s="51">
        <v>44686</v>
      </c>
      <c r="V381" s="44" t="s">
        <v>9549</v>
      </c>
      <c r="W381" s="44" t="s">
        <v>9138</v>
      </c>
      <c r="X381" s="44" t="s">
        <v>9079</v>
      </c>
      <c r="Y381" s="44" t="s">
        <v>9628</v>
      </c>
      <c r="AL381" s="71">
        <v>44641</v>
      </c>
      <c r="AM381" s="71">
        <v>44665</v>
      </c>
      <c r="AN381" s="71">
        <v>44666</v>
      </c>
      <c r="AO381" s="71">
        <v>44711</v>
      </c>
      <c r="AP381" s="71">
        <v>44732</v>
      </c>
      <c r="AQ381" s="71">
        <v>44739</v>
      </c>
      <c r="AR381" s="71">
        <v>44746</v>
      </c>
      <c r="AS381" s="71">
        <v>44762</v>
      </c>
      <c r="AT381" s="71">
        <v>44788</v>
      </c>
    </row>
    <row r="382" spans="1:46" s="87" customFormat="1" ht="38.25" x14ac:dyDescent="0.25">
      <c r="A382" s="53" t="s">
        <v>9419</v>
      </c>
      <c r="B382" s="42" t="s">
        <v>9420</v>
      </c>
      <c r="C382" s="41" t="s">
        <v>9071</v>
      </c>
      <c r="D382" s="42" t="s">
        <v>7107</v>
      </c>
      <c r="E382" s="53" t="s">
        <v>9223</v>
      </c>
      <c r="F382" s="42" t="s">
        <v>9074</v>
      </c>
      <c r="G382" s="42" t="s">
        <v>7108</v>
      </c>
      <c r="H382" s="42" t="s">
        <v>7109</v>
      </c>
      <c r="I382" s="41" t="s">
        <v>360</v>
      </c>
      <c r="J382" s="42" t="s">
        <v>392</v>
      </c>
      <c r="K382" s="42" t="s">
        <v>55</v>
      </c>
      <c r="L382" s="55">
        <v>30</v>
      </c>
      <c r="M382" s="103">
        <v>20221140146592</v>
      </c>
      <c r="N382" s="104">
        <v>44685</v>
      </c>
      <c r="O382" s="55"/>
      <c r="P382" s="99">
        <v>44771</v>
      </c>
      <c r="Q382" s="55">
        <f t="shared" si="5"/>
        <v>57</v>
      </c>
      <c r="R382" s="55">
        <f>NETWORKDAYS(N382,P382,AL382:AO382:AP382:AQ382:AR382:AS382:AT382)</f>
        <v>58</v>
      </c>
      <c r="S382" s="53" t="s">
        <v>9158</v>
      </c>
      <c r="T382" s="53"/>
      <c r="U382" s="63"/>
      <c r="V382" s="53"/>
      <c r="W382" s="53"/>
      <c r="X382" s="53"/>
      <c r="Y382" s="53"/>
      <c r="AL382" s="88">
        <v>44641</v>
      </c>
      <c r="AM382" s="88">
        <v>44665</v>
      </c>
      <c r="AN382" s="88">
        <v>44666</v>
      </c>
      <c r="AO382" s="88">
        <v>44711</v>
      </c>
      <c r="AP382" s="88">
        <v>44732</v>
      </c>
      <c r="AQ382" s="88">
        <v>44739</v>
      </c>
      <c r="AR382" s="88">
        <v>44746</v>
      </c>
      <c r="AS382" s="88">
        <v>44762</v>
      </c>
      <c r="AT382" s="88">
        <v>44788</v>
      </c>
    </row>
    <row r="383" spans="1:46" s="69" customFormat="1" ht="51" hidden="1" x14ac:dyDescent="0.25">
      <c r="A383" s="44" t="s">
        <v>9419</v>
      </c>
      <c r="B383" s="32" t="s">
        <v>9420</v>
      </c>
      <c r="C383" s="45" t="s">
        <v>7122</v>
      </c>
      <c r="D383" s="32" t="s">
        <v>7123</v>
      </c>
      <c r="E383" s="44" t="s">
        <v>9536</v>
      </c>
      <c r="F383" s="32" t="s">
        <v>9069</v>
      </c>
      <c r="G383" s="32" t="s">
        <v>7124</v>
      </c>
      <c r="H383" s="44" t="s">
        <v>6139</v>
      </c>
      <c r="I383" s="31" t="s">
        <v>360</v>
      </c>
      <c r="J383" s="31" t="s">
        <v>7025</v>
      </c>
      <c r="K383" s="32" t="s">
        <v>93</v>
      </c>
      <c r="L383" s="46">
        <v>35</v>
      </c>
      <c r="M383" s="47">
        <v>20221140146622</v>
      </c>
      <c r="N383" s="102">
        <v>44685</v>
      </c>
      <c r="O383" s="46">
        <v>20222110054131</v>
      </c>
      <c r="P383" s="49">
        <v>44694</v>
      </c>
      <c r="Q383" s="46">
        <f t="shared" si="5"/>
        <v>7</v>
      </c>
      <c r="R383" s="46">
        <f>NETWORKDAYS(N383,P383,AL383:AO383:AP383:AQ383:AR383:AS383:AT383)</f>
        <v>8</v>
      </c>
      <c r="S383" s="44" t="s">
        <v>9135</v>
      </c>
      <c r="T383" s="44"/>
      <c r="U383" s="51"/>
      <c r="V383" s="44"/>
      <c r="W383" s="44" t="s">
        <v>9138</v>
      </c>
      <c r="X383" s="44" t="s">
        <v>9079</v>
      </c>
      <c r="Y383" s="44" t="s">
        <v>9629</v>
      </c>
      <c r="AL383" s="71">
        <v>44641</v>
      </c>
      <c r="AM383" s="71">
        <v>44665</v>
      </c>
      <c r="AN383" s="71">
        <v>44666</v>
      </c>
      <c r="AO383" s="71">
        <v>44711</v>
      </c>
      <c r="AP383" s="71">
        <v>44732</v>
      </c>
      <c r="AQ383" s="71">
        <v>44739</v>
      </c>
      <c r="AR383" s="71">
        <v>44746</v>
      </c>
      <c r="AS383" s="71">
        <v>44762</v>
      </c>
      <c r="AT383" s="71">
        <v>44788</v>
      </c>
    </row>
    <row r="384" spans="1:46" s="69" customFormat="1" ht="51" hidden="1" x14ac:dyDescent="0.25">
      <c r="A384" s="44" t="s">
        <v>9419</v>
      </c>
      <c r="B384" s="32" t="s">
        <v>9420</v>
      </c>
      <c r="C384" s="31" t="s">
        <v>9071</v>
      </c>
      <c r="D384" s="32" t="s">
        <v>7133</v>
      </c>
      <c r="E384" s="44" t="s">
        <v>9423</v>
      </c>
      <c r="F384" s="32" t="s">
        <v>9069</v>
      </c>
      <c r="G384" s="32" t="s">
        <v>7134</v>
      </c>
      <c r="H384" s="32" t="s">
        <v>316</v>
      </c>
      <c r="I384" s="31" t="s">
        <v>360</v>
      </c>
      <c r="J384" s="31" t="s">
        <v>7065</v>
      </c>
      <c r="K384" s="32" t="s">
        <v>93</v>
      </c>
      <c r="L384" s="46">
        <v>35</v>
      </c>
      <c r="M384" s="47">
        <v>20221140146652</v>
      </c>
      <c r="N384" s="102">
        <v>44685</v>
      </c>
      <c r="O384" s="46"/>
      <c r="P384" s="49">
        <v>44736</v>
      </c>
      <c r="Q384" s="46">
        <f t="shared" si="5"/>
        <v>35</v>
      </c>
      <c r="R384" s="46">
        <f>NETWORKDAYS(N384,P384,AL384:AO384:AP384:AQ384:AR384:AS384:AT384)</f>
        <v>36</v>
      </c>
      <c r="S384" s="44" t="s">
        <v>9135</v>
      </c>
      <c r="T384" s="44" t="s">
        <v>9630</v>
      </c>
      <c r="U384" s="51">
        <v>44736</v>
      </c>
      <c r="V384" s="44" t="s">
        <v>9549</v>
      </c>
      <c r="W384" s="44" t="s">
        <v>9138</v>
      </c>
      <c r="X384" s="44" t="s">
        <v>9079</v>
      </c>
      <c r="Y384" s="44" t="s">
        <v>9079</v>
      </c>
      <c r="AL384" s="71">
        <v>44641</v>
      </c>
      <c r="AM384" s="71">
        <v>44665</v>
      </c>
      <c r="AN384" s="71">
        <v>44666</v>
      </c>
      <c r="AO384" s="71">
        <v>44711</v>
      </c>
      <c r="AP384" s="71">
        <v>44732</v>
      </c>
      <c r="AQ384" s="71">
        <v>44739</v>
      </c>
      <c r="AR384" s="71">
        <v>44746</v>
      </c>
      <c r="AS384" s="71">
        <v>44762</v>
      </c>
      <c r="AT384" s="71">
        <v>44788</v>
      </c>
    </row>
    <row r="385" spans="1:46" s="69" customFormat="1" ht="51" hidden="1" x14ac:dyDescent="0.25">
      <c r="A385" s="44" t="s">
        <v>9419</v>
      </c>
      <c r="B385" s="32" t="s">
        <v>9420</v>
      </c>
      <c r="C385" s="45" t="s">
        <v>7410</v>
      </c>
      <c r="D385" s="32" t="s">
        <v>7137</v>
      </c>
      <c r="E385" s="44" t="s">
        <v>9536</v>
      </c>
      <c r="F385" s="32" t="s">
        <v>9095</v>
      </c>
      <c r="G385" s="32" t="s">
        <v>7138</v>
      </c>
      <c r="H385" s="32" t="s">
        <v>7161</v>
      </c>
      <c r="I385" s="31" t="s">
        <v>7162</v>
      </c>
      <c r="J385" s="44" t="s">
        <v>9096</v>
      </c>
      <c r="K385" s="32" t="s">
        <v>128</v>
      </c>
      <c r="L385" s="46">
        <v>30</v>
      </c>
      <c r="M385" s="47">
        <v>20221140146662</v>
      </c>
      <c r="N385" s="50">
        <v>44685</v>
      </c>
      <c r="O385" s="46">
        <v>20221000053831</v>
      </c>
      <c r="P385" s="49">
        <v>44685</v>
      </c>
      <c r="Q385" s="46">
        <f t="shared" si="5"/>
        <v>0</v>
      </c>
      <c r="R385" s="46">
        <f>NETWORKDAYS(N385,P385,AL385:AO385:AP385:AQ385:AR385:AS385:AT385)</f>
        <v>1</v>
      </c>
      <c r="S385" s="44" t="s">
        <v>9135</v>
      </c>
      <c r="T385" s="44" t="s">
        <v>9631</v>
      </c>
      <c r="U385" s="51" t="s">
        <v>9079</v>
      </c>
      <c r="V385" s="44" t="s">
        <v>9079</v>
      </c>
      <c r="W385" s="44" t="s">
        <v>9079</v>
      </c>
      <c r="X385" s="44" t="s">
        <v>9079</v>
      </c>
      <c r="Y385" s="44" t="s">
        <v>9632</v>
      </c>
      <c r="AL385" s="71">
        <v>44641</v>
      </c>
      <c r="AM385" s="71">
        <v>44665</v>
      </c>
      <c r="AN385" s="71">
        <v>44666</v>
      </c>
      <c r="AO385" s="71">
        <v>44711</v>
      </c>
      <c r="AP385" s="71">
        <v>44732</v>
      </c>
      <c r="AQ385" s="71">
        <v>44739</v>
      </c>
      <c r="AR385" s="71">
        <v>44746</v>
      </c>
      <c r="AS385" s="71">
        <v>44762</v>
      </c>
      <c r="AT385" s="71">
        <v>44788</v>
      </c>
    </row>
    <row r="386" spans="1:46" s="69" customFormat="1" ht="38.25" hidden="1" x14ac:dyDescent="0.25">
      <c r="A386" s="44" t="s">
        <v>9419</v>
      </c>
      <c r="B386" s="32" t="s">
        <v>9420</v>
      </c>
      <c r="C386" s="31" t="s">
        <v>9071</v>
      </c>
      <c r="D386" s="32" t="s">
        <v>7159</v>
      </c>
      <c r="E386" s="44" t="s">
        <v>9223</v>
      </c>
      <c r="F386" s="32" t="s">
        <v>9074</v>
      </c>
      <c r="G386" s="32" t="s">
        <v>7160</v>
      </c>
      <c r="H386" s="32" t="s">
        <v>7161</v>
      </c>
      <c r="I386" s="31" t="s">
        <v>7162</v>
      </c>
      <c r="J386" s="44" t="s">
        <v>9096</v>
      </c>
      <c r="K386" s="32" t="s">
        <v>55</v>
      </c>
      <c r="L386" s="46">
        <v>30</v>
      </c>
      <c r="M386" s="47">
        <v>20221140146722</v>
      </c>
      <c r="N386" s="102">
        <v>44685</v>
      </c>
      <c r="O386" s="46">
        <v>20221000054201</v>
      </c>
      <c r="P386" s="49">
        <v>44692</v>
      </c>
      <c r="Q386" s="46">
        <f t="shared" si="5"/>
        <v>5</v>
      </c>
      <c r="R386" s="46">
        <f>NETWORKDAYS(N386,P386,AL386:AO386:AP386:AQ386:AR386:AS386:AT386)</f>
        <v>6</v>
      </c>
      <c r="S386" s="44" t="s">
        <v>9135</v>
      </c>
      <c r="T386" s="44"/>
      <c r="U386" s="51"/>
      <c r="V386" s="44"/>
      <c r="W386" s="44" t="s">
        <v>9138</v>
      </c>
      <c r="X386" s="44"/>
      <c r="Y386" s="44" t="s">
        <v>9633</v>
      </c>
      <c r="AL386" s="68">
        <v>44641</v>
      </c>
      <c r="AM386" s="68">
        <v>44665</v>
      </c>
      <c r="AN386" s="68">
        <v>44666</v>
      </c>
      <c r="AO386" s="68">
        <v>44711</v>
      </c>
      <c r="AP386" s="68">
        <v>44732</v>
      </c>
      <c r="AQ386" s="68">
        <v>44739</v>
      </c>
      <c r="AR386" s="68">
        <v>44746</v>
      </c>
      <c r="AS386" s="68">
        <v>44762</v>
      </c>
      <c r="AT386" s="68">
        <v>44788</v>
      </c>
    </row>
    <row r="387" spans="1:46" s="69" customFormat="1" ht="38.25" hidden="1" x14ac:dyDescent="0.25">
      <c r="A387" s="44" t="s">
        <v>9419</v>
      </c>
      <c r="B387" s="32" t="s">
        <v>9420</v>
      </c>
      <c r="C387" s="31" t="s">
        <v>9071</v>
      </c>
      <c r="D387" s="32" t="s">
        <v>7220</v>
      </c>
      <c r="E387" s="31" t="s">
        <v>9223</v>
      </c>
      <c r="F387" s="32" t="s">
        <v>9074</v>
      </c>
      <c r="G387" s="32" t="s">
        <v>7221</v>
      </c>
      <c r="H387" s="32" t="s">
        <v>7161</v>
      </c>
      <c r="I387" s="31" t="s">
        <v>7162</v>
      </c>
      <c r="J387" s="44" t="s">
        <v>9096</v>
      </c>
      <c r="K387" s="32" t="s">
        <v>55</v>
      </c>
      <c r="L387" s="34">
        <v>30</v>
      </c>
      <c r="M387" s="47">
        <v>20221140146922</v>
      </c>
      <c r="N387" s="102">
        <v>44685</v>
      </c>
      <c r="O387" s="34">
        <v>20221000056741</v>
      </c>
      <c r="P387" s="49">
        <v>44718</v>
      </c>
      <c r="Q387" s="46">
        <f t="shared" si="5"/>
        <v>22</v>
      </c>
      <c r="R387" s="46">
        <f>NETWORKDAYS(N387,P387,AL387:AO387:AP387:AQ387:AR387:AS387:AT387)</f>
        <v>23</v>
      </c>
      <c r="S387" s="31" t="s">
        <v>9135</v>
      </c>
      <c r="T387" s="31"/>
      <c r="U387" s="35"/>
      <c r="V387" s="31"/>
      <c r="W387" s="44" t="s">
        <v>9138</v>
      </c>
      <c r="X387" s="31"/>
      <c r="Y387" s="44" t="s">
        <v>9633</v>
      </c>
      <c r="AL387" s="71">
        <v>44641</v>
      </c>
      <c r="AM387" s="71">
        <v>44665</v>
      </c>
      <c r="AN387" s="71">
        <v>44666</v>
      </c>
      <c r="AO387" s="71">
        <v>44711</v>
      </c>
      <c r="AP387" s="71">
        <v>44732</v>
      </c>
      <c r="AQ387" s="71">
        <v>44739</v>
      </c>
      <c r="AR387" s="71">
        <v>44746</v>
      </c>
      <c r="AS387" s="71">
        <v>44762</v>
      </c>
      <c r="AT387" s="71">
        <v>44788</v>
      </c>
    </row>
    <row r="388" spans="1:46" s="69" customFormat="1" ht="38.25" hidden="1" x14ac:dyDescent="0.25">
      <c r="A388" s="44" t="s">
        <v>9419</v>
      </c>
      <c r="B388" s="32" t="s">
        <v>9420</v>
      </c>
      <c r="C388" s="45" t="s">
        <v>7067</v>
      </c>
      <c r="D388" s="32" t="s">
        <v>7143</v>
      </c>
      <c r="E388" s="31" t="s">
        <v>9536</v>
      </c>
      <c r="F388" s="32" t="s">
        <v>9074</v>
      </c>
      <c r="G388" s="32" t="s">
        <v>7231</v>
      </c>
      <c r="H388" s="32" t="s">
        <v>7161</v>
      </c>
      <c r="I388" s="31" t="s">
        <v>7162</v>
      </c>
      <c r="J388" s="44" t="s">
        <v>9096</v>
      </c>
      <c r="K388" s="32" t="s">
        <v>585</v>
      </c>
      <c r="L388" s="34">
        <v>20</v>
      </c>
      <c r="M388" s="47">
        <v>20221140146952</v>
      </c>
      <c r="N388" s="102">
        <v>44685</v>
      </c>
      <c r="O388" s="34">
        <v>20221000054321</v>
      </c>
      <c r="P388" s="49">
        <v>44692</v>
      </c>
      <c r="Q388" s="46">
        <f t="shared" ref="Q388:Q451" si="6">R388-1</f>
        <v>5</v>
      </c>
      <c r="R388" s="46">
        <f>NETWORKDAYS(N388,P388,AL388:AO388:AP388:AQ388:AR388:AS388:AT388)</f>
        <v>6</v>
      </c>
      <c r="S388" s="31" t="s">
        <v>9135</v>
      </c>
      <c r="T388" s="31"/>
      <c r="U388" s="35"/>
      <c r="V388" s="31"/>
      <c r="W388" s="31"/>
      <c r="X388" s="31"/>
      <c r="Y388" s="31" t="s">
        <v>9634</v>
      </c>
      <c r="AL388" s="71">
        <v>44641</v>
      </c>
      <c r="AM388" s="71">
        <v>44665</v>
      </c>
      <c r="AN388" s="71">
        <v>44666</v>
      </c>
      <c r="AO388" s="71">
        <v>44711</v>
      </c>
      <c r="AP388" s="71">
        <v>44732</v>
      </c>
      <c r="AQ388" s="71">
        <v>44739</v>
      </c>
      <c r="AR388" s="71">
        <v>44746</v>
      </c>
      <c r="AS388" s="71">
        <v>44762</v>
      </c>
      <c r="AT388" s="71">
        <v>44788</v>
      </c>
    </row>
    <row r="389" spans="1:46" s="69" customFormat="1" ht="51" hidden="1" x14ac:dyDescent="0.25">
      <c r="A389" s="44" t="s">
        <v>9419</v>
      </c>
      <c r="B389" s="32" t="s">
        <v>9420</v>
      </c>
      <c r="C389" s="45" t="s">
        <v>7088</v>
      </c>
      <c r="D389" s="32" t="s">
        <v>7249</v>
      </c>
      <c r="E389" s="31" t="s">
        <v>9536</v>
      </c>
      <c r="F389" s="32" t="s">
        <v>9069</v>
      </c>
      <c r="G389" s="32" t="s">
        <v>7250</v>
      </c>
      <c r="H389" s="44" t="s">
        <v>3806</v>
      </c>
      <c r="I389" s="31" t="s">
        <v>360</v>
      </c>
      <c r="J389" s="31" t="s">
        <v>7065</v>
      </c>
      <c r="K389" s="32" t="s">
        <v>55</v>
      </c>
      <c r="L389" s="34">
        <v>30</v>
      </c>
      <c r="M389" s="47">
        <v>20221140147012</v>
      </c>
      <c r="N389" s="50">
        <v>44685</v>
      </c>
      <c r="O389" s="34" t="s">
        <v>9079</v>
      </c>
      <c r="P389" s="49">
        <v>44712</v>
      </c>
      <c r="Q389" s="46">
        <f t="shared" si="6"/>
        <v>18</v>
      </c>
      <c r="R389" s="46">
        <f>NETWORKDAYS(N389,P389,AL389:AO389:AP389:AQ389:AR389:AS389:AT389)</f>
        <v>19</v>
      </c>
      <c r="S389" s="31" t="s">
        <v>9135</v>
      </c>
      <c r="T389" s="31" t="s">
        <v>9635</v>
      </c>
      <c r="U389" s="35" t="s">
        <v>9079</v>
      </c>
      <c r="V389" s="31" t="s">
        <v>9079</v>
      </c>
      <c r="W389" s="31" t="s">
        <v>9138</v>
      </c>
      <c r="X389" s="31" t="s">
        <v>9079</v>
      </c>
      <c r="Y389" s="31" t="s">
        <v>9636</v>
      </c>
      <c r="AL389" s="71">
        <v>44641</v>
      </c>
      <c r="AM389" s="71">
        <v>44665</v>
      </c>
      <c r="AN389" s="71">
        <v>44666</v>
      </c>
      <c r="AO389" s="71">
        <v>44711</v>
      </c>
      <c r="AP389" s="71">
        <v>44732</v>
      </c>
      <c r="AQ389" s="71">
        <v>44739</v>
      </c>
      <c r="AR389" s="71">
        <v>44746</v>
      </c>
      <c r="AS389" s="71">
        <v>44762</v>
      </c>
      <c r="AT389" s="71">
        <v>44788</v>
      </c>
    </row>
    <row r="390" spans="1:46" s="69" customFormat="1" ht="38.25" hidden="1" x14ac:dyDescent="0.25">
      <c r="A390" s="44" t="s">
        <v>9419</v>
      </c>
      <c r="B390" s="32" t="s">
        <v>9420</v>
      </c>
      <c r="C390" s="45" t="s">
        <v>7164</v>
      </c>
      <c r="D390" s="32" t="s">
        <v>7264</v>
      </c>
      <c r="E390" s="31" t="s">
        <v>9227</v>
      </c>
      <c r="F390" s="32" t="s">
        <v>9074</v>
      </c>
      <c r="G390" s="32" t="s">
        <v>7265</v>
      </c>
      <c r="H390" s="32" t="s">
        <v>9083</v>
      </c>
      <c r="I390" s="31" t="s">
        <v>360</v>
      </c>
      <c r="J390" s="31" t="s">
        <v>7025</v>
      </c>
      <c r="K390" s="32" t="s">
        <v>660</v>
      </c>
      <c r="L390" s="34">
        <v>10</v>
      </c>
      <c r="M390" s="47">
        <v>20221140147062</v>
      </c>
      <c r="N390" s="48">
        <v>44685</v>
      </c>
      <c r="O390" s="34">
        <v>20222110053971</v>
      </c>
      <c r="P390" s="49">
        <v>44694</v>
      </c>
      <c r="Q390" s="46">
        <f t="shared" si="6"/>
        <v>7</v>
      </c>
      <c r="R390" s="46">
        <f>NETWORKDAYS(N390,P390,AL390:AO390:AP390:AQ390:AR390:AS390:AT390)</f>
        <v>8</v>
      </c>
      <c r="S390" s="31" t="s">
        <v>9135</v>
      </c>
      <c r="T390" s="31" t="s">
        <v>9637</v>
      </c>
      <c r="U390" s="35">
        <v>44694</v>
      </c>
      <c r="V390" s="31" t="s">
        <v>9549</v>
      </c>
      <c r="W390" s="31" t="s">
        <v>9138</v>
      </c>
      <c r="X390" s="31" t="s">
        <v>9079</v>
      </c>
      <c r="Y390" s="31" t="s">
        <v>9079</v>
      </c>
      <c r="AL390" s="68">
        <v>44641</v>
      </c>
      <c r="AM390" s="68">
        <v>44665</v>
      </c>
      <c r="AN390" s="68">
        <v>44666</v>
      </c>
      <c r="AO390" s="68">
        <v>44711</v>
      </c>
      <c r="AP390" s="68">
        <v>44732</v>
      </c>
      <c r="AQ390" s="68">
        <v>44739</v>
      </c>
      <c r="AR390" s="68">
        <v>44746</v>
      </c>
      <c r="AS390" s="68">
        <v>44762</v>
      </c>
      <c r="AT390" s="68">
        <v>44788</v>
      </c>
    </row>
    <row r="391" spans="1:46" s="69" customFormat="1" ht="38.25" hidden="1" x14ac:dyDescent="0.25">
      <c r="A391" s="44" t="s">
        <v>9419</v>
      </c>
      <c r="B391" s="32" t="s">
        <v>9420</v>
      </c>
      <c r="C391" s="45" t="s">
        <v>7077</v>
      </c>
      <c r="D391" s="32" t="s">
        <v>7267</v>
      </c>
      <c r="E391" s="31" t="s">
        <v>9227</v>
      </c>
      <c r="F391" s="32" t="s">
        <v>9225</v>
      </c>
      <c r="G391" s="32" t="s">
        <v>7268</v>
      </c>
      <c r="H391" s="44" t="s">
        <v>6139</v>
      </c>
      <c r="I391" s="31" t="s">
        <v>360</v>
      </c>
      <c r="J391" s="31" t="s">
        <v>7025</v>
      </c>
      <c r="K391" s="32" t="s">
        <v>93</v>
      </c>
      <c r="L391" s="34">
        <v>35</v>
      </c>
      <c r="M391" s="47">
        <v>20221140147072</v>
      </c>
      <c r="N391" s="102">
        <v>44685</v>
      </c>
      <c r="O391" s="34">
        <v>20222110054791</v>
      </c>
      <c r="P391" s="49">
        <v>44718</v>
      </c>
      <c r="Q391" s="46">
        <f t="shared" si="6"/>
        <v>22</v>
      </c>
      <c r="R391" s="46">
        <f>NETWORKDAYS(N391,P391,AL391:AO391:AP391:AQ391:AR391:AS391:AT391)</f>
        <v>23</v>
      </c>
      <c r="S391" s="31" t="s">
        <v>9135</v>
      </c>
      <c r="T391" s="31"/>
      <c r="U391" s="35"/>
      <c r="V391" s="31"/>
      <c r="W391" s="31" t="s">
        <v>9138</v>
      </c>
      <c r="X391" s="31" t="s">
        <v>9079</v>
      </c>
      <c r="Y391" s="44" t="s">
        <v>9633</v>
      </c>
      <c r="AL391" s="71">
        <v>44641</v>
      </c>
      <c r="AM391" s="71">
        <v>44665</v>
      </c>
      <c r="AN391" s="71">
        <v>44666</v>
      </c>
      <c r="AO391" s="71">
        <v>44711</v>
      </c>
      <c r="AP391" s="71">
        <v>44732</v>
      </c>
      <c r="AQ391" s="71">
        <v>44739</v>
      </c>
      <c r="AR391" s="71">
        <v>44746</v>
      </c>
      <c r="AS391" s="71">
        <v>44762</v>
      </c>
      <c r="AT391" s="71">
        <v>44788</v>
      </c>
    </row>
    <row r="392" spans="1:46" s="69" customFormat="1" ht="76.5" hidden="1" x14ac:dyDescent="0.25">
      <c r="A392" s="44" t="s">
        <v>9419</v>
      </c>
      <c r="B392" s="32" t="s">
        <v>9420</v>
      </c>
      <c r="C392" s="31" t="s">
        <v>9071</v>
      </c>
      <c r="D392" s="32" t="s">
        <v>7270</v>
      </c>
      <c r="E392" s="31" t="s">
        <v>9423</v>
      </c>
      <c r="F392" s="32" t="s">
        <v>9074</v>
      </c>
      <c r="G392" s="32" t="s">
        <v>7271</v>
      </c>
      <c r="H392" s="32" t="s">
        <v>9094</v>
      </c>
      <c r="I392" s="44" t="s">
        <v>9076</v>
      </c>
      <c r="J392" s="31" t="s">
        <v>7774</v>
      </c>
      <c r="K392" s="32" t="s">
        <v>660</v>
      </c>
      <c r="L392" s="34">
        <v>10</v>
      </c>
      <c r="M392" s="47">
        <v>20221140147082</v>
      </c>
      <c r="N392" s="48">
        <v>44685</v>
      </c>
      <c r="O392" s="34" t="s">
        <v>9079</v>
      </c>
      <c r="P392" s="49">
        <v>44694</v>
      </c>
      <c r="Q392" s="46">
        <f t="shared" si="6"/>
        <v>7</v>
      </c>
      <c r="R392" s="46">
        <f>NETWORKDAYS(N392,P392,AL392:AO392:AP392:AQ392:AR392:AS392:AT392)</f>
        <v>8</v>
      </c>
      <c r="S392" s="31" t="s">
        <v>9135</v>
      </c>
      <c r="T392" s="31" t="s">
        <v>9638</v>
      </c>
      <c r="U392" s="35" t="s">
        <v>9079</v>
      </c>
      <c r="V392" s="31" t="s">
        <v>9079</v>
      </c>
      <c r="W392" s="31" t="s">
        <v>9138</v>
      </c>
      <c r="X392" s="31" t="s">
        <v>9079</v>
      </c>
      <c r="Y392" s="31" t="s">
        <v>9639</v>
      </c>
      <c r="AL392" s="71">
        <v>44641</v>
      </c>
      <c r="AM392" s="71">
        <v>44665</v>
      </c>
      <c r="AN392" s="71">
        <v>44666</v>
      </c>
      <c r="AO392" s="71">
        <v>44711</v>
      </c>
      <c r="AP392" s="71">
        <v>44732</v>
      </c>
      <c r="AQ392" s="71">
        <v>44739</v>
      </c>
      <c r="AR392" s="71">
        <v>44746</v>
      </c>
      <c r="AS392" s="71">
        <v>44762</v>
      </c>
      <c r="AT392" s="71">
        <v>44788</v>
      </c>
    </row>
    <row r="393" spans="1:46" s="81" customFormat="1" ht="51" x14ac:dyDescent="0.25">
      <c r="A393" s="56" t="s">
        <v>9419</v>
      </c>
      <c r="B393" s="37" t="s">
        <v>9420</v>
      </c>
      <c r="C393" s="36" t="s">
        <v>9071</v>
      </c>
      <c r="D393" s="37" t="s">
        <v>7273</v>
      </c>
      <c r="E393" s="36" t="s">
        <v>9227</v>
      </c>
      <c r="F393" s="37" t="s">
        <v>9095</v>
      </c>
      <c r="G393" s="37" t="s">
        <v>7274</v>
      </c>
      <c r="H393" s="36" t="s">
        <v>7275</v>
      </c>
      <c r="I393" s="36" t="s">
        <v>7162</v>
      </c>
      <c r="J393" s="37" t="s">
        <v>664</v>
      </c>
      <c r="K393" s="37" t="s">
        <v>660</v>
      </c>
      <c r="L393" s="39">
        <v>10</v>
      </c>
      <c r="M393" s="105">
        <v>20221140147092</v>
      </c>
      <c r="N393" s="106">
        <v>44685</v>
      </c>
      <c r="O393" s="39">
        <v>20223000055281</v>
      </c>
      <c r="P393" s="59">
        <v>44700</v>
      </c>
      <c r="Q393" s="58">
        <f t="shared" si="6"/>
        <v>11</v>
      </c>
      <c r="R393" s="58">
        <f>NETWORKDAYS(N393,P393,AL393:AO393:AP393:AQ393:AR393:AS393:AT393)</f>
        <v>12</v>
      </c>
      <c r="S393" s="36" t="s">
        <v>9141</v>
      </c>
      <c r="T393" s="36"/>
      <c r="U393" s="40" t="s">
        <v>9079</v>
      </c>
      <c r="V393" s="36" t="s">
        <v>9079</v>
      </c>
      <c r="W393" s="36" t="s">
        <v>9138</v>
      </c>
      <c r="X393" s="36" t="s">
        <v>9079</v>
      </c>
      <c r="Y393" s="36" t="s">
        <v>9640</v>
      </c>
      <c r="AL393" s="80">
        <v>44641</v>
      </c>
      <c r="AM393" s="80">
        <v>44665</v>
      </c>
      <c r="AN393" s="80">
        <v>44666</v>
      </c>
      <c r="AO393" s="80">
        <v>44711</v>
      </c>
      <c r="AP393" s="80">
        <v>44732</v>
      </c>
      <c r="AQ393" s="80">
        <v>44739</v>
      </c>
      <c r="AR393" s="80">
        <v>44746</v>
      </c>
      <c r="AS393" s="80">
        <v>44762</v>
      </c>
      <c r="AT393" s="80">
        <v>44788</v>
      </c>
    </row>
    <row r="394" spans="1:46" s="69" customFormat="1" ht="38.25" hidden="1" x14ac:dyDescent="0.25">
      <c r="A394" s="44" t="s">
        <v>9419</v>
      </c>
      <c r="B394" s="32" t="s">
        <v>9420</v>
      </c>
      <c r="C394" s="45" t="s">
        <v>7077</v>
      </c>
      <c r="D394" s="32" t="s">
        <v>7278</v>
      </c>
      <c r="E394" s="31" t="s">
        <v>9227</v>
      </c>
      <c r="F394" s="32" t="s">
        <v>9069</v>
      </c>
      <c r="G394" s="32" t="s">
        <v>7279</v>
      </c>
      <c r="H394" s="44" t="s">
        <v>6139</v>
      </c>
      <c r="I394" s="31" t="s">
        <v>360</v>
      </c>
      <c r="J394" s="31" t="s">
        <v>7025</v>
      </c>
      <c r="K394" s="32" t="s">
        <v>93</v>
      </c>
      <c r="L394" s="34">
        <v>35</v>
      </c>
      <c r="M394" s="47">
        <v>20221140147102</v>
      </c>
      <c r="N394" s="102">
        <v>44685</v>
      </c>
      <c r="O394" s="34">
        <v>20222110054291</v>
      </c>
      <c r="P394" s="49">
        <v>44697</v>
      </c>
      <c r="Q394" s="46">
        <f t="shared" si="6"/>
        <v>8</v>
      </c>
      <c r="R394" s="46">
        <f>NETWORKDAYS(N394,P394,AL394:AO394:AP394:AQ394:AR394:AS394:AT394)</f>
        <v>9</v>
      </c>
      <c r="S394" s="31" t="s">
        <v>9135</v>
      </c>
      <c r="T394" s="31"/>
      <c r="U394" s="35">
        <v>44697</v>
      </c>
      <c r="V394" s="31" t="s">
        <v>9549</v>
      </c>
      <c r="W394" s="31" t="s">
        <v>9138</v>
      </c>
      <c r="X394" s="31" t="s">
        <v>9079</v>
      </c>
      <c r="Y394" s="31" t="s">
        <v>9641</v>
      </c>
      <c r="AL394" s="68">
        <v>44641</v>
      </c>
      <c r="AM394" s="68">
        <v>44665</v>
      </c>
      <c r="AN394" s="68">
        <v>44666</v>
      </c>
      <c r="AO394" s="68">
        <v>44711</v>
      </c>
      <c r="AP394" s="68">
        <v>44732</v>
      </c>
      <c r="AQ394" s="68">
        <v>44739</v>
      </c>
      <c r="AR394" s="68">
        <v>44746</v>
      </c>
      <c r="AS394" s="68">
        <v>44762</v>
      </c>
      <c r="AT394" s="68">
        <v>44788</v>
      </c>
    </row>
    <row r="395" spans="1:46" s="81" customFormat="1" ht="76.5" x14ac:dyDescent="0.25">
      <c r="A395" s="56" t="s">
        <v>9419</v>
      </c>
      <c r="B395" s="37" t="s">
        <v>9420</v>
      </c>
      <c r="C395" s="107" t="s">
        <v>7088</v>
      </c>
      <c r="D395" s="37" t="s">
        <v>7320</v>
      </c>
      <c r="E395" s="36" t="s">
        <v>9223</v>
      </c>
      <c r="F395" s="36" t="s">
        <v>9101</v>
      </c>
      <c r="G395" s="37" t="s">
        <v>7321</v>
      </c>
      <c r="H395" s="36" t="s">
        <v>9109</v>
      </c>
      <c r="I395" s="36" t="s">
        <v>360</v>
      </c>
      <c r="J395" s="36" t="s">
        <v>9090</v>
      </c>
      <c r="K395" s="37" t="s">
        <v>55</v>
      </c>
      <c r="L395" s="39">
        <v>30</v>
      </c>
      <c r="M395" s="105">
        <v>20221140147242</v>
      </c>
      <c r="N395" s="106">
        <v>44685</v>
      </c>
      <c r="O395" s="39"/>
      <c r="P395" s="59">
        <v>44733</v>
      </c>
      <c r="Q395" s="58">
        <f t="shared" si="6"/>
        <v>32</v>
      </c>
      <c r="R395" s="58">
        <f>NETWORKDAYS(N395,P395,AL395:AO395:AP395:AQ395:AR395:AS395:AT395)</f>
        <v>33</v>
      </c>
      <c r="S395" s="36" t="s">
        <v>9141</v>
      </c>
      <c r="T395" s="36"/>
      <c r="U395" s="40">
        <v>44733</v>
      </c>
      <c r="V395" s="36" t="s">
        <v>9549</v>
      </c>
      <c r="W395" s="36" t="s">
        <v>9138</v>
      </c>
      <c r="X395" s="36" t="s">
        <v>9079</v>
      </c>
      <c r="Y395" s="36" t="s">
        <v>9506</v>
      </c>
      <c r="AL395" s="80">
        <v>44641</v>
      </c>
      <c r="AM395" s="80">
        <v>44665</v>
      </c>
      <c r="AN395" s="80">
        <v>44666</v>
      </c>
      <c r="AO395" s="80">
        <v>44711</v>
      </c>
      <c r="AP395" s="80">
        <v>44732</v>
      </c>
      <c r="AQ395" s="80">
        <v>44739</v>
      </c>
      <c r="AR395" s="80">
        <v>44746</v>
      </c>
      <c r="AS395" s="80">
        <v>44762</v>
      </c>
      <c r="AT395" s="80">
        <v>44788</v>
      </c>
    </row>
    <row r="396" spans="1:46" s="69" customFormat="1" ht="51" hidden="1" x14ac:dyDescent="0.25">
      <c r="A396" s="44" t="s">
        <v>9419</v>
      </c>
      <c r="B396" s="32" t="s">
        <v>9420</v>
      </c>
      <c r="C396" s="45" t="s">
        <v>7164</v>
      </c>
      <c r="D396" s="32" t="s">
        <v>7326</v>
      </c>
      <c r="E396" s="31" t="s">
        <v>9536</v>
      </c>
      <c r="F396" s="32" t="s">
        <v>9074</v>
      </c>
      <c r="G396" s="32" t="s">
        <v>7327</v>
      </c>
      <c r="H396" s="32" t="s">
        <v>7161</v>
      </c>
      <c r="I396" s="31" t="s">
        <v>7162</v>
      </c>
      <c r="J396" s="44" t="s">
        <v>9096</v>
      </c>
      <c r="K396" s="32" t="s">
        <v>93</v>
      </c>
      <c r="L396" s="34">
        <v>35</v>
      </c>
      <c r="M396" s="47">
        <v>20221140147262</v>
      </c>
      <c r="N396" s="102">
        <v>44685</v>
      </c>
      <c r="O396" s="34">
        <v>20221000054331</v>
      </c>
      <c r="P396" s="49">
        <v>44692</v>
      </c>
      <c r="Q396" s="46">
        <f t="shared" si="6"/>
        <v>5</v>
      </c>
      <c r="R396" s="46">
        <f>NETWORKDAYS(N396,P396,AL396:AO396:AP396:AQ396:AR396:AS396:AT396)</f>
        <v>6</v>
      </c>
      <c r="S396" s="31" t="s">
        <v>9135</v>
      </c>
      <c r="T396" s="31"/>
      <c r="U396" s="35">
        <v>44692</v>
      </c>
      <c r="V396" s="31" t="s">
        <v>9549</v>
      </c>
      <c r="W396" s="31" t="s">
        <v>9138</v>
      </c>
      <c r="X396" s="31" t="s">
        <v>9079</v>
      </c>
      <c r="Y396" s="31" t="s">
        <v>9641</v>
      </c>
      <c r="AL396" s="71">
        <v>44641</v>
      </c>
      <c r="AM396" s="71">
        <v>44665</v>
      </c>
      <c r="AN396" s="71">
        <v>44666</v>
      </c>
      <c r="AO396" s="71">
        <v>44711</v>
      </c>
      <c r="AP396" s="71">
        <v>44732</v>
      </c>
      <c r="AQ396" s="71">
        <v>44739</v>
      </c>
      <c r="AR396" s="71">
        <v>44746</v>
      </c>
      <c r="AS396" s="71">
        <v>44762</v>
      </c>
      <c r="AT396" s="71">
        <v>44788</v>
      </c>
    </row>
    <row r="397" spans="1:46" s="87" customFormat="1" ht="38.25" x14ac:dyDescent="0.25">
      <c r="A397" s="53" t="s">
        <v>9419</v>
      </c>
      <c r="B397" s="42" t="s">
        <v>9420</v>
      </c>
      <c r="C397" s="108" t="s">
        <v>7067</v>
      </c>
      <c r="D397" s="42" t="s">
        <v>7400</v>
      </c>
      <c r="E397" s="41" t="s">
        <v>9227</v>
      </c>
      <c r="F397" s="42" t="s">
        <v>9225</v>
      </c>
      <c r="G397" s="42" t="s">
        <v>7401</v>
      </c>
      <c r="H397" s="53" t="s">
        <v>5407</v>
      </c>
      <c r="I397" s="41" t="s">
        <v>360</v>
      </c>
      <c r="J397" s="41" t="s">
        <v>7025</v>
      </c>
      <c r="K397" s="42" t="s">
        <v>128</v>
      </c>
      <c r="L397" s="96">
        <v>30</v>
      </c>
      <c r="M397" s="103">
        <v>20221140147522</v>
      </c>
      <c r="N397" s="104">
        <v>44686</v>
      </c>
      <c r="O397" s="96"/>
      <c r="P397" s="99">
        <v>44771</v>
      </c>
      <c r="Q397" s="55">
        <f t="shared" si="6"/>
        <v>56</v>
      </c>
      <c r="R397" s="55">
        <f>NETWORKDAYS(N397,P397,AL397:AO397:AP397:AQ397:AR397:AS397:AT397)</f>
        <v>57</v>
      </c>
      <c r="S397" s="41" t="s">
        <v>9158</v>
      </c>
      <c r="T397" s="41"/>
      <c r="U397" s="109"/>
      <c r="V397" s="41"/>
      <c r="W397" s="41"/>
      <c r="X397" s="41"/>
      <c r="Y397" s="41"/>
      <c r="AL397" s="86">
        <v>44641</v>
      </c>
      <c r="AM397" s="86">
        <v>44665</v>
      </c>
      <c r="AN397" s="86">
        <v>44666</v>
      </c>
      <c r="AO397" s="86">
        <v>44711</v>
      </c>
      <c r="AP397" s="86">
        <v>44732</v>
      </c>
      <c r="AQ397" s="86">
        <v>44739</v>
      </c>
      <c r="AR397" s="86">
        <v>44746</v>
      </c>
      <c r="AS397" s="86">
        <v>44762</v>
      </c>
      <c r="AT397" s="86">
        <v>44788</v>
      </c>
    </row>
    <row r="398" spans="1:46" s="69" customFormat="1" ht="51" hidden="1" x14ac:dyDescent="0.25">
      <c r="A398" s="44" t="s">
        <v>9419</v>
      </c>
      <c r="B398" s="32" t="s">
        <v>9420</v>
      </c>
      <c r="C398" s="45" t="s">
        <v>7427</v>
      </c>
      <c r="D398" s="32" t="s">
        <v>7428</v>
      </c>
      <c r="E398" s="31" t="s">
        <v>9536</v>
      </c>
      <c r="F398" s="32" t="s">
        <v>9074</v>
      </c>
      <c r="G398" s="32" t="s">
        <v>7429</v>
      </c>
      <c r="H398" s="32" t="s">
        <v>9083</v>
      </c>
      <c r="I398" s="31" t="s">
        <v>360</v>
      </c>
      <c r="J398" s="31" t="s">
        <v>7025</v>
      </c>
      <c r="K398" s="32" t="s">
        <v>128</v>
      </c>
      <c r="L398" s="34">
        <v>30</v>
      </c>
      <c r="M398" s="47">
        <v>20221140147622</v>
      </c>
      <c r="N398" s="102">
        <v>44686</v>
      </c>
      <c r="O398" s="34">
        <v>20222110054491</v>
      </c>
      <c r="P398" s="49">
        <v>44727</v>
      </c>
      <c r="Q398" s="46">
        <f t="shared" si="6"/>
        <v>28</v>
      </c>
      <c r="R398" s="46">
        <f>NETWORKDAYS(N398,P398,AL398:AO398:AP398:AQ398:AR398:AS398:AT398)</f>
        <v>29</v>
      </c>
      <c r="S398" s="31" t="s">
        <v>9135</v>
      </c>
      <c r="T398" s="31"/>
      <c r="U398" s="35"/>
      <c r="V398" s="31"/>
      <c r="W398" s="31" t="s">
        <v>9138</v>
      </c>
      <c r="X398" s="31"/>
      <c r="Y398" s="31" t="s">
        <v>9633</v>
      </c>
      <c r="AL398" s="68">
        <v>44641</v>
      </c>
      <c r="AM398" s="68">
        <v>44665</v>
      </c>
      <c r="AN398" s="68">
        <v>44666</v>
      </c>
      <c r="AO398" s="68">
        <v>44711</v>
      </c>
      <c r="AP398" s="68">
        <v>44732</v>
      </c>
      <c r="AQ398" s="68">
        <v>44739</v>
      </c>
      <c r="AR398" s="68">
        <v>44746</v>
      </c>
      <c r="AS398" s="68">
        <v>44762</v>
      </c>
      <c r="AT398" s="68">
        <v>44788</v>
      </c>
    </row>
    <row r="399" spans="1:46" s="69" customFormat="1" ht="38.25" hidden="1" x14ac:dyDescent="0.25">
      <c r="A399" s="44" t="s">
        <v>9419</v>
      </c>
      <c r="B399" s="32" t="s">
        <v>9420</v>
      </c>
      <c r="C399" s="31" t="s">
        <v>9071</v>
      </c>
      <c r="D399" s="32" t="s">
        <v>7484</v>
      </c>
      <c r="E399" s="31" t="s">
        <v>9223</v>
      </c>
      <c r="F399" s="32" t="s">
        <v>9074</v>
      </c>
      <c r="G399" s="32" t="s">
        <v>7485</v>
      </c>
      <c r="H399" s="32" t="s">
        <v>7671</v>
      </c>
      <c r="I399" s="31" t="s">
        <v>360</v>
      </c>
      <c r="J399" s="31" t="s">
        <v>9090</v>
      </c>
      <c r="K399" s="32" t="s">
        <v>585</v>
      </c>
      <c r="L399" s="34">
        <v>20</v>
      </c>
      <c r="M399" s="47">
        <v>20221140147822</v>
      </c>
      <c r="N399" s="102">
        <v>44686</v>
      </c>
      <c r="O399" s="34">
        <v>20222000054211</v>
      </c>
      <c r="P399" s="49">
        <v>44690</v>
      </c>
      <c r="Q399" s="46">
        <f t="shared" si="6"/>
        <v>2</v>
      </c>
      <c r="R399" s="46">
        <f>NETWORKDAYS(N399,P399,AL399:AO399:AP399:AQ399:AR399:AS399:AT399)</f>
        <v>3</v>
      </c>
      <c r="S399" s="31" t="s">
        <v>9135</v>
      </c>
      <c r="T399" s="31" t="s">
        <v>9642</v>
      </c>
      <c r="U399" s="35" t="s">
        <v>9079</v>
      </c>
      <c r="V399" s="31" t="s">
        <v>9079</v>
      </c>
      <c r="W399" s="31" t="s">
        <v>9138</v>
      </c>
      <c r="X399" s="31" t="s">
        <v>9079</v>
      </c>
      <c r="Y399" s="31" t="s">
        <v>9643</v>
      </c>
      <c r="AL399" s="71">
        <v>44641</v>
      </c>
      <c r="AM399" s="71">
        <v>44665</v>
      </c>
      <c r="AN399" s="71">
        <v>44666</v>
      </c>
      <c r="AO399" s="71">
        <v>44711</v>
      </c>
      <c r="AP399" s="71">
        <v>44732</v>
      </c>
      <c r="AQ399" s="71">
        <v>44739</v>
      </c>
      <c r="AR399" s="71">
        <v>44746</v>
      </c>
      <c r="AS399" s="71">
        <v>44762</v>
      </c>
      <c r="AT399" s="71">
        <v>44788</v>
      </c>
    </row>
    <row r="400" spans="1:46" s="69" customFormat="1" ht="25.5" hidden="1" x14ac:dyDescent="0.25">
      <c r="A400" s="44" t="s">
        <v>9419</v>
      </c>
      <c r="B400" s="44" t="s">
        <v>9224</v>
      </c>
      <c r="C400" s="31" t="s">
        <v>9071</v>
      </c>
      <c r="D400" s="32" t="s">
        <v>9043</v>
      </c>
      <c r="E400" s="31" t="s">
        <v>9223</v>
      </c>
      <c r="F400" s="32" t="s">
        <v>9074</v>
      </c>
      <c r="G400" s="32" t="s">
        <v>9044</v>
      </c>
      <c r="H400" s="32" t="s">
        <v>7161</v>
      </c>
      <c r="I400" s="31" t="s">
        <v>7162</v>
      </c>
      <c r="J400" s="44" t="s">
        <v>9096</v>
      </c>
      <c r="K400" s="32" t="s">
        <v>585</v>
      </c>
      <c r="L400" s="34">
        <v>20</v>
      </c>
      <c r="M400" s="47">
        <v>20229000147612</v>
      </c>
      <c r="N400" s="102">
        <v>44686</v>
      </c>
      <c r="O400" s="34">
        <v>20221000054391</v>
      </c>
      <c r="P400" s="49">
        <v>44692</v>
      </c>
      <c r="Q400" s="46">
        <f t="shared" si="6"/>
        <v>4</v>
      </c>
      <c r="R400" s="46">
        <f>NETWORKDAYS(N400,P400,AL400:AO400:AP400:AQ400:AR400:AS400:AT400)</f>
        <v>5</v>
      </c>
      <c r="S400" s="31" t="s">
        <v>9135</v>
      </c>
      <c r="T400" s="31"/>
      <c r="U400" s="35" t="s">
        <v>9079</v>
      </c>
      <c r="V400" s="31" t="s">
        <v>9079</v>
      </c>
      <c r="W400" s="31" t="s">
        <v>9079</v>
      </c>
      <c r="X400" s="31" t="s">
        <v>9079</v>
      </c>
      <c r="Y400" s="31" t="s">
        <v>9634</v>
      </c>
      <c r="AL400" s="71">
        <v>44641</v>
      </c>
      <c r="AM400" s="71">
        <v>44665</v>
      </c>
      <c r="AN400" s="71">
        <v>44666</v>
      </c>
      <c r="AO400" s="71">
        <v>44711</v>
      </c>
      <c r="AP400" s="71">
        <v>44732</v>
      </c>
      <c r="AQ400" s="71">
        <v>44739</v>
      </c>
      <c r="AR400" s="71">
        <v>44746</v>
      </c>
      <c r="AS400" s="71">
        <v>44762</v>
      </c>
      <c r="AT400" s="71">
        <v>44788</v>
      </c>
    </row>
    <row r="401" spans="1:46" s="81" customFormat="1" ht="38.25" x14ac:dyDescent="0.25">
      <c r="A401" s="56" t="s">
        <v>9419</v>
      </c>
      <c r="B401" s="37" t="s">
        <v>9420</v>
      </c>
      <c r="C401" s="36" t="s">
        <v>9071</v>
      </c>
      <c r="D401" s="37" t="s">
        <v>7509</v>
      </c>
      <c r="E401" s="36" t="s">
        <v>9223</v>
      </c>
      <c r="F401" s="37" t="s">
        <v>9095</v>
      </c>
      <c r="G401" s="37" t="s">
        <v>7510</v>
      </c>
      <c r="H401" s="36" t="s">
        <v>9114</v>
      </c>
      <c r="I401" s="36" t="s">
        <v>360</v>
      </c>
      <c r="J401" s="37" t="s">
        <v>392</v>
      </c>
      <c r="K401" s="37" t="s">
        <v>55</v>
      </c>
      <c r="L401" s="39">
        <v>30</v>
      </c>
      <c r="M401" s="105">
        <v>20221140147912</v>
      </c>
      <c r="N401" s="110">
        <v>44687</v>
      </c>
      <c r="O401" s="39" t="s">
        <v>9612</v>
      </c>
      <c r="P401" s="101">
        <v>44753</v>
      </c>
      <c r="Q401" s="58">
        <f t="shared" si="6"/>
        <v>42</v>
      </c>
      <c r="R401" s="58">
        <f>NETWORKDAYS(N401,P401,AL401:AO401:AP401:AQ401:AR401:AS401:AT401)</f>
        <v>43</v>
      </c>
      <c r="S401" s="36" t="s">
        <v>9141</v>
      </c>
      <c r="T401" s="36"/>
      <c r="U401" s="40"/>
      <c r="V401" s="36"/>
      <c r="W401" s="36"/>
      <c r="X401" s="36"/>
      <c r="Y401" s="36" t="s">
        <v>9839</v>
      </c>
      <c r="AL401" s="80">
        <v>44641</v>
      </c>
      <c r="AM401" s="80">
        <v>44665</v>
      </c>
      <c r="AN401" s="80">
        <v>44666</v>
      </c>
      <c r="AO401" s="80">
        <v>44711</v>
      </c>
      <c r="AP401" s="80">
        <v>44732</v>
      </c>
      <c r="AQ401" s="80">
        <v>44739</v>
      </c>
      <c r="AR401" s="80">
        <v>44746</v>
      </c>
      <c r="AS401" s="80">
        <v>44762</v>
      </c>
      <c r="AT401" s="80">
        <v>44788</v>
      </c>
    </row>
    <row r="402" spans="1:46" s="69" customFormat="1" ht="38.25" hidden="1" x14ac:dyDescent="0.25">
      <c r="A402" s="44" t="s">
        <v>9419</v>
      </c>
      <c r="B402" s="32" t="s">
        <v>9420</v>
      </c>
      <c r="C402" s="45" t="s">
        <v>7112</v>
      </c>
      <c r="D402" s="32" t="s">
        <v>7524</v>
      </c>
      <c r="E402" s="31" t="s">
        <v>9422</v>
      </c>
      <c r="F402" s="32" t="s">
        <v>9069</v>
      </c>
      <c r="G402" s="32" t="s">
        <v>7525</v>
      </c>
      <c r="H402" s="32" t="s">
        <v>7526</v>
      </c>
      <c r="I402" s="31" t="s">
        <v>360</v>
      </c>
      <c r="J402" s="31" t="s">
        <v>7025</v>
      </c>
      <c r="K402" s="32" t="s">
        <v>93</v>
      </c>
      <c r="L402" s="34">
        <v>35</v>
      </c>
      <c r="M402" s="47">
        <v>20221140147962</v>
      </c>
      <c r="N402" s="102">
        <v>44687</v>
      </c>
      <c r="O402" s="34">
        <v>20222110056061</v>
      </c>
      <c r="P402" s="49">
        <v>44719</v>
      </c>
      <c r="Q402" s="46">
        <f t="shared" si="6"/>
        <v>21</v>
      </c>
      <c r="R402" s="46">
        <f>NETWORKDAYS(N402,P402,AL402:AO402:AP402:AQ402:AR402:AS402:AT402)</f>
        <v>22</v>
      </c>
      <c r="S402" s="31" t="s">
        <v>9135</v>
      </c>
      <c r="T402" s="31" t="s">
        <v>9644</v>
      </c>
      <c r="U402" s="35"/>
      <c r="V402" s="31"/>
      <c r="W402" s="31" t="s">
        <v>9138</v>
      </c>
      <c r="X402" s="31" t="s">
        <v>9079</v>
      </c>
      <c r="Y402" s="31" t="s">
        <v>9645</v>
      </c>
      <c r="AL402" s="68">
        <v>44641</v>
      </c>
      <c r="AM402" s="68">
        <v>44665</v>
      </c>
      <c r="AN402" s="68">
        <v>44666</v>
      </c>
      <c r="AO402" s="68">
        <v>44711</v>
      </c>
      <c r="AP402" s="68">
        <v>44732</v>
      </c>
      <c r="AQ402" s="68">
        <v>44739</v>
      </c>
      <c r="AR402" s="68">
        <v>44746</v>
      </c>
      <c r="AS402" s="68">
        <v>44762</v>
      </c>
      <c r="AT402" s="68">
        <v>44788</v>
      </c>
    </row>
    <row r="403" spans="1:46" s="69" customFormat="1" ht="51" hidden="1" x14ac:dyDescent="0.25">
      <c r="A403" s="44" t="s">
        <v>9419</v>
      </c>
      <c r="B403" s="32" t="s">
        <v>9420</v>
      </c>
      <c r="C403" s="45" t="s">
        <v>7122</v>
      </c>
      <c r="D403" s="32" t="s">
        <v>7551</v>
      </c>
      <c r="E403" s="31" t="s">
        <v>9227</v>
      </c>
      <c r="F403" s="32" t="s">
        <v>9069</v>
      </c>
      <c r="G403" s="32" t="s">
        <v>7552</v>
      </c>
      <c r="H403" s="31" t="s">
        <v>7553</v>
      </c>
      <c r="I403" s="31" t="s">
        <v>360</v>
      </c>
      <c r="J403" s="31" t="s">
        <v>9090</v>
      </c>
      <c r="K403" s="32" t="s">
        <v>55</v>
      </c>
      <c r="L403" s="34">
        <v>30</v>
      </c>
      <c r="M403" s="47">
        <v>20221140148042</v>
      </c>
      <c r="N403" s="102">
        <v>44687</v>
      </c>
      <c r="O403" s="34" t="s">
        <v>9613</v>
      </c>
      <c r="P403" s="49">
        <v>44718</v>
      </c>
      <c r="Q403" s="46">
        <f t="shared" si="6"/>
        <v>20</v>
      </c>
      <c r="R403" s="46">
        <f>NETWORKDAYS(N403,P403,AL403:AO403:AP403:AQ403:AR403:AS403:AT403)</f>
        <v>21</v>
      </c>
      <c r="S403" s="31" t="s">
        <v>9135</v>
      </c>
      <c r="T403" s="31"/>
      <c r="U403" s="35"/>
      <c r="V403" s="31"/>
      <c r="W403" s="31" t="s">
        <v>9138</v>
      </c>
      <c r="X403" s="31" t="s">
        <v>9079</v>
      </c>
      <c r="Y403" s="44" t="s">
        <v>9633</v>
      </c>
      <c r="AL403" s="71">
        <v>44641</v>
      </c>
      <c r="AM403" s="71">
        <v>44665</v>
      </c>
      <c r="AN403" s="71">
        <v>44666</v>
      </c>
      <c r="AO403" s="71">
        <v>44711</v>
      </c>
      <c r="AP403" s="71">
        <v>44732</v>
      </c>
      <c r="AQ403" s="71">
        <v>44739</v>
      </c>
      <c r="AR403" s="71">
        <v>44746</v>
      </c>
      <c r="AS403" s="71">
        <v>44762</v>
      </c>
      <c r="AT403" s="71">
        <v>44788</v>
      </c>
    </row>
    <row r="404" spans="1:46" s="69" customFormat="1" ht="63.75" hidden="1" x14ac:dyDescent="0.25">
      <c r="A404" s="44" t="s">
        <v>9419</v>
      </c>
      <c r="B404" s="32" t="s">
        <v>9420</v>
      </c>
      <c r="C404" s="45" t="s">
        <v>7088</v>
      </c>
      <c r="D404" s="32" t="s">
        <v>7561</v>
      </c>
      <c r="E404" s="31" t="s">
        <v>9536</v>
      </c>
      <c r="F404" s="32" t="s">
        <v>9074</v>
      </c>
      <c r="G404" s="32" t="s">
        <v>7562</v>
      </c>
      <c r="H404" s="31" t="s">
        <v>9114</v>
      </c>
      <c r="I404" s="31" t="s">
        <v>360</v>
      </c>
      <c r="J404" s="32" t="s">
        <v>392</v>
      </c>
      <c r="K404" s="32" t="s">
        <v>128</v>
      </c>
      <c r="L404" s="34">
        <v>30</v>
      </c>
      <c r="M404" s="47">
        <v>20221140148072</v>
      </c>
      <c r="N404" s="102">
        <v>44687</v>
      </c>
      <c r="O404" s="34" t="s">
        <v>9079</v>
      </c>
      <c r="P404" s="49">
        <v>44718</v>
      </c>
      <c r="Q404" s="46">
        <f t="shared" si="6"/>
        <v>20</v>
      </c>
      <c r="R404" s="46">
        <f>NETWORKDAYS(N404,P404,AL404:AO404:AP404:AQ404:AR404:AS404:AT404)</f>
        <v>21</v>
      </c>
      <c r="S404" s="31" t="s">
        <v>9135</v>
      </c>
      <c r="T404" s="31" t="s">
        <v>9646</v>
      </c>
      <c r="U404" s="35" t="s">
        <v>9079</v>
      </c>
      <c r="V404" s="31" t="s">
        <v>9079</v>
      </c>
      <c r="W404" s="31" t="s">
        <v>9138</v>
      </c>
      <c r="X404" s="31" t="s">
        <v>9079</v>
      </c>
      <c r="Y404" s="31" t="s">
        <v>9647</v>
      </c>
      <c r="AL404" s="71">
        <v>44641</v>
      </c>
      <c r="AM404" s="71">
        <v>44665</v>
      </c>
      <c r="AN404" s="71">
        <v>44666</v>
      </c>
      <c r="AO404" s="71">
        <v>44711</v>
      </c>
      <c r="AP404" s="71">
        <v>44732</v>
      </c>
      <c r="AQ404" s="71">
        <v>44739</v>
      </c>
      <c r="AR404" s="71">
        <v>44746</v>
      </c>
      <c r="AS404" s="71">
        <v>44762</v>
      </c>
      <c r="AT404" s="71">
        <v>44788</v>
      </c>
    </row>
    <row r="405" spans="1:46" s="87" customFormat="1" ht="38.25" x14ac:dyDescent="0.25">
      <c r="A405" s="53" t="s">
        <v>9419</v>
      </c>
      <c r="B405" s="42" t="s">
        <v>9420</v>
      </c>
      <c r="C405" s="108" t="s">
        <v>7164</v>
      </c>
      <c r="D405" s="42" t="s">
        <v>7566</v>
      </c>
      <c r="E405" s="41" t="s">
        <v>9536</v>
      </c>
      <c r="F405" s="42" t="s">
        <v>9074</v>
      </c>
      <c r="G405" s="42" t="s">
        <v>7567</v>
      </c>
      <c r="H405" s="53" t="s">
        <v>2915</v>
      </c>
      <c r="I405" s="41" t="s">
        <v>360</v>
      </c>
      <c r="J405" s="42" t="s">
        <v>392</v>
      </c>
      <c r="K405" s="42" t="s">
        <v>585</v>
      </c>
      <c r="L405" s="96">
        <v>20</v>
      </c>
      <c r="M405" s="103">
        <v>20221140148092</v>
      </c>
      <c r="N405" s="104">
        <v>44687</v>
      </c>
      <c r="O405" s="96"/>
      <c r="P405" s="99">
        <v>44771</v>
      </c>
      <c r="Q405" s="55">
        <f t="shared" si="6"/>
        <v>55</v>
      </c>
      <c r="R405" s="55">
        <f>NETWORKDAYS(N405,P405,AL405:AO405:AP405:AQ405:AR405:AS405:AT405)</f>
        <v>56</v>
      </c>
      <c r="S405" s="41" t="s">
        <v>9158</v>
      </c>
      <c r="T405" s="41"/>
      <c r="U405" s="109"/>
      <c r="V405" s="41"/>
      <c r="W405" s="41"/>
      <c r="X405" s="41"/>
      <c r="Y405" s="41"/>
      <c r="AL405" s="86">
        <v>44641</v>
      </c>
      <c r="AM405" s="86">
        <v>44665</v>
      </c>
      <c r="AN405" s="86">
        <v>44666</v>
      </c>
      <c r="AO405" s="86">
        <v>44711</v>
      </c>
      <c r="AP405" s="86">
        <v>44732</v>
      </c>
      <c r="AQ405" s="86">
        <v>44739</v>
      </c>
      <c r="AR405" s="86">
        <v>44746</v>
      </c>
      <c r="AS405" s="86">
        <v>44762</v>
      </c>
      <c r="AT405" s="86">
        <v>44788</v>
      </c>
    </row>
    <row r="406" spans="1:46" s="69" customFormat="1" ht="38.25" hidden="1" x14ac:dyDescent="0.25">
      <c r="A406" s="44" t="s">
        <v>9419</v>
      </c>
      <c r="B406" s="32" t="s">
        <v>9420</v>
      </c>
      <c r="C406" s="31" t="s">
        <v>9071</v>
      </c>
      <c r="D406" s="32" t="s">
        <v>7569</v>
      </c>
      <c r="E406" s="31" t="s">
        <v>9223</v>
      </c>
      <c r="F406" s="32" t="s">
        <v>9069</v>
      </c>
      <c r="G406" s="32" t="s">
        <v>7570</v>
      </c>
      <c r="H406" s="44" t="s">
        <v>6139</v>
      </c>
      <c r="I406" s="31" t="s">
        <v>360</v>
      </c>
      <c r="J406" s="31" t="s">
        <v>7025</v>
      </c>
      <c r="K406" s="32" t="s">
        <v>128</v>
      </c>
      <c r="L406" s="34">
        <v>30</v>
      </c>
      <c r="M406" s="47">
        <v>20221140148102</v>
      </c>
      <c r="N406" s="102">
        <v>44687</v>
      </c>
      <c r="O406" s="34">
        <v>20222110054401</v>
      </c>
      <c r="P406" s="49">
        <v>44697</v>
      </c>
      <c r="Q406" s="46">
        <f t="shared" si="6"/>
        <v>6</v>
      </c>
      <c r="R406" s="46">
        <f>NETWORKDAYS(N406,P406,AL406:AO406:AP406:AQ406:AR406:AS406:AT406)</f>
        <v>7</v>
      </c>
      <c r="S406" s="31" t="s">
        <v>9135</v>
      </c>
      <c r="T406" s="31"/>
      <c r="U406" s="35">
        <v>44699</v>
      </c>
      <c r="V406" s="31" t="s">
        <v>9549</v>
      </c>
      <c r="W406" s="31" t="s">
        <v>9138</v>
      </c>
      <c r="X406" s="31" t="s">
        <v>9079</v>
      </c>
      <c r="Y406" s="31" t="s">
        <v>9506</v>
      </c>
      <c r="AL406" s="68">
        <v>44641</v>
      </c>
      <c r="AM406" s="68">
        <v>44665</v>
      </c>
      <c r="AN406" s="68">
        <v>44666</v>
      </c>
      <c r="AO406" s="68">
        <v>44711</v>
      </c>
      <c r="AP406" s="68">
        <v>44732</v>
      </c>
      <c r="AQ406" s="68">
        <v>44739</v>
      </c>
      <c r="AR406" s="68">
        <v>44746</v>
      </c>
      <c r="AS406" s="68">
        <v>44762</v>
      </c>
      <c r="AT406" s="68">
        <v>44788</v>
      </c>
    </row>
    <row r="407" spans="1:46" s="69" customFormat="1" ht="51" hidden="1" x14ac:dyDescent="0.25">
      <c r="A407" s="44" t="s">
        <v>9419</v>
      </c>
      <c r="B407" s="44" t="s">
        <v>9224</v>
      </c>
      <c r="C407" s="45" t="s">
        <v>7088</v>
      </c>
      <c r="D407" s="32" t="s">
        <v>9045</v>
      </c>
      <c r="E407" s="31" t="s">
        <v>9223</v>
      </c>
      <c r="F407" s="32" t="s">
        <v>9069</v>
      </c>
      <c r="G407" s="32" t="s">
        <v>9046</v>
      </c>
      <c r="H407" s="32" t="s">
        <v>7526</v>
      </c>
      <c r="I407" s="31" t="s">
        <v>360</v>
      </c>
      <c r="J407" s="31" t="s">
        <v>7025</v>
      </c>
      <c r="K407" s="32" t="s">
        <v>93</v>
      </c>
      <c r="L407" s="34">
        <v>35</v>
      </c>
      <c r="M407" s="47">
        <v>20229000148432</v>
      </c>
      <c r="N407" s="102">
        <v>44688</v>
      </c>
      <c r="O407" s="34">
        <v>20222110056081</v>
      </c>
      <c r="P407" s="49">
        <v>44719</v>
      </c>
      <c r="Q407" s="46">
        <f t="shared" si="6"/>
        <v>20</v>
      </c>
      <c r="R407" s="46">
        <f>NETWORKDAYS(N407,P407,AL407:AO407:AP407:AQ407:AR407:AS407:AT407)</f>
        <v>21</v>
      </c>
      <c r="S407" s="31" t="s">
        <v>9135</v>
      </c>
      <c r="T407" s="31" t="s">
        <v>9648</v>
      </c>
      <c r="U407" s="35"/>
      <c r="V407" s="31" t="s">
        <v>9316</v>
      </c>
      <c r="W407" s="31" t="s">
        <v>9138</v>
      </c>
      <c r="X407" s="31" t="s">
        <v>9079</v>
      </c>
      <c r="Y407" s="31" t="s">
        <v>9645</v>
      </c>
      <c r="AL407" s="71">
        <v>44641</v>
      </c>
      <c r="AM407" s="71">
        <v>44665</v>
      </c>
      <c r="AN407" s="71">
        <v>44666</v>
      </c>
      <c r="AO407" s="71">
        <v>44711</v>
      </c>
      <c r="AP407" s="71">
        <v>44732</v>
      </c>
      <c r="AQ407" s="71">
        <v>44739</v>
      </c>
      <c r="AR407" s="71">
        <v>44746</v>
      </c>
      <c r="AS407" s="71">
        <v>44762</v>
      </c>
      <c r="AT407" s="71">
        <v>44788</v>
      </c>
    </row>
    <row r="408" spans="1:46" s="69" customFormat="1" ht="51" hidden="1" x14ac:dyDescent="0.25">
      <c r="A408" s="44" t="s">
        <v>9419</v>
      </c>
      <c r="B408" s="32" t="s">
        <v>9420</v>
      </c>
      <c r="C408" s="45" t="s">
        <v>7388</v>
      </c>
      <c r="D408" s="32" t="s">
        <v>7664</v>
      </c>
      <c r="E408" s="31" t="s">
        <v>9536</v>
      </c>
      <c r="F408" s="32" t="s">
        <v>9095</v>
      </c>
      <c r="G408" s="32" t="s">
        <v>7084</v>
      </c>
      <c r="H408" s="32" t="s">
        <v>7161</v>
      </c>
      <c r="I408" s="31" t="s">
        <v>7162</v>
      </c>
      <c r="J408" s="44" t="s">
        <v>9096</v>
      </c>
      <c r="K408" s="32" t="s">
        <v>128</v>
      </c>
      <c r="L408" s="34">
        <v>30</v>
      </c>
      <c r="M408" s="47">
        <v>20221140148442</v>
      </c>
      <c r="N408" s="50">
        <v>44690</v>
      </c>
      <c r="O408" s="34" t="s">
        <v>9079</v>
      </c>
      <c r="P408" s="49">
        <v>44690</v>
      </c>
      <c r="Q408" s="46">
        <f t="shared" si="6"/>
        <v>0</v>
      </c>
      <c r="R408" s="46">
        <f>NETWORKDAYS(N408,P408,AL408:AO408:AP408:AQ408:AR408:AS408:AT408)</f>
        <v>1</v>
      </c>
      <c r="S408" s="31" t="s">
        <v>9135</v>
      </c>
      <c r="T408" s="31" t="s">
        <v>9649</v>
      </c>
      <c r="U408" s="35" t="s">
        <v>9079</v>
      </c>
      <c r="V408" s="31" t="s">
        <v>9079</v>
      </c>
      <c r="W408" s="31" t="s">
        <v>9079</v>
      </c>
      <c r="X408" s="31" t="s">
        <v>9079</v>
      </c>
      <c r="Y408" s="31" t="s">
        <v>9650</v>
      </c>
      <c r="AL408" s="71">
        <v>44641</v>
      </c>
      <c r="AM408" s="71">
        <v>44665</v>
      </c>
      <c r="AN408" s="71">
        <v>44666</v>
      </c>
      <c r="AO408" s="71">
        <v>44711</v>
      </c>
      <c r="AP408" s="71">
        <v>44732</v>
      </c>
      <c r="AQ408" s="71">
        <v>44739</v>
      </c>
      <c r="AR408" s="71">
        <v>44746</v>
      </c>
      <c r="AS408" s="71">
        <v>44762</v>
      </c>
      <c r="AT408" s="71">
        <v>44788</v>
      </c>
    </row>
    <row r="409" spans="1:46" s="69" customFormat="1" ht="76.5" hidden="1" x14ac:dyDescent="0.25">
      <c r="A409" s="44" t="s">
        <v>9419</v>
      </c>
      <c r="B409" s="32" t="s">
        <v>9420</v>
      </c>
      <c r="C409" s="45" t="s">
        <v>7150</v>
      </c>
      <c r="D409" s="32" t="s">
        <v>7669</v>
      </c>
      <c r="E409" s="31" t="s">
        <v>9536</v>
      </c>
      <c r="F409" s="32" t="s">
        <v>9074</v>
      </c>
      <c r="G409" s="32" t="s">
        <v>7670</v>
      </c>
      <c r="H409" s="32" t="s">
        <v>7671</v>
      </c>
      <c r="I409" s="31" t="s">
        <v>360</v>
      </c>
      <c r="J409" s="31" t="s">
        <v>9090</v>
      </c>
      <c r="K409" s="32" t="s">
        <v>585</v>
      </c>
      <c r="L409" s="34">
        <v>20</v>
      </c>
      <c r="M409" s="47">
        <v>20221140148462</v>
      </c>
      <c r="N409" s="102">
        <v>44690</v>
      </c>
      <c r="O409" s="34" t="s">
        <v>9079</v>
      </c>
      <c r="P409" s="49">
        <v>44715</v>
      </c>
      <c r="Q409" s="46">
        <f t="shared" si="6"/>
        <v>18</v>
      </c>
      <c r="R409" s="46">
        <f>NETWORKDAYS(N409,P409,AL409:AO409:AP409:AQ409:AR409:AS409:AT409)</f>
        <v>19</v>
      </c>
      <c r="S409" s="31" t="s">
        <v>9135</v>
      </c>
      <c r="T409" s="31" t="s">
        <v>9651</v>
      </c>
      <c r="U409" s="35"/>
      <c r="V409" s="31"/>
      <c r="W409" s="31"/>
      <c r="X409" s="31"/>
      <c r="Y409" s="31" t="s">
        <v>9652</v>
      </c>
      <c r="AL409" s="71">
        <v>44641</v>
      </c>
      <c r="AM409" s="71">
        <v>44665</v>
      </c>
      <c r="AN409" s="71">
        <v>44666</v>
      </c>
      <c r="AO409" s="71">
        <v>44711</v>
      </c>
      <c r="AP409" s="71">
        <v>44732</v>
      </c>
      <c r="AQ409" s="71">
        <v>44739</v>
      </c>
      <c r="AR409" s="71">
        <v>44746</v>
      </c>
      <c r="AS409" s="71">
        <v>44762</v>
      </c>
      <c r="AT409" s="71">
        <v>44788</v>
      </c>
    </row>
    <row r="410" spans="1:46" s="69" customFormat="1" ht="38.25" hidden="1" x14ac:dyDescent="0.25">
      <c r="A410" s="31" t="s">
        <v>9539</v>
      </c>
      <c r="B410" s="31" t="s">
        <v>9087</v>
      </c>
      <c r="C410" s="45" t="s">
        <v>7581</v>
      </c>
      <c r="D410" s="32" t="s">
        <v>7709</v>
      </c>
      <c r="E410" s="31" t="s">
        <v>9536</v>
      </c>
      <c r="F410" s="32" t="s">
        <v>9225</v>
      </c>
      <c r="G410" s="32" t="s">
        <v>7710</v>
      </c>
      <c r="H410" s="32" t="s">
        <v>9083</v>
      </c>
      <c r="I410" s="31" t="s">
        <v>360</v>
      </c>
      <c r="J410" s="31" t="s">
        <v>7025</v>
      </c>
      <c r="K410" s="32" t="s">
        <v>93</v>
      </c>
      <c r="L410" s="34">
        <v>35</v>
      </c>
      <c r="M410" s="47">
        <v>20221140148592</v>
      </c>
      <c r="N410" s="48">
        <v>44690</v>
      </c>
      <c r="O410" s="34">
        <v>20222110054411</v>
      </c>
      <c r="P410" s="49">
        <v>44694</v>
      </c>
      <c r="Q410" s="46">
        <f t="shared" si="6"/>
        <v>4</v>
      </c>
      <c r="R410" s="46">
        <f>NETWORKDAYS(N410,P410,AL410:AO410:AP410:AQ410:AR410:AS410:AT410)</f>
        <v>5</v>
      </c>
      <c r="S410" s="31" t="s">
        <v>9135</v>
      </c>
      <c r="T410" s="31" t="s">
        <v>9653</v>
      </c>
      <c r="U410" s="35">
        <v>44694</v>
      </c>
      <c r="V410" s="31" t="s">
        <v>9549</v>
      </c>
      <c r="W410" s="31" t="s">
        <v>9138</v>
      </c>
      <c r="X410" s="31" t="s">
        <v>9079</v>
      </c>
      <c r="Y410" s="31" t="s">
        <v>9079</v>
      </c>
      <c r="AL410" s="68">
        <v>44641</v>
      </c>
      <c r="AM410" s="68">
        <v>44665</v>
      </c>
      <c r="AN410" s="68">
        <v>44666</v>
      </c>
      <c r="AO410" s="68">
        <v>44711</v>
      </c>
      <c r="AP410" s="68">
        <v>44732</v>
      </c>
      <c r="AQ410" s="68">
        <v>44739</v>
      </c>
      <c r="AR410" s="68">
        <v>44746</v>
      </c>
      <c r="AS410" s="68">
        <v>44762</v>
      </c>
      <c r="AT410" s="68">
        <v>44788</v>
      </c>
    </row>
    <row r="411" spans="1:46" s="69" customFormat="1" ht="38.25" hidden="1" x14ac:dyDescent="0.25">
      <c r="A411" s="44" t="s">
        <v>9419</v>
      </c>
      <c r="B411" s="32" t="s">
        <v>9070</v>
      </c>
      <c r="C411" s="45" t="s">
        <v>9614</v>
      </c>
      <c r="D411" s="32" t="s">
        <v>7733</v>
      </c>
      <c r="E411" s="31" t="s">
        <v>9227</v>
      </c>
      <c r="F411" s="32" t="s">
        <v>9225</v>
      </c>
      <c r="G411" s="32" t="s">
        <v>7734</v>
      </c>
      <c r="H411" s="32" t="s">
        <v>7526</v>
      </c>
      <c r="I411" s="31" t="s">
        <v>360</v>
      </c>
      <c r="J411" s="31" t="s">
        <v>7025</v>
      </c>
      <c r="K411" s="32" t="s">
        <v>93</v>
      </c>
      <c r="L411" s="34">
        <v>35</v>
      </c>
      <c r="M411" s="47">
        <v>20221140148682</v>
      </c>
      <c r="N411" s="48">
        <v>44690</v>
      </c>
      <c r="O411" s="34">
        <v>20222110054601</v>
      </c>
      <c r="P411" s="49">
        <v>44698</v>
      </c>
      <c r="Q411" s="46">
        <f t="shared" si="6"/>
        <v>6</v>
      </c>
      <c r="R411" s="46">
        <f>NETWORKDAYS(N411,P411,AL411:AO411:AP411:AQ411:AR411:AS411:AT411)</f>
        <v>7</v>
      </c>
      <c r="S411" s="31" t="s">
        <v>9135</v>
      </c>
      <c r="T411" s="31" t="s">
        <v>9654</v>
      </c>
      <c r="U411" s="35">
        <v>44698</v>
      </c>
      <c r="V411" s="31" t="s">
        <v>9549</v>
      </c>
      <c r="W411" s="31" t="s">
        <v>9138</v>
      </c>
      <c r="X411" s="31" t="s">
        <v>9079</v>
      </c>
      <c r="Y411" s="31" t="s">
        <v>9079</v>
      </c>
      <c r="AL411" s="71">
        <v>44641</v>
      </c>
      <c r="AM411" s="71">
        <v>44665</v>
      </c>
      <c r="AN411" s="71">
        <v>44666</v>
      </c>
      <c r="AO411" s="71">
        <v>44711</v>
      </c>
      <c r="AP411" s="71">
        <v>44732</v>
      </c>
      <c r="AQ411" s="71">
        <v>44739</v>
      </c>
      <c r="AR411" s="71">
        <v>44746</v>
      </c>
      <c r="AS411" s="71">
        <v>44762</v>
      </c>
      <c r="AT411" s="71">
        <v>44788</v>
      </c>
    </row>
    <row r="412" spans="1:46" s="69" customFormat="1" ht="76.5" hidden="1" x14ac:dyDescent="0.25">
      <c r="A412" s="44" t="s">
        <v>9419</v>
      </c>
      <c r="B412" s="32" t="s">
        <v>9420</v>
      </c>
      <c r="C412" s="31" t="s">
        <v>9071</v>
      </c>
      <c r="D412" s="32" t="s">
        <v>7270</v>
      </c>
      <c r="E412" s="31" t="s">
        <v>9423</v>
      </c>
      <c r="F412" s="32" t="s">
        <v>9074</v>
      </c>
      <c r="G412" s="32" t="s">
        <v>7772</v>
      </c>
      <c r="H412" s="32" t="s">
        <v>9094</v>
      </c>
      <c r="I412" s="32" t="s">
        <v>9076</v>
      </c>
      <c r="J412" s="31" t="s">
        <v>7774</v>
      </c>
      <c r="K412" s="32" t="s">
        <v>585</v>
      </c>
      <c r="L412" s="34">
        <v>20</v>
      </c>
      <c r="M412" s="47">
        <v>20221140148832</v>
      </c>
      <c r="N412" s="102">
        <v>44690</v>
      </c>
      <c r="O412" s="34">
        <v>20223000055491</v>
      </c>
      <c r="P412" s="49">
        <v>44701</v>
      </c>
      <c r="Q412" s="46">
        <f t="shared" si="6"/>
        <v>9</v>
      </c>
      <c r="R412" s="46">
        <f>NETWORKDAYS(N412,P412,AL412:AO412:AP412:AQ412:AR412:AS412:AT412)</f>
        <v>10</v>
      </c>
      <c r="S412" s="31" t="s">
        <v>9135</v>
      </c>
      <c r="T412" s="31" t="s">
        <v>9655</v>
      </c>
      <c r="U412" s="35" t="s">
        <v>9079</v>
      </c>
      <c r="V412" s="31" t="s">
        <v>9549</v>
      </c>
      <c r="W412" s="31" t="s">
        <v>9138</v>
      </c>
      <c r="X412" s="31" t="s">
        <v>9079</v>
      </c>
      <c r="Y412" s="31" t="s">
        <v>9079</v>
      </c>
      <c r="AL412" s="71">
        <v>44641</v>
      </c>
      <c r="AM412" s="71">
        <v>44665</v>
      </c>
      <c r="AN412" s="71">
        <v>44666</v>
      </c>
      <c r="AO412" s="71">
        <v>44711</v>
      </c>
      <c r="AP412" s="71">
        <v>44732</v>
      </c>
      <c r="AQ412" s="71">
        <v>44739</v>
      </c>
      <c r="AR412" s="71">
        <v>44746</v>
      </c>
      <c r="AS412" s="71">
        <v>44762</v>
      </c>
      <c r="AT412" s="71">
        <v>44788</v>
      </c>
    </row>
    <row r="413" spans="1:46" s="69" customFormat="1" ht="38.25" hidden="1" x14ac:dyDescent="0.25">
      <c r="A413" s="44" t="s">
        <v>9419</v>
      </c>
      <c r="B413" s="32" t="s">
        <v>9420</v>
      </c>
      <c r="C413" s="31" t="s">
        <v>9071</v>
      </c>
      <c r="D413" s="32" t="s">
        <v>7797</v>
      </c>
      <c r="E413" s="31" t="s">
        <v>9223</v>
      </c>
      <c r="F413" s="32" t="s">
        <v>9069</v>
      </c>
      <c r="G413" s="32" t="s">
        <v>7798</v>
      </c>
      <c r="H413" s="44" t="s">
        <v>6139</v>
      </c>
      <c r="I413" s="31" t="s">
        <v>360</v>
      </c>
      <c r="J413" s="31" t="s">
        <v>7025</v>
      </c>
      <c r="K413" s="32" t="s">
        <v>55</v>
      </c>
      <c r="L413" s="34">
        <v>30</v>
      </c>
      <c r="M413" s="47">
        <v>20221140148922</v>
      </c>
      <c r="N413" s="102">
        <v>44691</v>
      </c>
      <c r="O413" s="34">
        <v>20222110055571</v>
      </c>
      <c r="P413" s="49">
        <v>44718</v>
      </c>
      <c r="Q413" s="46">
        <f t="shared" si="6"/>
        <v>18</v>
      </c>
      <c r="R413" s="46">
        <f>NETWORKDAYS(N413,P413,AL413:AO413:AP413:AQ413:AR413:AS413:AT413)</f>
        <v>19</v>
      </c>
      <c r="S413" s="31" t="s">
        <v>9135</v>
      </c>
      <c r="T413" s="31"/>
      <c r="U413" s="35"/>
      <c r="V413" s="31"/>
      <c r="W413" s="31" t="s">
        <v>9138</v>
      </c>
      <c r="X413" s="31" t="s">
        <v>9079</v>
      </c>
      <c r="Y413" s="44" t="s">
        <v>9633</v>
      </c>
      <c r="AL413" s="71">
        <v>44641</v>
      </c>
      <c r="AM413" s="71">
        <v>44665</v>
      </c>
      <c r="AN413" s="71">
        <v>44666</v>
      </c>
      <c r="AO413" s="71">
        <v>44711</v>
      </c>
      <c r="AP413" s="71">
        <v>44732</v>
      </c>
      <c r="AQ413" s="71">
        <v>44739</v>
      </c>
      <c r="AR413" s="71">
        <v>44746</v>
      </c>
      <c r="AS413" s="71">
        <v>44762</v>
      </c>
      <c r="AT413" s="71">
        <v>44788</v>
      </c>
    </row>
    <row r="414" spans="1:46" s="69" customFormat="1" ht="63.75" hidden="1" x14ac:dyDescent="0.25">
      <c r="A414" s="44" t="s">
        <v>9419</v>
      </c>
      <c r="B414" s="32" t="s">
        <v>9420</v>
      </c>
      <c r="C414" s="45" t="s">
        <v>7071</v>
      </c>
      <c r="D414" s="32" t="s">
        <v>7815</v>
      </c>
      <c r="E414" s="31" t="s">
        <v>9536</v>
      </c>
      <c r="F414" s="31" t="s">
        <v>9101</v>
      </c>
      <c r="G414" s="32" t="s">
        <v>7816</v>
      </c>
      <c r="H414" s="32" t="s">
        <v>9089</v>
      </c>
      <c r="I414" s="31" t="s">
        <v>360</v>
      </c>
      <c r="J414" s="31" t="s">
        <v>9090</v>
      </c>
      <c r="K414" s="32" t="s">
        <v>55</v>
      </c>
      <c r="L414" s="34">
        <v>30</v>
      </c>
      <c r="M414" s="47">
        <v>20221140148982</v>
      </c>
      <c r="N414" s="102">
        <v>44691</v>
      </c>
      <c r="O414" s="34">
        <v>20222150055591</v>
      </c>
      <c r="P414" s="49">
        <v>44718</v>
      </c>
      <c r="Q414" s="46">
        <f t="shared" si="6"/>
        <v>18</v>
      </c>
      <c r="R414" s="46">
        <f>NETWORKDAYS(N414,P414,AL414:AO414:AP414:AQ414:AR414:AS414:AT414)</f>
        <v>19</v>
      </c>
      <c r="S414" s="31" t="s">
        <v>9135</v>
      </c>
      <c r="T414" s="31"/>
      <c r="U414" s="35"/>
      <c r="V414" s="31"/>
      <c r="W414" s="31" t="s">
        <v>9138</v>
      </c>
      <c r="X414" s="31"/>
      <c r="Y414" s="31" t="s">
        <v>9633</v>
      </c>
      <c r="AL414" s="68">
        <v>44641</v>
      </c>
      <c r="AM414" s="68">
        <v>44665</v>
      </c>
      <c r="AN414" s="68">
        <v>44666</v>
      </c>
      <c r="AO414" s="68">
        <v>44711</v>
      </c>
      <c r="AP414" s="68">
        <v>44732</v>
      </c>
      <c r="AQ414" s="68">
        <v>44739</v>
      </c>
      <c r="AR414" s="68">
        <v>44746</v>
      </c>
      <c r="AS414" s="68">
        <v>44762</v>
      </c>
      <c r="AT414" s="68">
        <v>44788</v>
      </c>
    </row>
    <row r="415" spans="1:46" s="69" customFormat="1" ht="63.75" hidden="1" x14ac:dyDescent="0.25">
      <c r="A415" s="44" t="s">
        <v>9419</v>
      </c>
      <c r="B415" s="32" t="s">
        <v>9420</v>
      </c>
      <c r="C415" s="45" t="s">
        <v>7071</v>
      </c>
      <c r="D415" s="32" t="s">
        <v>7815</v>
      </c>
      <c r="E415" s="31" t="s">
        <v>9536</v>
      </c>
      <c r="F415" s="31" t="s">
        <v>9101</v>
      </c>
      <c r="G415" s="32" t="s">
        <v>7836</v>
      </c>
      <c r="H415" s="31" t="s">
        <v>9109</v>
      </c>
      <c r="I415" s="31" t="s">
        <v>360</v>
      </c>
      <c r="J415" s="31" t="s">
        <v>9090</v>
      </c>
      <c r="K415" s="32" t="s">
        <v>128</v>
      </c>
      <c r="L415" s="34">
        <v>30</v>
      </c>
      <c r="M415" s="47">
        <v>20221140149062</v>
      </c>
      <c r="N415" s="102">
        <v>44691</v>
      </c>
      <c r="O415" s="34">
        <v>20222150058011</v>
      </c>
      <c r="P415" s="49">
        <v>44734</v>
      </c>
      <c r="Q415" s="46">
        <f t="shared" si="6"/>
        <v>29</v>
      </c>
      <c r="R415" s="46">
        <f>NETWORKDAYS(N415,P415,AL415:AO415:AP415:AQ415:AR415:AS415:AT415)</f>
        <v>30</v>
      </c>
      <c r="S415" s="31" t="s">
        <v>9135</v>
      </c>
      <c r="T415" s="31"/>
      <c r="U415" s="35">
        <v>44734</v>
      </c>
      <c r="V415" s="31" t="s">
        <v>9549</v>
      </c>
      <c r="W415" s="31" t="s">
        <v>9138</v>
      </c>
      <c r="X415" s="31" t="s">
        <v>9079</v>
      </c>
      <c r="Y415" s="31" t="s">
        <v>9506</v>
      </c>
      <c r="AL415" s="71">
        <v>44641</v>
      </c>
      <c r="AM415" s="71">
        <v>44665</v>
      </c>
      <c r="AN415" s="71">
        <v>44666</v>
      </c>
      <c r="AO415" s="71">
        <v>44711</v>
      </c>
      <c r="AP415" s="71">
        <v>44732</v>
      </c>
      <c r="AQ415" s="71">
        <v>44739</v>
      </c>
      <c r="AR415" s="71">
        <v>44746</v>
      </c>
      <c r="AS415" s="71">
        <v>44762</v>
      </c>
      <c r="AT415" s="71">
        <v>44788</v>
      </c>
    </row>
    <row r="416" spans="1:46" s="69" customFormat="1" ht="38.25" hidden="1" x14ac:dyDescent="0.25">
      <c r="A416" s="44" t="s">
        <v>9419</v>
      </c>
      <c r="B416" s="32" t="s">
        <v>9420</v>
      </c>
      <c r="C416" s="45" t="s">
        <v>7088</v>
      </c>
      <c r="D416" s="32" t="s">
        <v>7688</v>
      </c>
      <c r="E416" s="31" t="s">
        <v>9536</v>
      </c>
      <c r="F416" s="32" t="s">
        <v>9074</v>
      </c>
      <c r="G416" s="32" t="s">
        <v>7838</v>
      </c>
      <c r="H416" s="32" t="s">
        <v>7161</v>
      </c>
      <c r="I416" s="31" t="s">
        <v>7162</v>
      </c>
      <c r="J416" s="31" t="s">
        <v>9096</v>
      </c>
      <c r="K416" s="32" t="s">
        <v>585</v>
      </c>
      <c r="L416" s="34">
        <v>20</v>
      </c>
      <c r="M416" s="47">
        <v>20221140149072</v>
      </c>
      <c r="N416" s="102">
        <v>44691</v>
      </c>
      <c r="O416" s="34" t="s">
        <v>9079</v>
      </c>
      <c r="P416" s="49">
        <v>44684</v>
      </c>
      <c r="Q416" s="46">
        <f t="shared" si="6"/>
        <v>-7</v>
      </c>
      <c r="R416" s="46">
        <f>NETWORKDAYS(N416,P416,AL416:AO416:AP416:AQ416:AR416:AS416:AT416)</f>
        <v>-6</v>
      </c>
      <c r="S416" s="31" t="s">
        <v>9135</v>
      </c>
      <c r="T416" s="31" t="s">
        <v>9656</v>
      </c>
      <c r="U416" s="35" t="s">
        <v>9079</v>
      </c>
      <c r="V416" s="31" t="s">
        <v>9079</v>
      </c>
      <c r="W416" s="31" t="s">
        <v>9138</v>
      </c>
      <c r="X416" s="31" t="s">
        <v>9079</v>
      </c>
      <c r="Y416" s="31" t="s">
        <v>9657</v>
      </c>
      <c r="AL416" s="71">
        <v>44641</v>
      </c>
      <c r="AM416" s="71">
        <v>44665</v>
      </c>
      <c r="AN416" s="71">
        <v>44666</v>
      </c>
      <c r="AO416" s="71">
        <v>44711</v>
      </c>
      <c r="AP416" s="71">
        <v>44732</v>
      </c>
      <c r="AQ416" s="71">
        <v>44739</v>
      </c>
      <c r="AR416" s="71">
        <v>44746</v>
      </c>
      <c r="AS416" s="71">
        <v>44762</v>
      </c>
      <c r="AT416" s="71">
        <v>44788</v>
      </c>
    </row>
    <row r="417" spans="1:46" s="69" customFormat="1" ht="38.25" hidden="1" x14ac:dyDescent="0.25">
      <c r="A417" s="44" t="s">
        <v>9419</v>
      </c>
      <c r="B417" s="32" t="s">
        <v>9420</v>
      </c>
      <c r="C417" s="31" t="s">
        <v>9071</v>
      </c>
      <c r="D417" s="32" t="s">
        <v>7840</v>
      </c>
      <c r="E417" s="31" t="s">
        <v>9223</v>
      </c>
      <c r="F417" s="32" t="s">
        <v>9074</v>
      </c>
      <c r="G417" s="32" t="s">
        <v>7841</v>
      </c>
      <c r="H417" s="31" t="s">
        <v>9118</v>
      </c>
      <c r="I417" s="31" t="s">
        <v>360</v>
      </c>
      <c r="J417" s="31" t="s">
        <v>7065</v>
      </c>
      <c r="K417" s="32" t="s">
        <v>585</v>
      </c>
      <c r="L417" s="34">
        <v>20</v>
      </c>
      <c r="M417" s="47">
        <v>20221140149082</v>
      </c>
      <c r="N417" s="48">
        <v>44691</v>
      </c>
      <c r="O417" s="34">
        <v>20222140055021</v>
      </c>
      <c r="P417" s="49">
        <v>44699</v>
      </c>
      <c r="Q417" s="46">
        <f t="shared" si="6"/>
        <v>6</v>
      </c>
      <c r="R417" s="46">
        <f>NETWORKDAYS(N417,P417,AL417:AO417:AP417:AQ417:AR417:AS417:AT417)</f>
        <v>7</v>
      </c>
      <c r="S417" s="31" t="s">
        <v>9135</v>
      </c>
      <c r="T417" s="31" t="s">
        <v>9658</v>
      </c>
      <c r="U417" s="35">
        <v>44699</v>
      </c>
      <c r="V417" s="31" t="s">
        <v>9549</v>
      </c>
      <c r="W417" s="31" t="s">
        <v>9138</v>
      </c>
      <c r="X417" s="31" t="s">
        <v>9079</v>
      </c>
      <c r="Y417" s="31" t="s">
        <v>9079</v>
      </c>
      <c r="AL417" s="71">
        <v>44641</v>
      </c>
      <c r="AM417" s="71">
        <v>44665</v>
      </c>
      <c r="AN417" s="71">
        <v>44666</v>
      </c>
      <c r="AO417" s="71">
        <v>44711</v>
      </c>
      <c r="AP417" s="71">
        <v>44732</v>
      </c>
      <c r="AQ417" s="71">
        <v>44739</v>
      </c>
      <c r="AR417" s="71">
        <v>44746</v>
      </c>
      <c r="AS417" s="71">
        <v>44762</v>
      </c>
      <c r="AT417" s="71">
        <v>44788</v>
      </c>
    </row>
    <row r="418" spans="1:46" s="87" customFormat="1" ht="38.25" x14ac:dyDescent="0.25">
      <c r="A418" s="53" t="s">
        <v>9419</v>
      </c>
      <c r="B418" s="42" t="s">
        <v>9420</v>
      </c>
      <c r="C418" s="41" t="s">
        <v>9071</v>
      </c>
      <c r="D418" s="42" t="s">
        <v>7849</v>
      </c>
      <c r="E418" s="41" t="s">
        <v>9423</v>
      </c>
      <c r="F418" s="42" t="s">
        <v>9095</v>
      </c>
      <c r="G418" s="42" t="s">
        <v>7850</v>
      </c>
      <c r="H418" s="41" t="s">
        <v>9114</v>
      </c>
      <c r="I418" s="41" t="s">
        <v>360</v>
      </c>
      <c r="J418" s="42" t="s">
        <v>392</v>
      </c>
      <c r="K418" s="42" t="s">
        <v>128</v>
      </c>
      <c r="L418" s="96">
        <v>30</v>
      </c>
      <c r="M418" s="103">
        <v>20221140149112</v>
      </c>
      <c r="N418" s="104">
        <v>44691</v>
      </c>
      <c r="O418" s="96"/>
      <c r="P418" s="99">
        <v>44771</v>
      </c>
      <c r="Q418" s="55">
        <f t="shared" si="6"/>
        <v>53</v>
      </c>
      <c r="R418" s="55">
        <f>NETWORKDAYS(N418,P418,AL418:AO418:AP418:AQ418:AR418:AS418:AT418)</f>
        <v>54</v>
      </c>
      <c r="S418" s="41" t="s">
        <v>9158</v>
      </c>
      <c r="T418" s="41"/>
      <c r="U418" s="109"/>
      <c r="V418" s="41"/>
      <c r="W418" s="41"/>
      <c r="X418" s="41"/>
      <c r="Y418" s="41"/>
      <c r="AL418" s="88">
        <v>44641</v>
      </c>
      <c r="AM418" s="88">
        <v>44665</v>
      </c>
      <c r="AN418" s="88">
        <v>44666</v>
      </c>
      <c r="AO418" s="88">
        <v>44711</v>
      </c>
      <c r="AP418" s="88">
        <v>44732</v>
      </c>
      <c r="AQ418" s="88">
        <v>44739</v>
      </c>
      <c r="AR418" s="88">
        <v>44746</v>
      </c>
      <c r="AS418" s="88">
        <v>44762</v>
      </c>
      <c r="AT418" s="88">
        <v>44788</v>
      </c>
    </row>
    <row r="419" spans="1:46" s="69" customFormat="1" ht="38.25" hidden="1" x14ac:dyDescent="0.25">
      <c r="A419" s="44" t="s">
        <v>9419</v>
      </c>
      <c r="B419" s="32" t="s">
        <v>9420</v>
      </c>
      <c r="C419" s="31" t="s">
        <v>9071</v>
      </c>
      <c r="D419" s="32" t="s">
        <v>7882</v>
      </c>
      <c r="E419" s="31" t="s">
        <v>9223</v>
      </c>
      <c r="F419" s="31" t="s">
        <v>9101</v>
      </c>
      <c r="G419" s="32" t="s">
        <v>7883</v>
      </c>
      <c r="H419" s="32" t="s">
        <v>9083</v>
      </c>
      <c r="I419" s="31" t="s">
        <v>360</v>
      </c>
      <c r="J419" s="31" t="s">
        <v>7025</v>
      </c>
      <c r="K419" s="44" t="s">
        <v>880</v>
      </c>
      <c r="L419" s="34">
        <v>30</v>
      </c>
      <c r="M419" s="47">
        <v>20221140149242</v>
      </c>
      <c r="N419" s="102">
        <v>44691</v>
      </c>
      <c r="O419" s="34">
        <v>20222110057051</v>
      </c>
      <c r="P419" s="49">
        <v>44729</v>
      </c>
      <c r="Q419" s="46">
        <f t="shared" si="6"/>
        <v>27</v>
      </c>
      <c r="R419" s="46">
        <f>NETWORKDAYS(N419,P419,AL419:AO419:AP419:AQ419:AR419:AS419:AT419)</f>
        <v>28</v>
      </c>
      <c r="S419" s="31" t="s">
        <v>9135</v>
      </c>
      <c r="T419" s="31"/>
      <c r="U419" s="35">
        <v>44729</v>
      </c>
      <c r="V419" s="31" t="s">
        <v>9549</v>
      </c>
      <c r="W419" s="31" t="s">
        <v>9138</v>
      </c>
      <c r="X419" s="31" t="s">
        <v>9079</v>
      </c>
      <c r="Y419" s="31" t="s">
        <v>9659</v>
      </c>
      <c r="AL419" s="71">
        <v>44641</v>
      </c>
      <c r="AM419" s="71">
        <v>44665</v>
      </c>
      <c r="AN419" s="71">
        <v>44666</v>
      </c>
      <c r="AO419" s="71">
        <v>44711</v>
      </c>
      <c r="AP419" s="71">
        <v>44732</v>
      </c>
      <c r="AQ419" s="71">
        <v>44739</v>
      </c>
      <c r="AR419" s="71">
        <v>44746</v>
      </c>
      <c r="AS419" s="71">
        <v>44762</v>
      </c>
      <c r="AT419" s="71">
        <v>44788</v>
      </c>
    </row>
    <row r="420" spans="1:46" s="87" customFormat="1" ht="38.25" x14ac:dyDescent="0.25">
      <c r="A420" s="53" t="s">
        <v>9419</v>
      </c>
      <c r="B420" s="42" t="s">
        <v>9420</v>
      </c>
      <c r="C420" s="41" t="s">
        <v>9071</v>
      </c>
      <c r="D420" s="42" t="s">
        <v>7906</v>
      </c>
      <c r="E420" s="41" t="s">
        <v>9223</v>
      </c>
      <c r="F420" s="42" t="s">
        <v>9069</v>
      </c>
      <c r="G420" s="42" t="s">
        <v>7907</v>
      </c>
      <c r="H420" s="53" t="s">
        <v>5407</v>
      </c>
      <c r="I420" s="41" t="s">
        <v>360</v>
      </c>
      <c r="J420" s="41" t="s">
        <v>7025</v>
      </c>
      <c r="K420" s="42" t="s">
        <v>55</v>
      </c>
      <c r="L420" s="96">
        <v>30</v>
      </c>
      <c r="M420" s="103">
        <v>20221140149352</v>
      </c>
      <c r="N420" s="104">
        <v>44691</v>
      </c>
      <c r="O420" s="96"/>
      <c r="P420" s="99">
        <v>44771</v>
      </c>
      <c r="Q420" s="55">
        <f t="shared" si="6"/>
        <v>53</v>
      </c>
      <c r="R420" s="55">
        <f>NETWORKDAYS(N420,P420,AL420:AO420:AP420:AQ420:AR420:AS420:AT420)</f>
        <v>54</v>
      </c>
      <c r="S420" s="41" t="s">
        <v>9158</v>
      </c>
      <c r="T420" s="41"/>
      <c r="U420" s="109"/>
      <c r="V420" s="41"/>
      <c r="W420" s="41"/>
      <c r="X420" s="41"/>
      <c r="Y420" s="41"/>
      <c r="AL420" s="86">
        <v>44641</v>
      </c>
      <c r="AM420" s="86">
        <v>44665</v>
      </c>
      <c r="AN420" s="86">
        <v>44666</v>
      </c>
      <c r="AO420" s="86">
        <v>44711</v>
      </c>
      <c r="AP420" s="86">
        <v>44732</v>
      </c>
      <c r="AQ420" s="86">
        <v>44739</v>
      </c>
      <c r="AR420" s="86">
        <v>44746</v>
      </c>
      <c r="AS420" s="86">
        <v>44762</v>
      </c>
      <c r="AT420" s="86">
        <v>44788</v>
      </c>
    </row>
    <row r="421" spans="1:46" s="69" customFormat="1" ht="51" hidden="1" x14ac:dyDescent="0.25">
      <c r="A421" s="44" t="s">
        <v>9419</v>
      </c>
      <c r="B421" s="32" t="s">
        <v>9070</v>
      </c>
      <c r="C421" s="45" t="s">
        <v>7067</v>
      </c>
      <c r="D421" s="32" t="s">
        <v>7936</v>
      </c>
      <c r="E421" s="31" t="s">
        <v>9536</v>
      </c>
      <c r="F421" s="32" t="s">
        <v>9074</v>
      </c>
      <c r="G421" s="32" t="s">
        <v>7937</v>
      </c>
      <c r="H421" s="31" t="s">
        <v>9109</v>
      </c>
      <c r="I421" s="31" t="s">
        <v>360</v>
      </c>
      <c r="J421" s="31" t="s">
        <v>9090</v>
      </c>
      <c r="K421" s="32" t="s">
        <v>585</v>
      </c>
      <c r="L421" s="34">
        <v>20</v>
      </c>
      <c r="M421" s="47">
        <v>20221140149472</v>
      </c>
      <c r="N421" s="102">
        <v>44692</v>
      </c>
      <c r="O421" s="34">
        <v>20222150055351</v>
      </c>
      <c r="P421" s="49">
        <v>44714</v>
      </c>
      <c r="Q421" s="46">
        <f t="shared" si="6"/>
        <v>15</v>
      </c>
      <c r="R421" s="46">
        <f>NETWORKDAYS(N421,P421,AL421:AO421:AP421:AQ421:AR421:AS421:AT421)</f>
        <v>16</v>
      </c>
      <c r="S421" s="31" t="s">
        <v>9135</v>
      </c>
      <c r="T421" s="31"/>
      <c r="U421" s="35"/>
      <c r="V421" s="31"/>
      <c r="W421" s="31" t="s">
        <v>9138</v>
      </c>
      <c r="X421" s="31"/>
      <c r="Y421" s="31" t="s">
        <v>9633</v>
      </c>
      <c r="AL421" s="71">
        <v>44641</v>
      </c>
      <c r="AM421" s="71">
        <v>44665</v>
      </c>
      <c r="AN421" s="71">
        <v>44666</v>
      </c>
      <c r="AO421" s="71">
        <v>44711</v>
      </c>
      <c r="AP421" s="71">
        <v>44732</v>
      </c>
      <c r="AQ421" s="71">
        <v>44739</v>
      </c>
      <c r="AR421" s="71">
        <v>44746</v>
      </c>
      <c r="AS421" s="71">
        <v>44762</v>
      </c>
      <c r="AT421" s="71">
        <v>44788</v>
      </c>
    </row>
    <row r="422" spans="1:46" s="69" customFormat="1" ht="38.25" hidden="1" x14ac:dyDescent="0.25">
      <c r="A422" s="44" t="s">
        <v>9419</v>
      </c>
      <c r="B422" s="32" t="s">
        <v>9420</v>
      </c>
      <c r="C422" s="31" t="s">
        <v>9071</v>
      </c>
      <c r="D422" s="32" t="s">
        <v>7942</v>
      </c>
      <c r="E422" s="31" t="s">
        <v>9223</v>
      </c>
      <c r="F422" s="32" t="s">
        <v>9069</v>
      </c>
      <c r="G422" s="32" t="s">
        <v>7943</v>
      </c>
      <c r="H422" s="32" t="s">
        <v>1404</v>
      </c>
      <c r="I422" s="31" t="s">
        <v>360</v>
      </c>
      <c r="J422" s="31" t="s">
        <v>7065</v>
      </c>
      <c r="K422" s="32" t="s">
        <v>55</v>
      </c>
      <c r="L422" s="34">
        <v>30</v>
      </c>
      <c r="M422" s="47">
        <v>20221140149492</v>
      </c>
      <c r="N422" s="102">
        <v>44692</v>
      </c>
      <c r="O422" s="34">
        <v>20222140055701</v>
      </c>
      <c r="P422" s="49">
        <v>44718</v>
      </c>
      <c r="Q422" s="46">
        <f t="shared" si="6"/>
        <v>17</v>
      </c>
      <c r="R422" s="46">
        <f>NETWORKDAYS(N422,P422,AL422:AO422:AP422:AQ422:AR422:AS422:AT422)</f>
        <v>18</v>
      </c>
      <c r="S422" s="31" t="s">
        <v>9135</v>
      </c>
      <c r="T422" s="31" t="s">
        <v>9660</v>
      </c>
      <c r="U422" s="35" t="s">
        <v>9079</v>
      </c>
      <c r="V422" s="31" t="s">
        <v>9316</v>
      </c>
      <c r="W422" s="31" t="s">
        <v>9079</v>
      </c>
      <c r="X422" s="31" t="s">
        <v>9079</v>
      </c>
      <c r="Y422" s="31" t="s">
        <v>9633</v>
      </c>
      <c r="AL422" s="68">
        <v>44641</v>
      </c>
      <c r="AM422" s="68">
        <v>44665</v>
      </c>
      <c r="AN422" s="68">
        <v>44666</v>
      </c>
      <c r="AO422" s="68">
        <v>44711</v>
      </c>
      <c r="AP422" s="68">
        <v>44732</v>
      </c>
      <c r="AQ422" s="68">
        <v>44739</v>
      </c>
      <c r="AR422" s="68">
        <v>44746</v>
      </c>
      <c r="AS422" s="68">
        <v>44762</v>
      </c>
      <c r="AT422" s="68">
        <v>44788</v>
      </c>
    </row>
    <row r="423" spans="1:46" s="81" customFormat="1" ht="51" x14ac:dyDescent="0.25">
      <c r="A423" s="56" t="s">
        <v>9419</v>
      </c>
      <c r="B423" s="56" t="s">
        <v>9224</v>
      </c>
      <c r="C423" s="107" t="s">
        <v>7067</v>
      </c>
      <c r="D423" s="37" t="s">
        <v>9039</v>
      </c>
      <c r="E423" s="36" t="s">
        <v>9223</v>
      </c>
      <c r="F423" s="37" t="s">
        <v>9095</v>
      </c>
      <c r="G423" s="37" t="s">
        <v>9049</v>
      </c>
      <c r="H423" s="36" t="s">
        <v>9114</v>
      </c>
      <c r="I423" s="36" t="s">
        <v>360</v>
      </c>
      <c r="J423" s="37" t="s">
        <v>392</v>
      </c>
      <c r="K423" s="56" t="s">
        <v>880</v>
      </c>
      <c r="L423" s="39">
        <v>15</v>
      </c>
      <c r="M423" s="105">
        <v>20229000149382</v>
      </c>
      <c r="N423" s="106">
        <v>44692</v>
      </c>
      <c r="O423" s="39">
        <v>20222130055431</v>
      </c>
      <c r="P423" s="59">
        <v>44718</v>
      </c>
      <c r="Q423" s="58">
        <f t="shared" si="6"/>
        <v>17</v>
      </c>
      <c r="R423" s="58">
        <f>NETWORKDAYS(N423,P423,AL423:AO423:AP423:AQ423:AR423:AS423:AT423)</f>
        <v>18</v>
      </c>
      <c r="S423" s="36" t="s">
        <v>9141</v>
      </c>
      <c r="T423" s="36" t="s">
        <v>9661</v>
      </c>
      <c r="U423" s="40" t="s">
        <v>9079</v>
      </c>
      <c r="V423" s="36" t="s">
        <v>9079</v>
      </c>
      <c r="W423" s="36" t="s">
        <v>9138</v>
      </c>
      <c r="X423" s="36" t="s">
        <v>9079</v>
      </c>
      <c r="Y423" s="36" t="s">
        <v>9662</v>
      </c>
      <c r="AL423" s="80">
        <v>44641</v>
      </c>
      <c r="AM423" s="80">
        <v>44665</v>
      </c>
      <c r="AN423" s="80">
        <v>44666</v>
      </c>
      <c r="AO423" s="80">
        <v>44711</v>
      </c>
      <c r="AP423" s="80">
        <v>44732</v>
      </c>
      <c r="AQ423" s="80">
        <v>44739</v>
      </c>
      <c r="AR423" s="80">
        <v>44746</v>
      </c>
      <c r="AS423" s="80">
        <v>44762</v>
      </c>
      <c r="AT423" s="80">
        <v>44788</v>
      </c>
    </row>
    <row r="424" spans="1:46" s="87" customFormat="1" ht="38.25" x14ac:dyDescent="0.25">
      <c r="A424" s="53" t="s">
        <v>9419</v>
      </c>
      <c r="B424" s="42" t="s">
        <v>9420</v>
      </c>
      <c r="C424" s="108" t="s">
        <v>7294</v>
      </c>
      <c r="D424" s="42" t="s">
        <v>7948</v>
      </c>
      <c r="E424" s="41" t="s">
        <v>9536</v>
      </c>
      <c r="F424" s="42" t="s">
        <v>9225</v>
      </c>
      <c r="G424" s="42" t="s">
        <v>7949</v>
      </c>
      <c r="H424" s="42" t="s">
        <v>9083</v>
      </c>
      <c r="I424" s="41" t="s">
        <v>360</v>
      </c>
      <c r="J424" s="41" t="s">
        <v>7025</v>
      </c>
      <c r="K424" s="42" t="s">
        <v>128</v>
      </c>
      <c r="L424" s="96">
        <v>30</v>
      </c>
      <c r="M424" s="103">
        <v>20221140149512</v>
      </c>
      <c r="N424" s="104">
        <v>44693</v>
      </c>
      <c r="O424" s="96"/>
      <c r="P424" s="99">
        <v>44771</v>
      </c>
      <c r="Q424" s="55">
        <f t="shared" si="6"/>
        <v>51</v>
      </c>
      <c r="R424" s="55">
        <f>NETWORKDAYS(N424,P424,AL424:AO424:AP424:AQ424:AR424:AS424:AT424)</f>
        <v>52</v>
      </c>
      <c r="S424" s="41" t="s">
        <v>9158</v>
      </c>
      <c r="T424" s="41"/>
      <c r="U424" s="109"/>
      <c r="V424" s="41"/>
      <c r="W424" s="41"/>
      <c r="X424" s="41"/>
      <c r="Y424" s="41"/>
      <c r="AL424" s="86">
        <v>44641</v>
      </c>
      <c r="AM424" s="86">
        <v>44665</v>
      </c>
      <c r="AN424" s="86">
        <v>44666</v>
      </c>
      <c r="AO424" s="86">
        <v>44711</v>
      </c>
      <c r="AP424" s="86">
        <v>44732</v>
      </c>
      <c r="AQ424" s="86">
        <v>44739</v>
      </c>
      <c r="AR424" s="86">
        <v>44746</v>
      </c>
      <c r="AS424" s="86">
        <v>44762</v>
      </c>
      <c r="AT424" s="86">
        <v>44788</v>
      </c>
    </row>
    <row r="425" spans="1:46" s="69" customFormat="1" ht="76.5" hidden="1" x14ac:dyDescent="0.25">
      <c r="A425" s="44" t="s">
        <v>9419</v>
      </c>
      <c r="B425" s="32" t="s">
        <v>9420</v>
      </c>
      <c r="C425" s="45" t="s">
        <v>7077</v>
      </c>
      <c r="D425" s="32" t="s">
        <v>7959</v>
      </c>
      <c r="E425" s="31" t="s">
        <v>9227</v>
      </c>
      <c r="F425" s="32" t="s">
        <v>9225</v>
      </c>
      <c r="G425" s="32" t="s">
        <v>7960</v>
      </c>
      <c r="H425" s="32" t="s">
        <v>9083</v>
      </c>
      <c r="I425" s="31" t="s">
        <v>360</v>
      </c>
      <c r="J425" s="31" t="s">
        <v>7025</v>
      </c>
      <c r="K425" s="32" t="s">
        <v>128</v>
      </c>
      <c r="L425" s="34">
        <v>30</v>
      </c>
      <c r="M425" s="47">
        <v>20221140149552</v>
      </c>
      <c r="N425" s="102">
        <v>44693</v>
      </c>
      <c r="O425" s="34"/>
      <c r="P425" s="49">
        <v>44735</v>
      </c>
      <c r="Q425" s="46">
        <f t="shared" si="6"/>
        <v>28</v>
      </c>
      <c r="R425" s="46">
        <f>NETWORKDAYS(N425,P425,AL425:AO425:AP425:AQ425:AR425:AS425:AT425)</f>
        <v>29</v>
      </c>
      <c r="S425" s="31" t="s">
        <v>9135</v>
      </c>
      <c r="T425" s="31" t="s">
        <v>9663</v>
      </c>
      <c r="U425" s="35" t="s">
        <v>9079</v>
      </c>
      <c r="V425" s="31" t="s">
        <v>9079</v>
      </c>
      <c r="W425" s="31" t="s">
        <v>9079</v>
      </c>
      <c r="X425" s="31" t="s">
        <v>9079</v>
      </c>
      <c r="Y425" s="31" t="s">
        <v>9664</v>
      </c>
      <c r="AL425" s="71">
        <v>44641</v>
      </c>
      <c r="AM425" s="71">
        <v>44665</v>
      </c>
      <c r="AN425" s="71">
        <v>44666</v>
      </c>
      <c r="AO425" s="71">
        <v>44711</v>
      </c>
      <c r="AP425" s="71">
        <v>44732</v>
      </c>
      <c r="AQ425" s="71">
        <v>44739</v>
      </c>
      <c r="AR425" s="71">
        <v>44746</v>
      </c>
      <c r="AS425" s="71">
        <v>44762</v>
      </c>
      <c r="AT425" s="71">
        <v>44788</v>
      </c>
    </row>
    <row r="426" spans="1:46" s="69" customFormat="1" ht="38.25" hidden="1" x14ac:dyDescent="0.25">
      <c r="A426" s="44" t="s">
        <v>9419</v>
      </c>
      <c r="B426" s="32" t="s">
        <v>9420</v>
      </c>
      <c r="C426" s="45" t="s">
        <v>9890</v>
      </c>
      <c r="D426" s="32" t="s">
        <v>7968</v>
      </c>
      <c r="E426" s="31" t="s">
        <v>9536</v>
      </c>
      <c r="F426" s="32" t="s">
        <v>9095</v>
      </c>
      <c r="G426" s="32" t="s">
        <v>7969</v>
      </c>
      <c r="H426" s="32" t="s">
        <v>8799</v>
      </c>
      <c r="I426" s="31" t="s">
        <v>360</v>
      </c>
      <c r="J426" s="31" t="s">
        <v>7065</v>
      </c>
      <c r="K426" s="32" t="s">
        <v>128</v>
      </c>
      <c r="L426" s="34">
        <v>30</v>
      </c>
      <c r="M426" s="47">
        <v>20221140149592</v>
      </c>
      <c r="N426" s="50">
        <v>44693</v>
      </c>
      <c r="O426" s="34" t="s">
        <v>9079</v>
      </c>
      <c r="P426" s="49">
        <v>44695</v>
      </c>
      <c r="Q426" s="46">
        <f t="shared" si="6"/>
        <v>1</v>
      </c>
      <c r="R426" s="46">
        <f>NETWORKDAYS(N426,P426,AL426:AO426:AP426:AQ426:AR426:AS426:AT426)</f>
        <v>2</v>
      </c>
      <c r="S426" s="31" t="s">
        <v>9135</v>
      </c>
      <c r="T426" s="31" t="s">
        <v>9665</v>
      </c>
      <c r="U426" s="35" t="s">
        <v>9079</v>
      </c>
      <c r="V426" s="31" t="s">
        <v>9079</v>
      </c>
      <c r="W426" s="31" t="s">
        <v>9079</v>
      </c>
      <c r="X426" s="31" t="s">
        <v>9079</v>
      </c>
      <c r="Y426" s="31" t="s">
        <v>9079</v>
      </c>
      <c r="AL426" s="68">
        <v>44641</v>
      </c>
      <c r="AM426" s="68">
        <v>44665</v>
      </c>
      <c r="AN426" s="68">
        <v>44666</v>
      </c>
      <c r="AO426" s="68">
        <v>44711</v>
      </c>
      <c r="AP426" s="68">
        <v>44732</v>
      </c>
      <c r="AQ426" s="68">
        <v>44739</v>
      </c>
      <c r="AR426" s="68">
        <v>44746</v>
      </c>
      <c r="AS426" s="68">
        <v>44762</v>
      </c>
      <c r="AT426" s="68">
        <v>44788</v>
      </c>
    </row>
    <row r="427" spans="1:46" s="69" customFormat="1" ht="38.25" hidden="1" x14ac:dyDescent="0.25">
      <c r="A427" s="44" t="s">
        <v>9419</v>
      </c>
      <c r="B427" s="32" t="s">
        <v>9420</v>
      </c>
      <c r="C427" s="45" t="s">
        <v>7388</v>
      </c>
      <c r="D427" s="32" t="s">
        <v>7986</v>
      </c>
      <c r="E427" s="31" t="s">
        <v>9227</v>
      </c>
      <c r="F427" s="32" t="s">
        <v>9074</v>
      </c>
      <c r="G427" s="32" t="s">
        <v>7987</v>
      </c>
      <c r="H427" s="32" t="s">
        <v>7161</v>
      </c>
      <c r="I427" s="31" t="s">
        <v>7162</v>
      </c>
      <c r="J427" s="44" t="s">
        <v>9096</v>
      </c>
      <c r="K427" s="32" t="s">
        <v>585</v>
      </c>
      <c r="L427" s="34">
        <v>20</v>
      </c>
      <c r="M427" s="47">
        <v>20221140149652</v>
      </c>
      <c r="N427" s="102">
        <v>44693</v>
      </c>
      <c r="O427" s="34">
        <v>20221000055691</v>
      </c>
      <c r="P427" s="49">
        <v>44705</v>
      </c>
      <c r="Q427" s="46">
        <f t="shared" si="6"/>
        <v>8</v>
      </c>
      <c r="R427" s="46">
        <f>NETWORKDAYS(N427,P427,AL427:AO427:AP427:AQ427:AR427:AS427:AT427)</f>
        <v>9</v>
      </c>
      <c r="S427" s="31" t="s">
        <v>9135</v>
      </c>
      <c r="T427" s="31"/>
      <c r="U427" s="35">
        <v>44705</v>
      </c>
      <c r="V427" s="31" t="s">
        <v>9549</v>
      </c>
      <c r="W427" s="31" t="s">
        <v>9138</v>
      </c>
      <c r="X427" s="31" t="s">
        <v>9079</v>
      </c>
      <c r="Y427" s="31" t="s">
        <v>9506</v>
      </c>
      <c r="AL427" s="71">
        <v>44641</v>
      </c>
      <c r="AM427" s="71">
        <v>44665</v>
      </c>
      <c r="AN427" s="71">
        <v>44666</v>
      </c>
      <c r="AO427" s="71">
        <v>44711</v>
      </c>
      <c r="AP427" s="71">
        <v>44732</v>
      </c>
      <c r="AQ427" s="71">
        <v>44739</v>
      </c>
      <c r="AR427" s="71">
        <v>44746</v>
      </c>
      <c r="AS427" s="71">
        <v>44762</v>
      </c>
      <c r="AT427" s="71">
        <v>44788</v>
      </c>
    </row>
    <row r="428" spans="1:46" s="69" customFormat="1" ht="51" hidden="1" x14ac:dyDescent="0.25">
      <c r="A428" s="44" t="s">
        <v>9419</v>
      </c>
      <c r="B428" s="32" t="s">
        <v>9420</v>
      </c>
      <c r="C428" s="45" t="s">
        <v>7067</v>
      </c>
      <c r="D428" s="32" t="s">
        <v>7454</v>
      </c>
      <c r="E428" s="31" t="s">
        <v>9536</v>
      </c>
      <c r="F428" s="31" t="s">
        <v>9101</v>
      </c>
      <c r="G428" s="32" t="s">
        <v>7991</v>
      </c>
      <c r="H428" s="32" t="s">
        <v>9089</v>
      </c>
      <c r="I428" s="31" t="s">
        <v>360</v>
      </c>
      <c r="J428" s="31" t="s">
        <v>9090</v>
      </c>
      <c r="K428" s="32" t="s">
        <v>128</v>
      </c>
      <c r="L428" s="34">
        <v>30</v>
      </c>
      <c r="M428" s="47">
        <v>20221140149672</v>
      </c>
      <c r="N428" s="102">
        <v>44693</v>
      </c>
      <c r="O428" s="34">
        <v>20222150055301</v>
      </c>
      <c r="P428" s="49">
        <v>44714</v>
      </c>
      <c r="Q428" s="46">
        <f t="shared" si="6"/>
        <v>14</v>
      </c>
      <c r="R428" s="46">
        <f>NETWORKDAYS(N428,P428,AL428:AO428:AP428:AQ428:AR428:AS428:AT428)</f>
        <v>15</v>
      </c>
      <c r="S428" s="31" t="s">
        <v>9135</v>
      </c>
      <c r="T428" s="31" t="s">
        <v>9666</v>
      </c>
      <c r="U428" s="35"/>
      <c r="V428" s="31"/>
      <c r="W428" s="31" t="s">
        <v>9138</v>
      </c>
      <c r="X428" s="31"/>
      <c r="Y428" s="31" t="s">
        <v>9667</v>
      </c>
      <c r="AL428" s="71">
        <v>44641</v>
      </c>
      <c r="AM428" s="71">
        <v>44665</v>
      </c>
      <c r="AN428" s="71">
        <v>44666</v>
      </c>
      <c r="AO428" s="71">
        <v>44711</v>
      </c>
      <c r="AP428" s="71">
        <v>44732</v>
      </c>
      <c r="AQ428" s="71">
        <v>44739</v>
      </c>
      <c r="AR428" s="71">
        <v>44746</v>
      </c>
      <c r="AS428" s="71">
        <v>44762</v>
      </c>
      <c r="AT428" s="71">
        <v>44788</v>
      </c>
    </row>
    <row r="429" spans="1:46" s="69" customFormat="1" ht="51" hidden="1" x14ac:dyDescent="0.25">
      <c r="A429" s="44" t="s">
        <v>9419</v>
      </c>
      <c r="B429" s="32" t="s">
        <v>9420</v>
      </c>
      <c r="C429" s="45" t="s">
        <v>7067</v>
      </c>
      <c r="D429" s="32" t="s">
        <v>7454</v>
      </c>
      <c r="E429" s="31" t="s">
        <v>9536</v>
      </c>
      <c r="F429" s="32" t="s">
        <v>9095</v>
      </c>
      <c r="G429" s="32" t="s">
        <v>7993</v>
      </c>
      <c r="H429" s="31" t="s">
        <v>9114</v>
      </c>
      <c r="I429" s="31" t="s">
        <v>360</v>
      </c>
      <c r="J429" s="32" t="s">
        <v>392</v>
      </c>
      <c r="K429" s="32" t="s">
        <v>128</v>
      </c>
      <c r="L429" s="34">
        <v>30</v>
      </c>
      <c r="M429" s="47">
        <v>20221140149682</v>
      </c>
      <c r="N429" s="102">
        <v>44693</v>
      </c>
      <c r="O429" s="34" t="s">
        <v>9079</v>
      </c>
      <c r="P429" s="49">
        <v>44693</v>
      </c>
      <c r="Q429" s="46">
        <f t="shared" si="6"/>
        <v>0</v>
      </c>
      <c r="R429" s="46">
        <f>NETWORKDAYS(N429,P429,AL429:AO429:AP429:AQ429:AR429:AS429:AT429)</f>
        <v>1</v>
      </c>
      <c r="S429" s="31" t="s">
        <v>9135</v>
      </c>
      <c r="T429" s="31" t="s">
        <v>9668</v>
      </c>
      <c r="U429" s="35" t="s">
        <v>9079</v>
      </c>
      <c r="V429" s="31" t="s">
        <v>9079</v>
      </c>
      <c r="W429" s="31" t="s">
        <v>9138</v>
      </c>
      <c r="X429" s="31" t="s">
        <v>9079</v>
      </c>
      <c r="Y429" s="31" t="s">
        <v>9669</v>
      </c>
      <c r="AL429" s="71">
        <v>44641</v>
      </c>
      <c r="AM429" s="71">
        <v>44665</v>
      </c>
      <c r="AN429" s="71">
        <v>44666</v>
      </c>
      <c r="AO429" s="71">
        <v>44711</v>
      </c>
      <c r="AP429" s="71">
        <v>44732</v>
      </c>
      <c r="AQ429" s="71">
        <v>44739</v>
      </c>
      <c r="AR429" s="71">
        <v>44746</v>
      </c>
      <c r="AS429" s="71">
        <v>44762</v>
      </c>
      <c r="AT429" s="71">
        <v>44788</v>
      </c>
    </row>
    <row r="430" spans="1:46" s="69" customFormat="1" ht="38.25" hidden="1" x14ac:dyDescent="0.25">
      <c r="A430" s="44" t="s">
        <v>9419</v>
      </c>
      <c r="B430" s="32" t="s">
        <v>9420</v>
      </c>
      <c r="C430" s="45" t="s">
        <v>7355</v>
      </c>
      <c r="D430" s="32" t="s">
        <v>8012</v>
      </c>
      <c r="E430" s="31" t="s">
        <v>9536</v>
      </c>
      <c r="F430" s="32" t="s">
        <v>9069</v>
      </c>
      <c r="G430" s="32" t="s">
        <v>8013</v>
      </c>
      <c r="H430" s="44" t="s">
        <v>6139</v>
      </c>
      <c r="I430" s="31" t="s">
        <v>360</v>
      </c>
      <c r="J430" s="31" t="s">
        <v>7025</v>
      </c>
      <c r="K430" s="32" t="s">
        <v>93</v>
      </c>
      <c r="L430" s="34">
        <v>35</v>
      </c>
      <c r="M430" s="47">
        <v>20221140149762</v>
      </c>
      <c r="N430" s="102">
        <v>44693</v>
      </c>
      <c r="O430" s="34">
        <v>20222110054771</v>
      </c>
      <c r="P430" s="49">
        <v>44714</v>
      </c>
      <c r="Q430" s="46">
        <f t="shared" si="6"/>
        <v>14</v>
      </c>
      <c r="R430" s="46">
        <f>NETWORKDAYS(N430,P430,AL430:AO430:AP430:AQ430:AR430:AS430:AT430)</f>
        <v>15</v>
      </c>
      <c r="S430" s="31" t="s">
        <v>9135</v>
      </c>
      <c r="T430" s="31"/>
      <c r="U430" s="35">
        <v>44714</v>
      </c>
      <c r="V430" s="31" t="s">
        <v>9549</v>
      </c>
      <c r="W430" s="31" t="s">
        <v>9138</v>
      </c>
      <c r="X430" s="31" t="s">
        <v>9079</v>
      </c>
      <c r="Y430" s="31" t="s">
        <v>9506</v>
      </c>
      <c r="AL430" s="68">
        <v>44641</v>
      </c>
      <c r="AM430" s="68">
        <v>44665</v>
      </c>
      <c r="AN430" s="68">
        <v>44666</v>
      </c>
      <c r="AO430" s="68">
        <v>44711</v>
      </c>
      <c r="AP430" s="68">
        <v>44732</v>
      </c>
      <c r="AQ430" s="68">
        <v>44739</v>
      </c>
      <c r="AR430" s="68">
        <v>44746</v>
      </c>
      <c r="AS430" s="68">
        <v>44762</v>
      </c>
      <c r="AT430" s="68">
        <v>44788</v>
      </c>
    </row>
    <row r="431" spans="1:46" s="69" customFormat="1" ht="63.75" hidden="1" x14ac:dyDescent="0.25">
      <c r="A431" s="44" t="s">
        <v>9419</v>
      </c>
      <c r="B431" s="32" t="s">
        <v>9420</v>
      </c>
      <c r="C431" s="45" t="s">
        <v>7388</v>
      </c>
      <c r="D431" s="32" t="s">
        <v>7664</v>
      </c>
      <c r="E431" s="31" t="s">
        <v>9536</v>
      </c>
      <c r="F431" s="32" t="s">
        <v>9095</v>
      </c>
      <c r="G431" s="32" t="s">
        <v>8021</v>
      </c>
      <c r="H431" s="32" t="s">
        <v>7161</v>
      </c>
      <c r="I431" s="31" t="s">
        <v>7162</v>
      </c>
      <c r="J431" s="44" t="s">
        <v>9096</v>
      </c>
      <c r="K431" s="32" t="s">
        <v>128</v>
      </c>
      <c r="L431" s="34">
        <v>30</v>
      </c>
      <c r="M431" s="47">
        <v>20221140149792</v>
      </c>
      <c r="N431" s="50">
        <v>44693</v>
      </c>
      <c r="O431" s="34" t="s">
        <v>9079</v>
      </c>
      <c r="P431" s="49">
        <v>44706</v>
      </c>
      <c r="Q431" s="46">
        <f t="shared" si="6"/>
        <v>9</v>
      </c>
      <c r="R431" s="46">
        <f>NETWORKDAYS(N431,P431,AL431:AO431:AP431:AQ431:AR431:AS431:AT431)</f>
        <v>10</v>
      </c>
      <c r="S431" s="31" t="s">
        <v>9135</v>
      </c>
      <c r="T431" s="31" t="s">
        <v>9670</v>
      </c>
      <c r="U431" s="35" t="s">
        <v>9079</v>
      </c>
      <c r="V431" s="31" t="s">
        <v>9079</v>
      </c>
      <c r="W431" s="31" t="s">
        <v>9138</v>
      </c>
      <c r="X431" s="31" t="s">
        <v>9079</v>
      </c>
      <c r="Y431" s="31" t="s">
        <v>9671</v>
      </c>
      <c r="AL431" s="71">
        <v>44641</v>
      </c>
      <c r="AM431" s="71">
        <v>44665</v>
      </c>
      <c r="AN431" s="71">
        <v>44666</v>
      </c>
      <c r="AO431" s="71">
        <v>44711</v>
      </c>
      <c r="AP431" s="71">
        <v>44732</v>
      </c>
      <c r="AQ431" s="71">
        <v>44739</v>
      </c>
      <c r="AR431" s="71">
        <v>44746</v>
      </c>
      <c r="AS431" s="71">
        <v>44762</v>
      </c>
      <c r="AT431" s="71">
        <v>44788</v>
      </c>
    </row>
    <row r="432" spans="1:46" s="69" customFormat="1" ht="63.75" hidden="1" x14ac:dyDescent="0.25">
      <c r="A432" s="44" t="s">
        <v>9419</v>
      </c>
      <c r="B432" s="32" t="s">
        <v>9420</v>
      </c>
      <c r="C432" s="31" t="s">
        <v>9071</v>
      </c>
      <c r="D432" s="32" t="s">
        <v>7857</v>
      </c>
      <c r="E432" s="31" t="s">
        <v>9227</v>
      </c>
      <c r="F432" s="32" t="s">
        <v>9095</v>
      </c>
      <c r="G432" s="32" t="s">
        <v>8023</v>
      </c>
      <c r="H432" s="44" t="s">
        <v>19</v>
      </c>
      <c r="I432" s="44" t="s">
        <v>9076</v>
      </c>
      <c r="J432" s="44" t="s">
        <v>8462</v>
      </c>
      <c r="K432" s="32" t="s">
        <v>585</v>
      </c>
      <c r="L432" s="34">
        <v>20</v>
      </c>
      <c r="M432" s="47">
        <v>20221140149802</v>
      </c>
      <c r="N432" s="48">
        <v>44693</v>
      </c>
      <c r="O432" s="34" t="s">
        <v>9079</v>
      </c>
      <c r="P432" s="49">
        <v>44693</v>
      </c>
      <c r="Q432" s="46">
        <f t="shared" si="6"/>
        <v>0</v>
      </c>
      <c r="R432" s="46">
        <f>NETWORKDAYS(N432,P432,AL432:AO432:AP432:AQ432:AR432:AS432:AT432)</f>
        <v>1</v>
      </c>
      <c r="S432" s="31" t="s">
        <v>9135</v>
      </c>
      <c r="T432" s="31" t="s">
        <v>9672</v>
      </c>
      <c r="U432" s="35" t="s">
        <v>9079</v>
      </c>
      <c r="V432" s="31" t="s">
        <v>9079</v>
      </c>
      <c r="W432" s="31" t="s">
        <v>9138</v>
      </c>
      <c r="X432" s="31" t="s">
        <v>9079</v>
      </c>
      <c r="Y432" s="31" t="s">
        <v>9673</v>
      </c>
      <c r="AL432" s="71">
        <v>44641</v>
      </c>
      <c r="AM432" s="71">
        <v>44665</v>
      </c>
      <c r="AN432" s="71">
        <v>44666</v>
      </c>
      <c r="AO432" s="71">
        <v>44711</v>
      </c>
      <c r="AP432" s="71">
        <v>44732</v>
      </c>
      <c r="AQ432" s="71">
        <v>44739</v>
      </c>
      <c r="AR432" s="71">
        <v>44746</v>
      </c>
      <c r="AS432" s="71">
        <v>44762</v>
      </c>
      <c r="AT432" s="71">
        <v>44788</v>
      </c>
    </row>
    <row r="433" spans="1:46" s="69" customFormat="1" ht="38.25" hidden="1" x14ac:dyDescent="0.25">
      <c r="A433" s="44" t="s">
        <v>9419</v>
      </c>
      <c r="B433" s="32" t="s">
        <v>9420</v>
      </c>
      <c r="C433" s="45" t="s">
        <v>7088</v>
      </c>
      <c r="D433" s="32" t="s">
        <v>8031</v>
      </c>
      <c r="E433" s="31" t="s">
        <v>9536</v>
      </c>
      <c r="F433" s="32" t="s">
        <v>9069</v>
      </c>
      <c r="G433" s="32" t="s">
        <v>8032</v>
      </c>
      <c r="H433" s="32" t="s">
        <v>7526</v>
      </c>
      <c r="I433" s="31" t="s">
        <v>360</v>
      </c>
      <c r="J433" s="31" t="s">
        <v>7025</v>
      </c>
      <c r="K433" s="32" t="s">
        <v>93</v>
      </c>
      <c r="L433" s="34">
        <v>35</v>
      </c>
      <c r="M433" s="47">
        <v>20221140149832</v>
      </c>
      <c r="N433" s="102">
        <v>44693</v>
      </c>
      <c r="O433" s="34">
        <v>20222110056091</v>
      </c>
      <c r="P433" s="49">
        <v>44719</v>
      </c>
      <c r="Q433" s="46">
        <f t="shared" si="6"/>
        <v>17</v>
      </c>
      <c r="R433" s="46">
        <f>NETWORKDAYS(N433,P433,AL433:AO433:AP433:AQ433:AR433:AS433:AT433)</f>
        <v>18</v>
      </c>
      <c r="S433" s="31" t="s">
        <v>9135</v>
      </c>
      <c r="T433" s="31" t="s">
        <v>9674</v>
      </c>
      <c r="U433" s="35"/>
      <c r="V433" s="31"/>
      <c r="W433" s="31" t="s">
        <v>9138</v>
      </c>
      <c r="X433" s="31"/>
      <c r="Y433" s="31" t="s">
        <v>9675</v>
      </c>
      <c r="AL433" s="71">
        <v>44641</v>
      </c>
      <c r="AM433" s="71">
        <v>44665</v>
      </c>
      <c r="AN433" s="71">
        <v>44666</v>
      </c>
      <c r="AO433" s="71">
        <v>44711</v>
      </c>
      <c r="AP433" s="71">
        <v>44732</v>
      </c>
      <c r="AQ433" s="71">
        <v>44739</v>
      </c>
      <c r="AR433" s="71">
        <v>44746</v>
      </c>
      <c r="AS433" s="71">
        <v>44762</v>
      </c>
      <c r="AT433" s="71">
        <v>44788</v>
      </c>
    </row>
    <row r="434" spans="1:46" s="69" customFormat="1" ht="38.25" hidden="1" x14ac:dyDescent="0.25">
      <c r="A434" s="44" t="s">
        <v>9419</v>
      </c>
      <c r="B434" s="32" t="s">
        <v>9420</v>
      </c>
      <c r="C434" s="45" t="s">
        <v>7067</v>
      </c>
      <c r="D434" s="32" t="s">
        <v>8034</v>
      </c>
      <c r="E434" s="31" t="s">
        <v>9536</v>
      </c>
      <c r="F434" s="32" t="s">
        <v>9225</v>
      </c>
      <c r="G434" s="32" t="s">
        <v>8035</v>
      </c>
      <c r="H434" s="44" t="s">
        <v>6139</v>
      </c>
      <c r="I434" s="31" t="s">
        <v>360</v>
      </c>
      <c r="J434" s="31" t="s">
        <v>7025</v>
      </c>
      <c r="K434" s="32" t="s">
        <v>128</v>
      </c>
      <c r="L434" s="34">
        <v>30</v>
      </c>
      <c r="M434" s="47">
        <v>20221140149842</v>
      </c>
      <c r="N434" s="102">
        <v>44693</v>
      </c>
      <c r="O434" s="34" t="s">
        <v>9615</v>
      </c>
      <c r="P434" s="49">
        <v>44725</v>
      </c>
      <c r="Q434" s="46">
        <f t="shared" si="6"/>
        <v>21</v>
      </c>
      <c r="R434" s="46">
        <f>NETWORKDAYS(N434,P434,AL434:AO434:AP434:AQ434:AR434:AS434:AT434)</f>
        <v>22</v>
      </c>
      <c r="S434" s="31" t="s">
        <v>9135</v>
      </c>
      <c r="T434" s="31"/>
      <c r="U434" s="35" t="s">
        <v>9079</v>
      </c>
      <c r="V434" s="31" t="s">
        <v>9316</v>
      </c>
      <c r="W434" s="31" t="s">
        <v>9138</v>
      </c>
      <c r="X434" s="31" t="s">
        <v>9079</v>
      </c>
      <c r="Y434" s="31" t="s">
        <v>9676</v>
      </c>
      <c r="AL434" s="68">
        <v>44641</v>
      </c>
      <c r="AM434" s="68">
        <v>44665</v>
      </c>
      <c r="AN434" s="68">
        <v>44666</v>
      </c>
      <c r="AO434" s="68">
        <v>44711</v>
      </c>
      <c r="AP434" s="68">
        <v>44732</v>
      </c>
      <c r="AQ434" s="68">
        <v>44739</v>
      </c>
      <c r="AR434" s="68">
        <v>44746</v>
      </c>
      <c r="AS434" s="68">
        <v>44762</v>
      </c>
      <c r="AT434" s="68">
        <v>44788</v>
      </c>
    </row>
    <row r="435" spans="1:46" s="69" customFormat="1" ht="25.5" hidden="1" x14ac:dyDescent="0.25">
      <c r="A435" s="44" t="s">
        <v>9419</v>
      </c>
      <c r="B435" s="32" t="s">
        <v>9420</v>
      </c>
      <c r="C435" s="45" t="s">
        <v>7088</v>
      </c>
      <c r="D435" s="32" t="s">
        <v>8041</v>
      </c>
      <c r="E435" s="31" t="s">
        <v>9536</v>
      </c>
      <c r="F435" s="32" t="s">
        <v>9095</v>
      </c>
      <c r="G435" s="32" t="s">
        <v>8042</v>
      </c>
      <c r="H435" s="31" t="s">
        <v>9109</v>
      </c>
      <c r="I435" s="31" t="s">
        <v>360</v>
      </c>
      <c r="J435" s="31" t="s">
        <v>9090</v>
      </c>
      <c r="K435" s="32" t="s">
        <v>128</v>
      </c>
      <c r="L435" s="34">
        <v>30</v>
      </c>
      <c r="M435" s="47">
        <v>20221140149872</v>
      </c>
      <c r="N435" s="102">
        <v>44693</v>
      </c>
      <c r="O435" s="34">
        <v>20222150055381</v>
      </c>
      <c r="P435" s="49">
        <v>44714</v>
      </c>
      <c r="Q435" s="46">
        <f t="shared" si="6"/>
        <v>14</v>
      </c>
      <c r="R435" s="46">
        <f>NETWORKDAYS(N435,P435,AL435:AO435:AP435:AQ435:AR435:AS435:AT435)</f>
        <v>15</v>
      </c>
      <c r="S435" s="31" t="s">
        <v>9135</v>
      </c>
      <c r="T435" s="31"/>
      <c r="U435" s="35">
        <v>44714</v>
      </c>
      <c r="V435" s="31" t="s">
        <v>9549</v>
      </c>
      <c r="W435" s="31" t="s">
        <v>9138</v>
      </c>
      <c r="X435" s="31" t="s">
        <v>9079</v>
      </c>
      <c r="Y435" s="31" t="s">
        <v>9506</v>
      </c>
      <c r="AL435" s="71">
        <v>44641</v>
      </c>
      <c r="AM435" s="71">
        <v>44665</v>
      </c>
      <c r="AN435" s="71">
        <v>44666</v>
      </c>
      <c r="AO435" s="71">
        <v>44711</v>
      </c>
      <c r="AP435" s="71">
        <v>44732</v>
      </c>
      <c r="AQ435" s="71">
        <v>44739</v>
      </c>
      <c r="AR435" s="71">
        <v>44746</v>
      </c>
      <c r="AS435" s="71">
        <v>44762</v>
      </c>
      <c r="AT435" s="71">
        <v>44788</v>
      </c>
    </row>
    <row r="436" spans="1:46" s="69" customFormat="1" ht="38.25" hidden="1" x14ac:dyDescent="0.25">
      <c r="A436" s="44" t="s">
        <v>9419</v>
      </c>
      <c r="B436" s="44" t="s">
        <v>9224</v>
      </c>
      <c r="C436" s="31" t="s">
        <v>9071</v>
      </c>
      <c r="D436" s="32" t="s">
        <v>9050</v>
      </c>
      <c r="E436" s="31" t="s">
        <v>9223</v>
      </c>
      <c r="F436" s="32" t="s">
        <v>9074</v>
      </c>
      <c r="G436" s="32" t="s">
        <v>9051</v>
      </c>
      <c r="H436" s="32" t="s">
        <v>7161</v>
      </c>
      <c r="I436" s="31" t="s">
        <v>7162</v>
      </c>
      <c r="J436" s="44" t="s">
        <v>9096</v>
      </c>
      <c r="K436" s="32" t="s">
        <v>585</v>
      </c>
      <c r="L436" s="34">
        <v>20</v>
      </c>
      <c r="M436" s="47">
        <v>20229000149882</v>
      </c>
      <c r="N436" s="102">
        <v>44693</v>
      </c>
      <c r="O436" s="34" t="s">
        <v>9616</v>
      </c>
      <c r="P436" s="49">
        <v>44718</v>
      </c>
      <c r="Q436" s="46">
        <f t="shared" si="6"/>
        <v>16</v>
      </c>
      <c r="R436" s="46">
        <f>NETWORKDAYS(N436,P436,AL436:AO436:AP436:AQ436:AR436:AS436:AT436)</f>
        <v>17</v>
      </c>
      <c r="S436" s="31" t="s">
        <v>9135</v>
      </c>
      <c r="T436" s="31"/>
      <c r="U436" s="35"/>
      <c r="V436" s="31"/>
      <c r="W436" s="31" t="s">
        <v>9138</v>
      </c>
      <c r="X436" s="31"/>
      <c r="Y436" s="31" t="s">
        <v>9675</v>
      </c>
      <c r="AL436" s="71">
        <v>44641</v>
      </c>
      <c r="AM436" s="71">
        <v>44665</v>
      </c>
      <c r="AN436" s="71">
        <v>44666</v>
      </c>
      <c r="AO436" s="71">
        <v>44711</v>
      </c>
      <c r="AP436" s="71">
        <v>44732</v>
      </c>
      <c r="AQ436" s="71">
        <v>44739</v>
      </c>
      <c r="AR436" s="71">
        <v>44746</v>
      </c>
      <c r="AS436" s="71">
        <v>44762</v>
      </c>
      <c r="AT436" s="71">
        <v>44788</v>
      </c>
    </row>
    <row r="437" spans="1:46" s="69" customFormat="1" ht="38.25" hidden="1" x14ac:dyDescent="0.25">
      <c r="A437" s="44" t="s">
        <v>9419</v>
      </c>
      <c r="B437" s="32" t="s">
        <v>9420</v>
      </c>
      <c r="C437" s="31" t="s">
        <v>9071</v>
      </c>
      <c r="D437" s="32" t="s">
        <v>8052</v>
      </c>
      <c r="E437" s="31" t="s">
        <v>9223</v>
      </c>
      <c r="F437" s="32" t="s">
        <v>9074</v>
      </c>
      <c r="G437" s="32" t="s">
        <v>8053</v>
      </c>
      <c r="H437" s="31" t="s">
        <v>9120</v>
      </c>
      <c r="I437" s="32" t="s">
        <v>9076</v>
      </c>
      <c r="J437" s="32" t="s">
        <v>3162</v>
      </c>
      <c r="K437" s="32" t="s">
        <v>55</v>
      </c>
      <c r="L437" s="34">
        <v>30</v>
      </c>
      <c r="M437" s="47">
        <v>20221140149922</v>
      </c>
      <c r="N437" s="102">
        <v>44694</v>
      </c>
      <c r="O437" s="34" t="s">
        <v>9079</v>
      </c>
      <c r="P437" s="49">
        <v>44741</v>
      </c>
      <c r="Q437" s="46">
        <f t="shared" si="6"/>
        <v>30</v>
      </c>
      <c r="R437" s="46">
        <f>NETWORKDAYS(N437,P437,AL437:AO437:AP437:AQ437:AR437:AS437:AT437)</f>
        <v>31</v>
      </c>
      <c r="S437" s="31" t="s">
        <v>9135</v>
      </c>
      <c r="T437" s="31" t="s">
        <v>9677</v>
      </c>
      <c r="U437" s="35" t="s">
        <v>9079</v>
      </c>
      <c r="V437" s="31" t="s">
        <v>9079</v>
      </c>
      <c r="W437" s="31" t="s">
        <v>9138</v>
      </c>
      <c r="X437" s="31" t="s">
        <v>9079</v>
      </c>
      <c r="Y437" s="31" t="s">
        <v>9079</v>
      </c>
      <c r="AL437" s="71">
        <v>44641</v>
      </c>
      <c r="AM437" s="71">
        <v>44665</v>
      </c>
      <c r="AN437" s="71">
        <v>44666</v>
      </c>
      <c r="AO437" s="71">
        <v>44711</v>
      </c>
      <c r="AP437" s="71">
        <v>44732</v>
      </c>
      <c r="AQ437" s="71">
        <v>44739</v>
      </c>
      <c r="AR437" s="71">
        <v>44746</v>
      </c>
      <c r="AS437" s="71">
        <v>44762</v>
      </c>
      <c r="AT437" s="71">
        <v>44788</v>
      </c>
    </row>
    <row r="438" spans="1:46" s="69" customFormat="1" ht="38.25" hidden="1" x14ac:dyDescent="0.25">
      <c r="A438" s="44" t="s">
        <v>9419</v>
      </c>
      <c r="B438" s="32" t="s">
        <v>9420</v>
      </c>
      <c r="C438" s="31" t="s">
        <v>9071</v>
      </c>
      <c r="D438" s="32" t="s">
        <v>8073</v>
      </c>
      <c r="E438" s="31" t="s">
        <v>9422</v>
      </c>
      <c r="F438" s="32" t="s">
        <v>9069</v>
      </c>
      <c r="G438" s="32" t="s">
        <v>8074</v>
      </c>
      <c r="H438" s="32" t="s">
        <v>7526</v>
      </c>
      <c r="I438" s="31" t="s">
        <v>360</v>
      </c>
      <c r="J438" s="31" t="s">
        <v>7025</v>
      </c>
      <c r="K438" s="32" t="s">
        <v>93</v>
      </c>
      <c r="L438" s="34">
        <v>35</v>
      </c>
      <c r="M438" s="47">
        <v>20221140150012</v>
      </c>
      <c r="N438" s="102">
        <v>44694</v>
      </c>
      <c r="O438" s="34">
        <v>20222110057591</v>
      </c>
      <c r="P438" s="49">
        <v>44733</v>
      </c>
      <c r="Q438" s="46">
        <f t="shared" si="6"/>
        <v>25</v>
      </c>
      <c r="R438" s="46">
        <f>NETWORKDAYS(N438,P438,AL438:AO438:AP438:AQ438:AR438:AS438:AT438)</f>
        <v>26</v>
      </c>
      <c r="S438" s="31" t="s">
        <v>9135</v>
      </c>
      <c r="T438" s="31" t="s">
        <v>9678</v>
      </c>
      <c r="U438" s="35">
        <v>44733</v>
      </c>
      <c r="V438" s="31" t="s">
        <v>9549</v>
      </c>
      <c r="W438" s="31" t="s">
        <v>9138</v>
      </c>
      <c r="X438" s="31" t="s">
        <v>9079</v>
      </c>
      <c r="Y438" s="31" t="s">
        <v>9079</v>
      </c>
      <c r="AL438" s="68">
        <v>44641</v>
      </c>
      <c r="AM438" s="68">
        <v>44665</v>
      </c>
      <c r="AN438" s="68">
        <v>44666</v>
      </c>
      <c r="AO438" s="68">
        <v>44711</v>
      </c>
      <c r="AP438" s="68">
        <v>44732</v>
      </c>
      <c r="AQ438" s="68">
        <v>44739</v>
      </c>
      <c r="AR438" s="68">
        <v>44746</v>
      </c>
      <c r="AS438" s="68">
        <v>44762</v>
      </c>
      <c r="AT438" s="68">
        <v>44788</v>
      </c>
    </row>
    <row r="439" spans="1:46" s="87" customFormat="1" ht="25.5" x14ac:dyDescent="0.25">
      <c r="A439" s="53" t="s">
        <v>9419</v>
      </c>
      <c r="B439" s="42" t="s">
        <v>9420</v>
      </c>
      <c r="C439" s="41" t="s">
        <v>9071</v>
      </c>
      <c r="D439" s="42" t="s">
        <v>8095</v>
      </c>
      <c r="E439" s="41" t="s">
        <v>9423</v>
      </c>
      <c r="F439" s="42" t="s">
        <v>9069</v>
      </c>
      <c r="G439" s="42" t="s">
        <v>8096</v>
      </c>
      <c r="H439" s="41" t="s">
        <v>7275</v>
      </c>
      <c r="I439" s="41" t="s">
        <v>7162</v>
      </c>
      <c r="J439" s="42" t="s">
        <v>664</v>
      </c>
      <c r="K439" s="42" t="s">
        <v>93</v>
      </c>
      <c r="L439" s="96">
        <v>35</v>
      </c>
      <c r="M439" s="103">
        <v>20221140150102</v>
      </c>
      <c r="N439" s="104">
        <v>44694</v>
      </c>
      <c r="O439" s="96"/>
      <c r="P439" s="99">
        <v>44771</v>
      </c>
      <c r="Q439" s="55">
        <f t="shared" si="6"/>
        <v>50</v>
      </c>
      <c r="R439" s="55">
        <f>NETWORKDAYS(N439,P439,AL439:AO439:AP439:AQ439:AR439:AS439:AT439)</f>
        <v>51</v>
      </c>
      <c r="S439" s="41" t="s">
        <v>9158</v>
      </c>
      <c r="T439" s="41"/>
      <c r="U439" s="109"/>
      <c r="V439" s="41"/>
      <c r="W439" s="41"/>
      <c r="X439" s="41"/>
      <c r="Y439" s="41"/>
      <c r="AL439" s="86">
        <v>44641</v>
      </c>
      <c r="AM439" s="86">
        <v>44665</v>
      </c>
      <c r="AN439" s="86">
        <v>44666</v>
      </c>
      <c r="AO439" s="86">
        <v>44711</v>
      </c>
      <c r="AP439" s="86">
        <v>44732</v>
      </c>
      <c r="AQ439" s="86">
        <v>44739</v>
      </c>
      <c r="AR439" s="86">
        <v>44746</v>
      </c>
      <c r="AS439" s="86">
        <v>44762</v>
      </c>
      <c r="AT439" s="86">
        <v>44788</v>
      </c>
    </row>
    <row r="440" spans="1:46" s="69" customFormat="1" ht="38.25" hidden="1" x14ac:dyDescent="0.25">
      <c r="A440" s="44" t="s">
        <v>9419</v>
      </c>
      <c r="B440" s="32" t="s">
        <v>9420</v>
      </c>
      <c r="C440" s="31" t="s">
        <v>9071</v>
      </c>
      <c r="D440" s="32" t="s">
        <v>8104</v>
      </c>
      <c r="E440" s="31" t="s">
        <v>9223</v>
      </c>
      <c r="F440" s="32" t="s">
        <v>9069</v>
      </c>
      <c r="G440" s="32" t="s">
        <v>8105</v>
      </c>
      <c r="H440" s="32" t="s">
        <v>316</v>
      </c>
      <c r="I440" s="31" t="s">
        <v>360</v>
      </c>
      <c r="J440" s="31" t="s">
        <v>7065</v>
      </c>
      <c r="K440" s="32" t="s">
        <v>55</v>
      </c>
      <c r="L440" s="34">
        <v>30</v>
      </c>
      <c r="M440" s="47">
        <v>20221140150132</v>
      </c>
      <c r="N440" s="102">
        <v>44694</v>
      </c>
      <c r="O440" s="34"/>
      <c r="P440" s="49">
        <v>44741</v>
      </c>
      <c r="Q440" s="46">
        <f t="shared" si="6"/>
        <v>30</v>
      </c>
      <c r="R440" s="46">
        <f>NETWORKDAYS(N440,P440,AL440:AO440:AP440:AQ440:AR440:AS440:AT440)</f>
        <v>31</v>
      </c>
      <c r="S440" s="31" t="s">
        <v>9135</v>
      </c>
      <c r="T440" s="31" t="s">
        <v>9680</v>
      </c>
      <c r="U440" s="35" t="s">
        <v>9079</v>
      </c>
      <c r="V440" s="31" t="s">
        <v>9079</v>
      </c>
      <c r="W440" s="31" t="s">
        <v>9138</v>
      </c>
      <c r="X440" s="31" t="s">
        <v>9079</v>
      </c>
      <c r="Y440" s="31" t="s">
        <v>9681</v>
      </c>
      <c r="AL440" s="71">
        <v>44641</v>
      </c>
      <c r="AM440" s="71">
        <v>44665</v>
      </c>
      <c r="AN440" s="71">
        <v>44666</v>
      </c>
      <c r="AO440" s="71">
        <v>44711</v>
      </c>
      <c r="AP440" s="71">
        <v>44732</v>
      </c>
      <c r="AQ440" s="71">
        <v>44739</v>
      </c>
      <c r="AR440" s="71">
        <v>44746</v>
      </c>
      <c r="AS440" s="71">
        <v>44762</v>
      </c>
      <c r="AT440" s="71">
        <v>44788</v>
      </c>
    </row>
    <row r="441" spans="1:46" s="69" customFormat="1" ht="102" hidden="1" x14ac:dyDescent="0.25">
      <c r="A441" s="44" t="s">
        <v>9419</v>
      </c>
      <c r="B441" s="32" t="s">
        <v>9420</v>
      </c>
      <c r="C441" s="45" t="s">
        <v>7077</v>
      </c>
      <c r="D441" s="32" t="s">
        <v>8110</v>
      </c>
      <c r="E441" s="31" t="s">
        <v>9536</v>
      </c>
      <c r="F441" s="32" t="s">
        <v>9074</v>
      </c>
      <c r="G441" s="32" t="s">
        <v>8111</v>
      </c>
      <c r="H441" s="44" t="s">
        <v>6139</v>
      </c>
      <c r="I441" s="31" t="s">
        <v>360</v>
      </c>
      <c r="J441" s="31" t="s">
        <v>7025</v>
      </c>
      <c r="K441" s="32" t="s">
        <v>128</v>
      </c>
      <c r="L441" s="34">
        <v>30</v>
      </c>
      <c r="M441" s="47">
        <v>20221140150152</v>
      </c>
      <c r="N441" s="102">
        <v>44694</v>
      </c>
      <c r="O441" s="34" t="s">
        <v>9617</v>
      </c>
      <c r="P441" s="49">
        <v>44729</v>
      </c>
      <c r="Q441" s="46">
        <f t="shared" si="6"/>
        <v>24</v>
      </c>
      <c r="R441" s="46">
        <f>NETWORKDAYS(N441,P441,AL441:AO441:AP441:AQ441:AR441:AS441:AT441)</f>
        <v>25</v>
      </c>
      <c r="S441" s="31" t="s">
        <v>9135</v>
      </c>
      <c r="T441" s="31" t="s">
        <v>9682</v>
      </c>
      <c r="U441" s="35">
        <v>44733</v>
      </c>
      <c r="V441" s="31" t="s">
        <v>9549</v>
      </c>
      <c r="W441" s="31" t="s">
        <v>9138</v>
      </c>
      <c r="X441" s="31" t="s">
        <v>9079</v>
      </c>
      <c r="Y441" s="31" t="s">
        <v>9079</v>
      </c>
      <c r="AL441" s="71">
        <v>44641</v>
      </c>
      <c r="AM441" s="71">
        <v>44665</v>
      </c>
      <c r="AN441" s="71">
        <v>44666</v>
      </c>
      <c r="AO441" s="71">
        <v>44711</v>
      </c>
      <c r="AP441" s="71">
        <v>44732</v>
      </c>
      <c r="AQ441" s="71">
        <v>44739</v>
      </c>
      <c r="AR441" s="71">
        <v>44746</v>
      </c>
      <c r="AS441" s="71">
        <v>44762</v>
      </c>
      <c r="AT441" s="71">
        <v>44788</v>
      </c>
    </row>
    <row r="442" spans="1:46" s="69" customFormat="1" ht="38.25" hidden="1" x14ac:dyDescent="0.25">
      <c r="A442" s="44" t="s">
        <v>9419</v>
      </c>
      <c r="B442" s="32" t="s">
        <v>9420</v>
      </c>
      <c r="C442" s="45" t="s">
        <v>7388</v>
      </c>
      <c r="D442" s="32" t="s">
        <v>8115</v>
      </c>
      <c r="E442" s="31" t="s">
        <v>9227</v>
      </c>
      <c r="F442" s="32" t="s">
        <v>9074</v>
      </c>
      <c r="G442" s="32" t="s">
        <v>8116</v>
      </c>
      <c r="H442" s="32" t="s">
        <v>316</v>
      </c>
      <c r="I442" s="31" t="s">
        <v>360</v>
      </c>
      <c r="J442" s="31" t="s">
        <v>7065</v>
      </c>
      <c r="K442" s="32" t="s">
        <v>55</v>
      </c>
      <c r="L442" s="34">
        <v>30</v>
      </c>
      <c r="M442" s="47">
        <v>20221140150172</v>
      </c>
      <c r="N442" s="102">
        <v>44694</v>
      </c>
      <c r="O442" s="34"/>
      <c r="P442" s="49">
        <v>44741</v>
      </c>
      <c r="Q442" s="46">
        <f t="shared" si="6"/>
        <v>30</v>
      </c>
      <c r="R442" s="46">
        <f>NETWORKDAYS(N442,P442,AL442:AO442:AP442:AQ442:AR442:AS442:AT442)</f>
        <v>31</v>
      </c>
      <c r="S442" s="31" t="s">
        <v>9135</v>
      </c>
      <c r="T442" s="31" t="s">
        <v>9683</v>
      </c>
      <c r="U442" s="35" t="s">
        <v>9079</v>
      </c>
      <c r="V442" s="31" t="s">
        <v>9079</v>
      </c>
      <c r="W442" s="31" t="s">
        <v>9138</v>
      </c>
      <c r="X442" s="31" t="s">
        <v>9079</v>
      </c>
      <c r="Y442" s="31" t="s">
        <v>9079</v>
      </c>
      <c r="AL442" s="68">
        <v>44641</v>
      </c>
      <c r="AM442" s="68">
        <v>44665</v>
      </c>
      <c r="AN442" s="68">
        <v>44666</v>
      </c>
      <c r="AO442" s="68">
        <v>44711</v>
      </c>
      <c r="AP442" s="68">
        <v>44732</v>
      </c>
      <c r="AQ442" s="68">
        <v>44739</v>
      </c>
      <c r="AR442" s="68">
        <v>44746</v>
      </c>
      <c r="AS442" s="68">
        <v>44762</v>
      </c>
      <c r="AT442" s="68">
        <v>44788</v>
      </c>
    </row>
    <row r="443" spans="1:46" s="69" customFormat="1" ht="51" hidden="1" x14ac:dyDescent="0.25">
      <c r="A443" s="44" t="s">
        <v>9419</v>
      </c>
      <c r="B443" s="32" t="s">
        <v>9420</v>
      </c>
      <c r="C443" s="45" t="s">
        <v>7071</v>
      </c>
      <c r="D443" s="32" t="s">
        <v>8118</v>
      </c>
      <c r="E443" s="31" t="s">
        <v>9227</v>
      </c>
      <c r="F443" s="32" t="s">
        <v>9074</v>
      </c>
      <c r="G443" s="32" t="s">
        <v>8119</v>
      </c>
      <c r="H443" s="31" t="s">
        <v>9114</v>
      </c>
      <c r="I443" s="31" t="s">
        <v>360</v>
      </c>
      <c r="J443" s="32" t="s">
        <v>392</v>
      </c>
      <c r="K443" s="32" t="s">
        <v>128</v>
      </c>
      <c r="L443" s="34">
        <v>30</v>
      </c>
      <c r="M443" s="47">
        <v>20221140150182</v>
      </c>
      <c r="N443" s="102">
        <v>44694</v>
      </c>
      <c r="O443" s="34" t="s">
        <v>9079</v>
      </c>
      <c r="P443" s="49">
        <v>44719</v>
      </c>
      <c r="Q443" s="46">
        <f t="shared" si="6"/>
        <v>16</v>
      </c>
      <c r="R443" s="46">
        <f>NETWORKDAYS(N443,P443,AL443:AO443:AP443:AQ443:AR443:AS443:AT443)</f>
        <v>17</v>
      </c>
      <c r="S443" s="31" t="s">
        <v>9135</v>
      </c>
      <c r="T443" s="31" t="s">
        <v>9684</v>
      </c>
      <c r="U443" s="35" t="s">
        <v>9079</v>
      </c>
      <c r="V443" s="31" t="s">
        <v>9079</v>
      </c>
      <c r="W443" s="31" t="s">
        <v>9138</v>
      </c>
      <c r="X443" s="31" t="s">
        <v>9079</v>
      </c>
      <c r="Y443" s="31" t="s">
        <v>9685</v>
      </c>
      <c r="AL443" s="71">
        <v>44641</v>
      </c>
      <c r="AM443" s="71">
        <v>44665</v>
      </c>
      <c r="AN443" s="71">
        <v>44666</v>
      </c>
      <c r="AO443" s="71">
        <v>44711</v>
      </c>
      <c r="AP443" s="71">
        <v>44732</v>
      </c>
      <c r="AQ443" s="71">
        <v>44739</v>
      </c>
      <c r="AR443" s="71">
        <v>44746</v>
      </c>
      <c r="AS443" s="71">
        <v>44762</v>
      </c>
      <c r="AT443" s="71">
        <v>44788</v>
      </c>
    </row>
    <row r="444" spans="1:46" s="69" customFormat="1" ht="51" hidden="1" x14ac:dyDescent="0.25">
      <c r="A444" s="44" t="s">
        <v>9419</v>
      </c>
      <c r="B444" s="32" t="s">
        <v>9420</v>
      </c>
      <c r="C444" s="45" t="s">
        <v>9072</v>
      </c>
      <c r="D444" s="32" t="s">
        <v>8129</v>
      </c>
      <c r="E444" s="31" t="s">
        <v>9227</v>
      </c>
      <c r="F444" s="32" t="s">
        <v>9095</v>
      </c>
      <c r="G444" s="32" t="s">
        <v>8130</v>
      </c>
      <c r="H444" s="31" t="s">
        <v>9114</v>
      </c>
      <c r="I444" s="31" t="s">
        <v>360</v>
      </c>
      <c r="J444" s="32" t="s">
        <v>392</v>
      </c>
      <c r="K444" s="32" t="s">
        <v>128</v>
      </c>
      <c r="L444" s="34">
        <v>30</v>
      </c>
      <c r="M444" s="47">
        <v>20221140150222</v>
      </c>
      <c r="N444" s="102">
        <v>44694</v>
      </c>
      <c r="O444" s="34" t="s">
        <v>9079</v>
      </c>
      <c r="P444" s="49">
        <v>44702</v>
      </c>
      <c r="Q444" s="46">
        <f t="shared" si="6"/>
        <v>5</v>
      </c>
      <c r="R444" s="46">
        <f>NETWORKDAYS(N444,P444,AL444:AO444:AP444:AQ444:AR444:AS444:AT444)</f>
        <v>6</v>
      </c>
      <c r="S444" s="31" t="s">
        <v>9135</v>
      </c>
      <c r="T444" s="31" t="s">
        <v>9686</v>
      </c>
      <c r="U444" s="35" t="s">
        <v>9079</v>
      </c>
      <c r="V444" s="31" t="s">
        <v>9079</v>
      </c>
      <c r="W444" s="31" t="s">
        <v>9079</v>
      </c>
      <c r="X444" s="31" t="s">
        <v>9079</v>
      </c>
      <c r="Y444" s="31" t="s">
        <v>9687</v>
      </c>
      <c r="AL444" s="71">
        <v>44641</v>
      </c>
      <c r="AM444" s="71">
        <v>44665</v>
      </c>
      <c r="AN444" s="71">
        <v>44666</v>
      </c>
      <c r="AO444" s="71">
        <v>44711</v>
      </c>
      <c r="AP444" s="71">
        <v>44732</v>
      </c>
      <c r="AQ444" s="71">
        <v>44739</v>
      </c>
      <c r="AR444" s="71">
        <v>44746</v>
      </c>
      <c r="AS444" s="71">
        <v>44762</v>
      </c>
      <c r="AT444" s="71">
        <v>44788</v>
      </c>
    </row>
    <row r="445" spans="1:46" s="69" customFormat="1" ht="63.75" hidden="1" x14ac:dyDescent="0.25">
      <c r="A445" s="44" t="s">
        <v>9419</v>
      </c>
      <c r="B445" s="44" t="s">
        <v>9224</v>
      </c>
      <c r="C445" s="45" t="s">
        <v>7164</v>
      </c>
      <c r="D445" s="32" t="s">
        <v>9054</v>
      </c>
      <c r="E445" s="31" t="s">
        <v>9223</v>
      </c>
      <c r="F445" s="32" t="s">
        <v>9095</v>
      </c>
      <c r="G445" s="32" t="s">
        <v>9055</v>
      </c>
      <c r="H445" s="32" t="s">
        <v>8799</v>
      </c>
      <c r="I445" s="31" t="s">
        <v>360</v>
      </c>
      <c r="J445" s="31" t="s">
        <v>7065</v>
      </c>
      <c r="K445" s="32" t="s">
        <v>55</v>
      </c>
      <c r="L445" s="34">
        <v>30</v>
      </c>
      <c r="M445" s="47">
        <v>20229000150412</v>
      </c>
      <c r="N445" s="102">
        <v>44695</v>
      </c>
      <c r="O445" s="34" t="s">
        <v>9079</v>
      </c>
      <c r="P445" s="49">
        <v>44697</v>
      </c>
      <c r="Q445" s="46">
        <f t="shared" si="6"/>
        <v>0</v>
      </c>
      <c r="R445" s="46">
        <f>NETWORKDAYS(N445,P445,AL445:AO445:AP445:AQ445:AR445:AS445:AT445)</f>
        <v>1</v>
      </c>
      <c r="S445" s="31" t="s">
        <v>9135</v>
      </c>
      <c r="T445" s="31" t="s">
        <v>9688</v>
      </c>
      <c r="U445" s="35" t="s">
        <v>9079</v>
      </c>
      <c r="V445" s="31" t="s">
        <v>9079</v>
      </c>
      <c r="W445" s="31" t="s">
        <v>9079</v>
      </c>
      <c r="X445" s="31" t="s">
        <v>9079</v>
      </c>
      <c r="Y445" s="31" t="s">
        <v>9689</v>
      </c>
      <c r="AL445" s="71">
        <v>44641</v>
      </c>
      <c r="AM445" s="71">
        <v>44665</v>
      </c>
      <c r="AN445" s="71">
        <v>44666</v>
      </c>
      <c r="AO445" s="71">
        <v>44711</v>
      </c>
      <c r="AP445" s="71">
        <v>44732</v>
      </c>
      <c r="AQ445" s="71">
        <v>44739</v>
      </c>
      <c r="AR445" s="71">
        <v>44746</v>
      </c>
      <c r="AS445" s="71">
        <v>44762</v>
      </c>
      <c r="AT445" s="71">
        <v>44788</v>
      </c>
    </row>
    <row r="446" spans="1:46" s="69" customFormat="1" ht="38.25" hidden="1" x14ac:dyDescent="0.25">
      <c r="A446" s="44" t="s">
        <v>9419</v>
      </c>
      <c r="B446" s="44" t="s">
        <v>9224</v>
      </c>
      <c r="C446" s="31" t="s">
        <v>9071</v>
      </c>
      <c r="D446" s="32" t="s">
        <v>9056</v>
      </c>
      <c r="E446" s="31" t="s">
        <v>9223</v>
      </c>
      <c r="F446" s="32" t="s">
        <v>9074</v>
      </c>
      <c r="G446" s="32" t="s">
        <v>9057</v>
      </c>
      <c r="H446" s="31" t="s">
        <v>9120</v>
      </c>
      <c r="I446" s="32" t="s">
        <v>9076</v>
      </c>
      <c r="J446" s="32" t="s">
        <v>3162</v>
      </c>
      <c r="K446" s="32" t="s">
        <v>55</v>
      </c>
      <c r="L446" s="34">
        <v>30</v>
      </c>
      <c r="M446" s="47">
        <v>20229000150422</v>
      </c>
      <c r="N446" s="102">
        <v>44697</v>
      </c>
      <c r="O446" s="34"/>
      <c r="P446" s="49">
        <v>44741</v>
      </c>
      <c r="Q446" s="46">
        <f t="shared" si="6"/>
        <v>29</v>
      </c>
      <c r="R446" s="46">
        <f>NETWORKDAYS(N446,P446,AL446:AO446:AP446:AQ446:AR446:AS446:AT446)</f>
        <v>30</v>
      </c>
      <c r="S446" s="31" t="s">
        <v>9135</v>
      </c>
      <c r="T446" s="31" t="s">
        <v>9690</v>
      </c>
      <c r="U446" s="35" t="s">
        <v>9079</v>
      </c>
      <c r="V446" s="31" t="s">
        <v>9079</v>
      </c>
      <c r="W446" s="31" t="s">
        <v>9138</v>
      </c>
      <c r="X446" s="31" t="s">
        <v>9079</v>
      </c>
      <c r="Y446" s="31" t="s">
        <v>9079</v>
      </c>
      <c r="AL446" s="68">
        <v>44641</v>
      </c>
      <c r="AM446" s="68">
        <v>44665</v>
      </c>
      <c r="AN446" s="68">
        <v>44666</v>
      </c>
      <c r="AO446" s="68">
        <v>44711</v>
      </c>
      <c r="AP446" s="68">
        <v>44732</v>
      </c>
      <c r="AQ446" s="68">
        <v>44739</v>
      </c>
      <c r="AR446" s="68">
        <v>44746</v>
      </c>
      <c r="AS446" s="68">
        <v>44762</v>
      </c>
      <c r="AT446" s="68">
        <v>44788</v>
      </c>
    </row>
    <row r="447" spans="1:46" s="69" customFormat="1" ht="38.25" hidden="1" x14ac:dyDescent="0.25">
      <c r="A447" s="44" t="s">
        <v>9419</v>
      </c>
      <c r="B447" s="32" t="s">
        <v>9420</v>
      </c>
      <c r="C447" s="45" t="s">
        <v>7122</v>
      </c>
      <c r="D447" s="32" t="s">
        <v>8181</v>
      </c>
      <c r="E447" s="31" t="s">
        <v>9536</v>
      </c>
      <c r="F447" s="32" t="s">
        <v>9069</v>
      </c>
      <c r="G447" s="32" t="s">
        <v>8182</v>
      </c>
      <c r="H447" s="32" t="s">
        <v>7526</v>
      </c>
      <c r="I447" s="31" t="s">
        <v>360</v>
      </c>
      <c r="J447" s="31" t="s">
        <v>7025</v>
      </c>
      <c r="K447" s="32" t="s">
        <v>93</v>
      </c>
      <c r="L447" s="34">
        <v>35</v>
      </c>
      <c r="M447" s="47">
        <v>20221140150492</v>
      </c>
      <c r="N447" s="102">
        <v>44698</v>
      </c>
      <c r="O447" s="34">
        <v>20222110056111</v>
      </c>
      <c r="P447" s="49">
        <v>44719</v>
      </c>
      <c r="Q447" s="46">
        <f t="shared" si="6"/>
        <v>14</v>
      </c>
      <c r="R447" s="46">
        <f>NETWORKDAYS(N447,P447,AL447:AO447:AP447:AQ447:AR447:AS447:AT447)</f>
        <v>15</v>
      </c>
      <c r="S447" s="31" t="s">
        <v>9135</v>
      </c>
      <c r="T447" s="31" t="s">
        <v>9691</v>
      </c>
      <c r="U447" s="35" t="s">
        <v>9079</v>
      </c>
      <c r="V447" s="31" t="s">
        <v>9316</v>
      </c>
      <c r="W447" s="31" t="s">
        <v>9138</v>
      </c>
      <c r="X447" s="31" t="s">
        <v>9079</v>
      </c>
      <c r="Y447" s="31" t="s">
        <v>9692</v>
      </c>
      <c r="AL447" s="71">
        <v>44641</v>
      </c>
      <c r="AM447" s="71">
        <v>44665</v>
      </c>
      <c r="AN447" s="71">
        <v>44666</v>
      </c>
      <c r="AO447" s="71">
        <v>44711</v>
      </c>
      <c r="AP447" s="71">
        <v>44732</v>
      </c>
      <c r="AQ447" s="71">
        <v>44739</v>
      </c>
      <c r="AR447" s="71">
        <v>44746</v>
      </c>
      <c r="AS447" s="71">
        <v>44762</v>
      </c>
      <c r="AT447" s="71">
        <v>44788</v>
      </c>
    </row>
    <row r="448" spans="1:46" s="69" customFormat="1" ht="63.75" hidden="1" x14ac:dyDescent="0.25">
      <c r="A448" s="44" t="s">
        <v>9419</v>
      </c>
      <c r="B448" s="32" t="s">
        <v>9420</v>
      </c>
      <c r="C448" s="31" t="s">
        <v>9071</v>
      </c>
      <c r="D448" s="32" t="s">
        <v>8184</v>
      </c>
      <c r="E448" s="31" t="s">
        <v>9423</v>
      </c>
      <c r="F448" s="32" t="s">
        <v>9074</v>
      </c>
      <c r="G448" s="32" t="s">
        <v>8185</v>
      </c>
      <c r="H448" s="32" t="s">
        <v>9094</v>
      </c>
      <c r="I448" s="32" t="s">
        <v>9076</v>
      </c>
      <c r="J448" s="31" t="s">
        <v>7774</v>
      </c>
      <c r="K448" s="32" t="s">
        <v>660</v>
      </c>
      <c r="L448" s="34">
        <v>10</v>
      </c>
      <c r="M448" s="47">
        <v>20221140150502</v>
      </c>
      <c r="N448" s="102">
        <v>44698</v>
      </c>
      <c r="O448" s="34">
        <v>20223000055491</v>
      </c>
      <c r="P448" s="49">
        <v>44701</v>
      </c>
      <c r="Q448" s="46">
        <f t="shared" si="6"/>
        <v>3</v>
      </c>
      <c r="R448" s="46">
        <f>NETWORKDAYS(N448,P448,AL448:AO448:AP448:AQ448:AR448:AS448:AT448)</f>
        <v>4</v>
      </c>
      <c r="S448" s="31" t="s">
        <v>9135</v>
      </c>
      <c r="T448" s="31" t="s">
        <v>9693</v>
      </c>
      <c r="U448" s="35">
        <v>44701</v>
      </c>
      <c r="V448" s="31" t="s">
        <v>9549</v>
      </c>
      <c r="W448" s="31" t="s">
        <v>9138</v>
      </c>
      <c r="X448" s="31" t="s">
        <v>9079</v>
      </c>
      <c r="Y448" s="31" t="s">
        <v>9694</v>
      </c>
      <c r="AL448" s="71">
        <v>44641</v>
      </c>
      <c r="AM448" s="71">
        <v>44665</v>
      </c>
      <c r="AN448" s="71">
        <v>44666</v>
      </c>
      <c r="AO448" s="71">
        <v>44711</v>
      </c>
      <c r="AP448" s="71">
        <v>44732</v>
      </c>
      <c r="AQ448" s="71">
        <v>44739</v>
      </c>
      <c r="AR448" s="71">
        <v>44746</v>
      </c>
      <c r="AS448" s="71">
        <v>44762</v>
      </c>
      <c r="AT448" s="71">
        <v>44788</v>
      </c>
    </row>
    <row r="449" spans="1:46" s="69" customFormat="1" ht="38.25" hidden="1" x14ac:dyDescent="0.25">
      <c r="A449" s="44" t="s">
        <v>9419</v>
      </c>
      <c r="B449" s="32" t="s">
        <v>9420</v>
      </c>
      <c r="C449" s="31" t="s">
        <v>9071</v>
      </c>
      <c r="D449" s="32" t="s">
        <v>8203</v>
      </c>
      <c r="E449" s="31" t="s">
        <v>9223</v>
      </c>
      <c r="F449" s="32" t="s">
        <v>9074</v>
      </c>
      <c r="G449" s="32" t="s">
        <v>8204</v>
      </c>
      <c r="H449" s="32" t="s">
        <v>316</v>
      </c>
      <c r="I449" s="31" t="s">
        <v>360</v>
      </c>
      <c r="J449" s="31" t="s">
        <v>7065</v>
      </c>
      <c r="K449" s="32" t="s">
        <v>55</v>
      </c>
      <c r="L449" s="34">
        <v>30</v>
      </c>
      <c r="M449" s="47">
        <v>20221140150572</v>
      </c>
      <c r="N449" s="50">
        <v>44698</v>
      </c>
      <c r="O449" s="34">
        <v>20222140054911</v>
      </c>
      <c r="P449" s="49">
        <v>44701</v>
      </c>
      <c r="Q449" s="46">
        <f t="shared" si="6"/>
        <v>3</v>
      </c>
      <c r="R449" s="46">
        <f>NETWORKDAYS(N449,P449,AL449:AO449:AP449:AQ449:AR449:AS449:AT449)</f>
        <v>4</v>
      </c>
      <c r="S449" s="31" t="s">
        <v>9135</v>
      </c>
      <c r="T449" s="31" t="s">
        <v>9695</v>
      </c>
      <c r="U449" s="35">
        <v>44701</v>
      </c>
      <c r="V449" s="31" t="s">
        <v>9549</v>
      </c>
      <c r="W449" s="31" t="s">
        <v>9138</v>
      </c>
      <c r="X449" s="31" t="s">
        <v>9079</v>
      </c>
      <c r="Y449" s="31" t="s">
        <v>9685</v>
      </c>
      <c r="AL449" s="71">
        <v>44641</v>
      </c>
      <c r="AM449" s="71">
        <v>44665</v>
      </c>
      <c r="AN449" s="71">
        <v>44666</v>
      </c>
      <c r="AO449" s="71">
        <v>44711</v>
      </c>
      <c r="AP449" s="71">
        <v>44732</v>
      </c>
      <c r="AQ449" s="71">
        <v>44739</v>
      </c>
      <c r="AR449" s="71">
        <v>44746</v>
      </c>
      <c r="AS449" s="71">
        <v>44762</v>
      </c>
      <c r="AT449" s="71">
        <v>44788</v>
      </c>
    </row>
    <row r="450" spans="1:46" s="69" customFormat="1" ht="63.75" hidden="1" x14ac:dyDescent="0.25">
      <c r="A450" s="44" t="s">
        <v>9419</v>
      </c>
      <c r="B450" s="32" t="s">
        <v>9420</v>
      </c>
      <c r="C450" s="31" t="s">
        <v>9071</v>
      </c>
      <c r="D450" s="32" t="s">
        <v>8212</v>
      </c>
      <c r="E450" s="31" t="s">
        <v>9423</v>
      </c>
      <c r="F450" s="32" t="s">
        <v>9074</v>
      </c>
      <c r="G450" s="32" t="s">
        <v>8213</v>
      </c>
      <c r="H450" s="32" t="s">
        <v>7526</v>
      </c>
      <c r="I450" s="31" t="s">
        <v>360</v>
      </c>
      <c r="J450" s="31" t="s">
        <v>7025</v>
      </c>
      <c r="K450" s="32" t="s">
        <v>93</v>
      </c>
      <c r="L450" s="34">
        <v>35</v>
      </c>
      <c r="M450" s="47">
        <v>20221140150602</v>
      </c>
      <c r="N450" s="102">
        <v>44698</v>
      </c>
      <c r="O450" s="34" t="s">
        <v>9618</v>
      </c>
      <c r="P450" s="49">
        <v>44720</v>
      </c>
      <c r="Q450" s="46">
        <f t="shared" si="6"/>
        <v>15</v>
      </c>
      <c r="R450" s="46">
        <f>NETWORKDAYS(N450,P450,AL450:AO450:AP450:AQ450:AR450:AS450:AT450)</f>
        <v>16</v>
      </c>
      <c r="S450" s="31" t="s">
        <v>9135</v>
      </c>
      <c r="T450" s="31" t="s">
        <v>9618</v>
      </c>
      <c r="U450" s="35" t="s">
        <v>9079</v>
      </c>
      <c r="V450" s="31" t="s">
        <v>9316</v>
      </c>
      <c r="W450" s="31" t="s">
        <v>9138</v>
      </c>
      <c r="X450" s="31" t="s">
        <v>9079</v>
      </c>
      <c r="Y450" s="31" t="s">
        <v>9692</v>
      </c>
      <c r="AL450" s="68">
        <v>44641</v>
      </c>
      <c r="AM450" s="68">
        <v>44665</v>
      </c>
      <c r="AN450" s="68">
        <v>44666</v>
      </c>
      <c r="AO450" s="68">
        <v>44711</v>
      </c>
      <c r="AP450" s="68">
        <v>44732</v>
      </c>
      <c r="AQ450" s="68">
        <v>44739</v>
      </c>
      <c r="AR450" s="68">
        <v>44746</v>
      </c>
      <c r="AS450" s="68">
        <v>44762</v>
      </c>
      <c r="AT450" s="68">
        <v>44788</v>
      </c>
    </row>
    <row r="451" spans="1:46" s="87" customFormat="1" ht="38.25" x14ac:dyDescent="0.25">
      <c r="A451" s="53" t="s">
        <v>9419</v>
      </c>
      <c r="B451" s="42" t="s">
        <v>9420</v>
      </c>
      <c r="C451" s="108" t="s">
        <v>7067</v>
      </c>
      <c r="D451" s="42" t="s">
        <v>8200</v>
      </c>
      <c r="E451" s="41" t="s">
        <v>9536</v>
      </c>
      <c r="F451" s="42" t="s">
        <v>9225</v>
      </c>
      <c r="G451" s="42" t="s">
        <v>8201</v>
      </c>
      <c r="H451" s="53" t="s">
        <v>2915</v>
      </c>
      <c r="I451" s="41" t="s">
        <v>360</v>
      </c>
      <c r="J451" s="42" t="s">
        <v>392</v>
      </c>
      <c r="K451" s="42" t="s">
        <v>128</v>
      </c>
      <c r="L451" s="96">
        <v>30</v>
      </c>
      <c r="M451" s="103">
        <v>20221140150672</v>
      </c>
      <c r="N451" s="104">
        <v>44698</v>
      </c>
      <c r="O451" s="96"/>
      <c r="P451" s="99">
        <v>44771</v>
      </c>
      <c r="Q451" s="55">
        <f t="shared" si="6"/>
        <v>48</v>
      </c>
      <c r="R451" s="55">
        <f>NETWORKDAYS(N451,P451,AL451:AO451:AP451:AQ451:AR451:AS451:AT451)</f>
        <v>49</v>
      </c>
      <c r="S451" s="41" t="s">
        <v>9158</v>
      </c>
      <c r="T451" s="41"/>
      <c r="U451" s="109"/>
      <c r="V451" s="41"/>
      <c r="W451" s="41"/>
      <c r="X451" s="41"/>
      <c r="Y451" s="41"/>
      <c r="AL451" s="86">
        <v>44641</v>
      </c>
      <c r="AM451" s="86">
        <v>44665</v>
      </c>
      <c r="AN451" s="86">
        <v>44666</v>
      </c>
      <c r="AO451" s="86">
        <v>44711</v>
      </c>
      <c r="AP451" s="86">
        <v>44732</v>
      </c>
      <c r="AQ451" s="86">
        <v>44739</v>
      </c>
      <c r="AR451" s="86">
        <v>44746</v>
      </c>
      <c r="AS451" s="86">
        <v>44762</v>
      </c>
      <c r="AT451" s="86">
        <v>44788</v>
      </c>
    </row>
    <row r="452" spans="1:46" s="69" customFormat="1" ht="38.25" hidden="1" x14ac:dyDescent="0.25">
      <c r="A452" s="44" t="s">
        <v>9419</v>
      </c>
      <c r="B452" s="32" t="s">
        <v>9420</v>
      </c>
      <c r="C452" s="45" t="s">
        <v>9072</v>
      </c>
      <c r="D452" s="32" t="s">
        <v>8236</v>
      </c>
      <c r="E452" s="31" t="s">
        <v>9536</v>
      </c>
      <c r="F452" s="32" t="s">
        <v>9069</v>
      </c>
      <c r="G452" s="32" t="s">
        <v>8237</v>
      </c>
      <c r="H452" s="44" t="s">
        <v>9285</v>
      </c>
      <c r="I452" s="31" t="s">
        <v>360</v>
      </c>
      <c r="J452" s="31" t="s">
        <v>7025</v>
      </c>
      <c r="K452" s="32" t="s">
        <v>128</v>
      </c>
      <c r="L452" s="34">
        <v>30</v>
      </c>
      <c r="M452" s="47">
        <v>20221140150712</v>
      </c>
      <c r="N452" s="102">
        <v>44698</v>
      </c>
      <c r="O452" s="34">
        <v>20222110055211</v>
      </c>
      <c r="P452" s="49">
        <v>44714</v>
      </c>
      <c r="Q452" s="46">
        <f t="shared" ref="Q452:Q515" si="7">R452-1</f>
        <v>11</v>
      </c>
      <c r="R452" s="46">
        <f>NETWORKDAYS(N452,P452,AL452:AO452:AP452:AQ452:AR452:AS452:AT452)</f>
        <v>12</v>
      </c>
      <c r="S452" s="31" t="s">
        <v>9135</v>
      </c>
      <c r="T452" s="31" t="s">
        <v>9696</v>
      </c>
      <c r="U452" s="35" t="s">
        <v>9079</v>
      </c>
      <c r="V452" s="31" t="s">
        <v>9316</v>
      </c>
      <c r="W452" s="31" t="s">
        <v>9138</v>
      </c>
      <c r="X452" s="31" t="s">
        <v>9079</v>
      </c>
      <c r="Y452" s="31" t="s">
        <v>9692</v>
      </c>
      <c r="AL452" s="71">
        <v>44641</v>
      </c>
      <c r="AM452" s="71">
        <v>44665</v>
      </c>
      <c r="AN452" s="71">
        <v>44666</v>
      </c>
      <c r="AO452" s="71">
        <v>44711</v>
      </c>
      <c r="AP452" s="71">
        <v>44732</v>
      </c>
      <c r="AQ452" s="71">
        <v>44739</v>
      </c>
      <c r="AR452" s="71">
        <v>44746</v>
      </c>
      <c r="AS452" s="71">
        <v>44762</v>
      </c>
      <c r="AT452" s="71">
        <v>44788</v>
      </c>
    </row>
    <row r="453" spans="1:46" s="69" customFormat="1" ht="38.25" hidden="1" x14ac:dyDescent="0.25">
      <c r="A453" s="44" t="s">
        <v>9419</v>
      </c>
      <c r="B453" s="32" t="s">
        <v>9420</v>
      </c>
      <c r="C453" s="45" t="s">
        <v>7359</v>
      </c>
      <c r="D453" s="32" t="s">
        <v>8250</v>
      </c>
      <c r="E453" s="31" t="s">
        <v>9536</v>
      </c>
      <c r="F453" s="32" t="s">
        <v>9074</v>
      </c>
      <c r="G453" s="32" t="s">
        <v>8251</v>
      </c>
      <c r="H453" s="32" t="s">
        <v>7526</v>
      </c>
      <c r="I453" s="31" t="s">
        <v>360</v>
      </c>
      <c r="J453" s="31" t="s">
        <v>7025</v>
      </c>
      <c r="K453" s="32" t="s">
        <v>128</v>
      </c>
      <c r="L453" s="34">
        <v>30</v>
      </c>
      <c r="M453" s="47">
        <v>20221140150772</v>
      </c>
      <c r="N453" s="102">
        <v>44698</v>
      </c>
      <c r="O453" s="34">
        <v>20222110057151</v>
      </c>
      <c r="P453" s="49">
        <v>44729</v>
      </c>
      <c r="Q453" s="46">
        <f t="shared" si="7"/>
        <v>22</v>
      </c>
      <c r="R453" s="46">
        <f>NETWORKDAYS(N453,P453,AL453:AO453:AP453:AQ453:AR453:AS453:AT453)</f>
        <v>23</v>
      </c>
      <c r="S453" s="31" t="s">
        <v>9135</v>
      </c>
      <c r="T453" s="31" t="s">
        <v>9697</v>
      </c>
      <c r="U453" s="35">
        <v>44729</v>
      </c>
      <c r="V453" s="31" t="s">
        <v>9549</v>
      </c>
      <c r="W453" s="31" t="s">
        <v>9138</v>
      </c>
      <c r="X453" s="31" t="s">
        <v>9079</v>
      </c>
      <c r="Y453" s="31" t="s">
        <v>9079</v>
      </c>
      <c r="AL453" s="71">
        <v>44641</v>
      </c>
      <c r="AM453" s="71">
        <v>44665</v>
      </c>
      <c r="AN453" s="71">
        <v>44666</v>
      </c>
      <c r="AO453" s="71">
        <v>44711</v>
      </c>
      <c r="AP453" s="71">
        <v>44732</v>
      </c>
      <c r="AQ453" s="71">
        <v>44739</v>
      </c>
      <c r="AR453" s="71">
        <v>44746</v>
      </c>
      <c r="AS453" s="71">
        <v>44762</v>
      </c>
      <c r="AT453" s="71">
        <v>44788</v>
      </c>
    </row>
    <row r="454" spans="1:46" s="69" customFormat="1" ht="51" hidden="1" x14ac:dyDescent="0.25">
      <c r="A454" s="44" t="s">
        <v>9419</v>
      </c>
      <c r="B454" s="32" t="s">
        <v>9420</v>
      </c>
      <c r="C454" s="45" t="s">
        <v>7199</v>
      </c>
      <c r="D454" s="32" t="s">
        <v>7779</v>
      </c>
      <c r="E454" s="31" t="s">
        <v>9536</v>
      </c>
      <c r="F454" s="32" t="s">
        <v>9074</v>
      </c>
      <c r="G454" s="32" t="s">
        <v>8258</v>
      </c>
      <c r="H454" s="31" t="s">
        <v>9114</v>
      </c>
      <c r="I454" s="31" t="s">
        <v>360</v>
      </c>
      <c r="J454" s="32" t="s">
        <v>392</v>
      </c>
      <c r="K454" s="32" t="s">
        <v>128</v>
      </c>
      <c r="L454" s="34">
        <v>30</v>
      </c>
      <c r="M454" s="47">
        <v>20221140150802</v>
      </c>
      <c r="N454" s="102">
        <v>44698</v>
      </c>
      <c r="O454" s="34" t="s">
        <v>9079</v>
      </c>
      <c r="P454" s="49">
        <v>44726</v>
      </c>
      <c r="Q454" s="46">
        <f t="shared" si="7"/>
        <v>19</v>
      </c>
      <c r="R454" s="46">
        <f>NETWORKDAYS(N454,P454,AL454:AO454:AP454:AQ454:AR454:AS454:AT454)</f>
        <v>20</v>
      </c>
      <c r="S454" s="31" t="s">
        <v>9135</v>
      </c>
      <c r="T454" s="31" t="s">
        <v>9698</v>
      </c>
      <c r="U454" s="35" t="s">
        <v>9079</v>
      </c>
      <c r="V454" s="31" t="s">
        <v>9079</v>
      </c>
      <c r="W454" s="31" t="s">
        <v>9079</v>
      </c>
      <c r="X454" s="31" t="s">
        <v>9079</v>
      </c>
      <c r="Y454" s="31" t="s">
        <v>9699</v>
      </c>
      <c r="AL454" s="68">
        <v>44641</v>
      </c>
      <c r="AM454" s="68">
        <v>44665</v>
      </c>
      <c r="AN454" s="68">
        <v>44666</v>
      </c>
      <c r="AO454" s="68">
        <v>44711</v>
      </c>
      <c r="AP454" s="68">
        <v>44732</v>
      </c>
      <c r="AQ454" s="68">
        <v>44739</v>
      </c>
      <c r="AR454" s="68">
        <v>44746</v>
      </c>
      <c r="AS454" s="68">
        <v>44762</v>
      </c>
      <c r="AT454" s="68">
        <v>44788</v>
      </c>
    </row>
    <row r="455" spans="1:46" s="69" customFormat="1" ht="38.25" hidden="1" x14ac:dyDescent="0.25">
      <c r="A455" s="44" t="s">
        <v>9419</v>
      </c>
      <c r="B455" s="32" t="s">
        <v>9420</v>
      </c>
      <c r="C455" s="31" t="s">
        <v>9071</v>
      </c>
      <c r="D455" s="32" t="s">
        <v>8266</v>
      </c>
      <c r="E455" s="31" t="s">
        <v>9223</v>
      </c>
      <c r="F455" s="32" t="s">
        <v>9095</v>
      </c>
      <c r="G455" s="32" t="s">
        <v>8267</v>
      </c>
      <c r="H455" s="44" t="s">
        <v>3806</v>
      </c>
      <c r="I455" s="31" t="s">
        <v>360</v>
      </c>
      <c r="J455" s="31" t="s">
        <v>7065</v>
      </c>
      <c r="K455" s="32" t="s">
        <v>55</v>
      </c>
      <c r="L455" s="34">
        <v>15</v>
      </c>
      <c r="M455" s="47">
        <v>20221140150832</v>
      </c>
      <c r="N455" s="102">
        <v>44699</v>
      </c>
      <c r="O455" s="34">
        <v>20222140056201</v>
      </c>
      <c r="P455" s="49">
        <v>44719</v>
      </c>
      <c r="Q455" s="46">
        <f t="shared" si="7"/>
        <v>13</v>
      </c>
      <c r="R455" s="46">
        <f>NETWORKDAYS(N455,P455,AL455:AO455:AP455:AQ455:AR455:AS455:AT455)</f>
        <v>14</v>
      </c>
      <c r="S455" s="31" t="s">
        <v>9135</v>
      </c>
      <c r="T455" s="31" t="s">
        <v>9700</v>
      </c>
      <c r="U455" s="35"/>
      <c r="V455" s="31" t="s">
        <v>9549</v>
      </c>
      <c r="W455" s="31" t="s">
        <v>9138</v>
      </c>
      <c r="X455" s="31" t="s">
        <v>9079</v>
      </c>
      <c r="Y455" s="31" t="s">
        <v>9701</v>
      </c>
      <c r="AL455" s="71">
        <v>44641</v>
      </c>
      <c r="AM455" s="71">
        <v>44665</v>
      </c>
      <c r="AN455" s="71">
        <v>44666</v>
      </c>
      <c r="AO455" s="71">
        <v>44711</v>
      </c>
      <c r="AP455" s="71">
        <v>44732</v>
      </c>
      <c r="AQ455" s="71">
        <v>44739</v>
      </c>
      <c r="AR455" s="71">
        <v>44746</v>
      </c>
      <c r="AS455" s="71">
        <v>44762</v>
      </c>
      <c r="AT455" s="71">
        <v>44788</v>
      </c>
    </row>
    <row r="456" spans="1:46" s="87" customFormat="1" ht="38.25" x14ac:dyDescent="0.25">
      <c r="A456" s="53" t="s">
        <v>9419</v>
      </c>
      <c r="B456" s="42" t="s">
        <v>9420</v>
      </c>
      <c r="C456" s="108" t="s">
        <v>7034</v>
      </c>
      <c r="D456" s="42" t="s">
        <v>8284</v>
      </c>
      <c r="E456" s="41" t="s">
        <v>9223</v>
      </c>
      <c r="F456" s="42" t="s">
        <v>9095</v>
      </c>
      <c r="G456" s="42" t="s">
        <v>8285</v>
      </c>
      <c r="H456" s="53" t="s">
        <v>2915</v>
      </c>
      <c r="I456" s="41" t="s">
        <v>360</v>
      </c>
      <c r="J456" s="42" t="s">
        <v>392</v>
      </c>
      <c r="K456" s="42" t="s">
        <v>128</v>
      </c>
      <c r="L456" s="96">
        <v>15</v>
      </c>
      <c r="M456" s="103">
        <v>20221140150892</v>
      </c>
      <c r="N456" s="104">
        <v>44699</v>
      </c>
      <c r="O456" s="96"/>
      <c r="P456" s="99">
        <v>44771</v>
      </c>
      <c r="Q456" s="55">
        <f t="shared" si="7"/>
        <v>47</v>
      </c>
      <c r="R456" s="55">
        <f>NETWORKDAYS(N456,P456,AL456:AO456:AP456:AQ456:AR456:AS456:AT456)</f>
        <v>48</v>
      </c>
      <c r="S456" s="41" t="s">
        <v>9158</v>
      </c>
      <c r="T456" s="41"/>
      <c r="U456" s="109"/>
      <c r="V456" s="41"/>
      <c r="W456" s="41"/>
      <c r="X456" s="41"/>
      <c r="Y456" s="41"/>
      <c r="AL456" s="86">
        <v>44641</v>
      </c>
      <c r="AM456" s="86">
        <v>44665</v>
      </c>
      <c r="AN456" s="86">
        <v>44666</v>
      </c>
      <c r="AO456" s="86">
        <v>44711</v>
      </c>
      <c r="AP456" s="86">
        <v>44732</v>
      </c>
      <c r="AQ456" s="86">
        <v>44739</v>
      </c>
      <c r="AR456" s="86">
        <v>44746</v>
      </c>
      <c r="AS456" s="86">
        <v>44762</v>
      </c>
      <c r="AT456" s="86">
        <v>44788</v>
      </c>
    </row>
    <row r="457" spans="1:46" s="69" customFormat="1" ht="38.25" hidden="1" x14ac:dyDescent="0.25">
      <c r="A457" s="44" t="s">
        <v>9419</v>
      </c>
      <c r="B457" s="32" t="s">
        <v>9420</v>
      </c>
      <c r="C457" s="45" t="s">
        <v>7164</v>
      </c>
      <c r="D457" s="32" t="s">
        <v>8296</v>
      </c>
      <c r="E457" s="31" t="s">
        <v>9536</v>
      </c>
      <c r="F457" s="32" t="s">
        <v>9069</v>
      </c>
      <c r="G457" s="32" t="s">
        <v>8297</v>
      </c>
      <c r="H457" s="44" t="s">
        <v>6139</v>
      </c>
      <c r="I457" s="31" t="s">
        <v>360</v>
      </c>
      <c r="J457" s="31" t="s">
        <v>7025</v>
      </c>
      <c r="K457" s="32" t="s">
        <v>93</v>
      </c>
      <c r="L457" s="34">
        <v>30</v>
      </c>
      <c r="M457" s="47">
        <v>20221140150932</v>
      </c>
      <c r="N457" s="102">
        <v>44699</v>
      </c>
      <c r="O457" s="34">
        <v>20222110056001</v>
      </c>
      <c r="P457" s="49">
        <v>44718</v>
      </c>
      <c r="Q457" s="46">
        <f t="shared" si="7"/>
        <v>12</v>
      </c>
      <c r="R457" s="46">
        <f>NETWORKDAYS(N457,P457,AL457:AO457:AP457:AQ457:AR457:AS457:AT457)</f>
        <v>13</v>
      </c>
      <c r="S457" s="31" t="s">
        <v>9135</v>
      </c>
      <c r="T457" s="31"/>
      <c r="U457" s="35"/>
      <c r="V457" s="31"/>
      <c r="W457" s="31" t="s">
        <v>9702</v>
      </c>
      <c r="X457" s="31"/>
      <c r="Y457" s="31" t="s">
        <v>9703</v>
      </c>
      <c r="AL457" s="71">
        <v>44641</v>
      </c>
      <c r="AM457" s="71">
        <v>44665</v>
      </c>
      <c r="AN457" s="71">
        <v>44666</v>
      </c>
      <c r="AO457" s="71">
        <v>44711</v>
      </c>
      <c r="AP457" s="71">
        <v>44732</v>
      </c>
      <c r="AQ457" s="71">
        <v>44739</v>
      </c>
      <c r="AR457" s="71">
        <v>44746</v>
      </c>
      <c r="AS457" s="71">
        <v>44762</v>
      </c>
      <c r="AT457" s="71">
        <v>44788</v>
      </c>
    </row>
    <row r="458" spans="1:46" s="69" customFormat="1" ht="51" hidden="1" x14ac:dyDescent="0.25">
      <c r="A458" s="44" t="s">
        <v>9419</v>
      </c>
      <c r="B458" s="32" t="s">
        <v>9420</v>
      </c>
      <c r="C458" s="31" t="s">
        <v>9071</v>
      </c>
      <c r="D458" s="32" t="s">
        <v>8299</v>
      </c>
      <c r="E458" s="31" t="s">
        <v>9422</v>
      </c>
      <c r="F458" s="32" t="s">
        <v>9225</v>
      </c>
      <c r="G458" s="32" t="s">
        <v>8300</v>
      </c>
      <c r="H458" s="32" t="s">
        <v>9619</v>
      </c>
      <c r="I458" s="31" t="s">
        <v>7162</v>
      </c>
      <c r="J458" s="32" t="s">
        <v>7549</v>
      </c>
      <c r="K458" s="32" t="s">
        <v>55</v>
      </c>
      <c r="L458" s="34">
        <v>15</v>
      </c>
      <c r="M458" s="47">
        <v>20221140150942</v>
      </c>
      <c r="N458" s="50">
        <v>44699</v>
      </c>
      <c r="O458" s="34" t="s">
        <v>9079</v>
      </c>
      <c r="P458" s="111">
        <v>44745</v>
      </c>
      <c r="Q458" s="46">
        <f t="shared" si="7"/>
        <v>29</v>
      </c>
      <c r="R458" s="46">
        <f>NETWORKDAYS(N458,P458,AL458:AO458:AP458:AQ458:AR458:AS458:AT458)</f>
        <v>30</v>
      </c>
      <c r="S458" s="31" t="s">
        <v>9135</v>
      </c>
      <c r="T458" s="31" t="s">
        <v>9704</v>
      </c>
      <c r="U458" s="35" t="s">
        <v>9079</v>
      </c>
      <c r="V458" s="31" t="s">
        <v>9079</v>
      </c>
      <c r="W458" s="31" t="s">
        <v>9079</v>
      </c>
      <c r="X458" s="31" t="s">
        <v>9079</v>
      </c>
      <c r="Y458" s="31" t="s">
        <v>9840</v>
      </c>
      <c r="AL458" s="68">
        <v>44641</v>
      </c>
      <c r="AM458" s="68">
        <v>44665</v>
      </c>
      <c r="AN458" s="68">
        <v>44666</v>
      </c>
      <c r="AO458" s="68">
        <v>44711</v>
      </c>
      <c r="AP458" s="68">
        <v>44732</v>
      </c>
      <c r="AQ458" s="68">
        <v>44739</v>
      </c>
      <c r="AR458" s="68">
        <v>44746</v>
      </c>
      <c r="AS458" s="68">
        <v>44762</v>
      </c>
      <c r="AT458" s="68">
        <v>44788</v>
      </c>
    </row>
    <row r="459" spans="1:46" s="81" customFormat="1" ht="38.25" x14ac:dyDescent="0.25">
      <c r="A459" s="56" t="s">
        <v>9419</v>
      </c>
      <c r="B459" s="37" t="s">
        <v>9420</v>
      </c>
      <c r="C459" s="36" t="s">
        <v>9071</v>
      </c>
      <c r="D459" s="37" t="s">
        <v>8340</v>
      </c>
      <c r="E459" s="36" t="s">
        <v>9422</v>
      </c>
      <c r="F459" s="37" t="s">
        <v>9074</v>
      </c>
      <c r="G459" s="37" t="s">
        <v>8341</v>
      </c>
      <c r="H459" s="37" t="s">
        <v>9083</v>
      </c>
      <c r="I459" s="36" t="s">
        <v>360</v>
      </c>
      <c r="J459" s="36" t="s">
        <v>7025</v>
      </c>
      <c r="K459" s="37" t="s">
        <v>55</v>
      </c>
      <c r="L459" s="39">
        <v>15</v>
      </c>
      <c r="M459" s="105">
        <v>20221140151132</v>
      </c>
      <c r="N459" s="106">
        <v>44699</v>
      </c>
      <c r="O459" s="39">
        <v>20222110058101</v>
      </c>
      <c r="P459" s="59">
        <v>44736</v>
      </c>
      <c r="Q459" s="58">
        <f t="shared" si="7"/>
        <v>25</v>
      </c>
      <c r="R459" s="58">
        <f>NETWORKDAYS(N459,P459,AL459:AO459:AP459:AQ459:AR459:AS459:AT459)</f>
        <v>26</v>
      </c>
      <c r="S459" s="36" t="s">
        <v>9141</v>
      </c>
      <c r="T459" s="36" t="s">
        <v>9705</v>
      </c>
      <c r="U459" s="40"/>
      <c r="V459" s="36"/>
      <c r="W459" s="36" t="s">
        <v>9138</v>
      </c>
      <c r="X459" s="36"/>
      <c r="Y459" s="36" t="s">
        <v>9706</v>
      </c>
      <c r="AL459" s="80">
        <v>44641</v>
      </c>
      <c r="AM459" s="80">
        <v>44665</v>
      </c>
      <c r="AN459" s="80">
        <v>44666</v>
      </c>
      <c r="AO459" s="80">
        <v>44711</v>
      </c>
      <c r="AP459" s="80">
        <v>44732</v>
      </c>
      <c r="AQ459" s="80">
        <v>44739</v>
      </c>
      <c r="AR459" s="80">
        <v>44746</v>
      </c>
      <c r="AS459" s="80">
        <v>44762</v>
      </c>
      <c r="AT459" s="80">
        <v>44788</v>
      </c>
    </row>
    <row r="460" spans="1:46" s="69" customFormat="1" ht="38.25" hidden="1" x14ac:dyDescent="0.25">
      <c r="A460" s="44" t="s">
        <v>9419</v>
      </c>
      <c r="B460" s="32" t="s">
        <v>9420</v>
      </c>
      <c r="C460" s="45" t="s">
        <v>7077</v>
      </c>
      <c r="D460" s="32" t="s">
        <v>8345</v>
      </c>
      <c r="E460" s="31" t="s">
        <v>9536</v>
      </c>
      <c r="F460" s="32" t="s">
        <v>9095</v>
      </c>
      <c r="G460" s="32" t="s">
        <v>8346</v>
      </c>
      <c r="H460" s="32" t="s">
        <v>7161</v>
      </c>
      <c r="I460" s="31" t="s">
        <v>7162</v>
      </c>
      <c r="J460" s="44" t="s">
        <v>9096</v>
      </c>
      <c r="K460" s="32" t="s">
        <v>128</v>
      </c>
      <c r="L460" s="34">
        <v>15</v>
      </c>
      <c r="M460" s="47">
        <v>20221140151152</v>
      </c>
      <c r="N460" s="102">
        <v>44699</v>
      </c>
      <c r="O460" s="34">
        <v>20221000057171</v>
      </c>
      <c r="P460" s="49">
        <v>44721</v>
      </c>
      <c r="Q460" s="46">
        <f t="shared" si="7"/>
        <v>15</v>
      </c>
      <c r="R460" s="46">
        <f>NETWORKDAYS(N460,P460,AL460:AO460:AP460:AQ460:AR460:AS460:AT460)</f>
        <v>16</v>
      </c>
      <c r="S460" s="31" t="s">
        <v>9135</v>
      </c>
      <c r="T460" s="31"/>
      <c r="U460" s="35">
        <v>44721</v>
      </c>
      <c r="V460" s="31" t="s">
        <v>9549</v>
      </c>
      <c r="W460" s="31" t="s">
        <v>9138</v>
      </c>
      <c r="X460" s="31" t="s">
        <v>9079</v>
      </c>
      <c r="Y460" s="31" t="s">
        <v>9707</v>
      </c>
      <c r="AL460" s="71">
        <v>44641</v>
      </c>
      <c r="AM460" s="71">
        <v>44665</v>
      </c>
      <c r="AN460" s="71">
        <v>44666</v>
      </c>
      <c r="AO460" s="71">
        <v>44711</v>
      </c>
      <c r="AP460" s="71">
        <v>44732</v>
      </c>
      <c r="AQ460" s="71">
        <v>44739</v>
      </c>
      <c r="AR460" s="71">
        <v>44746</v>
      </c>
      <c r="AS460" s="71">
        <v>44762</v>
      </c>
      <c r="AT460" s="71">
        <v>44788</v>
      </c>
    </row>
    <row r="461" spans="1:46" s="81" customFormat="1" ht="38.25" x14ac:dyDescent="0.25">
      <c r="A461" s="56" t="s">
        <v>9419</v>
      </c>
      <c r="B461" s="37" t="s">
        <v>9070</v>
      </c>
      <c r="C461" s="36" t="s">
        <v>9071</v>
      </c>
      <c r="D461" s="37" t="s">
        <v>7561</v>
      </c>
      <c r="E461" s="36" t="s">
        <v>9536</v>
      </c>
      <c r="F461" s="37" t="s">
        <v>9095</v>
      </c>
      <c r="G461" s="37" t="s">
        <v>8348</v>
      </c>
      <c r="H461" s="36" t="s">
        <v>9114</v>
      </c>
      <c r="I461" s="36" t="s">
        <v>360</v>
      </c>
      <c r="J461" s="37" t="s">
        <v>392</v>
      </c>
      <c r="K461" s="37" t="s">
        <v>128</v>
      </c>
      <c r="L461" s="39">
        <v>15</v>
      </c>
      <c r="M461" s="105">
        <v>20221140151162</v>
      </c>
      <c r="N461" s="106">
        <v>44699</v>
      </c>
      <c r="O461" s="39"/>
      <c r="P461" s="59">
        <v>44726</v>
      </c>
      <c r="Q461" s="58">
        <f t="shared" si="7"/>
        <v>18</v>
      </c>
      <c r="R461" s="58">
        <f>NETWORKDAYS(N461,P461,AL461:AO461:AP461:AQ461:AR461:AS461:AT461)</f>
        <v>19</v>
      </c>
      <c r="S461" s="36" t="s">
        <v>9141</v>
      </c>
      <c r="T461" s="36"/>
      <c r="U461" s="40"/>
      <c r="V461" s="36"/>
      <c r="W461" s="36"/>
      <c r="X461" s="36"/>
      <c r="Y461" s="36" t="s">
        <v>9708</v>
      </c>
      <c r="AL461" s="80">
        <v>44641</v>
      </c>
      <c r="AM461" s="80">
        <v>44665</v>
      </c>
      <c r="AN461" s="80">
        <v>44666</v>
      </c>
      <c r="AO461" s="80">
        <v>44711</v>
      </c>
      <c r="AP461" s="80">
        <v>44732</v>
      </c>
      <c r="AQ461" s="80">
        <v>44739</v>
      </c>
      <c r="AR461" s="80">
        <v>44746</v>
      </c>
      <c r="AS461" s="80">
        <v>44762</v>
      </c>
      <c r="AT461" s="80">
        <v>44788</v>
      </c>
    </row>
    <row r="462" spans="1:46" s="69" customFormat="1" ht="38.25" hidden="1" x14ac:dyDescent="0.25">
      <c r="A462" s="44" t="s">
        <v>9419</v>
      </c>
      <c r="B462" s="32" t="s">
        <v>9420</v>
      </c>
      <c r="C462" s="45" t="s">
        <v>7006</v>
      </c>
      <c r="D462" s="32" t="s">
        <v>8350</v>
      </c>
      <c r="E462" s="31" t="s">
        <v>9536</v>
      </c>
      <c r="F462" s="32" t="s">
        <v>9074</v>
      </c>
      <c r="G462" s="32" t="s">
        <v>8351</v>
      </c>
      <c r="H462" s="31" t="s">
        <v>9118</v>
      </c>
      <c r="I462" s="31" t="s">
        <v>360</v>
      </c>
      <c r="J462" s="31" t="s">
        <v>7065</v>
      </c>
      <c r="K462" s="32" t="s">
        <v>128</v>
      </c>
      <c r="L462" s="34">
        <v>15</v>
      </c>
      <c r="M462" s="47">
        <v>20221140151172</v>
      </c>
      <c r="N462" s="50">
        <v>44699</v>
      </c>
      <c r="O462" s="34">
        <v>20222140055261</v>
      </c>
      <c r="P462" s="49">
        <v>44701</v>
      </c>
      <c r="Q462" s="46">
        <f t="shared" si="7"/>
        <v>2</v>
      </c>
      <c r="R462" s="46">
        <f>NETWORKDAYS(N462,P462,AL462:AO462:AP462:AQ462:AR462:AS462:AT462)</f>
        <v>3</v>
      </c>
      <c r="S462" s="31" t="s">
        <v>9135</v>
      </c>
      <c r="T462" s="31" t="s">
        <v>9709</v>
      </c>
      <c r="U462" s="35">
        <v>44701</v>
      </c>
      <c r="V462" s="31" t="s">
        <v>9549</v>
      </c>
      <c r="W462" s="31" t="s">
        <v>9138</v>
      </c>
      <c r="X462" s="31" t="s">
        <v>9079</v>
      </c>
      <c r="Y462" s="31" t="s">
        <v>9079</v>
      </c>
      <c r="AL462" s="68">
        <v>44641</v>
      </c>
      <c r="AM462" s="68">
        <v>44665</v>
      </c>
      <c r="AN462" s="68">
        <v>44666</v>
      </c>
      <c r="AO462" s="68">
        <v>44711</v>
      </c>
      <c r="AP462" s="68">
        <v>44732</v>
      </c>
      <c r="AQ462" s="68">
        <v>44739</v>
      </c>
      <c r="AR462" s="68">
        <v>44746</v>
      </c>
      <c r="AS462" s="68">
        <v>44762</v>
      </c>
      <c r="AT462" s="68">
        <v>44788</v>
      </c>
    </row>
    <row r="463" spans="1:46" s="69" customFormat="1" ht="51" hidden="1" x14ac:dyDescent="0.25">
      <c r="A463" s="44" t="s">
        <v>9419</v>
      </c>
      <c r="B463" s="32" t="s">
        <v>9420</v>
      </c>
      <c r="C463" s="31" t="s">
        <v>9071</v>
      </c>
      <c r="D463" s="32" t="s">
        <v>7496</v>
      </c>
      <c r="E463" s="31" t="s">
        <v>9227</v>
      </c>
      <c r="F463" s="32" t="s">
        <v>9069</v>
      </c>
      <c r="G463" s="32" t="s">
        <v>8368</v>
      </c>
      <c r="H463" s="32" t="s">
        <v>7526</v>
      </c>
      <c r="I463" s="31" t="s">
        <v>360</v>
      </c>
      <c r="J463" s="31" t="s">
        <v>7025</v>
      </c>
      <c r="K463" s="32" t="s">
        <v>128</v>
      </c>
      <c r="L463" s="34">
        <v>15</v>
      </c>
      <c r="M463" s="47">
        <v>20221140151262</v>
      </c>
      <c r="N463" s="102">
        <v>44699</v>
      </c>
      <c r="O463" s="34">
        <v>20222110056271</v>
      </c>
      <c r="P463" s="49">
        <v>44719</v>
      </c>
      <c r="Q463" s="46">
        <f t="shared" si="7"/>
        <v>13</v>
      </c>
      <c r="R463" s="46">
        <f>NETWORKDAYS(N463,P463,AL463:AO463:AP463:AQ463:AR463:AS463:AT463)</f>
        <v>14</v>
      </c>
      <c r="S463" s="31" t="s">
        <v>9135</v>
      </c>
      <c r="T463" s="31" t="s">
        <v>9710</v>
      </c>
      <c r="U463" s="35"/>
      <c r="V463" s="31" t="s">
        <v>9316</v>
      </c>
      <c r="W463" s="31" t="s">
        <v>9138</v>
      </c>
      <c r="X463" s="31" t="s">
        <v>9079</v>
      </c>
      <c r="Y463" s="31" t="s">
        <v>9692</v>
      </c>
      <c r="AL463" s="71">
        <v>44641</v>
      </c>
      <c r="AM463" s="71">
        <v>44665</v>
      </c>
      <c r="AN463" s="71">
        <v>44666</v>
      </c>
      <c r="AO463" s="71">
        <v>44711</v>
      </c>
      <c r="AP463" s="71">
        <v>44732</v>
      </c>
      <c r="AQ463" s="71">
        <v>44739</v>
      </c>
      <c r="AR463" s="71">
        <v>44746</v>
      </c>
      <c r="AS463" s="71">
        <v>44762</v>
      </c>
      <c r="AT463" s="71">
        <v>44788</v>
      </c>
    </row>
    <row r="464" spans="1:46" s="69" customFormat="1" ht="63.75" hidden="1" x14ac:dyDescent="0.25">
      <c r="A464" s="44" t="s">
        <v>9419</v>
      </c>
      <c r="B464" s="32" t="s">
        <v>9420</v>
      </c>
      <c r="C464" s="45" t="s">
        <v>7077</v>
      </c>
      <c r="D464" s="32" t="s">
        <v>8392</v>
      </c>
      <c r="E464" s="31" t="s">
        <v>9536</v>
      </c>
      <c r="F464" s="32" t="s">
        <v>9074</v>
      </c>
      <c r="G464" s="32" t="s">
        <v>8393</v>
      </c>
      <c r="H464" s="32" t="s">
        <v>8799</v>
      </c>
      <c r="I464" s="31" t="s">
        <v>360</v>
      </c>
      <c r="J464" s="31" t="s">
        <v>7065</v>
      </c>
      <c r="K464" s="32" t="s">
        <v>93</v>
      </c>
      <c r="L464" s="34">
        <v>30</v>
      </c>
      <c r="M464" s="47">
        <v>20221140151382</v>
      </c>
      <c r="N464" s="102">
        <v>44700</v>
      </c>
      <c r="O464" s="34"/>
      <c r="P464" s="49">
        <v>44704</v>
      </c>
      <c r="Q464" s="46">
        <f t="shared" si="7"/>
        <v>2</v>
      </c>
      <c r="R464" s="46">
        <f>NETWORKDAYS(N464,P464,AL464:AO464:AP464:AQ464:AR464:AS464:AT464)</f>
        <v>3</v>
      </c>
      <c r="S464" s="31" t="s">
        <v>9135</v>
      </c>
      <c r="T464" s="31" t="s">
        <v>9711</v>
      </c>
      <c r="U464" s="35" t="s">
        <v>9079</v>
      </c>
      <c r="V464" s="31" t="s">
        <v>9079</v>
      </c>
      <c r="W464" s="31" t="s">
        <v>9138</v>
      </c>
      <c r="X464" s="31" t="s">
        <v>9079</v>
      </c>
      <c r="Y464" s="31" t="s">
        <v>9712</v>
      </c>
      <c r="AL464" s="71">
        <v>44641</v>
      </c>
      <c r="AM464" s="71">
        <v>44665</v>
      </c>
      <c r="AN464" s="71">
        <v>44666</v>
      </c>
      <c r="AO464" s="71">
        <v>44711</v>
      </c>
      <c r="AP464" s="71">
        <v>44732</v>
      </c>
      <c r="AQ464" s="71">
        <v>44739</v>
      </c>
      <c r="AR464" s="71">
        <v>44746</v>
      </c>
      <c r="AS464" s="71">
        <v>44762</v>
      </c>
      <c r="AT464" s="71">
        <v>44788</v>
      </c>
    </row>
    <row r="465" spans="1:46" s="69" customFormat="1" ht="38.25" hidden="1" x14ac:dyDescent="0.25">
      <c r="A465" s="44" t="s">
        <v>9419</v>
      </c>
      <c r="B465" s="32" t="s">
        <v>9420</v>
      </c>
      <c r="C465" s="45" t="s">
        <v>7388</v>
      </c>
      <c r="D465" s="32" t="s">
        <v>8395</v>
      </c>
      <c r="E465" s="31" t="s">
        <v>9536</v>
      </c>
      <c r="F465" s="32" t="s">
        <v>9074</v>
      </c>
      <c r="G465" s="32" t="s">
        <v>8396</v>
      </c>
      <c r="H465" s="31" t="s">
        <v>9118</v>
      </c>
      <c r="I465" s="31" t="s">
        <v>360</v>
      </c>
      <c r="J465" s="31" t="s">
        <v>7065</v>
      </c>
      <c r="K465" s="32" t="s">
        <v>128</v>
      </c>
      <c r="L465" s="34">
        <v>15</v>
      </c>
      <c r="M465" s="47">
        <v>20221140151392</v>
      </c>
      <c r="N465" s="102">
        <v>44700</v>
      </c>
      <c r="O465" s="34"/>
      <c r="P465" s="49">
        <v>44720</v>
      </c>
      <c r="Q465" s="46">
        <f t="shared" si="7"/>
        <v>13</v>
      </c>
      <c r="R465" s="46">
        <f>NETWORKDAYS(N465,P465,AL465:AO465:AP465:AQ465:AR465:AS465:AT465)</f>
        <v>14</v>
      </c>
      <c r="S465" s="31" t="s">
        <v>9135</v>
      </c>
      <c r="T465" s="31" t="s">
        <v>9713</v>
      </c>
      <c r="U465" s="35">
        <v>44720</v>
      </c>
      <c r="V465" s="31" t="s">
        <v>9549</v>
      </c>
      <c r="W465" s="31" t="s">
        <v>9138</v>
      </c>
      <c r="X465" s="31" t="s">
        <v>9079</v>
      </c>
      <c r="Y465" s="31" t="s">
        <v>9079</v>
      </c>
      <c r="AL465" s="71">
        <v>44641</v>
      </c>
      <c r="AM465" s="71">
        <v>44665</v>
      </c>
      <c r="AN465" s="71">
        <v>44666</v>
      </c>
      <c r="AO465" s="71">
        <v>44711</v>
      </c>
      <c r="AP465" s="71">
        <v>44732</v>
      </c>
      <c r="AQ465" s="71">
        <v>44739</v>
      </c>
      <c r="AR465" s="71">
        <v>44746</v>
      </c>
      <c r="AS465" s="71">
        <v>44762</v>
      </c>
      <c r="AT465" s="71">
        <v>44788</v>
      </c>
    </row>
    <row r="466" spans="1:46" s="81" customFormat="1" ht="38.25" x14ac:dyDescent="0.25">
      <c r="A466" s="56" t="s">
        <v>9419</v>
      </c>
      <c r="B466" s="37" t="s">
        <v>9420</v>
      </c>
      <c r="C466" s="36" t="s">
        <v>9071</v>
      </c>
      <c r="D466" s="37" t="s">
        <v>8432</v>
      </c>
      <c r="E466" s="36" t="s">
        <v>9223</v>
      </c>
      <c r="F466" s="37" t="s">
        <v>9069</v>
      </c>
      <c r="G466" s="37" t="s">
        <v>8433</v>
      </c>
      <c r="H466" s="37" t="s">
        <v>1404</v>
      </c>
      <c r="I466" s="36" t="s">
        <v>360</v>
      </c>
      <c r="J466" s="36" t="s">
        <v>7065</v>
      </c>
      <c r="K466" s="37" t="s">
        <v>93</v>
      </c>
      <c r="L466" s="39">
        <v>30</v>
      </c>
      <c r="M466" s="105">
        <v>20221140151622</v>
      </c>
      <c r="N466" s="110">
        <v>44700</v>
      </c>
      <c r="O466" s="39">
        <v>20222140059091</v>
      </c>
      <c r="P466" s="101">
        <v>44750</v>
      </c>
      <c r="Q466" s="58">
        <f t="shared" si="7"/>
        <v>32</v>
      </c>
      <c r="R466" s="58">
        <f>NETWORKDAYS(N466,P466,AL466:AO466:AP466:AQ466:AR466:AS466:AT466)</f>
        <v>33</v>
      </c>
      <c r="S466" s="36" t="s">
        <v>9141</v>
      </c>
      <c r="T466" s="36" t="s">
        <v>9841</v>
      </c>
      <c r="U466" s="40" t="s">
        <v>9842</v>
      </c>
      <c r="V466" s="36" t="s">
        <v>9549</v>
      </c>
      <c r="W466" s="36" t="s">
        <v>9138</v>
      </c>
      <c r="X466" s="36" t="s">
        <v>9079</v>
      </c>
      <c r="Y466" s="36" t="s">
        <v>9079</v>
      </c>
      <c r="AL466" s="84">
        <v>44641</v>
      </c>
      <c r="AM466" s="84">
        <v>44665</v>
      </c>
      <c r="AN466" s="84">
        <v>44666</v>
      </c>
      <c r="AO466" s="84">
        <v>44711</v>
      </c>
      <c r="AP466" s="84">
        <v>44732</v>
      </c>
      <c r="AQ466" s="84">
        <v>44739</v>
      </c>
      <c r="AR466" s="84">
        <v>44746</v>
      </c>
      <c r="AS466" s="84">
        <v>44762</v>
      </c>
      <c r="AT466" s="84">
        <v>44788</v>
      </c>
    </row>
    <row r="467" spans="1:46" s="69" customFormat="1" ht="38.25" hidden="1" x14ac:dyDescent="0.25">
      <c r="A467" s="44" t="s">
        <v>9419</v>
      </c>
      <c r="B467" s="44" t="s">
        <v>9224</v>
      </c>
      <c r="C467" s="45" t="s">
        <v>7067</v>
      </c>
      <c r="D467" s="32" t="s">
        <v>9058</v>
      </c>
      <c r="E467" s="31" t="s">
        <v>9223</v>
      </c>
      <c r="F467" s="31" t="s">
        <v>9101</v>
      </c>
      <c r="G467" s="32" t="s">
        <v>9059</v>
      </c>
      <c r="H467" s="32" t="s">
        <v>9089</v>
      </c>
      <c r="I467" s="31" t="s">
        <v>360</v>
      </c>
      <c r="J467" s="31" t="s">
        <v>9090</v>
      </c>
      <c r="K467" s="32" t="s">
        <v>55</v>
      </c>
      <c r="L467" s="34">
        <v>15</v>
      </c>
      <c r="M467" s="47">
        <v>20229000151502</v>
      </c>
      <c r="N467" s="102">
        <v>44700</v>
      </c>
      <c r="O467" s="34"/>
      <c r="P467" s="49">
        <v>44719</v>
      </c>
      <c r="Q467" s="46">
        <f t="shared" si="7"/>
        <v>12</v>
      </c>
      <c r="R467" s="46">
        <f>NETWORKDAYS(N467,P467,AL467:AO467:AP467:AQ467:AR467:AS467:AT467)</f>
        <v>13</v>
      </c>
      <c r="S467" s="31" t="s">
        <v>9135</v>
      </c>
      <c r="T467" s="31"/>
      <c r="U467" s="35"/>
      <c r="V467" s="31"/>
      <c r="W467" s="31"/>
      <c r="X467" s="31"/>
      <c r="Y467" s="31" t="s">
        <v>9714</v>
      </c>
      <c r="AL467" s="71">
        <v>44641</v>
      </c>
      <c r="AM467" s="71">
        <v>44665</v>
      </c>
      <c r="AN467" s="71">
        <v>44666</v>
      </c>
      <c r="AO467" s="71">
        <v>44711</v>
      </c>
      <c r="AP467" s="71">
        <v>44732</v>
      </c>
      <c r="AQ467" s="71">
        <v>44739</v>
      </c>
      <c r="AR467" s="71">
        <v>44746</v>
      </c>
      <c r="AS467" s="71">
        <v>44762</v>
      </c>
      <c r="AT467" s="71">
        <v>44788</v>
      </c>
    </row>
    <row r="468" spans="1:46" s="69" customFormat="1" ht="38.25" hidden="1" x14ac:dyDescent="0.25">
      <c r="A468" s="44" t="s">
        <v>9419</v>
      </c>
      <c r="B468" s="32" t="s">
        <v>9420</v>
      </c>
      <c r="C468" s="45" t="s">
        <v>7427</v>
      </c>
      <c r="D468" s="32" t="s">
        <v>8438</v>
      </c>
      <c r="E468" s="31" t="s">
        <v>9536</v>
      </c>
      <c r="F468" s="32" t="s">
        <v>9095</v>
      </c>
      <c r="G468" s="32" t="s">
        <v>8439</v>
      </c>
      <c r="H468" s="44" t="s">
        <v>1761</v>
      </c>
      <c r="I468" s="31" t="s">
        <v>360</v>
      </c>
      <c r="J468" s="31" t="s">
        <v>7025</v>
      </c>
      <c r="K468" s="32" t="s">
        <v>128</v>
      </c>
      <c r="L468" s="34">
        <v>15</v>
      </c>
      <c r="M468" s="47">
        <v>20221140151642</v>
      </c>
      <c r="N468" s="102">
        <v>44701</v>
      </c>
      <c r="O468" s="34"/>
      <c r="P468" s="49">
        <v>44725</v>
      </c>
      <c r="Q468" s="46">
        <f t="shared" si="7"/>
        <v>15</v>
      </c>
      <c r="R468" s="46">
        <f>NETWORKDAYS(N468,P468,AL468:AO468:AP468:AQ468:AR468:AS468:AT468)</f>
        <v>16</v>
      </c>
      <c r="S468" s="31" t="s">
        <v>9135</v>
      </c>
      <c r="T468" s="31"/>
      <c r="U468" s="35"/>
      <c r="V468" s="31"/>
      <c r="W468" s="31"/>
      <c r="X468" s="31"/>
      <c r="Y468" s="31" t="s">
        <v>9714</v>
      </c>
      <c r="AL468" s="71">
        <v>44641</v>
      </c>
      <c r="AM468" s="71">
        <v>44665</v>
      </c>
      <c r="AN468" s="71">
        <v>44666</v>
      </c>
      <c r="AO468" s="71">
        <v>44711</v>
      </c>
      <c r="AP468" s="71">
        <v>44732</v>
      </c>
      <c r="AQ468" s="71">
        <v>44739</v>
      </c>
      <c r="AR468" s="71">
        <v>44746</v>
      </c>
      <c r="AS468" s="71">
        <v>44762</v>
      </c>
      <c r="AT468" s="71">
        <v>44788</v>
      </c>
    </row>
    <row r="469" spans="1:46" s="69" customFormat="1" ht="38.25" hidden="1" x14ac:dyDescent="0.25">
      <c r="A469" s="44" t="s">
        <v>9419</v>
      </c>
      <c r="B469" s="32" t="s">
        <v>9420</v>
      </c>
      <c r="C469" s="45" t="s">
        <v>7427</v>
      </c>
      <c r="D469" s="32" t="s">
        <v>7821</v>
      </c>
      <c r="E469" s="31" t="s">
        <v>9536</v>
      </c>
      <c r="F469" s="32" t="s">
        <v>9074</v>
      </c>
      <c r="G469" s="32" t="s">
        <v>8448</v>
      </c>
      <c r="H469" s="44" t="s">
        <v>9285</v>
      </c>
      <c r="I469" s="31" t="s">
        <v>360</v>
      </c>
      <c r="J469" s="31" t="s">
        <v>7025</v>
      </c>
      <c r="K469" s="32" t="s">
        <v>128</v>
      </c>
      <c r="L469" s="34">
        <v>15</v>
      </c>
      <c r="M469" s="47">
        <v>20221140151682</v>
      </c>
      <c r="N469" s="102">
        <v>44701</v>
      </c>
      <c r="O469" s="34">
        <v>20222110055601</v>
      </c>
      <c r="P469" s="49">
        <v>44718</v>
      </c>
      <c r="Q469" s="46">
        <f t="shared" si="7"/>
        <v>10</v>
      </c>
      <c r="R469" s="46">
        <f>NETWORKDAYS(N469,P469,AL469:AO469:AP469:AQ469:AR469:AS469:AT469)</f>
        <v>11</v>
      </c>
      <c r="S469" s="31" t="s">
        <v>9135</v>
      </c>
      <c r="T469" s="31" t="s">
        <v>9715</v>
      </c>
      <c r="U469" s="35" t="s">
        <v>9079</v>
      </c>
      <c r="V469" s="31" t="s">
        <v>9316</v>
      </c>
      <c r="W469" s="31" t="s">
        <v>9079</v>
      </c>
      <c r="X469" s="31" t="s">
        <v>9079</v>
      </c>
      <c r="Y469" s="31" t="s">
        <v>9692</v>
      </c>
      <c r="AL469" s="71">
        <v>44641</v>
      </c>
      <c r="AM469" s="71">
        <v>44665</v>
      </c>
      <c r="AN469" s="71">
        <v>44666</v>
      </c>
      <c r="AO469" s="71">
        <v>44711</v>
      </c>
      <c r="AP469" s="71">
        <v>44732</v>
      </c>
      <c r="AQ469" s="71">
        <v>44739</v>
      </c>
      <c r="AR469" s="71">
        <v>44746</v>
      </c>
      <c r="AS469" s="71">
        <v>44762</v>
      </c>
      <c r="AT469" s="71">
        <v>44788</v>
      </c>
    </row>
    <row r="470" spans="1:46" s="69" customFormat="1" ht="38.25" hidden="1" x14ac:dyDescent="0.25">
      <c r="A470" s="44" t="s">
        <v>9419</v>
      </c>
      <c r="B470" s="32" t="s">
        <v>9420</v>
      </c>
      <c r="C470" s="45" t="s">
        <v>7290</v>
      </c>
      <c r="D470" s="32" t="s">
        <v>7879</v>
      </c>
      <c r="E470" s="31" t="s">
        <v>9536</v>
      </c>
      <c r="F470" s="32" t="s">
        <v>9069</v>
      </c>
      <c r="G470" s="32" t="s">
        <v>8297</v>
      </c>
      <c r="H470" s="44" t="s">
        <v>9285</v>
      </c>
      <c r="I470" s="31" t="s">
        <v>360</v>
      </c>
      <c r="J470" s="31" t="s">
        <v>7025</v>
      </c>
      <c r="K470" s="32" t="s">
        <v>93</v>
      </c>
      <c r="L470" s="34">
        <v>30</v>
      </c>
      <c r="M470" s="47">
        <v>20221140151692</v>
      </c>
      <c r="N470" s="102">
        <v>44701</v>
      </c>
      <c r="O470" s="34">
        <v>20222110055711</v>
      </c>
      <c r="P470" s="49">
        <v>44718</v>
      </c>
      <c r="Q470" s="46">
        <f t="shared" si="7"/>
        <v>10</v>
      </c>
      <c r="R470" s="46">
        <f>NETWORKDAYS(N470,P470,AL470:AO470:AP470:AQ470:AR470:AS470:AT470)</f>
        <v>11</v>
      </c>
      <c r="S470" s="31" t="s">
        <v>9135</v>
      </c>
      <c r="T470" s="31" t="s">
        <v>9716</v>
      </c>
      <c r="U470" s="35" t="s">
        <v>9079</v>
      </c>
      <c r="V470" s="31" t="s">
        <v>9316</v>
      </c>
      <c r="W470" s="31" t="s">
        <v>9079</v>
      </c>
      <c r="X470" s="31" t="s">
        <v>9079</v>
      </c>
      <c r="Y470" s="31" t="s">
        <v>9692</v>
      </c>
      <c r="AL470" s="68">
        <v>44641</v>
      </c>
      <c r="AM470" s="68">
        <v>44665</v>
      </c>
      <c r="AN470" s="68">
        <v>44666</v>
      </c>
      <c r="AO470" s="68">
        <v>44711</v>
      </c>
      <c r="AP470" s="68">
        <v>44732</v>
      </c>
      <c r="AQ470" s="68">
        <v>44739</v>
      </c>
      <c r="AR470" s="68">
        <v>44746</v>
      </c>
      <c r="AS470" s="68">
        <v>44762</v>
      </c>
      <c r="AT470" s="68">
        <v>44788</v>
      </c>
    </row>
    <row r="471" spans="1:46" s="69" customFormat="1" ht="38.25" hidden="1" x14ac:dyDescent="0.25">
      <c r="A471" s="44" t="s">
        <v>9419</v>
      </c>
      <c r="B471" s="32" t="s">
        <v>9420</v>
      </c>
      <c r="C471" s="45" t="s">
        <v>7410</v>
      </c>
      <c r="D471" s="32" t="s">
        <v>8456</v>
      </c>
      <c r="E471" s="31" t="s">
        <v>9536</v>
      </c>
      <c r="F471" s="32" t="s">
        <v>9225</v>
      </c>
      <c r="G471" s="32" t="s">
        <v>8457</v>
      </c>
      <c r="H471" s="32" t="s">
        <v>7526</v>
      </c>
      <c r="I471" s="31" t="s">
        <v>360</v>
      </c>
      <c r="J471" s="31" t="s">
        <v>7025</v>
      </c>
      <c r="K471" s="32" t="s">
        <v>128</v>
      </c>
      <c r="L471" s="34">
        <v>15</v>
      </c>
      <c r="M471" s="47">
        <v>20221140151722</v>
      </c>
      <c r="N471" s="102">
        <v>44701</v>
      </c>
      <c r="O471" s="34">
        <v>20222110055721</v>
      </c>
      <c r="P471" s="49">
        <v>44718</v>
      </c>
      <c r="Q471" s="46">
        <f t="shared" si="7"/>
        <v>10</v>
      </c>
      <c r="R471" s="46">
        <f>NETWORKDAYS(N471,P471,AL471:AO471:AP471:AQ471:AR471:AS471:AT471)</f>
        <v>11</v>
      </c>
      <c r="S471" s="31" t="s">
        <v>9135</v>
      </c>
      <c r="T471" s="31" t="s">
        <v>9717</v>
      </c>
      <c r="U471" s="35" t="s">
        <v>9079</v>
      </c>
      <c r="V471" s="31" t="s">
        <v>9316</v>
      </c>
      <c r="W471" s="31" t="s">
        <v>9079</v>
      </c>
      <c r="X471" s="31" t="s">
        <v>9079</v>
      </c>
      <c r="Y471" s="31" t="s">
        <v>9692</v>
      </c>
      <c r="AL471" s="71">
        <v>44641</v>
      </c>
      <c r="AM471" s="71">
        <v>44665</v>
      </c>
      <c r="AN471" s="71">
        <v>44666</v>
      </c>
      <c r="AO471" s="71">
        <v>44711</v>
      </c>
      <c r="AP471" s="71">
        <v>44732</v>
      </c>
      <c r="AQ471" s="71">
        <v>44739</v>
      </c>
      <c r="AR471" s="71">
        <v>44746</v>
      </c>
      <c r="AS471" s="71">
        <v>44762</v>
      </c>
      <c r="AT471" s="71">
        <v>44788</v>
      </c>
    </row>
    <row r="472" spans="1:46" s="81" customFormat="1" ht="38.25" x14ac:dyDescent="0.25">
      <c r="A472" s="56" t="s">
        <v>9419</v>
      </c>
      <c r="B472" s="37" t="s">
        <v>9420</v>
      </c>
      <c r="C472" s="107" t="s">
        <v>7088</v>
      </c>
      <c r="D472" s="37" t="s">
        <v>8473</v>
      </c>
      <c r="E472" s="36" t="s">
        <v>9536</v>
      </c>
      <c r="F472" s="37" t="s">
        <v>9074</v>
      </c>
      <c r="G472" s="37" t="s">
        <v>8474</v>
      </c>
      <c r="H472" s="56" t="s">
        <v>9285</v>
      </c>
      <c r="I472" s="36" t="s">
        <v>360</v>
      </c>
      <c r="J472" s="37" t="s">
        <v>392</v>
      </c>
      <c r="K472" s="37" t="s">
        <v>128</v>
      </c>
      <c r="L472" s="39">
        <v>15</v>
      </c>
      <c r="M472" s="105">
        <v>20221140151782</v>
      </c>
      <c r="N472" s="106">
        <v>44701</v>
      </c>
      <c r="O472" s="39">
        <v>20222110056651</v>
      </c>
      <c r="P472" s="59">
        <v>44727</v>
      </c>
      <c r="Q472" s="58">
        <f t="shared" si="7"/>
        <v>17</v>
      </c>
      <c r="R472" s="58">
        <f>NETWORKDAYS(N472,P472,AL472:AO472:AP472:AQ472:AR472:AS472:AT472)</f>
        <v>18</v>
      </c>
      <c r="S472" s="36" t="s">
        <v>9141</v>
      </c>
      <c r="T472" s="36" t="s">
        <v>9718</v>
      </c>
      <c r="U472" s="40"/>
      <c r="V472" s="36"/>
      <c r="W472" s="36"/>
      <c r="X472" s="36"/>
      <c r="Y472" s="36" t="s">
        <v>9714</v>
      </c>
      <c r="AL472" s="80">
        <v>44641</v>
      </c>
      <c r="AM472" s="80">
        <v>44665</v>
      </c>
      <c r="AN472" s="80">
        <v>44666</v>
      </c>
      <c r="AO472" s="80">
        <v>44711</v>
      </c>
      <c r="AP472" s="80">
        <v>44732</v>
      </c>
      <c r="AQ472" s="80">
        <v>44739</v>
      </c>
      <c r="AR472" s="80">
        <v>44746</v>
      </c>
      <c r="AS472" s="80">
        <v>44762</v>
      </c>
      <c r="AT472" s="80">
        <v>44788</v>
      </c>
    </row>
    <row r="473" spans="1:46" s="69" customFormat="1" ht="51" hidden="1" x14ac:dyDescent="0.25">
      <c r="A473" s="44" t="s">
        <v>9419</v>
      </c>
      <c r="B473" s="32" t="s">
        <v>9420</v>
      </c>
      <c r="C473" s="31" t="s">
        <v>9071</v>
      </c>
      <c r="D473" s="32" t="s">
        <v>8481</v>
      </c>
      <c r="E473" s="31" t="s">
        <v>9423</v>
      </c>
      <c r="F473" s="32" t="s">
        <v>9074</v>
      </c>
      <c r="G473" s="32" t="s">
        <v>8482</v>
      </c>
      <c r="H473" s="31" t="s">
        <v>9114</v>
      </c>
      <c r="I473" s="31" t="s">
        <v>360</v>
      </c>
      <c r="J473" s="32" t="s">
        <v>392</v>
      </c>
      <c r="K473" s="44" t="s">
        <v>880</v>
      </c>
      <c r="L473" s="34">
        <v>15</v>
      </c>
      <c r="M473" s="47">
        <v>20221140151812</v>
      </c>
      <c r="N473" s="102">
        <v>44701</v>
      </c>
      <c r="O473" s="34">
        <v>20222130055431</v>
      </c>
      <c r="P473" s="49">
        <v>44718</v>
      </c>
      <c r="Q473" s="46">
        <f t="shared" si="7"/>
        <v>10</v>
      </c>
      <c r="R473" s="46">
        <f>NETWORKDAYS(N473,P473,AL473:AO473:AP473:AQ473:AR473:AS473:AT473)</f>
        <v>11</v>
      </c>
      <c r="S473" s="31" t="s">
        <v>9135</v>
      </c>
      <c r="T473" s="31" t="s">
        <v>9719</v>
      </c>
      <c r="U473" s="35" t="s">
        <v>9079</v>
      </c>
      <c r="V473" s="31" t="s">
        <v>9079</v>
      </c>
      <c r="W473" s="31" t="s">
        <v>9138</v>
      </c>
      <c r="X473" s="31" t="s">
        <v>9079</v>
      </c>
      <c r="Y473" s="31" t="s">
        <v>9720</v>
      </c>
      <c r="AL473" s="71">
        <v>44641</v>
      </c>
      <c r="AM473" s="71">
        <v>44665</v>
      </c>
      <c r="AN473" s="71">
        <v>44666</v>
      </c>
      <c r="AO473" s="71">
        <v>44711</v>
      </c>
      <c r="AP473" s="71">
        <v>44732</v>
      </c>
      <c r="AQ473" s="71">
        <v>44739</v>
      </c>
      <c r="AR473" s="71">
        <v>44746</v>
      </c>
      <c r="AS473" s="71">
        <v>44762</v>
      </c>
      <c r="AT473" s="71">
        <v>44788</v>
      </c>
    </row>
    <row r="474" spans="1:46" s="69" customFormat="1" ht="38.25" hidden="1" x14ac:dyDescent="0.25">
      <c r="A474" s="44" t="s">
        <v>9419</v>
      </c>
      <c r="B474" s="32" t="s">
        <v>9420</v>
      </c>
      <c r="C474" s="31" t="s">
        <v>9071</v>
      </c>
      <c r="D474" s="32" t="s">
        <v>8534</v>
      </c>
      <c r="E474" s="31" t="s">
        <v>9223</v>
      </c>
      <c r="F474" s="32" t="s">
        <v>9095</v>
      </c>
      <c r="G474" s="32" t="s">
        <v>8220</v>
      </c>
      <c r="H474" s="32" t="s">
        <v>8234</v>
      </c>
      <c r="I474" s="31" t="s">
        <v>360</v>
      </c>
      <c r="J474" s="31" t="s">
        <v>7025</v>
      </c>
      <c r="K474" s="32" t="s">
        <v>128</v>
      </c>
      <c r="L474" s="34">
        <v>15</v>
      </c>
      <c r="M474" s="47">
        <v>20221140152092</v>
      </c>
      <c r="N474" s="102">
        <v>44703</v>
      </c>
      <c r="O474" s="34">
        <v>20222110056151</v>
      </c>
      <c r="P474" s="49">
        <v>44719</v>
      </c>
      <c r="Q474" s="46">
        <f t="shared" si="7"/>
        <v>10</v>
      </c>
      <c r="R474" s="46">
        <f>NETWORKDAYS(N474,P474,AL474:AO474:AP474:AQ474:AR474:AS474:AT474)</f>
        <v>11</v>
      </c>
      <c r="S474" s="31" t="s">
        <v>9135</v>
      </c>
      <c r="T474" s="31" t="s">
        <v>9721</v>
      </c>
      <c r="U474" s="35" t="s">
        <v>9079</v>
      </c>
      <c r="V474" s="31" t="s">
        <v>9079</v>
      </c>
      <c r="W474" s="31" t="s">
        <v>9138</v>
      </c>
      <c r="X474" s="31" t="s">
        <v>9079</v>
      </c>
      <c r="Y474" s="31" t="s">
        <v>9722</v>
      </c>
      <c r="AL474" s="68">
        <v>44641</v>
      </c>
      <c r="AM474" s="68">
        <v>44665</v>
      </c>
      <c r="AN474" s="68">
        <v>44666</v>
      </c>
      <c r="AO474" s="68">
        <v>44711</v>
      </c>
      <c r="AP474" s="68">
        <v>44732</v>
      </c>
      <c r="AQ474" s="68">
        <v>44739</v>
      </c>
      <c r="AR474" s="68">
        <v>44746</v>
      </c>
      <c r="AS474" s="68">
        <v>44762</v>
      </c>
      <c r="AT474" s="68">
        <v>44788</v>
      </c>
    </row>
    <row r="475" spans="1:46" s="87" customFormat="1" ht="51" x14ac:dyDescent="0.25">
      <c r="A475" s="53" t="s">
        <v>9419</v>
      </c>
      <c r="B475" s="42" t="s">
        <v>9420</v>
      </c>
      <c r="C475" s="41" t="s">
        <v>9071</v>
      </c>
      <c r="D475" s="42" t="s">
        <v>8541</v>
      </c>
      <c r="E475" s="41" t="s">
        <v>9423</v>
      </c>
      <c r="F475" s="42" t="s">
        <v>9095</v>
      </c>
      <c r="G475" s="42" t="s">
        <v>8542</v>
      </c>
      <c r="H475" s="41" t="s">
        <v>9114</v>
      </c>
      <c r="I475" s="41" t="s">
        <v>360</v>
      </c>
      <c r="J475" s="42" t="s">
        <v>392</v>
      </c>
      <c r="K475" s="42" t="s">
        <v>128</v>
      </c>
      <c r="L475" s="96">
        <v>15</v>
      </c>
      <c r="M475" s="103">
        <v>20221140152122</v>
      </c>
      <c r="N475" s="104">
        <v>44703</v>
      </c>
      <c r="O475" s="96"/>
      <c r="P475" s="99">
        <v>44771</v>
      </c>
      <c r="Q475" s="55">
        <f t="shared" si="7"/>
        <v>44</v>
      </c>
      <c r="R475" s="55">
        <f>NETWORKDAYS(N475,P475,AL475:AO475:AP475:AQ475:AR475:AS475:AT475)</f>
        <v>45</v>
      </c>
      <c r="S475" s="41" t="s">
        <v>9158</v>
      </c>
      <c r="T475" s="41"/>
      <c r="U475" s="109"/>
      <c r="V475" s="41"/>
      <c r="W475" s="41"/>
      <c r="X475" s="41"/>
      <c r="Y475" s="41"/>
      <c r="AL475" s="86">
        <v>44641</v>
      </c>
      <c r="AM475" s="86">
        <v>44665</v>
      </c>
      <c r="AN475" s="86">
        <v>44666</v>
      </c>
      <c r="AO475" s="86">
        <v>44711</v>
      </c>
      <c r="AP475" s="86">
        <v>44732</v>
      </c>
      <c r="AQ475" s="86">
        <v>44739</v>
      </c>
      <c r="AR475" s="86">
        <v>44746</v>
      </c>
      <c r="AS475" s="86">
        <v>44762</v>
      </c>
      <c r="AT475" s="86">
        <v>44788</v>
      </c>
    </row>
    <row r="476" spans="1:46" s="81" customFormat="1" ht="38.25" x14ac:dyDescent="0.25">
      <c r="A476" s="56" t="s">
        <v>9419</v>
      </c>
      <c r="B476" s="37" t="s">
        <v>9420</v>
      </c>
      <c r="C476" s="107" t="s">
        <v>7150</v>
      </c>
      <c r="D476" s="37" t="s">
        <v>7634</v>
      </c>
      <c r="E476" s="36" t="s">
        <v>9536</v>
      </c>
      <c r="F476" s="37" t="s">
        <v>9069</v>
      </c>
      <c r="G476" s="37" t="s">
        <v>8256</v>
      </c>
      <c r="H476" s="37" t="s">
        <v>1404</v>
      </c>
      <c r="I476" s="36" t="s">
        <v>360</v>
      </c>
      <c r="J476" s="36" t="s">
        <v>7065</v>
      </c>
      <c r="K476" s="37" t="s">
        <v>128</v>
      </c>
      <c r="L476" s="39">
        <v>15</v>
      </c>
      <c r="M476" s="105">
        <v>20221140152182</v>
      </c>
      <c r="N476" s="106">
        <v>44703</v>
      </c>
      <c r="O476" s="39">
        <v>20222140058681</v>
      </c>
      <c r="P476" s="59">
        <v>44740</v>
      </c>
      <c r="Q476" s="58">
        <f t="shared" si="7"/>
        <v>23</v>
      </c>
      <c r="R476" s="58">
        <f>NETWORKDAYS(N476,P476,AL476:AO476:AP476:AQ476:AR476:AS476:AT476)</f>
        <v>24</v>
      </c>
      <c r="S476" s="36" t="s">
        <v>9141</v>
      </c>
      <c r="T476" s="36" t="s">
        <v>9723</v>
      </c>
      <c r="U476" s="40"/>
      <c r="V476" s="36"/>
      <c r="W476" s="36" t="s">
        <v>9138</v>
      </c>
      <c r="X476" s="36"/>
      <c r="Y476" s="36" t="s">
        <v>9706</v>
      </c>
      <c r="AL476" s="80">
        <v>44641</v>
      </c>
      <c r="AM476" s="80">
        <v>44665</v>
      </c>
      <c r="AN476" s="80">
        <v>44666</v>
      </c>
      <c r="AO476" s="80">
        <v>44711</v>
      </c>
      <c r="AP476" s="80">
        <v>44732</v>
      </c>
      <c r="AQ476" s="80">
        <v>44739</v>
      </c>
      <c r="AR476" s="80">
        <v>44746</v>
      </c>
      <c r="AS476" s="80">
        <v>44762</v>
      </c>
      <c r="AT476" s="80">
        <v>44788</v>
      </c>
    </row>
    <row r="477" spans="1:46" s="69" customFormat="1" ht="51" hidden="1" x14ac:dyDescent="0.25">
      <c r="A477" s="44" t="s">
        <v>9419</v>
      </c>
      <c r="B477" s="32" t="s">
        <v>9538</v>
      </c>
      <c r="C477" s="31" t="s">
        <v>9071</v>
      </c>
      <c r="D477" s="32" t="s">
        <v>8579</v>
      </c>
      <c r="E477" s="31" t="s">
        <v>9227</v>
      </c>
      <c r="F477" s="32" t="s">
        <v>9074</v>
      </c>
      <c r="G477" s="32" t="s">
        <v>8580</v>
      </c>
      <c r="H477" s="32" t="s">
        <v>9094</v>
      </c>
      <c r="I477" s="32" t="s">
        <v>9076</v>
      </c>
      <c r="J477" s="31" t="s">
        <v>7774</v>
      </c>
      <c r="K477" s="32" t="s">
        <v>660</v>
      </c>
      <c r="L477" s="34">
        <v>10</v>
      </c>
      <c r="M477" s="47">
        <v>20221140152272</v>
      </c>
      <c r="N477" s="102">
        <v>44704</v>
      </c>
      <c r="O477" s="34">
        <v>20223130056191</v>
      </c>
      <c r="P477" s="49">
        <v>44718</v>
      </c>
      <c r="Q477" s="46">
        <f t="shared" si="7"/>
        <v>9</v>
      </c>
      <c r="R477" s="46">
        <f>NETWORKDAYS(N477,P477,AL477:AO477:AP477:AQ477:AR477:AS477:AT477)</f>
        <v>10</v>
      </c>
      <c r="S477" s="31" t="s">
        <v>9135</v>
      </c>
      <c r="T477" s="31"/>
      <c r="U477" s="35">
        <v>44718</v>
      </c>
      <c r="V477" s="31" t="s">
        <v>9549</v>
      </c>
      <c r="W477" s="31" t="s">
        <v>9138</v>
      </c>
      <c r="X477" s="31" t="s">
        <v>9079</v>
      </c>
      <c r="Y477" s="31" t="s">
        <v>9506</v>
      </c>
      <c r="AL477" s="71">
        <v>44641</v>
      </c>
      <c r="AM477" s="71">
        <v>44665</v>
      </c>
      <c r="AN477" s="71">
        <v>44666</v>
      </c>
      <c r="AO477" s="71">
        <v>44711</v>
      </c>
      <c r="AP477" s="71">
        <v>44732</v>
      </c>
      <c r="AQ477" s="71">
        <v>44739</v>
      </c>
      <c r="AR477" s="71">
        <v>44746</v>
      </c>
      <c r="AS477" s="71">
        <v>44762</v>
      </c>
      <c r="AT477" s="71">
        <v>44788</v>
      </c>
    </row>
    <row r="478" spans="1:46" s="69" customFormat="1" ht="38.25" hidden="1" x14ac:dyDescent="0.25">
      <c r="A478" s="44" t="s">
        <v>9419</v>
      </c>
      <c r="B478" s="32" t="s">
        <v>9538</v>
      </c>
      <c r="C478" s="45" t="s">
        <v>7581</v>
      </c>
      <c r="D478" s="32" t="s">
        <v>8612</v>
      </c>
      <c r="E478" s="31" t="s">
        <v>9223</v>
      </c>
      <c r="F478" s="32" t="s">
        <v>9069</v>
      </c>
      <c r="G478" s="32" t="s">
        <v>8613</v>
      </c>
      <c r="H478" s="32" t="s">
        <v>9089</v>
      </c>
      <c r="I478" s="31" t="s">
        <v>360</v>
      </c>
      <c r="J478" s="31" t="s">
        <v>9090</v>
      </c>
      <c r="K478" s="32" t="s">
        <v>55</v>
      </c>
      <c r="L478" s="34">
        <v>15</v>
      </c>
      <c r="M478" s="47">
        <v>20221140152422</v>
      </c>
      <c r="N478" s="102">
        <v>44704</v>
      </c>
      <c r="O478" s="34">
        <v>20222150056601</v>
      </c>
      <c r="P478" s="49">
        <v>44725</v>
      </c>
      <c r="Q478" s="46">
        <f t="shared" si="7"/>
        <v>14</v>
      </c>
      <c r="R478" s="46">
        <f>NETWORKDAYS(N478,P478,AL478:AO478:AP478:AQ478:AR478:AS478:AT478)</f>
        <v>15</v>
      </c>
      <c r="S478" s="31" t="s">
        <v>9135</v>
      </c>
      <c r="T478" s="31"/>
      <c r="U478" s="35" t="s">
        <v>9079</v>
      </c>
      <c r="V478" s="31" t="s">
        <v>9316</v>
      </c>
      <c r="W478" s="31" t="s">
        <v>9138</v>
      </c>
      <c r="X478" s="31" t="s">
        <v>9079</v>
      </c>
      <c r="Y478" s="31" t="s">
        <v>9633</v>
      </c>
      <c r="AL478" s="68">
        <v>44641</v>
      </c>
      <c r="AM478" s="68">
        <v>44665</v>
      </c>
      <c r="AN478" s="68">
        <v>44666</v>
      </c>
      <c r="AO478" s="68">
        <v>44711</v>
      </c>
      <c r="AP478" s="68">
        <v>44732</v>
      </c>
      <c r="AQ478" s="68">
        <v>44739</v>
      </c>
      <c r="AR478" s="68">
        <v>44746</v>
      </c>
      <c r="AS478" s="68">
        <v>44762</v>
      </c>
      <c r="AT478" s="68">
        <v>44788</v>
      </c>
    </row>
    <row r="479" spans="1:46" s="69" customFormat="1" ht="25.5" hidden="1" x14ac:dyDescent="0.25">
      <c r="A479" s="44" t="s">
        <v>9419</v>
      </c>
      <c r="B479" s="44" t="s">
        <v>9224</v>
      </c>
      <c r="C479" s="45" t="s">
        <v>7092</v>
      </c>
      <c r="D479" s="32" t="s">
        <v>9062</v>
      </c>
      <c r="E479" s="31" t="s">
        <v>9223</v>
      </c>
      <c r="F479" s="32" t="s">
        <v>9074</v>
      </c>
      <c r="G479" s="32" t="s">
        <v>9063</v>
      </c>
      <c r="H479" s="32" t="s">
        <v>9620</v>
      </c>
      <c r="I479" s="31" t="s">
        <v>7162</v>
      </c>
      <c r="J479" s="31" t="s">
        <v>7549</v>
      </c>
      <c r="K479" s="32" t="s">
        <v>55</v>
      </c>
      <c r="L479" s="34">
        <v>15</v>
      </c>
      <c r="M479" s="47">
        <v>20229000152302</v>
      </c>
      <c r="N479" s="50">
        <v>44704</v>
      </c>
      <c r="O479" s="34" t="s">
        <v>9079</v>
      </c>
      <c r="P479" s="49">
        <v>44705</v>
      </c>
      <c r="Q479" s="46">
        <f t="shared" si="7"/>
        <v>1</v>
      </c>
      <c r="R479" s="46">
        <f>NETWORKDAYS(N479,P479,AL479:AO479:AP479:AQ479:AR479:AS479:AT479)</f>
        <v>2</v>
      </c>
      <c r="S479" s="31" t="s">
        <v>9135</v>
      </c>
      <c r="T479" s="31" t="s">
        <v>9724</v>
      </c>
      <c r="U479" s="35" t="s">
        <v>9079</v>
      </c>
      <c r="V479" s="31" t="s">
        <v>9079</v>
      </c>
      <c r="W479" s="31" t="s">
        <v>9138</v>
      </c>
      <c r="X479" s="31" t="s">
        <v>9079</v>
      </c>
      <c r="Y479" s="31" t="s">
        <v>9725</v>
      </c>
      <c r="AL479" s="71">
        <v>44641</v>
      </c>
      <c r="AM479" s="71">
        <v>44665</v>
      </c>
      <c r="AN479" s="71">
        <v>44666</v>
      </c>
      <c r="AO479" s="71">
        <v>44711</v>
      </c>
      <c r="AP479" s="71">
        <v>44732</v>
      </c>
      <c r="AQ479" s="71">
        <v>44739</v>
      </c>
      <c r="AR479" s="71">
        <v>44746</v>
      </c>
      <c r="AS479" s="71">
        <v>44762</v>
      </c>
      <c r="AT479" s="71">
        <v>44788</v>
      </c>
    </row>
    <row r="480" spans="1:46" s="81" customFormat="1" ht="38.25" x14ac:dyDescent="0.25">
      <c r="A480" s="56" t="s">
        <v>9419</v>
      </c>
      <c r="B480" s="37" t="s">
        <v>9420</v>
      </c>
      <c r="C480" s="36" t="s">
        <v>9071</v>
      </c>
      <c r="D480" s="37" t="s">
        <v>8663</v>
      </c>
      <c r="E480" s="36" t="s">
        <v>9223</v>
      </c>
      <c r="F480" s="37" t="s">
        <v>9069</v>
      </c>
      <c r="G480" s="37" t="s">
        <v>8664</v>
      </c>
      <c r="H480" s="37" t="s">
        <v>316</v>
      </c>
      <c r="I480" s="36" t="s">
        <v>360</v>
      </c>
      <c r="J480" s="36" t="s">
        <v>7065</v>
      </c>
      <c r="K480" s="37" t="s">
        <v>585</v>
      </c>
      <c r="L480" s="39">
        <v>10</v>
      </c>
      <c r="M480" s="105">
        <v>20221140152642</v>
      </c>
      <c r="N480" s="106">
        <v>44705</v>
      </c>
      <c r="O480" s="39"/>
      <c r="P480" s="59">
        <v>44725</v>
      </c>
      <c r="Q480" s="58">
        <f t="shared" si="7"/>
        <v>13</v>
      </c>
      <c r="R480" s="58">
        <f>NETWORKDAYS(N480,P480,AL480:AO480:AP480:AQ480:AR480:AS480:AT480)</f>
        <v>14</v>
      </c>
      <c r="S480" s="36" t="s">
        <v>9141</v>
      </c>
      <c r="T480" s="36" t="s">
        <v>9726</v>
      </c>
      <c r="U480" s="40" t="s">
        <v>9079</v>
      </c>
      <c r="V480" s="36" t="s">
        <v>9079</v>
      </c>
      <c r="W480" s="36" t="s">
        <v>9138</v>
      </c>
      <c r="X480" s="36" t="s">
        <v>9079</v>
      </c>
      <c r="Y480" s="36" t="s">
        <v>9727</v>
      </c>
      <c r="AL480" s="80">
        <v>44641</v>
      </c>
      <c r="AM480" s="80">
        <v>44665</v>
      </c>
      <c r="AN480" s="80">
        <v>44666</v>
      </c>
      <c r="AO480" s="80">
        <v>44711</v>
      </c>
      <c r="AP480" s="80">
        <v>44732</v>
      </c>
      <c r="AQ480" s="80">
        <v>44739</v>
      </c>
      <c r="AR480" s="80">
        <v>44746</v>
      </c>
      <c r="AS480" s="80">
        <v>44762</v>
      </c>
      <c r="AT480" s="80">
        <v>44788</v>
      </c>
    </row>
    <row r="481" spans="1:46" s="69" customFormat="1" ht="38.25" hidden="1" x14ac:dyDescent="0.25">
      <c r="A481" s="44" t="s">
        <v>9419</v>
      </c>
      <c r="B481" s="32" t="s">
        <v>9420</v>
      </c>
      <c r="C481" s="31" t="s">
        <v>9071</v>
      </c>
      <c r="D481" s="32" t="s">
        <v>7011</v>
      </c>
      <c r="E481" s="31" t="s">
        <v>9223</v>
      </c>
      <c r="F481" s="32" t="s">
        <v>9069</v>
      </c>
      <c r="G481" s="32" t="s">
        <v>8681</v>
      </c>
      <c r="H481" s="32" t="s">
        <v>316</v>
      </c>
      <c r="I481" s="31" t="s">
        <v>360</v>
      </c>
      <c r="J481" s="31" t="s">
        <v>7065</v>
      </c>
      <c r="K481" s="32" t="s">
        <v>55</v>
      </c>
      <c r="L481" s="34">
        <v>15</v>
      </c>
      <c r="M481" s="47">
        <v>20221140152712</v>
      </c>
      <c r="N481" s="102">
        <v>44705</v>
      </c>
      <c r="O481" s="34" t="s">
        <v>9079</v>
      </c>
      <c r="P481" s="49">
        <v>44725</v>
      </c>
      <c r="Q481" s="46">
        <f t="shared" si="7"/>
        <v>13</v>
      </c>
      <c r="R481" s="46">
        <f>NETWORKDAYS(N481,P481,AL481:AO481:AP481:AQ481:AR481:AS481:AT481)</f>
        <v>14</v>
      </c>
      <c r="S481" s="31" t="s">
        <v>9135</v>
      </c>
      <c r="T481" s="31" t="s">
        <v>9728</v>
      </c>
      <c r="U481" s="35" t="s">
        <v>9079</v>
      </c>
      <c r="V481" s="31" t="s">
        <v>9079</v>
      </c>
      <c r="W481" s="31" t="s">
        <v>9138</v>
      </c>
      <c r="X481" s="31" t="s">
        <v>9079</v>
      </c>
      <c r="Y481" s="31" t="s">
        <v>9729</v>
      </c>
      <c r="AL481" s="71">
        <v>44641</v>
      </c>
      <c r="AM481" s="71">
        <v>44665</v>
      </c>
      <c r="AN481" s="71">
        <v>44666</v>
      </c>
      <c r="AO481" s="71">
        <v>44711</v>
      </c>
      <c r="AP481" s="71">
        <v>44732</v>
      </c>
      <c r="AQ481" s="71">
        <v>44739</v>
      </c>
      <c r="AR481" s="71">
        <v>44746</v>
      </c>
      <c r="AS481" s="71">
        <v>44762</v>
      </c>
      <c r="AT481" s="71">
        <v>44788</v>
      </c>
    </row>
    <row r="482" spans="1:46" s="87" customFormat="1" ht="38.25" x14ac:dyDescent="0.25">
      <c r="A482" s="53" t="s">
        <v>9419</v>
      </c>
      <c r="B482" s="42" t="s">
        <v>9420</v>
      </c>
      <c r="C482" s="108" t="s">
        <v>7581</v>
      </c>
      <c r="D482" s="42" t="s">
        <v>7709</v>
      </c>
      <c r="E482" s="41" t="s">
        <v>9536</v>
      </c>
      <c r="F482" s="42" t="s">
        <v>9225</v>
      </c>
      <c r="G482" s="42" t="s">
        <v>8695</v>
      </c>
      <c r="H482" s="53" t="s">
        <v>1761</v>
      </c>
      <c r="I482" s="41" t="s">
        <v>360</v>
      </c>
      <c r="J482" s="41" t="s">
        <v>7025</v>
      </c>
      <c r="K482" s="42" t="s">
        <v>128</v>
      </c>
      <c r="L482" s="96">
        <v>15</v>
      </c>
      <c r="M482" s="103">
        <v>20221140152782</v>
      </c>
      <c r="N482" s="104">
        <v>44705</v>
      </c>
      <c r="O482" s="96"/>
      <c r="P482" s="99">
        <v>44771</v>
      </c>
      <c r="Q482" s="55">
        <f t="shared" si="7"/>
        <v>43</v>
      </c>
      <c r="R482" s="55">
        <f>NETWORKDAYS(N482,P482,AL482:AO482:AP482:AQ482:AR482:AS482:AT482)</f>
        <v>44</v>
      </c>
      <c r="S482" s="41" t="s">
        <v>9158</v>
      </c>
      <c r="T482" s="41"/>
      <c r="U482" s="109"/>
      <c r="V482" s="41"/>
      <c r="W482" s="41"/>
      <c r="X482" s="41"/>
      <c r="Y482" s="41"/>
      <c r="AL482" s="88">
        <v>44641</v>
      </c>
      <c r="AM482" s="88">
        <v>44665</v>
      </c>
      <c r="AN482" s="88">
        <v>44666</v>
      </c>
      <c r="AO482" s="88">
        <v>44711</v>
      </c>
      <c r="AP482" s="88">
        <v>44732</v>
      </c>
      <c r="AQ482" s="88">
        <v>44739</v>
      </c>
      <c r="AR482" s="88">
        <v>44746</v>
      </c>
      <c r="AS482" s="88">
        <v>44762</v>
      </c>
      <c r="AT482" s="88">
        <v>44788</v>
      </c>
    </row>
    <row r="483" spans="1:46" s="69" customFormat="1" ht="63.75" hidden="1" x14ac:dyDescent="0.25">
      <c r="A483" s="44" t="s">
        <v>9419</v>
      </c>
      <c r="B483" s="32" t="s">
        <v>9420</v>
      </c>
      <c r="C483" s="45" t="s">
        <v>7581</v>
      </c>
      <c r="D483" s="32" t="s">
        <v>7709</v>
      </c>
      <c r="E483" s="31" t="s">
        <v>9536</v>
      </c>
      <c r="F483" s="32" t="s">
        <v>9225</v>
      </c>
      <c r="G483" s="32" t="s">
        <v>8708</v>
      </c>
      <c r="H483" s="32" t="s">
        <v>9083</v>
      </c>
      <c r="I483" s="31" t="s">
        <v>360</v>
      </c>
      <c r="J483" s="31" t="s">
        <v>7025</v>
      </c>
      <c r="K483" s="32" t="s">
        <v>128</v>
      </c>
      <c r="L483" s="34">
        <v>15</v>
      </c>
      <c r="M483" s="47">
        <v>20221140152842</v>
      </c>
      <c r="N483" s="102">
        <v>44705</v>
      </c>
      <c r="O483" s="34" t="s">
        <v>9621</v>
      </c>
      <c r="P483" s="49">
        <v>44719</v>
      </c>
      <c r="Q483" s="46">
        <f t="shared" si="7"/>
        <v>9</v>
      </c>
      <c r="R483" s="46">
        <f>NETWORKDAYS(N483,P483,AL483:AO483:AP483:AQ483:AR483:AS483:AT483)</f>
        <v>10</v>
      </c>
      <c r="S483" s="31" t="s">
        <v>9135</v>
      </c>
      <c r="T483" s="31" t="s">
        <v>9730</v>
      </c>
      <c r="U483" s="35">
        <v>44726</v>
      </c>
      <c r="V483" s="31" t="s">
        <v>9549</v>
      </c>
      <c r="W483" s="31" t="s">
        <v>9138</v>
      </c>
      <c r="X483" s="31" t="s">
        <v>9079</v>
      </c>
      <c r="Y483" s="31" t="s">
        <v>9079</v>
      </c>
      <c r="AL483" s="71">
        <v>44641</v>
      </c>
      <c r="AM483" s="71">
        <v>44665</v>
      </c>
      <c r="AN483" s="71">
        <v>44666</v>
      </c>
      <c r="AO483" s="71">
        <v>44711</v>
      </c>
      <c r="AP483" s="71">
        <v>44732</v>
      </c>
      <c r="AQ483" s="71">
        <v>44739</v>
      </c>
      <c r="AR483" s="71">
        <v>44746</v>
      </c>
      <c r="AS483" s="71">
        <v>44762</v>
      </c>
      <c r="AT483" s="71">
        <v>44788</v>
      </c>
    </row>
    <row r="484" spans="1:46" s="81" customFormat="1" ht="38.25" x14ac:dyDescent="0.25">
      <c r="A484" s="56" t="s">
        <v>9419</v>
      </c>
      <c r="B484" s="37" t="s">
        <v>9070</v>
      </c>
      <c r="C484" s="36" t="s">
        <v>9071</v>
      </c>
      <c r="D484" s="37" t="s">
        <v>8724</v>
      </c>
      <c r="E484" s="36" t="s">
        <v>9223</v>
      </c>
      <c r="F484" s="37" t="s">
        <v>9069</v>
      </c>
      <c r="G484" s="37" t="s">
        <v>8725</v>
      </c>
      <c r="H484" s="56" t="s">
        <v>3806</v>
      </c>
      <c r="I484" s="36" t="s">
        <v>360</v>
      </c>
      <c r="J484" s="36" t="s">
        <v>7065</v>
      </c>
      <c r="K484" s="37" t="s">
        <v>55</v>
      </c>
      <c r="L484" s="39">
        <v>15</v>
      </c>
      <c r="M484" s="105">
        <v>20221140152912</v>
      </c>
      <c r="N484" s="110">
        <v>44705</v>
      </c>
      <c r="O484" s="39">
        <v>20222140057871</v>
      </c>
      <c r="P484" s="101">
        <v>44771</v>
      </c>
      <c r="Q484" s="58">
        <f t="shared" si="7"/>
        <v>43</v>
      </c>
      <c r="R484" s="58">
        <f>NETWORKDAYS(N484,P484,AL484:AO484:AP484:AQ484:AR484:AS484:AT484)</f>
        <v>44</v>
      </c>
      <c r="S484" s="36" t="s">
        <v>9141</v>
      </c>
      <c r="T484" s="36" t="s">
        <v>9731</v>
      </c>
      <c r="U484" s="40"/>
      <c r="V484" s="36"/>
      <c r="W484" s="36"/>
      <c r="X484" s="36"/>
      <c r="Y484" s="36" t="s">
        <v>9891</v>
      </c>
      <c r="AL484" s="80">
        <v>44641</v>
      </c>
      <c r="AM484" s="80">
        <v>44665</v>
      </c>
      <c r="AN484" s="80">
        <v>44666</v>
      </c>
      <c r="AO484" s="80">
        <v>44711</v>
      </c>
      <c r="AP484" s="80">
        <v>44732</v>
      </c>
      <c r="AQ484" s="80">
        <v>44739</v>
      </c>
      <c r="AR484" s="80">
        <v>44746</v>
      </c>
      <c r="AS484" s="80">
        <v>44762</v>
      </c>
      <c r="AT484" s="80">
        <v>44788</v>
      </c>
    </row>
    <row r="485" spans="1:46" s="81" customFormat="1" ht="38.25" x14ac:dyDescent="0.25">
      <c r="A485" s="56" t="s">
        <v>9419</v>
      </c>
      <c r="B485" s="37" t="s">
        <v>9070</v>
      </c>
      <c r="C485" s="36" t="s">
        <v>9071</v>
      </c>
      <c r="D485" s="37" t="s">
        <v>8727</v>
      </c>
      <c r="E485" s="36" t="s">
        <v>9223</v>
      </c>
      <c r="F485" s="37" t="s">
        <v>9069</v>
      </c>
      <c r="G485" s="37" t="s">
        <v>8728</v>
      </c>
      <c r="H485" s="56" t="s">
        <v>3806</v>
      </c>
      <c r="I485" s="36" t="s">
        <v>360</v>
      </c>
      <c r="J485" s="36" t="s">
        <v>7065</v>
      </c>
      <c r="K485" s="37" t="s">
        <v>55</v>
      </c>
      <c r="L485" s="39">
        <v>15</v>
      </c>
      <c r="M485" s="105">
        <v>20221140152922</v>
      </c>
      <c r="N485" s="106">
        <v>44705</v>
      </c>
      <c r="O485" s="39" t="s">
        <v>9622</v>
      </c>
      <c r="P485" s="59">
        <v>44734</v>
      </c>
      <c r="Q485" s="58">
        <f t="shared" si="7"/>
        <v>19</v>
      </c>
      <c r="R485" s="58">
        <f>NETWORKDAYS(N485,P485,AL485:AO485:AP485:AQ485:AR485:AS485:AT485)</f>
        <v>20</v>
      </c>
      <c r="S485" s="36" t="s">
        <v>9141</v>
      </c>
      <c r="T485" s="36" t="s">
        <v>9732</v>
      </c>
      <c r="U485" s="40">
        <v>44734</v>
      </c>
      <c r="V485" s="36" t="s">
        <v>9549</v>
      </c>
      <c r="W485" s="36" t="s">
        <v>9138</v>
      </c>
      <c r="X485" s="36" t="s">
        <v>9079</v>
      </c>
      <c r="Y485" s="36" t="s">
        <v>9079</v>
      </c>
      <c r="AL485" s="80">
        <v>44641</v>
      </c>
      <c r="AM485" s="80">
        <v>44665</v>
      </c>
      <c r="AN485" s="80">
        <v>44666</v>
      </c>
      <c r="AO485" s="80">
        <v>44711</v>
      </c>
      <c r="AP485" s="80">
        <v>44732</v>
      </c>
      <c r="AQ485" s="80">
        <v>44739</v>
      </c>
      <c r="AR485" s="80">
        <v>44746</v>
      </c>
      <c r="AS485" s="80">
        <v>44762</v>
      </c>
      <c r="AT485" s="80">
        <v>44788</v>
      </c>
    </row>
    <row r="486" spans="1:46" s="69" customFormat="1" ht="38.25" hidden="1" x14ac:dyDescent="0.25">
      <c r="A486" s="44" t="s">
        <v>9419</v>
      </c>
      <c r="B486" s="32" t="s">
        <v>9420</v>
      </c>
      <c r="C486" s="45" t="s">
        <v>7077</v>
      </c>
      <c r="D486" s="32" t="s">
        <v>8762</v>
      </c>
      <c r="E486" s="31" t="s">
        <v>9536</v>
      </c>
      <c r="F486" s="32" t="s">
        <v>9095</v>
      </c>
      <c r="G486" s="32" t="s">
        <v>8763</v>
      </c>
      <c r="H486" s="32" t="s">
        <v>7161</v>
      </c>
      <c r="I486" s="31" t="s">
        <v>7162</v>
      </c>
      <c r="J486" s="44" t="s">
        <v>9096</v>
      </c>
      <c r="K486" s="32" t="s">
        <v>55</v>
      </c>
      <c r="L486" s="34">
        <v>15</v>
      </c>
      <c r="M486" s="47">
        <v>20221140153082</v>
      </c>
      <c r="N486" s="102">
        <v>44706</v>
      </c>
      <c r="O486" s="34" t="s">
        <v>9079</v>
      </c>
      <c r="P486" s="49">
        <v>44722</v>
      </c>
      <c r="Q486" s="46">
        <f t="shared" si="7"/>
        <v>11</v>
      </c>
      <c r="R486" s="46">
        <f>NETWORKDAYS(N486,P486,AL486:AO486:AP486:AQ486:AR486:AS486:AT486)</f>
        <v>12</v>
      </c>
      <c r="S486" s="31" t="s">
        <v>9135</v>
      </c>
      <c r="T486" s="31" t="s">
        <v>9733</v>
      </c>
      <c r="U486" s="35" t="s">
        <v>9079</v>
      </c>
      <c r="V486" s="31" t="s">
        <v>9079</v>
      </c>
      <c r="W486" s="31" t="s">
        <v>9079</v>
      </c>
      <c r="X486" s="31" t="s">
        <v>9079</v>
      </c>
      <c r="Y486" s="31" t="s">
        <v>9079</v>
      </c>
      <c r="AL486" s="68">
        <v>44641</v>
      </c>
      <c r="AM486" s="68">
        <v>44665</v>
      </c>
      <c r="AN486" s="68">
        <v>44666</v>
      </c>
      <c r="AO486" s="68">
        <v>44711</v>
      </c>
      <c r="AP486" s="68">
        <v>44732</v>
      </c>
      <c r="AQ486" s="68">
        <v>44739</v>
      </c>
      <c r="AR486" s="68">
        <v>44746</v>
      </c>
      <c r="AS486" s="68">
        <v>44762</v>
      </c>
      <c r="AT486" s="68">
        <v>44788</v>
      </c>
    </row>
    <row r="487" spans="1:46" s="81" customFormat="1" ht="38.25" x14ac:dyDescent="0.25">
      <c r="A487" s="56" t="s">
        <v>9419</v>
      </c>
      <c r="B487" s="37" t="s">
        <v>9420</v>
      </c>
      <c r="C487" s="107" t="s">
        <v>7427</v>
      </c>
      <c r="D487" s="37" t="s">
        <v>8801</v>
      </c>
      <c r="E487" s="36" t="s">
        <v>9536</v>
      </c>
      <c r="F487" s="37" t="s">
        <v>9069</v>
      </c>
      <c r="G487" s="37" t="s">
        <v>8802</v>
      </c>
      <c r="H487" s="37" t="s">
        <v>7671</v>
      </c>
      <c r="I487" s="36" t="s">
        <v>360</v>
      </c>
      <c r="J487" s="36" t="s">
        <v>9090</v>
      </c>
      <c r="K487" s="37" t="s">
        <v>128</v>
      </c>
      <c r="L487" s="39">
        <v>15</v>
      </c>
      <c r="M487" s="105">
        <v>20221140153252</v>
      </c>
      <c r="N487" s="106">
        <v>44706</v>
      </c>
      <c r="O487" s="39">
        <v>20222000057001</v>
      </c>
      <c r="P487" s="59">
        <v>44729</v>
      </c>
      <c r="Q487" s="58">
        <f t="shared" si="7"/>
        <v>16</v>
      </c>
      <c r="R487" s="58">
        <f>NETWORKDAYS(N487,P487,AL487:AO487:AP487:AQ487:AR487:AS487:AT487)</f>
        <v>17</v>
      </c>
      <c r="S487" s="36" t="s">
        <v>9141</v>
      </c>
      <c r="T487" s="36"/>
      <c r="U487" s="40">
        <v>44729</v>
      </c>
      <c r="V487" s="36" t="s">
        <v>9549</v>
      </c>
      <c r="W487" s="36" t="s">
        <v>9138</v>
      </c>
      <c r="X487" s="36" t="s">
        <v>9079</v>
      </c>
      <c r="Y487" s="36" t="s">
        <v>9079</v>
      </c>
      <c r="AL487" s="80">
        <v>44641</v>
      </c>
      <c r="AM487" s="80">
        <v>44665</v>
      </c>
      <c r="AN487" s="80">
        <v>44666</v>
      </c>
      <c r="AO487" s="80">
        <v>44711</v>
      </c>
      <c r="AP487" s="80">
        <v>44732</v>
      </c>
      <c r="AQ487" s="80">
        <v>44739</v>
      </c>
      <c r="AR487" s="80">
        <v>44746</v>
      </c>
      <c r="AS487" s="80">
        <v>44762</v>
      </c>
      <c r="AT487" s="80">
        <v>44788</v>
      </c>
    </row>
    <row r="488" spans="1:46" s="87" customFormat="1" ht="38.25" x14ac:dyDescent="0.25">
      <c r="A488" s="53" t="s">
        <v>9419</v>
      </c>
      <c r="B488" s="42" t="s">
        <v>9420</v>
      </c>
      <c r="C488" s="108" t="s">
        <v>8001</v>
      </c>
      <c r="D488" s="42" t="s">
        <v>8807</v>
      </c>
      <c r="E488" s="41" t="s">
        <v>9536</v>
      </c>
      <c r="F488" s="42" t="s">
        <v>9074</v>
      </c>
      <c r="G488" s="42" t="s">
        <v>8808</v>
      </c>
      <c r="H488" s="53" t="s">
        <v>1761</v>
      </c>
      <c r="I488" s="41" t="s">
        <v>360</v>
      </c>
      <c r="J488" s="41" t="s">
        <v>7025</v>
      </c>
      <c r="K488" s="42" t="s">
        <v>128</v>
      </c>
      <c r="L488" s="96">
        <v>15</v>
      </c>
      <c r="M488" s="103">
        <v>20221140153272</v>
      </c>
      <c r="N488" s="104">
        <v>44706</v>
      </c>
      <c r="O488" s="96"/>
      <c r="P488" s="99">
        <v>44771</v>
      </c>
      <c r="Q488" s="55">
        <f t="shared" si="7"/>
        <v>42</v>
      </c>
      <c r="R488" s="55">
        <f>NETWORKDAYS(N488,P488,AL488:AO488:AP488:AQ488:AR488:AS488:AT488)</f>
        <v>43</v>
      </c>
      <c r="S488" s="41" t="s">
        <v>9158</v>
      </c>
      <c r="T488" s="41"/>
      <c r="U488" s="109"/>
      <c r="V488" s="41"/>
      <c r="W488" s="41"/>
      <c r="X488" s="41"/>
      <c r="Y488" s="41"/>
      <c r="AL488" s="86">
        <v>44641</v>
      </c>
      <c r="AM488" s="86">
        <v>44665</v>
      </c>
      <c r="AN488" s="86">
        <v>44666</v>
      </c>
      <c r="AO488" s="86">
        <v>44711</v>
      </c>
      <c r="AP488" s="86">
        <v>44732</v>
      </c>
      <c r="AQ488" s="86">
        <v>44739</v>
      </c>
      <c r="AR488" s="86">
        <v>44746</v>
      </c>
      <c r="AS488" s="86">
        <v>44762</v>
      </c>
      <c r="AT488" s="86">
        <v>44788</v>
      </c>
    </row>
    <row r="489" spans="1:46" s="69" customFormat="1" ht="25.5" hidden="1" x14ac:dyDescent="0.25">
      <c r="A489" s="44" t="s">
        <v>9419</v>
      </c>
      <c r="B489" s="32" t="s">
        <v>9420</v>
      </c>
      <c r="C489" s="31" t="s">
        <v>9071</v>
      </c>
      <c r="D489" s="32" t="s">
        <v>8848</v>
      </c>
      <c r="E489" s="31" t="s">
        <v>9223</v>
      </c>
      <c r="F489" s="32" t="s">
        <v>9074</v>
      </c>
      <c r="G489" s="32" t="s">
        <v>8849</v>
      </c>
      <c r="H489" s="32" t="s">
        <v>9094</v>
      </c>
      <c r="I489" s="32" t="s">
        <v>9076</v>
      </c>
      <c r="J489" s="31" t="s">
        <v>7774</v>
      </c>
      <c r="K489" s="32" t="s">
        <v>585</v>
      </c>
      <c r="L489" s="34">
        <v>10</v>
      </c>
      <c r="M489" s="47">
        <v>20221140153442</v>
      </c>
      <c r="N489" s="102">
        <v>44707</v>
      </c>
      <c r="O489" s="34" t="s">
        <v>9079</v>
      </c>
      <c r="P489" s="49">
        <v>44713</v>
      </c>
      <c r="Q489" s="46">
        <f t="shared" si="7"/>
        <v>3</v>
      </c>
      <c r="R489" s="46">
        <f>NETWORKDAYS(N489,P489,AL489:AO489:AP489:AQ489:AR489:AS489:AT489)</f>
        <v>4</v>
      </c>
      <c r="S489" s="31" t="s">
        <v>9135</v>
      </c>
      <c r="T489" s="31"/>
      <c r="U489" s="35">
        <v>44713</v>
      </c>
      <c r="V489" s="31" t="s">
        <v>9549</v>
      </c>
      <c r="W489" s="31" t="s">
        <v>9138</v>
      </c>
      <c r="X489" s="31" t="s">
        <v>9079</v>
      </c>
      <c r="Y489" s="31" t="s">
        <v>9734</v>
      </c>
      <c r="AL489" s="71">
        <v>44641</v>
      </c>
      <c r="AM489" s="71">
        <v>44665</v>
      </c>
      <c r="AN489" s="71">
        <v>44666</v>
      </c>
      <c r="AO489" s="71">
        <v>44711</v>
      </c>
      <c r="AP489" s="71">
        <v>44732</v>
      </c>
      <c r="AQ489" s="71">
        <v>44739</v>
      </c>
      <c r="AR489" s="71">
        <v>44746</v>
      </c>
      <c r="AS489" s="71">
        <v>44762</v>
      </c>
      <c r="AT489" s="71">
        <v>44788</v>
      </c>
    </row>
    <row r="490" spans="1:46" s="69" customFormat="1" ht="38.25" hidden="1" x14ac:dyDescent="0.25">
      <c r="A490" s="44" t="s">
        <v>9419</v>
      </c>
      <c r="B490" s="32" t="s">
        <v>9538</v>
      </c>
      <c r="C490" s="45" t="s">
        <v>8872</v>
      </c>
      <c r="D490" s="32" t="s">
        <v>8873</v>
      </c>
      <c r="E490" s="31" t="s">
        <v>9227</v>
      </c>
      <c r="F490" s="32" t="s">
        <v>9225</v>
      </c>
      <c r="G490" s="32" t="s">
        <v>8874</v>
      </c>
      <c r="H490" s="32" t="s">
        <v>7526</v>
      </c>
      <c r="I490" s="31" t="s">
        <v>360</v>
      </c>
      <c r="J490" s="31" t="s">
        <v>7025</v>
      </c>
      <c r="K490" s="32" t="s">
        <v>128</v>
      </c>
      <c r="L490" s="34">
        <v>15</v>
      </c>
      <c r="M490" s="47">
        <v>20221140153562</v>
      </c>
      <c r="N490" s="102">
        <v>44707</v>
      </c>
      <c r="O490" s="34">
        <v>20222110057161</v>
      </c>
      <c r="P490" s="49">
        <v>44729</v>
      </c>
      <c r="Q490" s="46">
        <f t="shared" si="7"/>
        <v>15</v>
      </c>
      <c r="R490" s="46">
        <f>NETWORKDAYS(N490,P490,AL490:AO490:AP490:AQ490:AR490:AS490:AT490)</f>
        <v>16</v>
      </c>
      <c r="S490" s="31" t="s">
        <v>9135</v>
      </c>
      <c r="T490" s="31" t="s">
        <v>9735</v>
      </c>
      <c r="U490" s="35">
        <v>44733</v>
      </c>
      <c r="V490" s="31" t="s">
        <v>9549</v>
      </c>
      <c r="W490" s="31" t="s">
        <v>9138</v>
      </c>
      <c r="X490" s="31" t="s">
        <v>9079</v>
      </c>
      <c r="Y490" s="31" t="s">
        <v>9079</v>
      </c>
      <c r="AL490" s="68">
        <v>44641</v>
      </c>
      <c r="AM490" s="68">
        <v>44665</v>
      </c>
      <c r="AN490" s="68">
        <v>44666</v>
      </c>
      <c r="AO490" s="68">
        <v>44711</v>
      </c>
      <c r="AP490" s="68">
        <v>44732</v>
      </c>
      <c r="AQ490" s="68">
        <v>44739</v>
      </c>
      <c r="AR490" s="68">
        <v>44746</v>
      </c>
      <c r="AS490" s="68">
        <v>44762</v>
      </c>
      <c r="AT490" s="68">
        <v>44788</v>
      </c>
    </row>
    <row r="491" spans="1:46" s="69" customFormat="1" ht="76.5" hidden="1" x14ac:dyDescent="0.25">
      <c r="A491" s="44" t="s">
        <v>9419</v>
      </c>
      <c r="B491" s="32" t="s">
        <v>9420</v>
      </c>
      <c r="C491" s="45" t="s">
        <v>8872</v>
      </c>
      <c r="D491" s="32" t="s">
        <v>8909</v>
      </c>
      <c r="E491" s="31" t="s">
        <v>9227</v>
      </c>
      <c r="F491" s="32" t="s">
        <v>9225</v>
      </c>
      <c r="G491" s="32" t="s">
        <v>8910</v>
      </c>
      <c r="H491" s="32" t="s">
        <v>8911</v>
      </c>
      <c r="I491" s="31" t="s">
        <v>360</v>
      </c>
      <c r="J491" s="31" t="s">
        <v>7025</v>
      </c>
      <c r="K491" s="32" t="s">
        <v>128</v>
      </c>
      <c r="L491" s="34">
        <v>15</v>
      </c>
      <c r="M491" s="47">
        <v>20221140153722</v>
      </c>
      <c r="N491" s="102">
        <v>44708</v>
      </c>
      <c r="O491" s="34">
        <v>20222110056731</v>
      </c>
      <c r="P491" s="49">
        <v>44726</v>
      </c>
      <c r="Q491" s="46">
        <f t="shared" si="7"/>
        <v>11</v>
      </c>
      <c r="R491" s="46">
        <f>NETWORKDAYS(N491,P491,AL491:AO491:AP491:AQ491:AR491:AS491:AT491)</f>
        <v>12</v>
      </c>
      <c r="S491" s="31" t="s">
        <v>9135</v>
      </c>
      <c r="T491" s="31" t="s">
        <v>9736</v>
      </c>
      <c r="U491" s="35">
        <v>44733</v>
      </c>
      <c r="V491" s="31" t="s">
        <v>9549</v>
      </c>
      <c r="W491" s="31" t="s">
        <v>9138</v>
      </c>
      <c r="X491" s="31" t="s">
        <v>9079</v>
      </c>
      <c r="Y491" s="31" t="s">
        <v>9079</v>
      </c>
      <c r="AL491" s="71">
        <v>44641</v>
      </c>
      <c r="AM491" s="71">
        <v>44665</v>
      </c>
      <c r="AN491" s="71">
        <v>44666</v>
      </c>
      <c r="AO491" s="71">
        <v>44711</v>
      </c>
      <c r="AP491" s="71">
        <v>44732</v>
      </c>
      <c r="AQ491" s="71">
        <v>44739</v>
      </c>
      <c r="AR491" s="71">
        <v>44746</v>
      </c>
      <c r="AS491" s="71">
        <v>44762</v>
      </c>
      <c r="AT491" s="71">
        <v>44788</v>
      </c>
    </row>
    <row r="492" spans="1:46" s="69" customFormat="1" ht="38.25" hidden="1" x14ac:dyDescent="0.25">
      <c r="A492" s="44" t="s">
        <v>9419</v>
      </c>
      <c r="B492" s="32" t="s">
        <v>9420</v>
      </c>
      <c r="C492" s="45" t="s">
        <v>7164</v>
      </c>
      <c r="D492" s="32" t="s">
        <v>8930</v>
      </c>
      <c r="E492" s="31" t="s">
        <v>9536</v>
      </c>
      <c r="F492" s="32" t="s">
        <v>9074</v>
      </c>
      <c r="G492" s="32" t="s">
        <v>8931</v>
      </c>
      <c r="H492" s="32" t="s">
        <v>8911</v>
      </c>
      <c r="I492" s="31" t="s">
        <v>360</v>
      </c>
      <c r="J492" s="31" t="s">
        <v>7025</v>
      </c>
      <c r="K492" s="32" t="s">
        <v>55</v>
      </c>
      <c r="L492" s="34">
        <v>15</v>
      </c>
      <c r="M492" s="47">
        <v>20221140153802</v>
      </c>
      <c r="N492" s="102">
        <v>44711</v>
      </c>
      <c r="O492" s="34">
        <v>20222150057031</v>
      </c>
      <c r="P492" s="49">
        <v>44733</v>
      </c>
      <c r="Q492" s="46">
        <f t="shared" si="7"/>
        <v>14</v>
      </c>
      <c r="R492" s="46">
        <f>NETWORKDAYS(N492,P492,AL492:AO492:AP492:AQ492:AR492:AS492:AT492)</f>
        <v>15</v>
      </c>
      <c r="S492" s="31" t="s">
        <v>9135</v>
      </c>
      <c r="T492" s="31" t="s">
        <v>9737</v>
      </c>
      <c r="U492" s="35">
        <v>44733</v>
      </c>
      <c r="V492" s="31" t="s">
        <v>9549</v>
      </c>
      <c r="W492" s="31" t="s">
        <v>9138</v>
      </c>
      <c r="X492" s="31" t="s">
        <v>9079</v>
      </c>
      <c r="Y492" s="31" t="s">
        <v>9079</v>
      </c>
      <c r="AL492" s="71">
        <v>44641</v>
      </c>
      <c r="AM492" s="71">
        <v>44665</v>
      </c>
      <c r="AN492" s="71">
        <v>44666</v>
      </c>
      <c r="AO492" s="71">
        <v>44711</v>
      </c>
      <c r="AP492" s="71">
        <v>44732</v>
      </c>
      <c r="AQ492" s="71">
        <v>44739</v>
      </c>
      <c r="AR492" s="71">
        <v>44746</v>
      </c>
      <c r="AS492" s="71">
        <v>44762</v>
      </c>
      <c r="AT492" s="71">
        <v>44788</v>
      </c>
    </row>
    <row r="493" spans="1:46" s="69" customFormat="1" ht="38.25" hidden="1" x14ac:dyDescent="0.25">
      <c r="A493" s="44" t="s">
        <v>9419</v>
      </c>
      <c r="B493" s="32" t="s">
        <v>9420</v>
      </c>
      <c r="C493" s="45" t="s">
        <v>7461</v>
      </c>
      <c r="D493" s="32" t="s">
        <v>8933</v>
      </c>
      <c r="E493" s="31" t="s">
        <v>9536</v>
      </c>
      <c r="F493" s="32" t="s">
        <v>9074</v>
      </c>
      <c r="G493" s="32" t="s">
        <v>8934</v>
      </c>
      <c r="H493" s="32" t="s">
        <v>8911</v>
      </c>
      <c r="I493" s="31" t="s">
        <v>360</v>
      </c>
      <c r="J493" s="31" t="s">
        <v>7025</v>
      </c>
      <c r="K493" s="32" t="s">
        <v>55</v>
      </c>
      <c r="L493" s="34">
        <v>15</v>
      </c>
      <c r="M493" s="47">
        <v>20221140153812</v>
      </c>
      <c r="N493" s="50">
        <v>44712</v>
      </c>
      <c r="O493" s="34">
        <v>20222150058021</v>
      </c>
      <c r="P493" s="111">
        <v>44734</v>
      </c>
      <c r="Q493" s="46">
        <f t="shared" si="7"/>
        <v>15</v>
      </c>
      <c r="R493" s="46">
        <f>NETWORKDAYS(N493,P493,AL493:AO493:AP493:AQ493:AR493:AS493:AT493)</f>
        <v>16</v>
      </c>
      <c r="S493" s="31" t="s">
        <v>9135</v>
      </c>
      <c r="T493" s="31" t="s">
        <v>9843</v>
      </c>
      <c r="U493" s="35">
        <v>44734</v>
      </c>
      <c r="V493" s="31" t="s">
        <v>9549</v>
      </c>
      <c r="W493" s="31" t="s">
        <v>9138</v>
      </c>
      <c r="X493" s="31" t="s">
        <v>9079</v>
      </c>
      <c r="Y493" s="31" t="s">
        <v>9079</v>
      </c>
      <c r="AL493" s="71">
        <v>44641</v>
      </c>
      <c r="AM493" s="71">
        <v>44665</v>
      </c>
      <c r="AN493" s="71">
        <v>44666</v>
      </c>
      <c r="AO493" s="71">
        <v>44711</v>
      </c>
      <c r="AP493" s="71">
        <v>44732</v>
      </c>
      <c r="AQ493" s="71">
        <v>44739</v>
      </c>
      <c r="AR493" s="71">
        <v>44746</v>
      </c>
      <c r="AS493" s="71">
        <v>44762</v>
      </c>
      <c r="AT493" s="71">
        <v>44788</v>
      </c>
    </row>
    <row r="494" spans="1:46" s="69" customFormat="1" ht="51" hidden="1" x14ac:dyDescent="0.25">
      <c r="A494" s="44" t="s">
        <v>9419</v>
      </c>
      <c r="B494" s="32" t="s">
        <v>9420</v>
      </c>
      <c r="C494" s="31" t="s">
        <v>9071</v>
      </c>
      <c r="D494" s="32" t="s">
        <v>8954</v>
      </c>
      <c r="E494" s="31" t="s">
        <v>9536</v>
      </c>
      <c r="F494" s="32" t="s">
        <v>9074</v>
      </c>
      <c r="G494" s="32" t="s">
        <v>8955</v>
      </c>
      <c r="H494" s="31" t="s">
        <v>9118</v>
      </c>
      <c r="I494" s="31" t="s">
        <v>360</v>
      </c>
      <c r="J494" s="31" t="s">
        <v>7065</v>
      </c>
      <c r="K494" s="32" t="s">
        <v>128</v>
      </c>
      <c r="L494" s="34">
        <v>15</v>
      </c>
      <c r="M494" s="47">
        <v>20221140153902</v>
      </c>
      <c r="N494" s="102">
        <v>44712</v>
      </c>
      <c r="O494" s="34">
        <v>20222140056711</v>
      </c>
      <c r="P494" s="49">
        <v>44720</v>
      </c>
      <c r="Q494" s="46">
        <f t="shared" si="7"/>
        <v>6</v>
      </c>
      <c r="R494" s="46">
        <f>NETWORKDAYS(N494,P494,AL494:AO494:AP494:AQ494:AR494:AS494:AT494)</f>
        <v>7</v>
      </c>
      <c r="S494" s="31" t="s">
        <v>9135</v>
      </c>
      <c r="T494" s="31" t="s">
        <v>9738</v>
      </c>
      <c r="U494" s="35" t="s">
        <v>9079</v>
      </c>
      <c r="V494" s="31" t="s">
        <v>9079</v>
      </c>
      <c r="W494" s="31" t="s">
        <v>9138</v>
      </c>
      <c r="X494" s="31" t="s">
        <v>9138</v>
      </c>
      <c r="Y494" s="31" t="s">
        <v>9739</v>
      </c>
      <c r="AL494" s="68">
        <v>44641</v>
      </c>
      <c r="AM494" s="68">
        <v>44665</v>
      </c>
      <c r="AN494" s="68">
        <v>44666</v>
      </c>
      <c r="AO494" s="68">
        <v>44711</v>
      </c>
      <c r="AP494" s="68">
        <v>44732</v>
      </c>
      <c r="AQ494" s="68">
        <v>44739</v>
      </c>
      <c r="AR494" s="68">
        <v>44746</v>
      </c>
      <c r="AS494" s="68">
        <v>44762</v>
      </c>
      <c r="AT494" s="68">
        <v>44788</v>
      </c>
    </row>
    <row r="495" spans="1:46" s="69" customFormat="1" ht="51" hidden="1" x14ac:dyDescent="0.25">
      <c r="A495" s="44" t="s">
        <v>9419</v>
      </c>
      <c r="B495" s="32" t="s">
        <v>9420</v>
      </c>
      <c r="C495" s="45" t="s">
        <v>7077</v>
      </c>
      <c r="D495" s="32" t="s">
        <v>7306</v>
      </c>
      <c r="E495" s="31" t="s">
        <v>9536</v>
      </c>
      <c r="F495" s="32" t="s">
        <v>9074</v>
      </c>
      <c r="G495" s="32" t="s">
        <v>8960</v>
      </c>
      <c r="H495" s="32" t="s">
        <v>1404</v>
      </c>
      <c r="I495" s="31" t="s">
        <v>360</v>
      </c>
      <c r="J495" s="31" t="s">
        <v>7065</v>
      </c>
      <c r="K495" s="32" t="s">
        <v>93</v>
      </c>
      <c r="L495" s="34">
        <v>30</v>
      </c>
      <c r="M495" s="47">
        <v>20221140153932</v>
      </c>
      <c r="N495" s="102">
        <v>44712</v>
      </c>
      <c r="O495" s="34">
        <v>20222140058081</v>
      </c>
      <c r="P495" s="49">
        <v>44736</v>
      </c>
      <c r="Q495" s="46">
        <f t="shared" si="7"/>
        <v>17</v>
      </c>
      <c r="R495" s="46">
        <f>NETWORKDAYS(N495,P495,AL495:AO495:AP495:AQ495:AR495:AS495:AT495)</f>
        <v>18</v>
      </c>
      <c r="S495" s="31" t="s">
        <v>9135</v>
      </c>
      <c r="T495" s="31" t="s">
        <v>9740</v>
      </c>
      <c r="U495" s="35"/>
      <c r="V495" s="31" t="s">
        <v>9316</v>
      </c>
      <c r="W495" s="31" t="s">
        <v>9138</v>
      </c>
      <c r="X495" s="31" t="s">
        <v>9079</v>
      </c>
      <c r="Y495" s="31" t="s">
        <v>9675</v>
      </c>
      <c r="AL495" s="71">
        <v>44641</v>
      </c>
      <c r="AM495" s="71">
        <v>44665</v>
      </c>
      <c r="AN495" s="71">
        <v>44666</v>
      </c>
      <c r="AO495" s="71">
        <v>44711</v>
      </c>
      <c r="AP495" s="71">
        <v>44732</v>
      </c>
      <c r="AQ495" s="71">
        <v>44739</v>
      </c>
      <c r="AR495" s="71">
        <v>44746</v>
      </c>
      <c r="AS495" s="71">
        <v>44762</v>
      </c>
      <c r="AT495" s="71">
        <v>44788</v>
      </c>
    </row>
    <row r="496" spans="1:46" s="69" customFormat="1" ht="38.25" hidden="1" x14ac:dyDescent="0.25">
      <c r="A496" s="44" t="s">
        <v>9419</v>
      </c>
      <c r="B496" s="32" t="s">
        <v>9420</v>
      </c>
      <c r="C496" s="31" t="s">
        <v>9071</v>
      </c>
      <c r="D496" s="32" t="s">
        <v>8974</v>
      </c>
      <c r="E496" s="31" t="s">
        <v>9223</v>
      </c>
      <c r="F496" s="32" t="s">
        <v>9069</v>
      </c>
      <c r="G496" s="32" t="s">
        <v>8975</v>
      </c>
      <c r="H496" s="32" t="s">
        <v>8911</v>
      </c>
      <c r="I496" s="31" t="s">
        <v>360</v>
      </c>
      <c r="J496" s="31" t="s">
        <v>7025</v>
      </c>
      <c r="K496" s="32" t="s">
        <v>93</v>
      </c>
      <c r="L496" s="34">
        <v>30</v>
      </c>
      <c r="M496" s="47">
        <v>20221140153992</v>
      </c>
      <c r="N496" s="50">
        <v>44712</v>
      </c>
      <c r="O496" s="34" t="s">
        <v>9079</v>
      </c>
      <c r="P496" s="111">
        <v>44757</v>
      </c>
      <c r="Q496" s="46">
        <f t="shared" si="7"/>
        <v>30</v>
      </c>
      <c r="R496" s="46">
        <f>NETWORKDAYS(N496,P496,AL496:AO496:AP496:AQ496:AR496:AS496:AT496)</f>
        <v>31</v>
      </c>
      <c r="S496" s="31" t="s">
        <v>9135</v>
      </c>
      <c r="T496" s="31" t="s">
        <v>9844</v>
      </c>
      <c r="U496" s="35" t="s">
        <v>9079</v>
      </c>
      <c r="V496" s="31" t="s">
        <v>9079</v>
      </c>
      <c r="W496" s="31" t="s">
        <v>9138</v>
      </c>
      <c r="X496" s="31" t="s">
        <v>9079</v>
      </c>
      <c r="Y496" s="31" t="s">
        <v>9845</v>
      </c>
      <c r="AL496" s="71">
        <v>44641</v>
      </c>
      <c r="AM496" s="71">
        <v>44665</v>
      </c>
      <c r="AN496" s="71">
        <v>44666</v>
      </c>
      <c r="AO496" s="71">
        <v>44711</v>
      </c>
      <c r="AP496" s="71">
        <v>44732</v>
      </c>
      <c r="AQ496" s="71">
        <v>44739</v>
      </c>
      <c r="AR496" s="71">
        <v>44746</v>
      </c>
      <c r="AS496" s="71">
        <v>44762</v>
      </c>
      <c r="AT496" s="71">
        <v>44788</v>
      </c>
    </row>
    <row r="497" spans="1:46" s="69" customFormat="1" ht="38.25" hidden="1" x14ac:dyDescent="0.25">
      <c r="A497" s="44" t="s">
        <v>9419</v>
      </c>
      <c r="B497" s="32" t="s">
        <v>9420</v>
      </c>
      <c r="C497" s="45" t="s">
        <v>7164</v>
      </c>
      <c r="D497" s="32" t="s">
        <v>8977</v>
      </c>
      <c r="E497" s="31" t="s">
        <v>9536</v>
      </c>
      <c r="F497" s="32" t="s">
        <v>9069</v>
      </c>
      <c r="G497" s="32" t="s">
        <v>8978</v>
      </c>
      <c r="H497" s="32" t="s">
        <v>8911</v>
      </c>
      <c r="I497" s="31" t="s">
        <v>360</v>
      </c>
      <c r="J497" s="31" t="s">
        <v>7025</v>
      </c>
      <c r="K497" s="32" t="s">
        <v>128</v>
      </c>
      <c r="L497" s="34">
        <v>15</v>
      </c>
      <c r="M497" s="47">
        <v>20221140154002</v>
      </c>
      <c r="N497" s="102">
        <v>44712</v>
      </c>
      <c r="O497" s="34" t="s">
        <v>9623</v>
      </c>
      <c r="P497" s="49">
        <v>44733</v>
      </c>
      <c r="Q497" s="46">
        <f t="shared" si="7"/>
        <v>14</v>
      </c>
      <c r="R497" s="46">
        <f>NETWORKDAYS(N497,P497,AL497:AO497:AP497:AQ497:AR497:AS497:AT497)</f>
        <v>15</v>
      </c>
      <c r="S497" s="31" t="s">
        <v>9135</v>
      </c>
      <c r="T497" s="31" t="s">
        <v>9741</v>
      </c>
      <c r="U497" s="35">
        <v>44733</v>
      </c>
      <c r="V497" s="31" t="s">
        <v>9549</v>
      </c>
      <c r="W497" s="31" t="s">
        <v>9138</v>
      </c>
      <c r="X497" s="31" t="s">
        <v>9079</v>
      </c>
      <c r="Y497" s="31" t="s">
        <v>9079</v>
      </c>
      <c r="AL497" s="71">
        <v>44641</v>
      </c>
      <c r="AM497" s="71">
        <v>44665</v>
      </c>
      <c r="AN497" s="71">
        <v>44666</v>
      </c>
      <c r="AO497" s="71">
        <v>44711</v>
      </c>
      <c r="AP497" s="71">
        <v>44732</v>
      </c>
      <c r="AQ497" s="71">
        <v>44739</v>
      </c>
      <c r="AR497" s="71">
        <v>44746</v>
      </c>
      <c r="AS497" s="71">
        <v>44762</v>
      </c>
      <c r="AT497" s="71">
        <v>44788</v>
      </c>
    </row>
    <row r="498" spans="1:46" s="81" customFormat="1" ht="38.25" x14ac:dyDescent="0.25">
      <c r="A498" s="56" t="s">
        <v>9419</v>
      </c>
      <c r="B498" s="37" t="s">
        <v>9420</v>
      </c>
      <c r="C498" s="36" t="s">
        <v>9071</v>
      </c>
      <c r="D498" s="37" t="s">
        <v>8984</v>
      </c>
      <c r="E498" s="36" t="s">
        <v>9223</v>
      </c>
      <c r="F498" s="37" t="s">
        <v>9069</v>
      </c>
      <c r="G498" s="37" t="s">
        <v>8985</v>
      </c>
      <c r="H498" s="37" t="s">
        <v>316</v>
      </c>
      <c r="I498" s="36" t="s">
        <v>360</v>
      </c>
      <c r="J498" s="36" t="s">
        <v>7065</v>
      </c>
      <c r="K498" s="37" t="s">
        <v>55</v>
      </c>
      <c r="L498" s="39">
        <v>15</v>
      </c>
      <c r="M498" s="105">
        <v>20221140154032</v>
      </c>
      <c r="N498" s="110">
        <v>44712</v>
      </c>
      <c r="O498" s="39" t="s">
        <v>9847</v>
      </c>
      <c r="P498" s="101">
        <v>44747</v>
      </c>
      <c r="Q498" s="58">
        <f t="shared" si="7"/>
        <v>22</v>
      </c>
      <c r="R498" s="58">
        <f>NETWORKDAYS(N498,P498,AL498:AO498:AP498:AQ498:AR498:AS498:AT498)</f>
        <v>23</v>
      </c>
      <c r="S498" s="36" t="s">
        <v>9141</v>
      </c>
      <c r="T498" s="36" t="s">
        <v>9846</v>
      </c>
      <c r="U498" s="40">
        <v>44747</v>
      </c>
      <c r="V498" s="36" t="s">
        <v>9549</v>
      </c>
      <c r="W498" s="36" t="s">
        <v>9138</v>
      </c>
      <c r="X498" s="36" t="s">
        <v>9079</v>
      </c>
      <c r="Y498" s="36" t="s">
        <v>9079</v>
      </c>
      <c r="AL498" s="84">
        <v>44641</v>
      </c>
      <c r="AM498" s="84">
        <v>44665</v>
      </c>
      <c r="AN498" s="84">
        <v>44666</v>
      </c>
      <c r="AO498" s="84">
        <v>44711</v>
      </c>
      <c r="AP498" s="84">
        <v>44732</v>
      </c>
      <c r="AQ498" s="84">
        <v>44739</v>
      </c>
      <c r="AR498" s="84">
        <v>44746</v>
      </c>
      <c r="AS498" s="84">
        <v>44762</v>
      </c>
      <c r="AT498" s="84">
        <v>44788</v>
      </c>
    </row>
    <row r="499" spans="1:46" s="69" customFormat="1" ht="38.25" hidden="1" x14ac:dyDescent="0.25">
      <c r="A499" s="44" t="s">
        <v>9419</v>
      </c>
      <c r="B499" s="32" t="s">
        <v>9420</v>
      </c>
      <c r="C499" s="31" t="s">
        <v>9071</v>
      </c>
      <c r="D499" s="32" t="s">
        <v>8421</v>
      </c>
      <c r="E499" s="31" t="s">
        <v>9223</v>
      </c>
      <c r="F499" s="32" t="s">
        <v>9074</v>
      </c>
      <c r="G499" s="32" t="s">
        <v>8990</v>
      </c>
      <c r="H499" s="32" t="s">
        <v>9094</v>
      </c>
      <c r="I499" s="32" t="s">
        <v>9076</v>
      </c>
      <c r="J499" s="31" t="s">
        <v>7774</v>
      </c>
      <c r="K499" s="32" t="s">
        <v>585</v>
      </c>
      <c r="L499" s="34">
        <v>10</v>
      </c>
      <c r="M499" s="47">
        <v>20221140154052</v>
      </c>
      <c r="N499" s="102">
        <v>44712</v>
      </c>
      <c r="O499" s="34" t="s">
        <v>9079</v>
      </c>
      <c r="P499" s="49">
        <v>44726</v>
      </c>
      <c r="Q499" s="46">
        <f t="shared" si="7"/>
        <v>10</v>
      </c>
      <c r="R499" s="46">
        <f>NETWORKDAYS(N499,P499,AL499:AO499:AP499:AQ499:AR499:AS499:AT499)</f>
        <v>11</v>
      </c>
      <c r="S499" s="31" t="s">
        <v>9135</v>
      </c>
      <c r="T499" s="31" t="s">
        <v>9742</v>
      </c>
      <c r="U499" s="35" t="s">
        <v>9079</v>
      </c>
      <c r="V499" s="31" t="s">
        <v>9079</v>
      </c>
      <c r="W499" s="31" t="s">
        <v>9138</v>
      </c>
      <c r="X499" s="31" t="s">
        <v>9079</v>
      </c>
      <c r="Y499" s="31" t="s">
        <v>9079</v>
      </c>
      <c r="AL499" s="71">
        <v>44641</v>
      </c>
      <c r="AM499" s="71">
        <v>44665</v>
      </c>
      <c r="AN499" s="71">
        <v>44666</v>
      </c>
      <c r="AO499" s="71">
        <v>44711</v>
      </c>
      <c r="AP499" s="71">
        <v>44732</v>
      </c>
      <c r="AQ499" s="71">
        <v>44739</v>
      </c>
      <c r="AR499" s="71">
        <v>44746</v>
      </c>
      <c r="AS499" s="71">
        <v>44762</v>
      </c>
      <c r="AT499" s="71">
        <v>44788</v>
      </c>
    </row>
    <row r="500" spans="1:46" s="69" customFormat="1" ht="63.75" hidden="1" x14ac:dyDescent="0.25">
      <c r="A500" s="44" t="s">
        <v>9419</v>
      </c>
      <c r="B500" s="32" t="s">
        <v>9420</v>
      </c>
      <c r="C500" s="45" t="s">
        <v>7034</v>
      </c>
      <c r="D500" s="32" t="s">
        <v>9007</v>
      </c>
      <c r="E500" s="31" t="s">
        <v>9227</v>
      </c>
      <c r="F500" s="32" t="s">
        <v>9095</v>
      </c>
      <c r="G500" s="32" t="s">
        <v>9008</v>
      </c>
      <c r="H500" s="31" t="s">
        <v>9105</v>
      </c>
      <c r="I500" s="31" t="s">
        <v>7162</v>
      </c>
      <c r="J500" s="32" t="s">
        <v>144</v>
      </c>
      <c r="K500" s="32" t="s">
        <v>128</v>
      </c>
      <c r="L500" s="34">
        <v>15</v>
      </c>
      <c r="M500" s="47">
        <v>20221140154142</v>
      </c>
      <c r="N500" s="102">
        <v>44712</v>
      </c>
      <c r="O500" s="34">
        <v>20221100056141</v>
      </c>
      <c r="P500" s="49">
        <v>44720</v>
      </c>
      <c r="Q500" s="46">
        <f t="shared" si="7"/>
        <v>6</v>
      </c>
      <c r="R500" s="46">
        <f>NETWORKDAYS(N500,P500,AL500:AO500:AP500:AQ500:AR500:AS500:AT500)</f>
        <v>7</v>
      </c>
      <c r="S500" s="31" t="s">
        <v>9135</v>
      </c>
      <c r="T500" s="31" t="s">
        <v>9743</v>
      </c>
      <c r="U500" s="35"/>
      <c r="V500" s="31"/>
      <c r="W500" s="31"/>
      <c r="X500" s="31"/>
      <c r="Y500" s="31" t="s">
        <v>9744</v>
      </c>
      <c r="AL500" s="71">
        <v>44641</v>
      </c>
      <c r="AM500" s="71">
        <v>44665</v>
      </c>
      <c r="AN500" s="71">
        <v>44666</v>
      </c>
      <c r="AO500" s="71">
        <v>44711</v>
      </c>
      <c r="AP500" s="71">
        <v>44732</v>
      </c>
      <c r="AQ500" s="71">
        <v>44739</v>
      </c>
      <c r="AR500" s="71">
        <v>44746</v>
      </c>
      <c r="AS500" s="71">
        <v>44762</v>
      </c>
      <c r="AT500" s="71">
        <v>44788</v>
      </c>
    </row>
    <row r="501" spans="1:46" s="69" customFormat="1" ht="51" hidden="1" x14ac:dyDescent="0.25">
      <c r="A501" s="44" t="s">
        <v>9419</v>
      </c>
      <c r="B501" s="32" t="s">
        <v>9538</v>
      </c>
      <c r="C501" s="45" t="s">
        <v>7077</v>
      </c>
      <c r="D501" s="32" t="s">
        <v>9029</v>
      </c>
      <c r="E501" s="31" t="s">
        <v>9227</v>
      </c>
      <c r="F501" s="31" t="s">
        <v>9101</v>
      </c>
      <c r="G501" s="32" t="s">
        <v>9030</v>
      </c>
      <c r="H501" s="31" t="s">
        <v>7553</v>
      </c>
      <c r="I501" s="31" t="s">
        <v>360</v>
      </c>
      <c r="J501" s="31" t="s">
        <v>9090</v>
      </c>
      <c r="K501" s="32" t="s">
        <v>128</v>
      </c>
      <c r="L501" s="34">
        <v>15</v>
      </c>
      <c r="M501" s="47">
        <v>20221140154262</v>
      </c>
      <c r="N501" s="102">
        <v>44712</v>
      </c>
      <c r="O501" s="34" t="s">
        <v>9624</v>
      </c>
      <c r="P501" s="49">
        <v>44726</v>
      </c>
      <c r="Q501" s="46">
        <f t="shared" si="7"/>
        <v>10</v>
      </c>
      <c r="R501" s="46">
        <f>NETWORKDAYS(N501,P501,AL501:AO501:AP501:AQ501:AR501:AS501:AT501)</f>
        <v>11</v>
      </c>
      <c r="S501" s="31" t="s">
        <v>9135</v>
      </c>
      <c r="T501" s="31"/>
      <c r="U501" s="35">
        <v>44733</v>
      </c>
      <c r="V501" s="31" t="s">
        <v>9549</v>
      </c>
      <c r="W501" s="31" t="s">
        <v>9138</v>
      </c>
      <c r="X501" s="31" t="s">
        <v>9079</v>
      </c>
      <c r="Y501" s="31" t="s">
        <v>9745</v>
      </c>
      <c r="AL501" s="71">
        <v>44641</v>
      </c>
      <c r="AM501" s="71">
        <v>44665</v>
      </c>
      <c r="AN501" s="71">
        <v>44666</v>
      </c>
      <c r="AO501" s="71">
        <v>44711</v>
      </c>
      <c r="AP501" s="71">
        <v>44732</v>
      </c>
      <c r="AQ501" s="71">
        <v>44739</v>
      </c>
      <c r="AR501" s="71">
        <v>44746</v>
      </c>
      <c r="AS501" s="71">
        <v>44762</v>
      </c>
      <c r="AT501" s="71">
        <v>44788</v>
      </c>
    </row>
    <row r="502" spans="1:46" s="69" customFormat="1" ht="38.25" hidden="1" x14ac:dyDescent="0.25">
      <c r="A502" s="44" t="s">
        <v>9419</v>
      </c>
      <c r="B502" s="44" t="s">
        <v>9420</v>
      </c>
      <c r="C502" s="31" t="s">
        <v>9071</v>
      </c>
      <c r="D502" s="44" t="s">
        <v>58</v>
      </c>
      <c r="E502" s="44" t="s">
        <v>9121</v>
      </c>
      <c r="F502" s="44" t="s">
        <v>9069</v>
      </c>
      <c r="G502" s="44" t="s">
        <v>54</v>
      </c>
      <c r="H502" s="32" t="s">
        <v>7526</v>
      </c>
      <c r="I502" s="31" t="s">
        <v>360</v>
      </c>
      <c r="J502" s="31" t="s">
        <v>7025</v>
      </c>
      <c r="K502" s="32" t="s">
        <v>55</v>
      </c>
      <c r="L502" s="46">
        <v>15</v>
      </c>
      <c r="M502" s="44" t="s">
        <v>52</v>
      </c>
      <c r="N502" s="51">
        <v>44713</v>
      </c>
      <c r="O502" s="46">
        <v>20222110057131</v>
      </c>
      <c r="P502" s="49">
        <v>44729</v>
      </c>
      <c r="Q502" s="46">
        <f t="shared" si="7"/>
        <v>12</v>
      </c>
      <c r="R502" s="46">
        <f>NETWORKDAYS(N502,P502,AL502:AO502:AP502:AQ502:AR502:AS502:AT502)</f>
        <v>13</v>
      </c>
      <c r="S502" s="44" t="s">
        <v>9135</v>
      </c>
      <c r="T502" s="44" t="s">
        <v>9760</v>
      </c>
      <c r="U502" s="51">
        <v>44733</v>
      </c>
      <c r="V502" s="44" t="s">
        <v>9549</v>
      </c>
      <c r="W502" s="44" t="s">
        <v>9138</v>
      </c>
      <c r="X502" s="44" t="s">
        <v>9079</v>
      </c>
      <c r="Y502" s="44" t="s">
        <v>9079</v>
      </c>
      <c r="AL502" s="68">
        <v>44641</v>
      </c>
      <c r="AM502" s="68">
        <v>44665</v>
      </c>
      <c r="AN502" s="68">
        <v>44666</v>
      </c>
      <c r="AO502" s="68">
        <v>44711</v>
      </c>
      <c r="AP502" s="68">
        <v>44732</v>
      </c>
      <c r="AQ502" s="68">
        <v>44739</v>
      </c>
      <c r="AR502" s="68">
        <v>44746</v>
      </c>
      <c r="AS502" s="68">
        <v>44762</v>
      </c>
      <c r="AT502" s="68">
        <v>44788</v>
      </c>
    </row>
    <row r="503" spans="1:46" s="69" customFormat="1" ht="25.5" hidden="1" x14ac:dyDescent="0.25">
      <c r="A503" s="44" t="s">
        <v>9419</v>
      </c>
      <c r="B503" s="44" t="s">
        <v>9420</v>
      </c>
      <c r="C503" s="31" t="s">
        <v>9071</v>
      </c>
      <c r="D503" s="44" t="s">
        <v>73</v>
      </c>
      <c r="E503" s="44" t="s">
        <v>9223</v>
      </c>
      <c r="F503" s="44" t="s">
        <v>9074</v>
      </c>
      <c r="G503" s="44" t="s">
        <v>69</v>
      </c>
      <c r="H503" s="32" t="s">
        <v>7161</v>
      </c>
      <c r="I503" s="31" t="s">
        <v>7162</v>
      </c>
      <c r="J503" s="44" t="s">
        <v>9096</v>
      </c>
      <c r="K503" s="32" t="s">
        <v>55</v>
      </c>
      <c r="L503" s="46">
        <v>15</v>
      </c>
      <c r="M503" s="44" t="s">
        <v>67</v>
      </c>
      <c r="N503" s="112">
        <v>44713</v>
      </c>
      <c r="O503" s="46" t="s">
        <v>9848</v>
      </c>
      <c r="P503" s="111">
        <v>44722</v>
      </c>
      <c r="Q503" s="46">
        <f t="shared" si="7"/>
        <v>7</v>
      </c>
      <c r="R503" s="46">
        <f>NETWORKDAYS(N503,P503,AL503:AO503:AP503:AQ503:AR503:AS503:AT503)</f>
        <v>8</v>
      </c>
      <c r="S503" s="44" t="s">
        <v>9135</v>
      </c>
      <c r="T503" s="44"/>
      <c r="U503" s="51">
        <v>44722</v>
      </c>
      <c r="V503" s="44" t="s">
        <v>9549</v>
      </c>
      <c r="W503" s="44" t="s">
        <v>9138</v>
      </c>
      <c r="X503" s="44" t="s">
        <v>9079</v>
      </c>
      <c r="Y503" s="44" t="s">
        <v>9506</v>
      </c>
      <c r="AL503" s="71">
        <v>44641</v>
      </c>
      <c r="AM503" s="71">
        <v>44665</v>
      </c>
      <c r="AN503" s="71">
        <v>44666</v>
      </c>
      <c r="AO503" s="71">
        <v>44711</v>
      </c>
      <c r="AP503" s="71">
        <v>44732</v>
      </c>
      <c r="AQ503" s="71">
        <v>44739</v>
      </c>
      <c r="AR503" s="71">
        <v>44746</v>
      </c>
      <c r="AS503" s="71">
        <v>44762</v>
      </c>
      <c r="AT503" s="71">
        <v>44788</v>
      </c>
    </row>
    <row r="504" spans="1:46" s="69" customFormat="1" ht="38.25" hidden="1" x14ac:dyDescent="0.25">
      <c r="A504" s="44" t="s">
        <v>9419</v>
      </c>
      <c r="B504" s="44" t="s">
        <v>9420</v>
      </c>
      <c r="C504" s="52" t="s">
        <v>9097</v>
      </c>
      <c r="D504" s="44" t="s">
        <v>96</v>
      </c>
      <c r="E504" s="44" t="s">
        <v>9068</v>
      </c>
      <c r="F504" s="44" t="s">
        <v>9069</v>
      </c>
      <c r="G504" s="44" t="s">
        <v>92</v>
      </c>
      <c r="H504" s="32" t="s">
        <v>316</v>
      </c>
      <c r="I504" s="31" t="s">
        <v>360</v>
      </c>
      <c r="J504" s="31" t="s">
        <v>7065</v>
      </c>
      <c r="K504" s="32" t="s">
        <v>93</v>
      </c>
      <c r="L504" s="46">
        <v>30</v>
      </c>
      <c r="M504" s="44" t="s">
        <v>90</v>
      </c>
      <c r="N504" s="51">
        <v>44713</v>
      </c>
      <c r="O504" s="46" t="s">
        <v>9079</v>
      </c>
      <c r="P504" s="49">
        <v>44747</v>
      </c>
      <c r="Q504" s="46">
        <f t="shared" si="7"/>
        <v>21</v>
      </c>
      <c r="R504" s="46">
        <f>NETWORKDAYS(N504,P504,AL504:AO504:AP504:AQ504:AR504:AS504:AT504)</f>
        <v>22</v>
      </c>
      <c r="S504" s="44" t="s">
        <v>9135</v>
      </c>
      <c r="T504" s="44" t="s">
        <v>9761</v>
      </c>
      <c r="U504" s="51" t="s">
        <v>9079</v>
      </c>
      <c r="V504" s="44" t="s">
        <v>9079</v>
      </c>
      <c r="W504" s="44" t="s">
        <v>9138</v>
      </c>
      <c r="X504" s="44" t="s">
        <v>9079</v>
      </c>
      <c r="Y504" s="44" t="s">
        <v>9762</v>
      </c>
      <c r="AL504" s="71">
        <v>44641</v>
      </c>
      <c r="AM504" s="71">
        <v>44665</v>
      </c>
      <c r="AN504" s="71">
        <v>44666</v>
      </c>
      <c r="AO504" s="71">
        <v>44711</v>
      </c>
      <c r="AP504" s="71">
        <v>44732</v>
      </c>
      <c r="AQ504" s="71">
        <v>44739</v>
      </c>
      <c r="AR504" s="71">
        <v>44746</v>
      </c>
      <c r="AS504" s="71">
        <v>44762</v>
      </c>
      <c r="AT504" s="71">
        <v>44788</v>
      </c>
    </row>
    <row r="505" spans="1:46" s="69" customFormat="1" ht="38.25" hidden="1" x14ac:dyDescent="0.25">
      <c r="A505" s="44" t="s">
        <v>9419</v>
      </c>
      <c r="B505" s="44" t="s">
        <v>9420</v>
      </c>
      <c r="C505" s="52" t="s">
        <v>9088</v>
      </c>
      <c r="D505" s="44" t="s">
        <v>104</v>
      </c>
      <c r="E505" s="44" t="s">
        <v>9227</v>
      </c>
      <c r="F505" s="44" t="s">
        <v>9069</v>
      </c>
      <c r="G505" s="44" t="s">
        <v>100</v>
      </c>
      <c r="H505" s="31" t="s">
        <v>9109</v>
      </c>
      <c r="I505" s="31" t="s">
        <v>360</v>
      </c>
      <c r="J505" s="31" t="s">
        <v>9090</v>
      </c>
      <c r="K505" s="32" t="s">
        <v>660</v>
      </c>
      <c r="L505" s="46">
        <v>10</v>
      </c>
      <c r="M505" s="44" t="s">
        <v>98</v>
      </c>
      <c r="N505" s="112">
        <v>44713</v>
      </c>
      <c r="O505" s="46">
        <v>20222150057261</v>
      </c>
      <c r="P505" s="111">
        <v>44729</v>
      </c>
      <c r="Q505" s="46">
        <f t="shared" si="7"/>
        <v>12</v>
      </c>
      <c r="R505" s="46">
        <f>NETWORKDAYS(N505,P505,AL505:AO505:AP505:AQ505:AR505:AS505:AT505)</f>
        <v>13</v>
      </c>
      <c r="S505" s="44" t="s">
        <v>9135</v>
      </c>
      <c r="T505" s="44" t="s">
        <v>9849</v>
      </c>
      <c r="U505" s="51">
        <v>44733</v>
      </c>
      <c r="V505" s="44" t="s">
        <v>9549</v>
      </c>
      <c r="W505" s="44" t="s">
        <v>9138</v>
      </c>
      <c r="X505" s="44" t="s">
        <v>9079</v>
      </c>
      <c r="Y505" s="44" t="s">
        <v>9079</v>
      </c>
      <c r="AL505" s="71">
        <v>44641</v>
      </c>
      <c r="AM505" s="71">
        <v>44665</v>
      </c>
      <c r="AN505" s="71">
        <v>44666</v>
      </c>
      <c r="AO505" s="71">
        <v>44711</v>
      </c>
      <c r="AP505" s="71">
        <v>44732</v>
      </c>
      <c r="AQ505" s="71">
        <v>44739</v>
      </c>
      <c r="AR505" s="71">
        <v>44746</v>
      </c>
      <c r="AS505" s="71">
        <v>44762</v>
      </c>
      <c r="AT505" s="71">
        <v>44788</v>
      </c>
    </row>
    <row r="506" spans="1:46" s="81" customFormat="1" ht="38.25" x14ac:dyDescent="0.25">
      <c r="A506" s="56" t="s">
        <v>9419</v>
      </c>
      <c r="B506" s="56" t="s">
        <v>9420</v>
      </c>
      <c r="C506" s="57" t="s">
        <v>9131</v>
      </c>
      <c r="D506" s="56" t="s">
        <v>131</v>
      </c>
      <c r="E506" s="56" t="s">
        <v>9227</v>
      </c>
      <c r="F506" s="56" t="s">
        <v>9225</v>
      </c>
      <c r="G506" s="56" t="s">
        <v>127</v>
      </c>
      <c r="H506" s="37" t="s">
        <v>7526</v>
      </c>
      <c r="I506" s="36" t="s">
        <v>360</v>
      </c>
      <c r="J506" s="36" t="s">
        <v>7025</v>
      </c>
      <c r="K506" s="37" t="s">
        <v>128</v>
      </c>
      <c r="L506" s="58">
        <v>15</v>
      </c>
      <c r="M506" s="56" t="s">
        <v>125</v>
      </c>
      <c r="N506" s="64">
        <v>44714</v>
      </c>
      <c r="O506" s="58" t="s">
        <v>9746</v>
      </c>
      <c r="P506" s="59">
        <v>44756</v>
      </c>
      <c r="Q506" s="58">
        <f t="shared" si="7"/>
        <v>27</v>
      </c>
      <c r="R506" s="58">
        <f>NETWORKDAYS(N506,P506,AL506:AO506:AP506:AQ506:AR506:AS506:AT506)</f>
        <v>28</v>
      </c>
      <c r="S506" s="56" t="s">
        <v>9141</v>
      </c>
      <c r="T506" s="56" t="s">
        <v>9763</v>
      </c>
      <c r="U506" s="64">
        <v>44756</v>
      </c>
      <c r="V506" s="56" t="s">
        <v>9549</v>
      </c>
      <c r="W506" s="56" t="s">
        <v>9138</v>
      </c>
      <c r="X506" s="56" t="s">
        <v>9079</v>
      </c>
      <c r="Y506" s="56" t="s">
        <v>9079</v>
      </c>
      <c r="AL506" s="84">
        <v>44641</v>
      </c>
      <c r="AM506" s="84">
        <v>44665</v>
      </c>
      <c r="AN506" s="84">
        <v>44666</v>
      </c>
      <c r="AO506" s="84">
        <v>44711</v>
      </c>
      <c r="AP506" s="84">
        <v>44732</v>
      </c>
      <c r="AQ506" s="84">
        <v>44739</v>
      </c>
      <c r="AR506" s="84">
        <v>44746</v>
      </c>
      <c r="AS506" s="84">
        <v>44762</v>
      </c>
      <c r="AT506" s="84">
        <v>44788</v>
      </c>
    </row>
    <row r="507" spans="1:46" s="81" customFormat="1" ht="38.25" x14ac:dyDescent="0.25">
      <c r="A507" s="56" t="s">
        <v>9419</v>
      </c>
      <c r="B507" s="56" t="s">
        <v>9420</v>
      </c>
      <c r="C507" s="57" t="s">
        <v>9131</v>
      </c>
      <c r="D507" s="56" t="s">
        <v>131</v>
      </c>
      <c r="E507" s="56" t="s">
        <v>9227</v>
      </c>
      <c r="F507" s="56" t="s">
        <v>9225</v>
      </c>
      <c r="G507" s="56" t="s">
        <v>134</v>
      </c>
      <c r="H507" s="37" t="s">
        <v>7526</v>
      </c>
      <c r="I507" s="36" t="s">
        <v>360</v>
      </c>
      <c r="J507" s="36" t="s">
        <v>7025</v>
      </c>
      <c r="K507" s="37" t="s">
        <v>128</v>
      </c>
      <c r="L507" s="58">
        <v>15</v>
      </c>
      <c r="M507" s="56" t="s">
        <v>132</v>
      </c>
      <c r="N507" s="64">
        <v>44714</v>
      </c>
      <c r="O507" s="58" t="s">
        <v>9746</v>
      </c>
      <c r="P507" s="59">
        <v>44756</v>
      </c>
      <c r="Q507" s="58">
        <f t="shared" si="7"/>
        <v>27</v>
      </c>
      <c r="R507" s="58">
        <f>NETWORKDAYS(N507,P507,AL507:AO507:AP507:AQ507:AR507:AS507:AT507)</f>
        <v>28</v>
      </c>
      <c r="S507" s="56" t="s">
        <v>9141</v>
      </c>
      <c r="T507" s="56"/>
      <c r="U507" s="64">
        <v>44756</v>
      </c>
      <c r="V507" s="56" t="s">
        <v>9549</v>
      </c>
      <c r="W507" s="56" t="s">
        <v>9138</v>
      </c>
      <c r="X507" s="56" t="s">
        <v>9079</v>
      </c>
      <c r="Y507" s="56" t="s">
        <v>9506</v>
      </c>
      <c r="AL507" s="80">
        <v>44641</v>
      </c>
      <c r="AM507" s="80">
        <v>44665</v>
      </c>
      <c r="AN507" s="80">
        <v>44666</v>
      </c>
      <c r="AO507" s="80">
        <v>44711</v>
      </c>
      <c r="AP507" s="80">
        <v>44732</v>
      </c>
      <c r="AQ507" s="80">
        <v>44739</v>
      </c>
      <c r="AR507" s="80">
        <v>44746</v>
      </c>
      <c r="AS507" s="80">
        <v>44762</v>
      </c>
      <c r="AT507" s="80">
        <v>44788</v>
      </c>
    </row>
    <row r="508" spans="1:46" s="69" customFormat="1" ht="89.25" hidden="1" x14ac:dyDescent="0.25">
      <c r="A508" s="44" t="s">
        <v>9419</v>
      </c>
      <c r="B508" s="44" t="s">
        <v>9420</v>
      </c>
      <c r="C508" s="52" t="s">
        <v>9084</v>
      </c>
      <c r="D508" s="44" t="s">
        <v>195</v>
      </c>
      <c r="E508" s="44" t="s">
        <v>9068</v>
      </c>
      <c r="F508" s="44" t="s">
        <v>9225</v>
      </c>
      <c r="G508" s="44" t="s">
        <v>192</v>
      </c>
      <c r="H508" s="44" t="s">
        <v>6139</v>
      </c>
      <c r="I508" s="31" t="s">
        <v>360</v>
      </c>
      <c r="J508" s="31" t="s">
        <v>7025</v>
      </c>
      <c r="K508" s="32" t="s">
        <v>128</v>
      </c>
      <c r="L508" s="46">
        <v>15</v>
      </c>
      <c r="M508" s="44" t="s">
        <v>190</v>
      </c>
      <c r="N508" s="51">
        <v>44714</v>
      </c>
      <c r="O508" s="46">
        <v>20222110057071</v>
      </c>
      <c r="P508" s="49">
        <v>44729</v>
      </c>
      <c r="Q508" s="46">
        <f t="shared" si="7"/>
        <v>11</v>
      </c>
      <c r="R508" s="46">
        <f>NETWORKDAYS(N508,P508,AL508:AO508:AP508:AQ508:AR508:AS508:AT508)</f>
        <v>12</v>
      </c>
      <c r="S508" s="44" t="s">
        <v>9135</v>
      </c>
      <c r="T508" s="44" t="s">
        <v>9764</v>
      </c>
      <c r="U508" s="51">
        <v>44729</v>
      </c>
      <c r="V508" s="44" t="s">
        <v>9549</v>
      </c>
      <c r="W508" s="44" t="s">
        <v>9138</v>
      </c>
      <c r="X508" s="44" t="s">
        <v>9079</v>
      </c>
      <c r="Y508" s="44" t="s">
        <v>9079</v>
      </c>
      <c r="AL508" s="71">
        <v>44641</v>
      </c>
      <c r="AM508" s="71">
        <v>44665</v>
      </c>
      <c r="AN508" s="71">
        <v>44666</v>
      </c>
      <c r="AO508" s="71">
        <v>44711</v>
      </c>
      <c r="AP508" s="71">
        <v>44732</v>
      </c>
      <c r="AQ508" s="71">
        <v>44739</v>
      </c>
      <c r="AR508" s="71">
        <v>44746</v>
      </c>
      <c r="AS508" s="71">
        <v>44762</v>
      </c>
      <c r="AT508" s="71">
        <v>44788</v>
      </c>
    </row>
    <row r="509" spans="1:46" s="69" customFormat="1" ht="38.25" hidden="1" x14ac:dyDescent="0.25">
      <c r="A509" s="44" t="s">
        <v>9419</v>
      </c>
      <c r="B509" s="44" t="s">
        <v>9420</v>
      </c>
      <c r="C509" s="52" t="s">
        <v>9273</v>
      </c>
      <c r="D509" s="44" t="s">
        <v>218</v>
      </c>
      <c r="E509" s="44" t="s">
        <v>9068</v>
      </c>
      <c r="F509" s="44" t="s">
        <v>9225</v>
      </c>
      <c r="G509" s="44" t="s">
        <v>215</v>
      </c>
      <c r="H509" s="32" t="s">
        <v>7526</v>
      </c>
      <c r="I509" s="31" t="s">
        <v>360</v>
      </c>
      <c r="J509" s="31" t="s">
        <v>7025</v>
      </c>
      <c r="K509" s="32" t="s">
        <v>128</v>
      </c>
      <c r="L509" s="46">
        <v>15</v>
      </c>
      <c r="M509" s="44" t="s">
        <v>213</v>
      </c>
      <c r="N509" s="51">
        <v>44714</v>
      </c>
      <c r="O509" s="46">
        <v>20222110056991</v>
      </c>
      <c r="P509" s="49">
        <v>44729</v>
      </c>
      <c r="Q509" s="46">
        <f t="shared" si="7"/>
        <v>11</v>
      </c>
      <c r="R509" s="46">
        <f>NETWORKDAYS(N509,P509,AL509:AO509:AP509:AQ509:AR509:AS509:AT509)</f>
        <v>12</v>
      </c>
      <c r="S509" s="44" t="s">
        <v>9135</v>
      </c>
      <c r="T509" s="44" t="s">
        <v>9765</v>
      </c>
      <c r="U509" s="51">
        <v>44729</v>
      </c>
      <c r="V509" s="44" t="s">
        <v>9549</v>
      </c>
      <c r="W509" s="44" t="s">
        <v>9138</v>
      </c>
      <c r="X509" s="44" t="s">
        <v>9079</v>
      </c>
      <c r="Y509" s="44" t="s">
        <v>9079</v>
      </c>
      <c r="AL509" s="71">
        <v>44641</v>
      </c>
      <c r="AM509" s="71">
        <v>44665</v>
      </c>
      <c r="AN509" s="71">
        <v>44666</v>
      </c>
      <c r="AO509" s="71">
        <v>44711</v>
      </c>
      <c r="AP509" s="71">
        <v>44732</v>
      </c>
      <c r="AQ509" s="71">
        <v>44739</v>
      </c>
      <c r="AR509" s="71">
        <v>44746</v>
      </c>
      <c r="AS509" s="71">
        <v>44762</v>
      </c>
      <c r="AT509" s="71">
        <v>44788</v>
      </c>
    </row>
    <row r="510" spans="1:46" s="69" customFormat="1" ht="38.25" hidden="1" x14ac:dyDescent="0.25">
      <c r="A510" s="44" t="s">
        <v>9419</v>
      </c>
      <c r="B510" s="44" t="s">
        <v>9420</v>
      </c>
      <c r="C510" s="52" t="s">
        <v>9084</v>
      </c>
      <c r="D510" s="44" t="s">
        <v>249</v>
      </c>
      <c r="E510" s="44" t="s">
        <v>9068</v>
      </c>
      <c r="F510" s="44" t="s">
        <v>9074</v>
      </c>
      <c r="G510" s="44" t="s">
        <v>245</v>
      </c>
      <c r="H510" s="32" t="s">
        <v>1404</v>
      </c>
      <c r="I510" s="31" t="s">
        <v>360</v>
      </c>
      <c r="J510" s="31" t="s">
        <v>7065</v>
      </c>
      <c r="K510" s="32" t="s">
        <v>128</v>
      </c>
      <c r="L510" s="46">
        <v>15</v>
      </c>
      <c r="M510" s="44" t="s">
        <v>243</v>
      </c>
      <c r="N510" s="51">
        <v>44715</v>
      </c>
      <c r="O510" s="46" t="s">
        <v>9079</v>
      </c>
      <c r="P510" s="49">
        <v>44731</v>
      </c>
      <c r="Q510" s="46">
        <f t="shared" si="7"/>
        <v>10</v>
      </c>
      <c r="R510" s="46">
        <f>NETWORKDAYS(N510,P510,AL510:AO510:AP510:AQ510:AR510:AS510:AT510)</f>
        <v>11</v>
      </c>
      <c r="S510" s="44" t="s">
        <v>9135</v>
      </c>
      <c r="T510" s="44" t="s">
        <v>9766</v>
      </c>
      <c r="U510" s="51" t="s">
        <v>9079</v>
      </c>
      <c r="V510" s="44" t="s">
        <v>9079</v>
      </c>
      <c r="W510" s="44" t="s">
        <v>9138</v>
      </c>
      <c r="X510" s="44" t="s">
        <v>9079</v>
      </c>
      <c r="Y510" s="44" t="s">
        <v>9767</v>
      </c>
      <c r="AL510" s="68">
        <v>44641</v>
      </c>
      <c r="AM510" s="68">
        <v>44665</v>
      </c>
      <c r="AN510" s="68">
        <v>44666</v>
      </c>
      <c r="AO510" s="68">
        <v>44711</v>
      </c>
      <c r="AP510" s="68">
        <v>44732</v>
      </c>
      <c r="AQ510" s="68">
        <v>44739</v>
      </c>
      <c r="AR510" s="68">
        <v>44746</v>
      </c>
      <c r="AS510" s="68">
        <v>44762</v>
      </c>
      <c r="AT510" s="68">
        <v>44788</v>
      </c>
    </row>
    <row r="511" spans="1:46" s="69" customFormat="1" ht="38.25" hidden="1" x14ac:dyDescent="0.25">
      <c r="A511" s="44" t="s">
        <v>9419</v>
      </c>
      <c r="B511" s="44" t="s">
        <v>9420</v>
      </c>
      <c r="C511" s="31" t="s">
        <v>9071</v>
      </c>
      <c r="D511" s="44" t="s">
        <v>255</v>
      </c>
      <c r="E511" s="44" t="s">
        <v>9223</v>
      </c>
      <c r="F511" s="44" t="s">
        <v>9069</v>
      </c>
      <c r="G511" s="44" t="s">
        <v>252</v>
      </c>
      <c r="H511" s="32" t="s">
        <v>316</v>
      </c>
      <c r="I511" s="31" t="s">
        <v>360</v>
      </c>
      <c r="J511" s="31" t="s">
        <v>7065</v>
      </c>
      <c r="K511" s="32" t="s">
        <v>93</v>
      </c>
      <c r="L511" s="46">
        <v>30</v>
      </c>
      <c r="M511" s="44" t="s">
        <v>250</v>
      </c>
      <c r="N511" s="51">
        <v>44715</v>
      </c>
      <c r="O511" s="46" t="s">
        <v>9079</v>
      </c>
      <c r="P511" s="49">
        <v>44747</v>
      </c>
      <c r="Q511" s="46">
        <f t="shared" si="7"/>
        <v>19</v>
      </c>
      <c r="R511" s="46">
        <f>NETWORKDAYS(N511,P511,AL511:AO511:AP511:AQ511:AR511:AS511:AT511)</f>
        <v>20</v>
      </c>
      <c r="S511" s="44" t="s">
        <v>9135</v>
      </c>
      <c r="T511" s="44" t="s">
        <v>9768</v>
      </c>
      <c r="U511" s="51" t="s">
        <v>9079</v>
      </c>
      <c r="V511" s="44" t="s">
        <v>9079</v>
      </c>
      <c r="W511" s="44" t="s">
        <v>9138</v>
      </c>
      <c r="X511" s="44" t="s">
        <v>9079</v>
      </c>
      <c r="Y511" s="44" t="s">
        <v>9767</v>
      </c>
      <c r="AL511" s="71">
        <v>44641</v>
      </c>
      <c r="AM511" s="71">
        <v>44665</v>
      </c>
      <c r="AN511" s="71">
        <v>44666</v>
      </c>
      <c r="AO511" s="71">
        <v>44711</v>
      </c>
      <c r="AP511" s="71">
        <v>44732</v>
      </c>
      <c r="AQ511" s="71">
        <v>44739</v>
      </c>
      <c r="AR511" s="71">
        <v>44746</v>
      </c>
      <c r="AS511" s="71">
        <v>44762</v>
      </c>
      <c r="AT511" s="71">
        <v>44788</v>
      </c>
    </row>
    <row r="512" spans="1:46" s="81" customFormat="1" ht="38.25" x14ac:dyDescent="0.25">
      <c r="A512" s="56" t="s">
        <v>9419</v>
      </c>
      <c r="B512" s="56" t="s">
        <v>9420</v>
      </c>
      <c r="C512" s="36" t="s">
        <v>9071</v>
      </c>
      <c r="D512" s="56" t="s">
        <v>267</v>
      </c>
      <c r="E512" s="56" t="s">
        <v>9227</v>
      </c>
      <c r="F512" s="56" t="s">
        <v>9095</v>
      </c>
      <c r="G512" s="56" t="s">
        <v>264</v>
      </c>
      <c r="H512" s="37" t="s">
        <v>9083</v>
      </c>
      <c r="I512" s="36" t="s">
        <v>360</v>
      </c>
      <c r="J512" s="36" t="s">
        <v>7025</v>
      </c>
      <c r="K512" s="37" t="s">
        <v>128</v>
      </c>
      <c r="L512" s="58">
        <v>15</v>
      </c>
      <c r="M512" s="56" t="s">
        <v>262</v>
      </c>
      <c r="N512" s="64">
        <v>44715</v>
      </c>
      <c r="O512" s="58" t="s">
        <v>9079</v>
      </c>
      <c r="P512" s="59">
        <v>44742</v>
      </c>
      <c r="Q512" s="58">
        <f t="shared" si="7"/>
        <v>17</v>
      </c>
      <c r="R512" s="58">
        <f>NETWORKDAYS(N512,P512,AL512:AO512:AP512:AQ512:AR512:AS512:AT512)</f>
        <v>18</v>
      </c>
      <c r="S512" s="56" t="s">
        <v>9141</v>
      </c>
      <c r="T512" s="56" t="s">
        <v>9769</v>
      </c>
      <c r="U512" s="64" t="s">
        <v>9079</v>
      </c>
      <c r="V512" s="56" t="s">
        <v>9079</v>
      </c>
      <c r="W512" s="56" t="s">
        <v>9079</v>
      </c>
      <c r="X512" s="56" t="s">
        <v>9079</v>
      </c>
      <c r="Y512" s="56" t="s">
        <v>9770</v>
      </c>
      <c r="AL512" s="80">
        <v>44641</v>
      </c>
      <c r="AM512" s="80">
        <v>44665</v>
      </c>
      <c r="AN512" s="80">
        <v>44666</v>
      </c>
      <c r="AO512" s="80">
        <v>44711</v>
      </c>
      <c r="AP512" s="80">
        <v>44732</v>
      </c>
      <c r="AQ512" s="80">
        <v>44739</v>
      </c>
      <c r="AR512" s="80">
        <v>44746</v>
      </c>
      <c r="AS512" s="80">
        <v>44762</v>
      </c>
      <c r="AT512" s="80">
        <v>44788</v>
      </c>
    </row>
    <row r="513" spans="1:46" s="69" customFormat="1" ht="63.75" hidden="1" x14ac:dyDescent="0.25">
      <c r="A513" s="44" t="s">
        <v>9419</v>
      </c>
      <c r="B513" s="44" t="s">
        <v>9420</v>
      </c>
      <c r="C513" s="31" t="s">
        <v>9071</v>
      </c>
      <c r="D513" s="44" t="s">
        <v>273</v>
      </c>
      <c r="E513" s="44" t="s">
        <v>9223</v>
      </c>
      <c r="F513" s="44" t="s">
        <v>9095</v>
      </c>
      <c r="G513" s="44" t="s">
        <v>271</v>
      </c>
      <c r="H513" s="31" t="s">
        <v>9114</v>
      </c>
      <c r="I513" s="31" t="s">
        <v>360</v>
      </c>
      <c r="J513" s="32" t="s">
        <v>392</v>
      </c>
      <c r="K513" s="32" t="s">
        <v>128</v>
      </c>
      <c r="L513" s="46">
        <v>15</v>
      </c>
      <c r="M513" s="44" t="s">
        <v>269</v>
      </c>
      <c r="N513" s="51">
        <v>44715</v>
      </c>
      <c r="O513" s="46">
        <v>20222130057251</v>
      </c>
      <c r="P513" s="49">
        <v>44729</v>
      </c>
      <c r="Q513" s="46">
        <f t="shared" si="7"/>
        <v>10</v>
      </c>
      <c r="R513" s="46">
        <f>NETWORKDAYS(N513,P513,AL513:AO513:AP513:AQ513:AR513:AS513:AT513)</f>
        <v>11</v>
      </c>
      <c r="S513" s="44" t="s">
        <v>9135</v>
      </c>
      <c r="T513" s="44" t="s">
        <v>9771</v>
      </c>
      <c r="U513" s="51">
        <v>44733</v>
      </c>
      <c r="V513" s="44" t="s">
        <v>9549</v>
      </c>
      <c r="W513" s="44" t="s">
        <v>9138</v>
      </c>
      <c r="X513" s="44" t="s">
        <v>9079</v>
      </c>
      <c r="Y513" s="44" t="s">
        <v>9079</v>
      </c>
      <c r="AL513" s="71">
        <v>44641</v>
      </c>
      <c r="AM513" s="71">
        <v>44665</v>
      </c>
      <c r="AN513" s="71">
        <v>44666</v>
      </c>
      <c r="AO513" s="71">
        <v>44711</v>
      </c>
      <c r="AP513" s="71">
        <v>44732</v>
      </c>
      <c r="AQ513" s="71">
        <v>44739</v>
      </c>
      <c r="AR513" s="71">
        <v>44746</v>
      </c>
      <c r="AS513" s="71">
        <v>44762</v>
      </c>
      <c r="AT513" s="71">
        <v>44788</v>
      </c>
    </row>
    <row r="514" spans="1:46" s="69" customFormat="1" ht="51" hidden="1" x14ac:dyDescent="0.25">
      <c r="A514" s="44" t="s">
        <v>9419</v>
      </c>
      <c r="B514" s="44" t="s">
        <v>9420</v>
      </c>
      <c r="C514" s="52" t="s">
        <v>9080</v>
      </c>
      <c r="D514" s="44" t="s">
        <v>310</v>
      </c>
      <c r="E514" s="44" t="s">
        <v>9068</v>
      </c>
      <c r="F514" s="44" t="s">
        <v>9069</v>
      </c>
      <c r="G514" s="44" t="s">
        <v>308</v>
      </c>
      <c r="H514" s="44" t="s">
        <v>6139</v>
      </c>
      <c r="I514" s="31" t="s">
        <v>360</v>
      </c>
      <c r="J514" s="31" t="s">
        <v>7025</v>
      </c>
      <c r="K514" s="32" t="s">
        <v>93</v>
      </c>
      <c r="L514" s="46">
        <v>30</v>
      </c>
      <c r="M514" s="44" t="s">
        <v>306</v>
      </c>
      <c r="N514" s="51">
        <v>44715</v>
      </c>
      <c r="O514" s="46">
        <v>20222110058921</v>
      </c>
      <c r="P514" s="49">
        <v>44753</v>
      </c>
      <c r="Q514" s="46">
        <f t="shared" si="7"/>
        <v>23</v>
      </c>
      <c r="R514" s="46">
        <f>NETWORKDAYS(N514,P514,AL514:AO514:AP514:AQ514:AR514:AS514:AT514)</f>
        <v>24</v>
      </c>
      <c r="S514" s="44" t="s">
        <v>9135</v>
      </c>
      <c r="T514" s="44" t="s">
        <v>9772</v>
      </c>
      <c r="U514" s="51" t="s">
        <v>9079</v>
      </c>
      <c r="V514" s="44" t="s">
        <v>9316</v>
      </c>
      <c r="W514" s="44" t="s">
        <v>9138</v>
      </c>
      <c r="X514" s="44" t="s">
        <v>9079</v>
      </c>
      <c r="Y514" s="44" t="s">
        <v>9773</v>
      </c>
      <c r="AL514" s="68">
        <v>44641</v>
      </c>
      <c r="AM514" s="68">
        <v>44665</v>
      </c>
      <c r="AN514" s="68">
        <v>44666</v>
      </c>
      <c r="AO514" s="68">
        <v>44711</v>
      </c>
      <c r="AP514" s="68">
        <v>44732</v>
      </c>
      <c r="AQ514" s="68">
        <v>44739</v>
      </c>
      <c r="AR514" s="68">
        <v>44746</v>
      </c>
      <c r="AS514" s="68">
        <v>44762</v>
      </c>
      <c r="AT514" s="68">
        <v>44788</v>
      </c>
    </row>
    <row r="515" spans="1:46" s="81" customFormat="1" ht="63.75" x14ac:dyDescent="0.25">
      <c r="A515" s="56" t="s">
        <v>9419</v>
      </c>
      <c r="B515" s="56" t="s">
        <v>9224</v>
      </c>
      <c r="C515" s="57" t="s">
        <v>9067</v>
      </c>
      <c r="D515" s="56" t="s">
        <v>315</v>
      </c>
      <c r="E515" s="56" t="s">
        <v>9223</v>
      </c>
      <c r="F515" s="56" t="s">
        <v>9069</v>
      </c>
      <c r="G515" s="56" t="s">
        <v>313</v>
      </c>
      <c r="H515" s="37" t="s">
        <v>316</v>
      </c>
      <c r="I515" s="36" t="s">
        <v>360</v>
      </c>
      <c r="J515" s="36" t="s">
        <v>7065</v>
      </c>
      <c r="K515" s="37" t="s">
        <v>93</v>
      </c>
      <c r="L515" s="58">
        <v>30</v>
      </c>
      <c r="M515" s="56" t="s">
        <v>311</v>
      </c>
      <c r="N515" s="100">
        <v>44715</v>
      </c>
      <c r="O515" s="58">
        <v>20222140059881</v>
      </c>
      <c r="P515" s="101">
        <v>44770</v>
      </c>
      <c r="Q515" s="58">
        <f t="shared" si="7"/>
        <v>35</v>
      </c>
      <c r="R515" s="58">
        <f>NETWORKDAYS(N515,P515,AL515:AO515:AP515:AQ515:AR515:AS515:AT515)</f>
        <v>36</v>
      </c>
      <c r="S515" s="56" t="s">
        <v>9141</v>
      </c>
      <c r="T515" s="56" t="s">
        <v>9868</v>
      </c>
      <c r="U515" s="64">
        <v>44770</v>
      </c>
      <c r="V515" s="56" t="s">
        <v>9549</v>
      </c>
      <c r="W515" s="56" t="s">
        <v>9138</v>
      </c>
      <c r="X515" s="56" t="s">
        <v>9079</v>
      </c>
      <c r="Y515" s="56" t="s">
        <v>9079</v>
      </c>
      <c r="AL515" s="80">
        <v>44641</v>
      </c>
      <c r="AM515" s="80">
        <v>44665</v>
      </c>
      <c r="AN515" s="80">
        <v>44666</v>
      </c>
      <c r="AO515" s="80">
        <v>44711</v>
      </c>
      <c r="AP515" s="80">
        <v>44732</v>
      </c>
      <c r="AQ515" s="80">
        <v>44739</v>
      </c>
      <c r="AR515" s="80">
        <v>44746</v>
      </c>
      <c r="AS515" s="80">
        <v>44762</v>
      </c>
      <c r="AT515" s="80">
        <v>44788</v>
      </c>
    </row>
    <row r="516" spans="1:46" s="87" customFormat="1" ht="25.5" x14ac:dyDescent="0.25">
      <c r="A516" s="53" t="s">
        <v>9419</v>
      </c>
      <c r="B516" s="53" t="s">
        <v>9420</v>
      </c>
      <c r="C516" s="41" t="s">
        <v>9071</v>
      </c>
      <c r="D516" s="53" t="s">
        <v>358</v>
      </c>
      <c r="E516" s="53" t="s">
        <v>9223</v>
      </c>
      <c r="F516" s="53" t="s">
        <v>9069</v>
      </c>
      <c r="G516" s="53" t="s">
        <v>356</v>
      </c>
      <c r="H516" s="53" t="s">
        <v>359</v>
      </c>
      <c r="I516" s="41" t="s">
        <v>360</v>
      </c>
      <c r="J516" s="53" t="s">
        <v>9090</v>
      </c>
      <c r="K516" s="42" t="s">
        <v>93</v>
      </c>
      <c r="L516" s="55">
        <v>30</v>
      </c>
      <c r="M516" s="53" t="s">
        <v>354</v>
      </c>
      <c r="N516" s="98">
        <v>44718</v>
      </c>
      <c r="O516" s="55"/>
      <c r="P516" s="99">
        <v>44771</v>
      </c>
      <c r="Q516" s="55">
        <f t="shared" ref="Q516:Q579" si="8">R516-1</f>
        <v>35</v>
      </c>
      <c r="R516" s="55">
        <f>NETWORKDAYS(N516,P516,AL516:AO516:AP516:AQ516:AR516:AS516:AT516)</f>
        <v>36</v>
      </c>
      <c r="S516" s="53" t="s">
        <v>9158</v>
      </c>
      <c r="T516" s="53"/>
      <c r="U516" s="63"/>
      <c r="V516" s="53"/>
      <c r="W516" s="53"/>
      <c r="X516" s="53"/>
      <c r="Y516" s="53"/>
      <c r="AL516" s="86">
        <v>44641</v>
      </c>
      <c r="AM516" s="86">
        <v>44665</v>
      </c>
      <c r="AN516" s="86">
        <v>44666</v>
      </c>
      <c r="AO516" s="86">
        <v>44711</v>
      </c>
      <c r="AP516" s="86">
        <v>44732</v>
      </c>
      <c r="AQ516" s="86">
        <v>44739</v>
      </c>
      <c r="AR516" s="86">
        <v>44746</v>
      </c>
      <c r="AS516" s="86">
        <v>44762</v>
      </c>
      <c r="AT516" s="86">
        <v>44788</v>
      </c>
    </row>
    <row r="517" spans="1:46" s="69" customFormat="1" ht="38.25" hidden="1" x14ac:dyDescent="0.25">
      <c r="A517" s="44" t="s">
        <v>9419</v>
      </c>
      <c r="B517" s="44" t="s">
        <v>9420</v>
      </c>
      <c r="C517" s="52" t="s">
        <v>9240</v>
      </c>
      <c r="D517" s="44" t="s">
        <v>366</v>
      </c>
      <c r="E517" s="44" t="s">
        <v>9068</v>
      </c>
      <c r="F517" s="44" t="s">
        <v>9069</v>
      </c>
      <c r="G517" s="44" t="s">
        <v>363</v>
      </c>
      <c r="H517" s="32" t="s">
        <v>7526</v>
      </c>
      <c r="I517" s="31" t="s">
        <v>360</v>
      </c>
      <c r="J517" s="31" t="s">
        <v>7025</v>
      </c>
      <c r="K517" s="32" t="s">
        <v>93</v>
      </c>
      <c r="L517" s="46">
        <v>30</v>
      </c>
      <c r="M517" s="44" t="s">
        <v>361</v>
      </c>
      <c r="N517" s="51">
        <v>44718</v>
      </c>
      <c r="O517" s="46">
        <v>20222110057061</v>
      </c>
      <c r="P517" s="49">
        <v>44729</v>
      </c>
      <c r="Q517" s="46">
        <f t="shared" si="8"/>
        <v>9</v>
      </c>
      <c r="R517" s="46">
        <f>NETWORKDAYS(N517,P517,AL517:AO517:AP517:AQ517:AR517:AS517:AT517)</f>
        <v>10</v>
      </c>
      <c r="S517" s="44" t="s">
        <v>9135</v>
      </c>
      <c r="T517" s="44" t="s">
        <v>9774</v>
      </c>
      <c r="U517" s="51">
        <v>44729</v>
      </c>
      <c r="V517" s="44" t="s">
        <v>9549</v>
      </c>
      <c r="W517" s="44" t="s">
        <v>9138</v>
      </c>
      <c r="X517" s="44" t="s">
        <v>9079</v>
      </c>
      <c r="Y517" s="44" t="s">
        <v>9079</v>
      </c>
      <c r="AL517" s="71">
        <v>44641</v>
      </c>
      <c r="AM517" s="71">
        <v>44665</v>
      </c>
      <c r="AN517" s="71">
        <v>44666</v>
      </c>
      <c r="AO517" s="71">
        <v>44711</v>
      </c>
      <c r="AP517" s="71">
        <v>44732</v>
      </c>
      <c r="AQ517" s="71">
        <v>44739</v>
      </c>
      <c r="AR517" s="71">
        <v>44746</v>
      </c>
      <c r="AS517" s="71">
        <v>44762</v>
      </c>
      <c r="AT517" s="71">
        <v>44788</v>
      </c>
    </row>
    <row r="518" spans="1:46" s="69" customFormat="1" ht="51" hidden="1" x14ac:dyDescent="0.25">
      <c r="A518" s="44" t="s">
        <v>9419</v>
      </c>
      <c r="B518" s="44" t="s">
        <v>9538</v>
      </c>
      <c r="C518" s="52" t="s">
        <v>9082</v>
      </c>
      <c r="D518" s="44" t="s">
        <v>372</v>
      </c>
      <c r="E518" s="44" t="s">
        <v>9068</v>
      </c>
      <c r="F518" s="44" t="s">
        <v>9225</v>
      </c>
      <c r="G518" s="44" t="s">
        <v>375</v>
      </c>
      <c r="H518" s="32" t="s">
        <v>1404</v>
      </c>
      <c r="I518" s="31" t="s">
        <v>360</v>
      </c>
      <c r="J518" s="31" t="s">
        <v>7065</v>
      </c>
      <c r="K518" s="32" t="s">
        <v>128</v>
      </c>
      <c r="L518" s="46">
        <v>15</v>
      </c>
      <c r="M518" s="44" t="s">
        <v>373</v>
      </c>
      <c r="N518" s="51">
        <v>44718</v>
      </c>
      <c r="O518" s="46" t="s">
        <v>9079</v>
      </c>
      <c r="P518" s="49">
        <v>44728</v>
      </c>
      <c r="Q518" s="46">
        <f t="shared" si="8"/>
        <v>8</v>
      </c>
      <c r="R518" s="46">
        <f>NETWORKDAYS(N518,P518,AL518:AO518:AP518:AQ518:AR518:AS518:AT518)</f>
        <v>9</v>
      </c>
      <c r="S518" s="44" t="s">
        <v>9135</v>
      </c>
      <c r="T518" s="44" t="s">
        <v>9775</v>
      </c>
      <c r="U518" s="51" t="s">
        <v>9079</v>
      </c>
      <c r="V518" s="44" t="s">
        <v>9079</v>
      </c>
      <c r="W518" s="44" t="s">
        <v>9138</v>
      </c>
      <c r="X518" s="44" t="s">
        <v>9079</v>
      </c>
      <c r="Y518" s="44" t="s">
        <v>9776</v>
      </c>
      <c r="AL518" s="68">
        <v>44641</v>
      </c>
      <c r="AM518" s="68">
        <v>44665</v>
      </c>
      <c r="AN518" s="68">
        <v>44666</v>
      </c>
      <c r="AO518" s="68">
        <v>44711</v>
      </c>
      <c r="AP518" s="68">
        <v>44732</v>
      </c>
      <c r="AQ518" s="68">
        <v>44739</v>
      </c>
      <c r="AR518" s="68">
        <v>44746</v>
      </c>
      <c r="AS518" s="68">
        <v>44762</v>
      </c>
      <c r="AT518" s="68">
        <v>44788</v>
      </c>
    </row>
    <row r="519" spans="1:46" s="87" customFormat="1" ht="38.25" x14ac:dyDescent="0.25">
      <c r="A519" s="53" t="s">
        <v>9419</v>
      </c>
      <c r="B519" s="53" t="s">
        <v>9420</v>
      </c>
      <c r="C519" s="41" t="s">
        <v>9071</v>
      </c>
      <c r="D519" s="53" t="s">
        <v>442</v>
      </c>
      <c r="E519" s="53" t="s">
        <v>9068</v>
      </c>
      <c r="F519" s="53" t="s">
        <v>9095</v>
      </c>
      <c r="G519" s="53" t="s">
        <v>439</v>
      </c>
      <c r="H519" s="53" t="s">
        <v>3806</v>
      </c>
      <c r="I519" s="41" t="s">
        <v>360</v>
      </c>
      <c r="J519" s="41" t="s">
        <v>7065</v>
      </c>
      <c r="K519" s="42" t="s">
        <v>128</v>
      </c>
      <c r="L519" s="55">
        <v>15</v>
      </c>
      <c r="M519" s="53" t="s">
        <v>437</v>
      </c>
      <c r="N519" s="98">
        <v>44718</v>
      </c>
      <c r="O519" s="55">
        <v>20222140058801</v>
      </c>
      <c r="P519" s="99">
        <v>44771</v>
      </c>
      <c r="Q519" s="55">
        <f t="shared" si="8"/>
        <v>35</v>
      </c>
      <c r="R519" s="55">
        <f>NETWORKDAYS(N519,P519,AL519:AO519:AP519:AQ519:AR519:AS519:AT519)</f>
        <v>36</v>
      </c>
      <c r="S519" s="53" t="s">
        <v>9158</v>
      </c>
      <c r="T519" s="53" t="s">
        <v>9777</v>
      </c>
      <c r="U519" s="63"/>
      <c r="V519" s="53"/>
      <c r="W519" s="53"/>
      <c r="X519" s="53"/>
      <c r="Y519" s="53" t="s">
        <v>9778</v>
      </c>
      <c r="AL519" s="86">
        <v>44641</v>
      </c>
      <c r="AM519" s="86">
        <v>44665</v>
      </c>
      <c r="AN519" s="86">
        <v>44666</v>
      </c>
      <c r="AO519" s="86">
        <v>44711</v>
      </c>
      <c r="AP519" s="86">
        <v>44732</v>
      </c>
      <c r="AQ519" s="86">
        <v>44739</v>
      </c>
      <c r="AR519" s="86">
        <v>44746</v>
      </c>
      <c r="AS519" s="86">
        <v>44762</v>
      </c>
      <c r="AT519" s="86">
        <v>44788</v>
      </c>
    </row>
    <row r="520" spans="1:46" s="87" customFormat="1" ht="38.25" x14ac:dyDescent="0.25">
      <c r="A520" s="53" t="s">
        <v>9419</v>
      </c>
      <c r="B520" s="53" t="s">
        <v>9420</v>
      </c>
      <c r="C520" s="54" t="s">
        <v>9122</v>
      </c>
      <c r="D520" s="53" t="s">
        <v>456</v>
      </c>
      <c r="E520" s="53" t="s">
        <v>9227</v>
      </c>
      <c r="F520" s="53" t="s">
        <v>9074</v>
      </c>
      <c r="G520" s="53" t="s">
        <v>453</v>
      </c>
      <c r="H520" s="53" t="s">
        <v>457</v>
      </c>
      <c r="I520" s="41" t="s">
        <v>360</v>
      </c>
      <c r="J520" s="42" t="s">
        <v>392</v>
      </c>
      <c r="K520" s="42" t="s">
        <v>128</v>
      </c>
      <c r="L520" s="55">
        <v>15</v>
      </c>
      <c r="M520" s="53" t="s">
        <v>451</v>
      </c>
      <c r="N520" s="98">
        <v>44718</v>
      </c>
      <c r="O520" s="55"/>
      <c r="P520" s="99">
        <v>44771</v>
      </c>
      <c r="Q520" s="55">
        <f t="shared" si="8"/>
        <v>35</v>
      </c>
      <c r="R520" s="55">
        <f>NETWORKDAYS(N520,P520,AL520:AO520:AP520:AQ520:AR520:AS520:AT520)</f>
        <v>36</v>
      </c>
      <c r="S520" s="53" t="s">
        <v>9158</v>
      </c>
      <c r="T520" s="53"/>
      <c r="U520" s="63"/>
      <c r="V520" s="53"/>
      <c r="W520" s="53"/>
      <c r="X520" s="53"/>
      <c r="Y520" s="53"/>
      <c r="AL520" s="86">
        <v>44641</v>
      </c>
      <c r="AM520" s="86">
        <v>44665</v>
      </c>
      <c r="AN520" s="86">
        <v>44666</v>
      </c>
      <c r="AO520" s="86">
        <v>44711</v>
      </c>
      <c r="AP520" s="86">
        <v>44732</v>
      </c>
      <c r="AQ520" s="86">
        <v>44739</v>
      </c>
      <c r="AR520" s="86">
        <v>44746</v>
      </c>
      <c r="AS520" s="86">
        <v>44762</v>
      </c>
      <c r="AT520" s="86">
        <v>44788</v>
      </c>
    </row>
    <row r="521" spans="1:46" s="87" customFormat="1" ht="63.75" x14ac:dyDescent="0.25">
      <c r="A521" s="53" t="s">
        <v>9419</v>
      </c>
      <c r="B521" s="53" t="s">
        <v>9420</v>
      </c>
      <c r="C521" s="41" t="s">
        <v>9071</v>
      </c>
      <c r="D521" s="53" t="s">
        <v>442</v>
      </c>
      <c r="E521" s="53" t="s">
        <v>9068</v>
      </c>
      <c r="F521" s="53" t="s">
        <v>9095</v>
      </c>
      <c r="G521" s="53" t="s">
        <v>480</v>
      </c>
      <c r="H521" s="42" t="s">
        <v>8799</v>
      </c>
      <c r="I521" s="41" t="s">
        <v>360</v>
      </c>
      <c r="J521" s="41" t="s">
        <v>7065</v>
      </c>
      <c r="K521" s="42" t="s">
        <v>128</v>
      </c>
      <c r="L521" s="55">
        <v>15</v>
      </c>
      <c r="M521" s="53" t="s">
        <v>478</v>
      </c>
      <c r="N521" s="98">
        <v>44718</v>
      </c>
      <c r="O521" s="55">
        <v>20222140060621</v>
      </c>
      <c r="P521" s="99">
        <v>44771</v>
      </c>
      <c r="Q521" s="55">
        <f t="shared" si="8"/>
        <v>35</v>
      </c>
      <c r="R521" s="55">
        <f>NETWORKDAYS(N521,P521,AL521:AO521:AP521:AQ521:AR521:AS521:AT521)</f>
        <v>36</v>
      </c>
      <c r="S521" s="53" t="s">
        <v>9158</v>
      </c>
      <c r="T521" s="53" t="s">
        <v>9850</v>
      </c>
      <c r="U521" s="63"/>
      <c r="V521" s="53"/>
      <c r="W521" s="53"/>
      <c r="X521" s="53"/>
      <c r="Y521" s="53" t="s">
        <v>9851</v>
      </c>
      <c r="AL521" s="86">
        <v>44641</v>
      </c>
      <c r="AM521" s="86">
        <v>44665</v>
      </c>
      <c r="AN521" s="86">
        <v>44666</v>
      </c>
      <c r="AO521" s="86">
        <v>44711</v>
      </c>
      <c r="AP521" s="86">
        <v>44732</v>
      </c>
      <c r="AQ521" s="86">
        <v>44739</v>
      </c>
      <c r="AR521" s="86">
        <v>44746</v>
      </c>
      <c r="AS521" s="86">
        <v>44762</v>
      </c>
      <c r="AT521" s="86">
        <v>44788</v>
      </c>
    </row>
    <row r="522" spans="1:46" s="69" customFormat="1" ht="38.25" hidden="1" x14ac:dyDescent="0.25">
      <c r="A522" s="44" t="s">
        <v>9419</v>
      </c>
      <c r="B522" s="44" t="s">
        <v>9420</v>
      </c>
      <c r="C522" s="52" t="s">
        <v>9283</v>
      </c>
      <c r="D522" s="44" t="s">
        <v>536</v>
      </c>
      <c r="E522" s="44" t="s">
        <v>9068</v>
      </c>
      <c r="F522" s="44" t="s">
        <v>9069</v>
      </c>
      <c r="G522" s="44" t="s">
        <v>533</v>
      </c>
      <c r="H522" s="32" t="s">
        <v>9083</v>
      </c>
      <c r="I522" s="31" t="s">
        <v>360</v>
      </c>
      <c r="J522" s="31" t="s">
        <v>7025</v>
      </c>
      <c r="K522" s="32" t="s">
        <v>128</v>
      </c>
      <c r="L522" s="46">
        <v>15</v>
      </c>
      <c r="M522" s="44" t="s">
        <v>531</v>
      </c>
      <c r="N522" s="51">
        <v>44719</v>
      </c>
      <c r="O522" s="46">
        <v>20222110057041</v>
      </c>
      <c r="P522" s="49">
        <v>44727</v>
      </c>
      <c r="Q522" s="46">
        <f t="shared" si="8"/>
        <v>6</v>
      </c>
      <c r="R522" s="46">
        <f>NETWORKDAYS(N522,P522,AL522:AO522:AP522:AQ522:AR522:AS522:AT522)</f>
        <v>7</v>
      </c>
      <c r="S522" s="44" t="s">
        <v>9135</v>
      </c>
      <c r="T522" s="44" t="s">
        <v>9779</v>
      </c>
      <c r="U522" s="51">
        <v>44733</v>
      </c>
      <c r="V522" s="44" t="s">
        <v>9549</v>
      </c>
      <c r="W522" s="44" t="s">
        <v>9138</v>
      </c>
      <c r="X522" s="44" t="s">
        <v>9079</v>
      </c>
      <c r="Y522" s="44" t="s">
        <v>9079</v>
      </c>
      <c r="AL522" s="68">
        <v>44641</v>
      </c>
      <c r="AM522" s="68">
        <v>44665</v>
      </c>
      <c r="AN522" s="68">
        <v>44666</v>
      </c>
      <c r="AO522" s="68">
        <v>44711</v>
      </c>
      <c r="AP522" s="68">
        <v>44732</v>
      </c>
      <c r="AQ522" s="68">
        <v>44739</v>
      </c>
      <c r="AR522" s="68">
        <v>44746</v>
      </c>
      <c r="AS522" s="68">
        <v>44762</v>
      </c>
      <c r="AT522" s="68">
        <v>44788</v>
      </c>
    </row>
    <row r="523" spans="1:46" s="69" customFormat="1" ht="51" hidden="1" x14ac:dyDescent="0.25">
      <c r="A523" s="44" t="s">
        <v>9419</v>
      </c>
      <c r="B523" s="44" t="s">
        <v>9420</v>
      </c>
      <c r="C523" s="52" t="s">
        <v>9132</v>
      </c>
      <c r="D523" s="44" t="s">
        <v>541</v>
      </c>
      <c r="E523" s="44" t="s">
        <v>9068</v>
      </c>
      <c r="F523" s="44" t="s">
        <v>9069</v>
      </c>
      <c r="G523" s="44" t="s">
        <v>539</v>
      </c>
      <c r="H523" s="32" t="s">
        <v>7526</v>
      </c>
      <c r="I523" s="31" t="s">
        <v>360</v>
      </c>
      <c r="J523" s="31" t="s">
        <v>7025</v>
      </c>
      <c r="K523" s="32" t="s">
        <v>93</v>
      </c>
      <c r="L523" s="46">
        <v>30</v>
      </c>
      <c r="M523" s="44" t="s">
        <v>537</v>
      </c>
      <c r="N523" s="51">
        <v>44719</v>
      </c>
      <c r="O523" s="46">
        <v>20222110058131</v>
      </c>
      <c r="P523" s="49">
        <v>44736</v>
      </c>
      <c r="Q523" s="46">
        <f t="shared" si="8"/>
        <v>12</v>
      </c>
      <c r="R523" s="46">
        <f>NETWORKDAYS(N523,P523,AL523:AO523:AP523:AQ523:AR523:AS523:AT523)</f>
        <v>13</v>
      </c>
      <c r="S523" s="44" t="s">
        <v>9135</v>
      </c>
      <c r="T523" s="44" t="s">
        <v>9780</v>
      </c>
      <c r="U523" s="51">
        <v>44736</v>
      </c>
      <c r="V523" s="44" t="s">
        <v>9549</v>
      </c>
      <c r="W523" s="44" t="s">
        <v>9138</v>
      </c>
      <c r="X523" s="44" t="s">
        <v>9079</v>
      </c>
      <c r="Y523" s="44" t="s">
        <v>9781</v>
      </c>
      <c r="AL523" s="71">
        <v>44641</v>
      </c>
      <c r="AM523" s="71">
        <v>44665</v>
      </c>
      <c r="AN523" s="71">
        <v>44666</v>
      </c>
      <c r="AO523" s="71">
        <v>44711</v>
      </c>
      <c r="AP523" s="71">
        <v>44732</v>
      </c>
      <c r="AQ523" s="71">
        <v>44739</v>
      </c>
      <c r="AR523" s="71">
        <v>44746</v>
      </c>
      <c r="AS523" s="71">
        <v>44762</v>
      </c>
      <c r="AT523" s="71">
        <v>44788</v>
      </c>
    </row>
    <row r="524" spans="1:46" s="87" customFormat="1" ht="38.25" x14ac:dyDescent="0.25">
      <c r="A524" s="53" t="s">
        <v>9419</v>
      </c>
      <c r="B524" s="53" t="s">
        <v>9420</v>
      </c>
      <c r="C524" s="54" t="s">
        <v>9108</v>
      </c>
      <c r="D524" s="53" t="s">
        <v>547</v>
      </c>
      <c r="E524" s="53" t="s">
        <v>9068</v>
      </c>
      <c r="F524" s="53" t="s">
        <v>9225</v>
      </c>
      <c r="G524" s="53" t="s">
        <v>544</v>
      </c>
      <c r="H524" s="41" t="s">
        <v>9109</v>
      </c>
      <c r="I524" s="41" t="s">
        <v>360</v>
      </c>
      <c r="J524" s="41" t="s">
        <v>9090</v>
      </c>
      <c r="K524" s="42" t="s">
        <v>128</v>
      </c>
      <c r="L524" s="55">
        <v>15</v>
      </c>
      <c r="M524" s="53" t="s">
        <v>542</v>
      </c>
      <c r="N524" s="98">
        <v>44719</v>
      </c>
      <c r="O524" s="55"/>
      <c r="P524" s="99">
        <v>44771</v>
      </c>
      <c r="Q524" s="55">
        <f t="shared" si="8"/>
        <v>34</v>
      </c>
      <c r="R524" s="55">
        <f>NETWORKDAYS(N524,P524,AL524:AO524:AP524:AQ524:AR524:AS524:AT524)</f>
        <v>35</v>
      </c>
      <c r="S524" s="53" t="s">
        <v>9158</v>
      </c>
      <c r="T524" s="53"/>
      <c r="U524" s="63"/>
      <c r="V524" s="53"/>
      <c r="W524" s="53"/>
      <c r="X524" s="53"/>
      <c r="Y524" s="53"/>
      <c r="AL524" s="86">
        <v>44641</v>
      </c>
      <c r="AM524" s="86">
        <v>44665</v>
      </c>
      <c r="AN524" s="86">
        <v>44666</v>
      </c>
      <c r="AO524" s="86">
        <v>44711</v>
      </c>
      <c r="AP524" s="86">
        <v>44732</v>
      </c>
      <c r="AQ524" s="86">
        <v>44739</v>
      </c>
      <c r="AR524" s="86">
        <v>44746</v>
      </c>
      <c r="AS524" s="86">
        <v>44762</v>
      </c>
      <c r="AT524" s="86">
        <v>44788</v>
      </c>
    </row>
    <row r="525" spans="1:46" s="87" customFormat="1" ht="38.25" x14ac:dyDescent="0.25">
      <c r="A525" s="53" t="s">
        <v>9419</v>
      </c>
      <c r="B525" s="53" t="s">
        <v>9420</v>
      </c>
      <c r="C525" s="54" t="s">
        <v>9104</v>
      </c>
      <c r="D525" s="53" t="s">
        <v>176</v>
      </c>
      <c r="E525" s="53" t="s">
        <v>9068</v>
      </c>
      <c r="F525" s="53" t="s">
        <v>9074</v>
      </c>
      <c r="G525" s="53" t="s">
        <v>559</v>
      </c>
      <c r="H525" s="42" t="s">
        <v>7156</v>
      </c>
      <c r="I525" s="41" t="s">
        <v>360</v>
      </c>
      <c r="J525" s="41" t="s">
        <v>7157</v>
      </c>
      <c r="K525" s="42" t="s">
        <v>93</v>
      </c>
      <c r="L525" s="55">
        <v>30</v>
      </c>
      <c r="M525" s="53" t="s">
        <v>557</v>
      </c>
      <c r="N525" s="98">
        <v>44719</v>
      </c>
      <c r="O525" s="55"/>
      <c r="P525" s="99">
        <v>44771</v>
      </c>
      <c r="Q525" s="55">
        <f t="shared" si="8"/>
        <v>34</v>
      </c>
      <c r="R525" s="55">
        <f>NETWORKDAYS(N525,P525,AL525:AO525:AP525:AQ525:AR525:AS525:AT525)</f>
        <v>35</v>
      </c>
      <c r="S525" s="53" t="s">
        <v>9158</v>
      </c>
      <c r="T525" s="53"/>
      <c r="U525" s="63"/>
      <c r="V525" s="53"/>
      <c r="W525" s="53"/>
      <c r="X525" s="53"/>
      <c r="Y525" s="53"/>
      <c r="AL525" s="86">
        <v>44641</v>
      </c>
      <c r="AM525" s="86">
        <v>44665</v>
      </c>
      <c r="AN525" s="86">
        <v>44666</v>
      </c>
      <c r="AO525" s="86">
        <v>44711</v>
      </c>
      <c r="AP525" s="86">
        <v>44732</v>
      </c>
      <c r="AQ525" s="86">
        <v>44739</v>
      </c>
      <c r="AR525" s="86">
        <v>44746</v>
      </c>
      <c r="AS525" s="86">
        <v>44762</v>
      </c>
      <c r="AT525" s="86">
        <v>44788</v>
      </c>
    </row>
    <row r="526" spans="1:46" s="81" customFormat="1" ht="38.25" x14ac:dyDescent="0.25">
      <c r="A526" s="56" t="s">
        <v>9419</v>
      </c>
      <c r="B526" s="56" t="s">
        <v>9070</v>
      </c>
      <c r="C526" s="36" t="s">
        <v>9071</v>
      </c>
      <c r="D526" s="56" t="s">
        <v>588</v>
      </c>
      <c r="E526" s="56" t="s">
        <v>9422</v>
      </c>
      <c r="F526" s="56" t="s">
        <v>9074</v>
      </c>
      <c r="G526" s="56" t="s">
        <v>584</v>
      </c>
      <c r="H526" s="37" t="s">
        <v>9094</v>
      </c>
      <c r="I526" s="56" t="s">
        <v>9076</v>
      </c>
      <c r="J526" s="36" t="s">
        <v>7774</v>
      </c>
      <c r="K526" s="37" t="s">
        <v>585</v>
      </c>
      <c r="L526" s="58">
        <v>10</v>
      </c>
      <c r="M526" s="56" t="s">
        <v>582</v>
      </c>
      <c r="N526" s="64">
        <v>44719</v>
      </c>
      <c r="O526" s="58" t="s">
        <v>9747</v>
      </c>
      <c r="P526" s="59">
        <v>44736</v>
      </c>
      <c r="Q526" s="58">
        <f t="shared" si="8"/>
        <v>12</v>
      </c>
      <c r="R526" s="58">
        <f>NETWORKDAYS(N526,P526,AL526:AO526:AP526:AQ526:AR526:AS526:AT526)</f>
        <v>13</v>
      </c>
      <c r="S526" s="56" t="s">
        <v>9141</v>
      </c>
      <c r="T526" s="56" t="s">
        <v>9782</v>
      </c>
      <c r="U526" s="64" t="s">
        <v>9079</v>
      </c>
      <c r="V526" s="56" t="s">
        <v>9316</v>
      </c>
      <c r="W526" s="56" t="s">
        <v>9138</v>
      </c>
      <c r="X526" s="56" t="s">
        <v>9079</v>
      </c>
      <c r="Y526" s="56" t="s">
        <v>9783</v>
      </c>
      <c r="AL526" s="84">
        <v>44641</v>
      </c>
      <c r="AM526" s="84">
        <v>44665</v>
      </c>
      <c r="AN526" s="84">
        <v>44666</v>
      </c>
      <c r="AO526" s="84">
        <v>44711</v>
      </c>
      <c r="AP526" s="84">
        <v>44732</v>
      </c>
      <c r="AQ526" s="84">
        <v>44739</v>
      </c>
      <c r="AR526" s="84">
        <v>44746</v>
      </c>
      <c r="AS526" s="84">
        <v>44762</v>
      </c>
      <c r="AT526" s="84">
        <v>44788</v>
      </c>
    </row>
    <row r="527" spans="1:46" s="81" customFormat="1" ht="76.5" x14ac:dyDescent="0.25">
      <c r="A527" s="56" t="s">
        <v>9419</v>
      </c>
      <c r="B527" s="56" t="s">
        <v>9070</v>
      </c>
      <c r="C527" s="36" t="s">
        <v>9071</v>
      </c>
      <c r="D527" s="56" t="s">
        <v>588</v>
      </c>
      <c r="E527" s="56" t="s">
        <v>9422</v>
      </c>
      <c r="F527" s="56" t="s">
        <v>9074</v>
      </c>
      <c r="G527" s="56" t="s">
        <v>592</v>
      </c>
      <c r="H527" s="56" t="s">
        <v>6139</v>
      </c>
      <c r="I527" s="36" t="s">
        <v>360</v>
      </c>
      <c r="J527" s="36" t="s">
        <v>7025</v>
      </c>
      <c r="K527" s="37" t="s">
        <v>128</v>
      </c>
      <c r="L527" s="58">
        <v>15</v>
      </c>
      <c r="M527" s="56" t="s">
        <v>590</v>
      </c>
      <c r="N527" s="64">
        <v>44719</v>
      </c>
      <c r="O527" s="58" t="s">
        <v>9748</v>
      </c>
      <c r="P527" s="59">
        <v>44753</v>
      </c>
      <c r="Q527" s="58">
        <f t="shared" si="8"/>
        <v>21</v>
      </c>
      <c r="R527" s="58">
        <f>NETWORKDAYS(N527,P527,AL527:AO527:AP527:AQ527:AR527:AS527:AT527)</f>
        <v>22</v>
      </c>
      <c r="S527" s="56" t="s">
        <v>9141</v>
      </c>
      <c r="T527" s="56" t="s">
        <v>9784</v>
      </c>
      <c r="U527" s="64" t="s">
        <v>9079</v>
      </c>
      <c r="V527" s="56" t="s">
        <v>9316</v>
      </c>
      <c r="W527" s="56" t="s">
        <v>9138</v>
      </c>
      <c r="X527" s="56" t="s">
        <v>9079</v>
      </c>
      <c r="Y527" s="56" t="s">
        <v>9773</v>
      </c>
      <c r="AL527" s="80">
        <v>44641</v>
      </c>
      <c r="AM527" s="80">
        <v>44665</v>
      </c>
      <c r="AN527" s="80">
        <v>44666</v>
      </c>
      <c r="AO527" s="80">
        <v>44711</v>
      </c>
      <c r="AP527" s="80">
        <v>44732</v>
      </c>
      <c r="AQ527" s="80">
        <v>44739</v>
      </c>
      <c r="AR527" s="80">
        <v>44746</v>
      </c>
      <c r="AS527" s="80">
        <v>44762</v>
      </c>
      <c r="AT527" s="80">
        <v>44788</v>
      </c>
    </row>
    <row r="528" spans="1:46" s="81" customFormat="1" ht="63.75" x14ac:dyDescent="0.25">
      <c r="A528" s="56" t="s">
        <v>9419</v>
      </c>
      <c r="B528" s="56" t="s">
        <v>9070</v>
      </c>
      <c r="C528" s="36" t="s">
        <v>9071</v>
      </c>
      <c r="D528" s="56" t="s">
        <v>588</v>
      </c>
      <c r="E528" s="56" t="s">
        <v>9422</v>
      </c>
      <c r="F528" s="56" t="s">
        <v>9074</v>
      </c>
      <c r="G528" s="56" t="s">
        <v>598</v>
      </c>
      <c r="H528" s="56" t="s">
        <v>9759</v>
      </c>
      <c r="I528" s="56" t="s">
        <v>9076</v>
      </c>
      <c r="J528" s="56" t="s">
        <v>7031</v>
      </c>
      <c r="K528" s="37" t="s">
        <v>585</v>
      </c>
      <c r="L528" s="58">
        <v>10</v>
      </c>
      <c r="M528" s="56" t="s">
        <v>596</v>
      </c>
      <c r="N528" s="64">
        <v>44719</v>
      </c>
      <c r="O528" s="58">
        <v>20223120058621</v>
      </c>
      <c r="P528" s="59">
        <v>44736</v>
      </c>
      <c r="Q528" s="58">
        <f t="shared" si="8"/>
        <v>12</v>
      </c>
      <c r="R528" s="58">
        <f>NETWORKDAYS(N528,P528,AL528:AO528:AP528:AQ528:AR528:AS528:AT528)</f>
        <v>13</v>
      </c>
      <c r="S528" s="56" t="s">
        <v>9141</v>
      </c>
      <c r="T528" s="56" t="s">
        <v>9785</v>
      </c>
      <c r="U528" s="64">
        <v>44736</v>
      </c>
      <c r="V528" s="56" t="s">
        <v>9549</v>
      </c>
      <c r="W528" s="56" t="s">
        <v>9138</v>
      </c>
      <c r="X528" s="56" t="s">
        <v>9079</v>
      </c>
      <c r="Y528" s="56" t="s">
        <v>9079</v>
      </c>
      <c r="AL528" s="80">
        <v>44641</v>
      </c>
      <c r="AM528" s="80">
        <v>44665</v>
      </c>
      <c r="AN528" s="80">
        <v>44666</v>
      </c>
      <c r="AO528" s="80">
        <v>44711</v>
      </c>
      <c r="AP528" s="80">
        <v>44732</v>
      </c>
      <c r="AQ528" s="80">
        <v>44739</v>
      </c>
      <c r="AR528" s="80">
        <v>44746</v>
      </c>
      <c r="AS528" s="80">
        <v>44762</v>
      </c>
      <c r="AT528" s="80">
        <v>44788</v>
      </c>
    </row>
    <row r="529" spans="1:46" s="69" customFormat="1" ht="51" hidden="1" x14ac:dyDescent="0.25">
      <c r="A529" s="44" t="s">
        <v>9419</v>
      </c>
      <c r="B529" s="44" t="s">
        <v>9420</v>
      </c>
      <c r="C529" s="52" t="s">
        <v>9273</v>
      </c>
      <c r="D529" s="44" t="s">
        <v>656</v>
      </c>
      <c r="E529" s="44" t="s">
        <v>9068</v>
      </c>
      <c r="F529" s="44" t="s">
        <v>9069</v>
      </c>
      <c r="G529" s="44" t="s">
        <v>653</v>
      </c>
      <c r="H529" s="32" t="s">
        <v>7526</v>
      </c>
      <c r="I529" s="31" t="s">
        <v>360</v>
      </c>
      <c r="J529" s="31" t="s">
        <v>7025</v>
      </c>
      <c r="K529" s="32" t="s">
        <v>93</v>
      </c>
      <c r="L529" s="46">
        <v>30</v>
      </c>
      <c r="M529" s="44" t="s">
        <v>651</v>
      </c>
      <c r="N529" s="51">
        <v>44719</v>
      </c>
      <c r="O529" s="46">
        <v>20222110058141</v>
      </c>
      <c r="P529" s="49">
        <v>44736</v>
      </c>
      <c r="Q529" s="46">
        <f t="shared" si="8"/>
        <v>12</v>
      </c>
      <c r="R529" s="46">
        <f>NETWORKDAYS(N529,P529,AL529:AO529:AP529:AQ529:AR529:AS529:AT529)</f>
        <v>13</v>
      </c>
      <c r="S529" s="44" t="s">
        <v>9135</v>
      </c>
      <c r="T529" s="44" t="s">
        <v>9786</v>
      </c>
      <c r="U529" s="51">
        <v>44736</v>
      </c>
      <c r="V529" s="44" t="s">
        <v>9549</v>
      </c>
      <c r="W529" s="44" t="s">
        <v>9138</v>
      </c>
      <c r="X529" s="44" t="s">
        <v>9079</v>
      </c>
      <c r="Y529" s="44" t="s">
        <v>9079</v>
      </c>
      <c r="AL529" s="71">
        <v>44641</v>
      </c>
      <c r="AM529" s="71">
        <v>44665</v>
      </c>
      <c r="AN529" s="71">
        <v>44666</v>
      </c>
      <c r="AO529" s="71">
        <v>44711</v>
      </c>
      <c r="AP529" s="71">
        <v>44732</v>
      </c>
      <c r="AQ529" s="71">
        <v>44739</v>
      </c>
      <c r="AR529" s="71">
        <v>44746</v>
      </c>
      <c r="AS529" s="71">
        <v>44762</v>
      </c>
      <c r="AT529" s="71">
        <v>44788</v>
      </c>
    </row>
    <row r="530" spans="1:46" s="87" customFormat="1" ht="51" x14ac:dyDescent="0.25">
      <c r="A530" s="53" t="s">
        <v>9419</v>
      </c>
      <c r="B530" s="53" t="s">
        <v>9420</v>
      </c>
      <c r="C530" s="41" t="s">
        <v>9071</v>
      </c>
      <c r="D530" s="53" t="s">
        <v>662</v>
      </c>
      <c r="E530" s="53" t="s">
        <v>9121</v>
      </c>
      <c r="F530" s="53" t="s">
        <v>9074</v>
      </c>
      <c r="G530" s="53" t="s">
        <v>659</v>
      </c>
      <c r="H530" s="41" t="s">
        <v>7275</v>
      </c>
      <c r="I530" s="41" t="s">
        <v>7162</v>
      </c>
      <c r="J530" s="42" t="s">
        <v>664</v>
      </c>
      <c r="K530" s="42" t="s">
        <v>660</v>
      </c>
      <c r="L530" s="55">
        <v>10</v>
      </c>
      <c r="M530" s="53" t="s">
        <v>657</v>
      </c>
      <c r="N530" s="98">
        <v>44719</v>
      </c>
      <c r="O530" s="55"/>
      <c r="P530" s="99">
        <v>44771</v>
      </c>
      <c r="Q530" s="55">
        <f t="shared" si="8"/>
        <v>34</v>
      </c>
      <c r="R530" s="55">
        <f>NETWORKDAYS(N530,P530,AL530:AO530:AP530:AQ530:AR530:AS530:AT530)</f>
        <v>35</v>
      </c>
      <c r="S530" s="53" t="s">
        <v>9158</v>
      </c>
      <c r="T530" s="53"/>
      <c r="U530" s="63"/>
      <c r="V530" s="53"/>
      <c r="W530" s="53"/>
      <c r="X530" s="53"/>
      <c r="Y530" s="53" t="s">
        <v>9787</v>
      </c>
      <c r="AL530" s="88">
        <v>44641</v>
      </c>
      <c r="AM530" s="88">
        <v>44665</v>
      </c>
      <c r="AN530" s="88">
        <v>44666</v>
      </c>
      <c r="AO530" s="88">
        <v>44711</v>
      </c>
      <c r="AP530" s="88">
        <v>44732</v>
      </c>
      <c r="AQ530" s="88">
        <v>44739</v>
      </c>
      <c r="AR530" s="88">
        <v>44746</v>
      </c>
      <c r="AS530" s="88">
        <v>44762</v>
      </c>
      <c r="AT530" s="88">
        <v>44788</v>
      </c>
    </row>
    <row r="531" spans="1:46" s="81" customFormat="1" ht="38.25" x14ac:dyDescent="0.25">
      <c r="A531" s="56" t="s">
        <v>9419</v>
      </c>
      <c r="B531" s="56" t="s">
        <v>9420</v>
      </c>
      <c r="C531" s="57" t="s">
        <v>9098</v>
      </c>
      <c r="D531" s="56" t="s">
        <v>686</v>
      </c>
      <c r="E531" s="56" t="s">
        <v>9121</v>
      </c>
      <c r="F531" s="56" t="s">
        <v>9074</v>
      </c>
      <c r="G531" s="56" t="s">
        <v>682</v>
      </c>
      <c r="H531" s="56" t="s">
        <v>9285</v>
      </c>
      <c r="I531" s="36" t="s">
        <v>360</v>
      </c>
      <c r="J531" s="36" t="s">
        <v>9090</v>
      </c>
      <c r="K531" s="37" t="s">
        <v>585</v>
      </c>
      <c r="L531" s="58">
        <v>10</v>
      </c>
      <c r="M531" s="56" t="s">
        <v>680</v>
      </c>
      <c r="N531" s="64">
        <v>44719</v>
      </c>
      <c r="O531" s="58">
        <v>20222110057511</v>
      </c>
      <c r="P531" s="59">
        <v>44750</v>
      </c>
      <c r="Q531" s="58">
        <f t="shared" si="8"/>
        <v>20</v>
      </c>
      <c r="R531" s="58">
        <f>NETWORKDAYS(N531,P531,AL531:AO531:AP531:AQ531:AR531:AS531:AT531)</f>
        <v>21</v>
      </c>
      <c r="S531" s="56" t="s">
        <v>9141</v>
      </c>
      <c r="T531" s="56" t="s">
        <v>9788</v>
      </c>
      <c r="U531" s="64" t="s">
        <v>9079</v>
      </c>
      <c r="V531" s="56" t="s">
        <v>9316</v>
      </c>
      <c r="W531" s="56" t="s">
        <v>9138</v>
      </c>
      <c r="X531" s="56" t="s">
        <v>9079</v>
      </c>
      <c r="Y531" s="56" t="s">
        <v>9789</v>
      </c>
      <c r="AL531" s="80">
        <v>44641</v>
      </c>
      <c r="AM531" s="80">
        <v>44665</v>
      </c>
      <c r="AN531" s="80">
        <v>44666</v>
      </c>
      <c r="AO531" s="80">
        <v>44711</v>
      </c>
      <c r="AP531" s="80">
        <v>44732</v>
      </c>
      <c r="AQ531" s="80">
        <v>44739</v>
      </c>
      <c r="AR531" s="80">
        <v>44746</v>
      </c>
      <c r="AS531" s="80">
        <v>44762</v>
      </c>
      <c r="AT531" s="80">
        <v>44788</v>
      </c>
    </row>
    <row r="532" spans="1:46" s="69" customFormat="1" ht="38.25" hidden="1" x14ac:dyDescent="0.25">
      <c r="A532" s="44" t="s">
        <v>9419</v>
      </c>
      <c r="B532" s="44" t="s">
        <v>9070</v>
      </c>
      <c r="C532" s="52" t="s">
        <v>9088</v>
      </c>
      <c r="D532" s="44" t="s">
        <v>758</v>
      </c>
      <c r="E532" s="44" t="s">
        <v>9227</v>
      </c>
      <c r="F532" s="44" t="s">
        <v>9074</v>
      </c>
      <c r="G532" s="44" t="s">
        <v>755</v>
      </c>
      <c r="H532" s="32" t="s">
        <v>9089</v>
      </c>
      <c r="I532" s="31" t="s">
        <v>360</v>
      </c>
      <c r="J532" s="31" t="s">
        <v>9090</v>
      </c>
      <c r="K532" s="32" t="s">
        <v>128</v>
      </c>
      <c r="L532" s="46">
        <v>15</v>
      </c>
      <c r="M532" s="44" t="s">
        <v>753</v>
      </c>
      <c r="N532" s="51">
        <v>44720</v>
      </c>
      <c r="O532" s="46" t="s">
        <v>9749</v>
      </c>
      <c r="P532" s="49">
        <v>44733</v>
      </c>
      <c r="Q532" s="46">
        <f t="shared" si="8"/>
        <v>8</v>
      </c>
      <c r="R532" s="46">
        <f>NETWORKDAYS(N532,P532,AL532:AO532:AP532:AQ532:AR532:AS532:AT532)</f>
        <v>9</v>
      </c>
      <c r="S532" s="44" t="s">
        <v>9135</v>
      </c>
      <c r="T532" s="44" t="s">
        <v>9790</v>
      </c>
      <c r="U532" s="51">
        <v>44733</v>
      </c>
      <c r="V532" s="44" t="s">
        <v>9549</v>
      </c>
      <c r="W532" s="44" t="s">
        <v>9138</v>
      </c>
      <c r="X532" s="44" t="s">
        <v>9079</v>
      </c>
      <c r="Y532" s="44" t="s">
        <v>9079</v>
      </c>
      <c r="AL532" s="71">
        <v>44641</v>
      </c>
      <c r="AM532" s="71">
        <v>44665</v>
      </c>
      <c r="AN532" s="71">
        <v>44666</v>
      </c>
      <c r="AO532" s="71">
        <v>44711</v>
      </c>
      <c r="AP532" s="71">
        <v>44732</v>
      </c>
      <c r="AQ532" s="71">
        <v>44739</v>
      </c>
      <c r="AR532" s="71">
        <v>44746</v>
      </c>
      <c r="AS532" s="71">
        <v>44762</v>
      </c>
      <c r="AT532" s="71">
        <v>44788</v>
      </c>
    </row>
    <row r="533" spans="1:46" s="69" customFormat="1" ht="38.25" hidden="1" x14ac:dyDescent="0.25">
      <c r="A533" s="44" t="s">
        <v>9419</v>
      </c>
      <c r="B533" s="44" t="s">
        <v>9420</v>
      </c>
      <c r="C533" s="52" t="s">
        <v>9072</v>
      </c>
      <c r="D533" s="44" t="s">
        <v>795</v>
      </c>
      <c r="E533" s="44" t="s">
        <v>9068</v>
      </c>
      <c r="F533" s="44" t="s">
        <v>9074</v>
      </c>
      <c r="G533" s="44" t="s">
        <v>792</v>
      </c>
      <c r="H533" s="32" t="s">
        <v>7156</v>
      </c>
      <c r="I533" s="31" t="s">
        <v>360</v>
      </c>
      <c r="J533" s="31" t="s">
        <v>7157</v>
      </c>
      <c r="K533" s="32" t="s">
        <v>93</v>
      </c>
      <c r="L533" s="46">
        <v>30</v>
      </c>
      <c r="M533" s="44" t="s">
        <v>790</v>
      </c>
      <c r="N533" s="51">
        <v>44720</v>
      </c>
      <c r="O533" s="46" t="s">
        <v>9079</v>
      </c>
      <c r="P533" s="49">
        <v>44757</v>
      </c>
      <c r="Q533" s="46">
        <f t="shared" si="8"/>
        <v>24</v>
      </c>
      <c r="R533" s="46">
        <f>NETWORKDAYS(N533,P533,AL533:AO533:AP533:AQ533:AR533:AS533:AT533)</f>
        <v>25</v>
      </c>
      <c r="S533" s="44" t="s">
        <v>9135</v>
      </c>
      <c r="T533" s="44" t="s">
        <v>9791</v>
      </c>
      <c r="U533" s="51" t="s">
        <v>9079</v>
      </c>
      <c r="V533" s="44" t="s">
        <v>9079</v>
      </c>
      <c r="W533" s="44" t="s">
        <v>9138</v>
      </c>
      <c r="X533" s="44" t="s">
        <v>9079</v>
      </c>
      <c r="Y533" s="44" t="s">
        <v>9767</v>
      </c>
      <c r="AL533" s="71">
        <v>44641</v>
      </c>
      <c r="AM533" s="71">
        <v>44665</v>
      </c>
      <c r="AN533" s="71">
        <v>44666</v>
      </c>
      <c r="AO533" s="71">
        <v>44711</v>
      </c>
      <c r="AP533" s="71">
        <v>44732</v>
      </c>
      <c r="AQ533" s="71">
        <v>44739</v>
      </c>
      <c r="AR533" s="71">
        <v>44746</v>
      </c>
      <c r="AS533" s="71">
        <v>44762</v>
      </c>
      <c r="AT533" s="71">
        <v>44788</v>
      </c>
    </row>
    <row r="534" spans="1:46" s="87" customFormat="1" ht="51" x14ac:dyDescent="0.25">
      <c r="A534" s="53" t="s">
        <v>9419</v>
      </c>
      <c r="B534" s="53" t="s">
        <v>9420</v>
      </c>
      <c r="C534" s="54" t="s">
        <v>9082</v>
      </c>
      <c r="D534" s="53" t="s">
        <v>813</v>
      </c>
      <c r="E534" s="53" t="s">
        <v>9223</v>
      </c>
      <c r="F534" s="53" t="s">
        <v>9074</v>
      </c>
      <c r="G534" s="53" t="s">
        <v>810</v>
      </c>
      <c r="H534" s="53" t="s">
        <v>6139</v>
      </c>
      <c r="I534" s="41" t="s">
        <v>360</v>
      </c>
      <c r="J534" s="41" t="s">
        <v>7025</v>
      </c>
      <c r="K534" s="42" t="s">
        <v>55</v>
      </c>
      <c r="L534" s="55">
        <v>15</v>
      </c>
      <c r="M534" s="53" t="s">
        <v>808</v>
      </c>
      <c r="N534" s="98">
        <v>44720</v>
      </c>
      <c r="O534" s="55">
        <v>20222110058641</v>
      </c>
      <c r="P534" s="99">
        <v>44771</v>
      </c>
      <c r="Q534" s="55">
        <f t="shared" si="8"/>
        <v>33</v>
      </c>
      <c r="R534" s="55">
        <f>NETWORKDAYS(N534,P534,AL534:AO534:AP534:AQ534:AR534:AS534:AT534)</f>
        <v>34</v>
      </c>
      <c r="S534" s="53" t="s">
        <v>9158</v>
      </c>
      <c r="T534" s="53" t="s">
        <v>9792</v>
      </c>
      <c r="U534" s="63"/>
      <c r="V534" s="53" t="s">
        <v>9316</v>
      </c>
      <c r="W534" s="53"/>
      <c r="X534" s="53"/>
      <c r="Y534" s="53" t="s">
        <v>9699</v>
      </c>
      <c r="AL534" s="88">
        <v>44641</v>
      </c>
      <c r="AM534" s="88">
        <v>44665</v>
      </c>
      <c r="AN534" s="88">
        <v>44666</v>
      </c>
      <c r="AO534" s="88">
        <v>44711</v>
      </c>
      <c r="AP534" s="88">
        <v>44732</v>
      </c>
      <c r="AQ534" s="88">
        <v>44739</v>
      </c>
      <c r="AR534" s="88">
        <v>44746</v>
      </c>
      <c r="AS534" s="88">
        <v>44762</v>
      </c>
      <c r="AT534" s="88">
        <v>44788</v>
      </c>
    </row>
    <row r="535" spans="1:46" s="87" customFormat="1" ht="25.5" x14ac:dyDescent="0.25">
      <c r="A535" s="53" t="s">
        <v>9419</v>
      </c>
      <c r="B535" s="53" t="s">
        <v>9420</v>
      </c>
      <c r="C535" s="41" t="s">
        <v>9071</v>
      </c>
      <c r="D535" s="53" t="s">
        <v>142</v>
      </c>
      <c r="E535" s="53" t="s">
        <v>9121</v>
      </c>
      <c r="F535" s="53" t="s">
        <v>9069</v>
      </c>
      <c r="G535" s="53" t="s">
        <v>816</v>
      </c>
      <c r="H535" s="41" t="s">
        <v>7275</v>
      </c>
      <c r="I535" s="41" t="s">
        <v>7162</v>
      </c>
      <c r="J535" s="42" t="s">
        <v>664</v>
      </c>
      <c r="K535" s="42" t="s">
        <v>93</v>
      </c>
      <c r="L535" s="55">
        <v>30</v>
      </c>
      <c r="M535" s="53" t="s">
        <v>814</v>
      </c>
      <c r="N535" s="98">
        <v>44720</v>
      </c>
      <c r="O535" s="55"/>
      <c r="P535" s="99">
        <v>44771</v>
      </c>
      <c r="Q535" s="55">
        <f t="shared" si="8"/>
        <v>33</v>
      </c>
      <c r="R535" s="55">
        <f>NETWORKDAYS(N535,P535,AL535:AO535:AP535:AQ535:AR535:AS535:AT535)</f>
        <v>34</v>
      </c>
      <c r="S535" s="53" t="s">
        <v>9158</v>
      </c>
      <c r="T535" s="53"/>
      <c r="U535" s="63"/>
      <c r="V535" s="53"/>
      <c r="W535" s="53"/>
      <c r="X535" s="53"/>
      <c r="Y535" s="53"/>
      <c r="AL535" s="86">
        <v>44641</v>
      </c>
      <c r="AM535" s="86">
        <v>44665</v>
      </c>
      <c r="AN535" s="86">
        <v>44666</v>
      </c>
      <c r="AO535" s="86">
        <v>44711</v>
      </c>
      <c r="AP535" s="86">
        <v>44732</v>
      </c>
      <c r="AQ535" s="86">
        <v>44739</v>
      </c>
      <c r="AR535" s="86">
        <v>44746</v>
      </c>
      <c r="AS535" s="86">
        <v>44762</v>
      </c>
      <c r="AT535" s="86">
        <v>44788</v>
      </c>
    </row>
    <row r="536" spans="1:46" s="69" customFormat="1" ht="114.75" hidden="1" x14ac:dyDescent="0.25">
      <c r="A536" s="44" t="s">
        <v>9419</v>
      </c>
      <c r="B536" s="44" t="s">
        <v>9420</v>
      </c>
      <c r="C536" s="52" t="s">
        <v>9283</v>
      </c>
      <c r="D536" s="44" t="s">
        <v>848</v>
      </c>
      <c r="E536" s="44" t="s">
        <v>9068</v>
      </c>
      <c r="F536" s="44" t="s">
        <v>9074</v>
      </c>
      <c r="G536" s="44" t="s">
        <v>846</v>
      </c>
      <c r="H536" s="44" t="s">
        <v>6139</v>
      </c>
      <c r="I536" s="31" t="s">
        <v>360</v>
      </c>
      <c r="J536" s="31" t="s">
        <v>7025</v>
      </c>
      <c r="K536" s="32" t="s">
        <v>128</v>
      </c>
      <c r="L536" s="46">
        <v>30</v>
      </c>
      <c r="M536" s="44" t="s">
        <v>844</v>
      </c>
      <c r="N536" s="51">
        <v>44721</v>
      </c>
      <c r="O536" s="46" t="s">
        <v>9750</v>
      </c>
      <c r="P536" s="49">
        <v>44733</v>
      </c>
      <c r="Q536" s="46">
        <f t="shared" si="8"/>
        <v>7</v>
      </c>
      <c r="R536" s="46">
        <f>NETWORKDAYS(N536,P536,AL536:AO536:AP536:AQ536:AR536:AS536:AT536)</f>
        <v>8</v>
      </c>
      <c r="S536" s="44" t="s">
        <v>9135</v>
      </c>
      <c r="T536" s="44" t="s">
        <v>9793</v>
      </c>
      <c r="U536" s="51">
        <v>44733</v>
      </c>
      <c r="V536" s="44" t="s">
        <v>9549</v>
      </c>
      <c r="W536" s="44" t="s">
        <v>9138</v>
      </c>
      <c r="X536" s="44" t="s">
        <v>9079</v>
      </c>
      <c r="Y536" s="44" t="s">
        <v>9079</v>
      </c>
      <c r="AL536" s="71">
        <v>44641</v>
      </c>
      <c r="AM536" s="71">
        <v>44665</v>
      </c>
      <c r="AN536" s="71">
        <v>44666</v>
      </c>
      <c r="AO536" s="71">
        <v>44711</v>
      </c>
      <c r="AP536" s="71">
        <v>44732</v>
      </c>
      <c r="AQ536" s="71">
        <v>44739</v>
      </c>
      <c r="AR536" s="71">
        <v>44746</v>
      </c>
      <c r="AS536" s="71">
        <v>44762</v>
      </c>
      <c r="AT536" s="71">
        <v>44788</v>
      </c>
    </row>
    <row r="537" spans="1:46" s="69" customFormat="1" ht="63.75" hidden="1" x14ac:dyDescent="0.25">
      <c r="A537" s="44" t="s">
        <v>9419</v>
      </c>
      <c r="B537" s="44" t="s">
        <v>9420</v>
      </c>
      <c r="C537" s="31" t="s">
        <v>9071</v>
      </c>
      <c r="D537" s="44" t="s">
        <v>853</v>
      </c>
      <c r="E537" s="44" t="s">
        <v>9223</v>
      </c>
      <c r="F537" s="44" t="s">
        <v>9069</v>
      </c>
      <c r="G537" s="44" t="s">
        <v>851</v>
      </c>
      <c r="H537" s="44" t="s">
        <v>6139</v>
      </c>
      <c r="I537" s="31" t="s">
        <v>360</v>
      </c>
      <c r="J537" s="31" t="s">
        <v>7025</v>
      </c>
      <c r="K537" s="32" t="s">
        <v>55</v>
      </c>
      <c r="L537" s="46">
        <v>15</v>
      </c>
      <c r="M537" s="44" t="s">
        <v>849</v>
      </c>
      <c r="N537" s="51">
        <v>44721</v>
      </c>
      <c r="O537" s="46" t="s">
        <v>9751</v>
      </c>
      <c r="P537" s="49">
        <v>44733</v>
      </c>
      <c r="Q537" s="46">
        <f t="shared" si="8"/>
        <v>7</v>
      </c>
      <c r="R537" s="46">
        <f>NETWORKDAYS(N537,P537,AL537:AO537:AP537:AQ537:AR537:AS537:AT537)</f>
        <v>8</v>
      </c>
      <c r="S537" s="44" t="s">
        <v>9135</v>
      </c>
      <c r="T537" s="44" t="s">
        <v>9794</v>
      </c>
      <c r="U537" s="51">
        <v>44733</v>
      </c>
      <c r="V537" s="44" t="s">
        <v>9549</v>
      </c>
      <c r="W537" s="44" t="s">
        <v>9138</v>
      </c>
      <c r="X537" s="44" t="s">
        <v>9079</v>
      </c>
      <c r="Y537" s="44" t="s">
        <v>9079</v>
      </c>
      <c r="AL537" s="71">
        <v>44641</v>
      </c>
      <c r="AM537" s="71">
        <v>44665</v>
      </c>
      <c r="AN537" s="71">
        <v>44666</v>
      </c>
      <c r="AO537" s="71">
        <v>44711</v>
      </c>
      <c r="AP537" s="71">
        <v>44732</v>
      </c>
      <c r="AQ537" s="71">
        <v>44739</v>
      </c>
      <c r="AR537" s="71">
        <v>44746</v>
      </c>
      <c r="AS537" s="71">
        <v>44762</v>
      </c>
      <c r="AT537" s="71">
        <v>44788</v>
      </c>
    </row>
    <row r="538" spans="1:46" s="69" customFormat="1" ht="51" hidden="1" x14ac:dyDescent="0.25">
      <c r="A538" s="44" t="s">
        <v>9419</v>
      </c>
      <c r="B538" s="44" t="s">
        <v>9420</v>
      </c>
      <c r="C538" s="52" t="s">
        <v>9111</v>
      </c>
      <c r="D538" s="44" t="s">
        <v>876</v>
      </c>
      <c r="E538" s="44" t="s">
        <v>9068</v>
      </c>
      <c r="F538" s="44" t="s">
        <v>9225</v>
      </c>
      <c r="G538" s="44" t="s">
        <v>873</v>
      </c>
      <c r="H538" s="32" t="s">
        <v>9083</v>
      </c>
      <c r="I538" s="31" t="s">
        <v>360</v>
      </c>
      <c r="J538" s="31" t="s">
        <v>7025</v>
      </c>
      <c r="K538" s="32" t="s">
        <v>128</v>
      </c>
      <c r="L538" s="46">
        <v>15</v>
      </c>
      <c r="M538" s="44" t="s">
        <v>871</v>
      </c>
      <c r="N538" s="51">
        <v>44721</v>
      </c>
      <c r="O538" s="46">
        <v>20222110057411</v>
      </c>
      <c r="P538" s="49">
        <v>44733</v>
      </c>
      <c r="Q538" s="46">
        <f t="shared" si="8"/>
        <v>7</v>
      </c>
      <c r="R538" s="46">
        <f>NETWORKDAYS(N538,P538,AL538:AO538:AP538:AQ538:AR538:AS538:AT538)</f>
        <v>8</v>
      </c>
      <c r="S538" s="44" t="s">
        <v>9135</v>
      </c>
      <c r="T538" s="44" t="s">
        <v>9795</v>
      </c>
      <c r="U538" s="51">
        <v>44733</v>
      </c>
      <c r="V538" s="44" t="s">
        <v>9549</v>
      </c>
      <c r="W538" s="44" t="s">
        <v>9138</v>
      </c>
      <c r="X538" s="44" t="s">
        <v>9079</v>
      </c>
      <c r="Y538" s="44" t="s">
        <v>9079</v>
      </c>
      <c r="AL538" s="68">
        <v>44641</v>
      </c>
      <c r="AM538" s="68">
        <v>44665</v>
      </c>
      <c r="AN538" s="68">
        <v>44666</v>
      </c>
      <c r="AO538" s="68">
        <v>44711</v>
      </c>
      <c r="AP538" s="68">
        <v>44732</v>
      </c>
      <c r="AQ538" s="68">
        <v>44739</v>
      </c>
      <c r="AR538" s="68">
        <v>44746</v>
      </c>
      <c r="AS538" s="68">
        <v>44762</v>
      </c>
      <c r="AT538" s="68">
        <v>44788</v>
      </c>
    </row>
    <row r="539" spans="1:46" s="81" customFormat="1" ht="38.25" x14ac:dyDescent="0.25">
      <c r="A539" s="56" t="s">
        <v>9419</v>
      </c>
      <c r="B539" s="56" t="s">
        <v>9420</v>
      </c>
      <c r="C539" s="36" t="s">
        <v>9071</v>
      </c>
      <c r="D539" s="56" t="s">
        <v>882</v>
      </c>
      <c r="E539" s="56" t="s">
        <v>9223</v>
      </c>
      <c r="F539" s="56" t="s">
        <v>9095</v>
      </c>
      <c r="G539" s="56" t="s">
        <v>879</v>
      </c>
      <c r="H539" s="37" t="s">
        <v>1404</v>
      </c>
      <c r="I539" s="36" t="s">
        <v>360</v>
      </c>
      <c r="J539" s="36" t="s">
        <v>7065</v>
      </c>
      <c r="K539" s="56" t="s">
        <v>880</v>
      </c>
      <c r="L539" s="58">
        <v>15</v>
      </c>
      <c r="M539" s="56" t="s">
        <v>877</v>
      </c>
      <c r="N539" s="64">
        <v>44721</v>
      </c>
      <c r="O539" s="58">
        <v>20222140058071</v>
      </c>
      <c r="P539" s="59">
        <v>44757</v>
      </c>
      <c r="Q539" s="58">
        <f t="shared" si="8"/>
        <v>23</v>
      </c>
      <c r="R539" s="58">
        <f>NETWORKDAYS(N539,P539,AL539:AO539:AP539:AQ539:AR539:AS539:AT539)</f>
        <v>24</v>
      </c>
      <c r="S539" s="56" t="s">
        <v>9141</v>
      </c>
      <c r="T539" s="56" t="s">
        <v>9796</v>
      </c>
      <c r="U539" s="64">
        <v>44757</v>
      </c>
      <c r="V539" s="56" t="s">
        <v>9549</v>
      </c>
      <c r="W539" s="56" t="s">
        <v>9138</v>
      </c>
      <c r="X539" s="56" t="s">
        <v>9079</v>
      </c>
      <c r="Y539" s="56" t="s">
        <v>9079</v>
      </c>
      <c r="AL539" s="80">
        <v>44641</v>
      </c>
      <c r="AM539" s="80">
        <v>44665</v>
      </c>
      <c r="AN539" s="80">
        <v>44666</v>
      </c>
      <c r="AO539" s="80">
        <v>44711</v>
      </c>
      <c r="AP539" s="80">
        <v>44732</v>
      </c>
      <c r="AQ539" s="80">
        <v>44739</v>
      </c>
      <c r="AR539" s="80">
        <v>44746</v>
      </c>
      <c r="AS539" s="80">
        <v>44762</v>
      </c>
      <c r="AT539" s="80">
        <v>44788</v>
      </c>
    </row>
    <row r="540" spans="1:46" s="69" customFormat="1" ht="51" hidden="1" x14ac:dyDescent="0.25">
      <c r="A540" s="44" t="s">
        <v>9419</v>
      </c>
      <c r="B540" s="44" t="s">
        <v>9420</v>
      </c>
      <c r="C540" s="52" t="s">
        <v>9252</v>
      </c>
      <c r="D540" s="44" t="s">
        <v>886</v>
      </c>
      <c r="E540" s="44" t="s">
        <v>9223</v>
      </c>
      <c r="F540" s="44" t="s">
        <v>9074</v>
      </c>
      <c r="G540" s="44" t="s">
        <v>885</v>
      </c>
      <c r="H540" s="31" t="s">
        <v>9114</v>
      </c>
      <c r="I540" s="31" t="s">
        <v>360</v>
      </c>
      <c r="J540" s="32" t="s">
        <v>392</v>
      </c>
      <c r="K540" s="32" t="s">
        <v>585</v>
      </c>
      <c r="L540" s="46">
        <v>10</v>
      </c>
      <c r="M540" s="44" t="s">
        <v>883</v>
      </c>
      <c r="N540" s="51">
        <v>44721</v>
      </c>
      <c r="O540" s="46" t="s">
        <v>9079</v>
      </c>
      <c r="P540" s="49">
        <v>44725</v>
      </c>
      <c r="Q540" s="46">
        <f t="shared" si="8"/>
        <v>2</v>
      </c>
      <c r="R540" s="46">
        <f>NETWORKDAYS(N540,P540,AL540:AO540:AP540:AQ540:AR540:AS540:AT540)</f>
        <v>3</v>
      </c>
      <c r="S540" s="44" t="s">
        <v>9135</v>
      </c>
      <c r="T540" s="44" t="s">
        <v>9797</v>
      </c>
      <c r="U540" s="51" t="s">
        <v>9079</v>
      </c>
      <c r="V540" s="44" t="s">
        <v>9079</v>
      </c>
      <c r="W540" s="44" t="s">
        <v>9079</v>
      </c>
      <c r="X540" s="44" t="s">
        <v>9079</v>
      </c>
      <c r="Y540" s="44" t="s">
        <v>9798</v>
      </c>
      <c r="AL540" s="71">
        <v>44641</v>
      </c>
      <c r="AM540" s="71">
        <v>44665</v>
      </c>
      <c r="AN540" s="71">
        <v>44666</v>
      </c>
      <c r="AO540" s="71">
        <v>44711</v>
      </c>
      <c r="AP540" s="71">
        <v>44732</v>
      </c>
      <c r="AQ540" s="71">
        <v>44739</v>
      </c>
      <c r="AR540" s="71">
        <v>44746</v>
      </c>
      <c r="AS540" s="71">
        <v>44762</v>
      </c>
      <c r="AT540" s="71">
        <v>44788</v>
      </c>
    </row>
    <row r="541" spans="1:46" s="81" customFormat="1" ht="38.25" x14ac:dyDescent="0.25">
      <c r="A541" s="56" t="s">
        <v>9419</v>
      </c>
      <c r="B541" s="56" t="s">
        <v>9420</v>
      </c>
      <c r="C541" s="57" t="s">
        <v>9088</v>
      </c>
      <c r="D541" s="56" t="s">
        <v>892</v>
      </c>
      <c r="E541" s="56" t="s">
        <v>9227</v>
      </c>
      <c r="F541" s="56" t="s">
        <v>9074</v>
      </c>
      <c r="G541" s="56" t="s">
        <v>889</v>
      </c>
      <c r="H541" s="37" t="s">
        <v>7526</v>
      </c>
      <c r="I541" s="36" t="s">
        <v>360</v>
      </c>
      <c r="J541" s="36" t="s">
        <v>7025</v>
      </c>
      <c r="K541" s="37" t="s">
        <v>585</v>
      </c>
      <c r="L541" s="58">
        <v>10</v>
      </c>
      <c r="M541" s="56" t="s">
        <v>887</v>
      </c>
      <c r="N541" s="64">
        <v>44721</v>
      </c>
      <c r="O541" s="58">
        <v>20222110058151</v>
      </c>
      <c r="P541" s="59">
        <v>44736</v>
      </c>
      <c r="Q541" s="58">
        <f t="shared" si="8"/>
        <v>10</v>
      </c>
      <c r="R541" s="58">
        <f>NETWORKDAYS(N541,P541,AL541:AO541:AP541:AQ541:AR541:AS541:AT541)</f>
        <v>11</v>
      </c>
      <c r="S541" s="56" t="s">
        <v>9141</v>
      </c>
      <c r="T541" s="56" t="s">
        <v>9799</v>
      </c>
      <c r="U541" s="64">
        <v>44736</v>
      </c>
      <c r="V541" s="56" t="s">
        <v>9549</v>
      </c>
      <c r="W541" s="56" t="s">
        <v>9138</v>
      </c>
      <c r="X541" s="56" t="s">
        <v>9079</v>
      </c>
      <c r="Y541" s="56" t="s">
        <v>9079</v>
      </c>
      <c r="AL541" s="80">
        <v>44641</v>
      </c>
      <c r="AM541" s="80">
        <v>44665</v>
      </c>
      <c r="AN541" s="80">
        <v>44666</v>
      </c>
      <c r="AO541" s="80">
        <v>44711</v>
      </c>
      <c r="AP541" s="80">
        <v>44732</v>
      </c>
      <c r="AQ541" s="80">
        <v>44739</v>
      </c>
      <c r="AR541" s="80">
        <v>44746</v>
      </c>
      <c r="AS541" s="80">
        <v>44762</v>
      </c>
      <c r="AT541" s="80">
        <v>44788</v>
      </c>
    </row>
    <row r="542" spans="1:46" s="69" customFormat="1" ht="102" hidden="1" x14ac:dyDescent="0.25">
      <c r="A542" s="44" t="s">
        <v>9419</v>
      </c>
      <c r="B542" s="44" t="s">
        <v>9420</v>
      </c>
      <c r="C542" s="31" t="s">
        <v>9071</v>
      </c>
      <c r="D542" s="44" t="s">
        <v>1025</v>
      </c>
      <c r="E542" s="44" t="s">
        <v>9223</v>
      </c>
      <c r="F542" s="44" t="s">
        <v>9069</v>
      </c>
      <c r="G542" s="44" t="s">
        <v>792</v>
      </c>
      <c r="H542" s="44" t="s">
        <v>6139</v>
      </c>
      <c r="I542" s="31" t="s">
        <v>360</v>
      </c>
      <c r="J542" s="31" t="s">
        <v>7025</v>
      </c>
      <c r="K542" s="32" t="s">
        <v>55</v>
      </c>
      <c r="L542" s="46">
        <v>15</v>
      </c>
      <c r="M542" s="44" t="s">
        <v>1022</v>
      </c>
      <c r="N542" s="51">
        <v>44722</v>
      </c>
      <c r="O542" s="46">
        <v>20222110057471</v>
      </c>
      <c r="P542" s="49">
        <v>44733</v>
      </c>
      <c r="Q542" s="46">
        <f t="shared" si="8"/>
        <v>6</v>
      </c>
      <c r="R542" s="46">
        <f>NETWORKDAYS(N542,P542,AL542:AO542:AP542:AQ542:AR542:AS542:AT542)</f>
        <v>7</v>
      </c>
      <c r="S542" s="44" t="s">
        <v>9135</v>
      </c>
      <c r="T542" s="44" t="s">
        <v>9800</v>
      </c>
      <c r="U542" s="51">
        <v>44733</v>
      </c>
      <c r="V542" s="44" t="s">
        <v>9549</v>
      </c>
      <c r="W542" s="44" t="s">
        <v>9138</v>
      </c>
      <c r="X542" s="44" t="s">
        <v>9079</v>
      </c>
      <c r="Y542" s="44" t="s">
        <v>9079</v>
      </c>
      <c r="AL542" s="68">
        <v>44641</v>
      </c>
      <c r="AM542" s="68">
        <v>44665</v>
      </c>
      <c r="AN542" s="68">
        <v>44666</v>
      </c>
      <c r="AO542" s="68">
        <v>44711</v>
      </c>
      <c r="AP542" s="68">
        <v>44732</v>
      </c>
      <c r="AQ542" s="68">
        <v>44739</v>
      </c>
      <c r="AR542" s="68">
        <v>44746</v>
      </c>
      <c r="AS542" s="68">
        <v>44762</v>
      </c>
      <c r="AT542" s="68">
        <v>44788</v>
      </c>
    </row>
    <row r="543" spans="1:46" s="81" customFormat="1" ht="51" x14ac:dyDescent="0.25">
      <c r="A543" s="56" t="s">
        <v>9419</v>
      </c>
      <c r="B543" s="56" t="s">
        <v>9420</v>
      </c>
      <c r="C543" s="36" t="s">
        <v>9071</v>
      </c>
      <c r="D543" s="56" t="s">
        <v>1056</v>
      </c>
      <c r="E543" s="56" t="s">
        <v>9223</v>
      </c>
      <c r="F543" s="56" t="s">
        <v>9074</v>
      </c>
      <c r="G543" s="56" t="s">
        <v>1054</v>
      </c>
      <c r="H543" s="56" t="s">
        <v>7348</v>
      </c>
      <c r="I543" s="36" t="s">
        <v>7162</v>
      </c>
      <c r="J543" s="56" t="s">
        <v>9542</v>
      </c>
      <c r="K543" s="37" t="s">
        <v>55</v>
      </c>
      <c r="L543" s="58">
        <v>15</v>
      </c>
      <c r="M543" s="56" t="s">
        <v>1052</v>
      </c>
      <c r="N543" s="100">
        <v>44725</v>
      </c>
      <c r="O543" s="58">
        <v>20221000058371</v>
      </c>
      <c r="P543" s="101">
        <v>44760</v>
      </c>
      <c r="Q543" s="58">
        <f t="shared" si="8"/>
        <v>22</v>
      </c>
      <c r="R543" s="58">
        <f>NETWORKDAYS(N543,P543,AL543:AO543:AP543:AQ543:AR543:AS543:AT543)</f>
        <v>23</v>
      </c>
      <c r="S543" s="56" t="s">
        <v>9141</v>
      </c>
      <c r="T543" s="56" t="s">
        <v>9852</v>
      </c>
      <c r="U543" s="64">
        <v>44760</v>
      </c>
      <c r="V543" s="56" t="s">
        <v>9549</v>
      </c>
      <c r="W543" s="56" t="s">
        <v>9138</v>
      </c>
      <c r="X543" s="56" t="s">
        <v>9079</v>
      </c>
      <c r="Y543" s="56" t="s">
        <v>9079</v>
      </c>
      <c r="AL543" s="80">
        <v>44641</v>
      </c>
      <c r="AM543" s="80">
        <v>44665</v>
      </c>
      <c r="AN543" s="80">
        <v>44666</v>
      </c>
      <c r="AO543" s="80">
        <v>44711</v>
      </c>
      <c r="AP543" s="80">
        <v>44732</v>
      </c>
      <c r="AQ543" s="80">
        <v>44739</v>
      </c>
      <c r="AR543" s="80">
        <v>44746</v>
      </c>
      <c r="AS543" s="80">
        <v>44762</v>
      </c>
      <c r="AT543" s="80">
        <v>44788</v>
      </c>
    </row>
    <row r="544" spans="1:46" s="81" customFormat="1" ht="63.75" x14ac:dyDescent="0.25">
      <c r="A544" s="56" t="s">
        <v>9419</v>
      </c>
      <c r="B544" s="56" t="s">
        <v>9420</v>
      </c>
      <c r="C544" s="57" t="s">
        <v>9084</v>
      </c>
      <c r="D544" s="56" t="s">
        <v>1062</v>
      </c>
      <c r="E544" s="56" t="s">
        <v>9068</v>
      </c>
      <c r="F544" s="56" t="s">
        <v>9074</v>
      </c>
      <c r="G544" s="56" t="s">
        <v>1060</v>
      </c>
      <c r="H544" s="56" t="s">
        <v>6139</v>
      </c>
      <c r="I544" s="36" t="s">
        <v>360</v>
      </c>
      <c r="J544" s="36" t="s">
        <v>7025</v>
      </c>
      <c r="K544" s="37" t="s">
        <v>55</v>
      </c>
      <c r="L544" s="58">
        <v>15</v>
      </c>
      <c r="M544" s="56" t="s">
        <v>1058</v>
      </c>
      <c r="N544" s="64">
        <v>44725</v>
      </c>
      <c r="O544" s="58" t="s">
        <v>9752</v>
      </c>
      <c r="P544" s="59">
        <v>44748</v>
      </c>
      <c r="Q544" s="58">
        <f t="shared" si="8"/>
        <v>14</v>
      </c>
      <c r="R544" s="58">
        <f>NETWORKDAYS(N544,P544,AL544:AO544:AP544:AQ544:AR544:AS544:AT544)</f>
        <v>15</v>
      </c>
      <c r="S544" s="56" t="s">
        <v>9141</v>
      </c>
      <c r="T544" s="56" t="s">
        <v>9801</v>
      </c>
      <c r="U544" s="64" t="s">
        <v>9079</v>
      </c>
      <c r="V544" s="56" t="s">
        <v>9316</v>
      </c>
      <c r="W544" s="56" t="s">
        <v>9138</v>
      </c>
      <c r="X544" s="56" t="s">
        <v>9079</v>
      </c>
      <c r="Y544" s="56" t="s">
        <v>9802</v>
      </c>
      <c r="AL544" s="80">
        <v>44641</v>
      </c>
      <c r="AM544" s="80">
        <v>44665</v>
      </c>
      <c r="AN544" s="80">
        <v>44666</v>
      </c>
      <c r="AO544" s="80">
        <v>44711</v>
      </c>
      <c r="AP544" s="80">
        <v>44732</v>
      </c>
      <c r="AQ544" s="80">
        <v>44739</v>
      </c>
      <c r="AR544" s="80">
        <v>44746</v>
      </c>
      <c r="AS544" s="80">
        <v>44762</v>
      </c>
      <c r="AT544" s="80">
        <v>44788</v>
      </c>
    </row>
    <row r="545" spans="1:46" s="69" customFormat="1" ht="38.25" hidden="1" x14ac:dyDescent="0.25">
      <c r="A545" s="44" t="s">
        <v>9419</v>
      </c>
      <c r="B545" s="44" t="s">
        <v>9538</v>
      </c>
      <c r="C545" s="52" t="s">
        <v>9077</v>
      </c>
      <c r="D545" s="44" t="s">
        <v>1079</v>
      </c>
      <c r="E545" s="44" t="s">
        <v>9227</v>
      </c>
      <c r="F545" s="44" t="s">
        <v>9074</v>
      </c>
      <c r="G545" s="44" t="s">
        <v>1077</v>
      </c>
      <c r="H545" s="32" t="s">
        <v>9089</v>
      </c>
      <c r="I545" s="31" t="s">
        <v>360</v>
      </c>
      <c r="J545" s="31" t="s">
        <v>9090</v>
      </c>
      <c r="K545" s="32" t="s">
        <v>660</v>
      </c>
      <c r="L545" s="46">
        <v>10</v>
      </c>
      <c r="M545" s="44" t="s">
        <v>1075</v>
      </c>
      <c r="N545" s="51">
        <v>44725</v>
      </c>
      <c r="O545" s="46" t="s">
        <v>9753</v>
      </c>
      <c r="P545" s="49">
        <v>44736</v>
      </c>
      <c r="Q545" s="46">
        <f t="shared" si="8"/>
        <v>8</v>
      </c>
      <c r="R545" s="46">
        <f>NETWORKDAYS(N545,P545,AL545:AO545:AP545:AQ545:AR545:AS545:AT545)</f>
        <v>9</v>
      </c>
      <c r="S545" s="44" t="s">
        <v>9135</v>
      </c>
      <c r="T545" s="44" t="s">
        <v>9803</v>
      </c>
      <c r="U545" s="51" t="s">
        <v>9079</v>
      </c>
      <c r="V545" s="44" t="s">
        <v>9316</v>
      </c>
      <c r="W545" s="44" t="s">
        <v>9138</v>
      </c>
      <c r="X545" s="44" t="s">
        <v>9079</v>
      </c>
      <c r="Y545" s="44" t="s">
        <v>9802</v>
      </c>
      <c r="AL545" s="71">
        <v>44641</v>
      </c>
      <c r="AM545" s="71">
        <v>44665</v>
      </c>
      <c r="AN545" s="71">
        <v>44666</v>
      </c>
      <c r="AO545" s="71">
        <v>44711</v>
      </c>
      <c r="AP545" s="71">
        <v>44732</v>
      </c>
      <c r="AQ545" s="71">
        <v>44739</v>
      </c>
      <c r="AR545" s="71">
        <v>44746</v>
      </c>
      <c r="AS545" s="71">
        <v>44762</v>
      </c>
      <c r="AT545" s="71">
        <v>44788</v>
      </c>
    </row>
    <row r="546" spans="1:46" s="87" customFormat="1" ht="51" x14ac:dyDescent="0.25">
      <c r="A546" s="53" t="s">
        <v>9419</v>
      </c>
      <c r="B546" s="53" t="s">
        <v>9420</v>
      </c>
      <c r="C546" s="54" t="s">
        <v>9080</v>
      </c>
      <c r="D546" s="53" t="s">
        <v>1090</v>
      </c>
      <c r="E546" s="53" t="s">
        <v>9227</v>
      </c>
      <c r="F546" s="53" t="s">
        <v>9074</v>
      </c>
      <c r="G546" s="53" t="s">
        <v>1088</v>
      </c>
      <c r="H546" s="53" t="s">
        <v>6139</v>
      </c>
      <c r="I546" s="41" t="s">
        <v>360</v>
      </c>
      <c r="J546" s="41" t="s">
        <v>7025</v>
      </c>
      <c r="K546" s="42" t="s">
        <v>128</v>
      </c>
      <c r="L546" s="55">
        <v>15</v>
      </c>
      <c r="M546" s="53" t="s">
        <v>1086</v>
      </c>
      <c r="N546" s="98">
        <v>44725</v>
      </c>
      <c r="O546" s="55">
        <v>20222110058731</v>
      </c>
      <c r="P546" s="99">
        <v>44771</v>
      </c>
      <c r="Q546" s="55">
        <f t="shared" si="8"/>
        <v>30</v>
      </c>
      <c r="R546" s="55">
        <f>NETWORKDAYS(N546,P546,AL546:AO546:AP546:AQ546:AR546:AS546:AT546)</f>
        <v>31</v>
      </c>
      <c r="S546" s="53" t="s">
        <v>9158</v>
      </c>
      <c r="T546" s="53" t="s">
        <v>9804</v>
      </c>
      <c r="U546" s="63"/>
      <c r="V546" s="53"/>
      <c r="W546" s="53"/>
      <c r="X546" s="53"/>
      <c r="Y546" s="53" t="s">
        <v>9805</v>
      </c>
      <c r="AL546" s="88">
        <v>44641</v>
      </c>
      <c r="AM546" s="88">
        <v>44665</v>
      </c>
      <c r="AN546" s="88">
        <v>44666</v>
      </c>
      <c r="AO546" s="88">
        <v>44711</v>
      </c>
      <c r="AP546" s="88">
        <v>44732</v>
      </c>
      <c r="AQ546" s="88">
        <v>44739</v>
      </c>
      <c r="AR546" s="88">
        <v>44746</v>
      </c>
      <c r="AS546" s="88">
        <v>44762</v>
      </c>
      <c r="AT546" s="88">
        <v>44788</v>
      </c>
    </row>
    <row r="547" spans="1:46" s="87" customFormat="1" ht="38.25" x14ac:dyDescent="0.25">
      <c r="A547" s="53" t="s">
        <v>9419</v>
      </c>
      <c r="B547" s="53" t="s">
        <v>9420</v>
      </c>
      <c r="C547" s="54" t="s">
        <v>9108</v>
      </c>
      <c r="D547" s="53" t="s">
        <v>547</v>
      </c>
      <c r="E547" s="53" t="s">
        <v>9068</v>
      </c>
      <c r="F547" s="41" t="s">
        <v>9101</v>
      </c>
      <c r="G547" s="53" t="s">
        <v>1121</v>
      </c>
      <c r="H547" s="41" t="s">
        <v>9109</v>
      </c>
      <c r="I547" s="41" t="s">
        <v>360</v>
      </c>
      <c r="J547" s="41" t="s">
        <v>9090</v>
      </c>
      <c r="K547" s="42" t="s">
        <v>128</v>
      </c>
      <c r="L547" s="55">
        <v>15</v>
      </c>
      <c r="M547" s="53" t="s">
        <v>1119</v>
      </c>
      <c r="N547" s="98">
        <v>44725</v>
      </c>
      <c r="O547" s="55"/>
      <c r="P547" s="99">
        <v>44771</v>
      </c>
      <c r="Q547" s="55">
        <f t="shared" si="8"/>
        <v>30</v>
      </c>
      <c r="R547" s="55">
        <f>NETWORKDAYS(N547,P547,AL547:AO547:AP547:AQ547:AR547:AS547:AT547)</f>
        <v>31</v>
      </c>
      <c r="S547" s="53" t="s">
        <v>9158</v>
      </c>
      <c r="T547" s="53"/>
      <c r="U547" s="63"/>
      <c r="V547" s="53"/>
      <c r="W547" s="53"/>
      <c r="X547" s="53"/>
      <c r="Y547" s="53"/>
      <c r="AL547" s="86">
        <v>44641</v>
      </c>
      <c r="AM547" s="86">
        <v>44665</v>
      </c>
      <c r="AN547" s="86">
        <v>44666</v>
      </c>
      <c r="AO547" s="86">
        <v>44711</v>
      </c>
      <c r="AP547" s="86">
        <v>44732</v>
      </c>
      <c r="AQ547" s="86">
        <v>44739</v>
      </c>
      <c r="AR547" s="86">
        <v>44746</v>
      </c>
      <c r="AS547" s="86">
        <v>44762</v>
      </c>
      <c r="AT547" s="86">
        <v>44788</v>
      </c>
    </row>
    <row r="548" spans="1:46" s="87" customFormat="1" ht="38.25" x14ac:dyDescent="0.25">
      <c r="A548" s="53" t="s">
        <v>9419</v>
      </c>
      <c r="B548" s="53" t="s">
        <v>9420</v>
      </c>
      <c r="C548" s="54" t="s">
        <v>9082</v>
      </c>
      <c r="D548" s="53" t="s">
        <v>524</v>
      </c>
      <c r="E548" s="53" t="s">
        <v>9068</v>
      </c>
      <c r="F548" s="41" t="s">
        <v>9101</v>
      </c>
      <c r="G548" s="53" t="s">
        <v>1161</v>
      </c>
      <c r="H548" s="41" t="s">
        <v>9109</v>
      </c>
      <c r="I548" s="41" t="s">
        <v>360</v>
      </c>
      <c r="J548" s="41" t="s">
        <v>9090</v>
      </c>
      <c r="K548" s="42" t="s">
        <v>55</v>
      </c>
      <c r="L548" s="55">
        <v>15</v>
      </c>
      <c r="M548" s="53" t="s">
        <v>1159</v>
      </c>
      <c r="N548" s="98">
        <v>44725</v>
      </c>
      <c r="O548" s="55"/>
      <c r="P548" s="99">
        <v>44771</v>
      </c>
      <c r="Q548" s="55">
        <f t="shared" si="8"/>
        <v>30</v>
      </c>
      <c r="R548" s="55">
        <f>NETWORKDAYS(N548,P548,AL548:AO548:AP548:AQ548:AR548:AS548:AT548)</f>
        <v>31</v>
      </c>
      <c r="S548" s="53" t="s">
        <v>9158</v>
      </c>
      <c r="T548" s="53"/>
      <c r="U548" s="63"/>
      <c r="V548" s="53"/>
      <c r="W548" s="53"/>
      <c r="X548" s="53"/>
      <c r="Y548" s="53"/>
      <c r="AL548" s="86">
        <v>44641</v>
      </c>
      <c r="AM548" s="86">
        <v>44665</v>
      </c>
      <c r="AN548" s="86">
        <v>44666</v>
      </c>
      <c r="AO548" s="86">
        <v>44711</v>
      </c>
      <c r="AP548" s="86">
        <v>44732</v>
      </c>
      <c r="AQ548" s="86">
        <v>44739</v>
      </c>
      <c r="AR548" s="86">
        <v>44746</v>
      </c>
      <c r="AS548" s="86">
        <v>44762</v>
      </c>
      <c r="AT548" s="86">
        <v>44788</v>
      </c>
    </row>
    <row r="549" spans="1:46" s="87" customFormat="1" ht="51" x14ac:dyDescent="0.25">
      <c r="A549" s="53" t="s">
        <v>9419</v>
      </c>
      <c r="B549" s="53" t="s">
        <v>9420</v>
      </c>
      <c r="C549" s="54" t="s">
        <v>9754</v>
      </c>
      <c r="D549" s="53" t="s">
        <v>1170</v>
      </c>
      <c r="E549" s="53" t="s">
        <v>9068</v>
      </c>
      <c r="F549" s="53" t="s">
        <v>9225</v>
      </c>
      <c r="G549" s="53" t="s">
        <v>1167</v>
      </c>
      <c r="H549" s="42" t="s">
        <v>9083</v>
      </c>
      <c r="I549" s="41" t="s">
        <v>360</v>
      </c>
      <c r="J549" s="41" t="s">
        <v>7025</v>
      </c>
      <c r="K549" s="42" t="s">
        <v>128</v>
      </c>
      <c r="L549" s="55">
        <v>15</v>
      </c>
      <c r="M549" s="53" t="s">
        <v>1165</v>
      </c>
      <c r="N549" s="98">
        <v>44725</v>
      </c>
      <c r="O549" s="55"/>
      <c r="P549" s="99">
        <v>44771</v>
      </c>
      <c r="Q549" s="55">
        <f t="shared" si="8"/>
        <v>30</v>
      </c>
      <c r="R549" s="55">
        <f>NETWORKDAYS(N549,P549,AL549:AO549:AP549:AQ549:AR549:AS549:AT549)</f>
        <v>31</v>
      </c>
      <c r="S549" s="53" t="s">
        <v>9158</v>
      </c>
      <c r="T549" s="53"/>
      <c r="U549" s="63"/>
      <c r="V549" s="53"/>
      <c r="W549" s="53"/>
      <c r="X549" s="53"/>
      <c r="Y549" s="53"/>
      <c r="AL549" s="86">
        <v>44641</v>
      </c>
      <c r="AM549" s="86">
        <v>44665</v>
      </c>
      <c r="AN549" s="86">
        <v>44666</v>
      </c>
      <c r="AO549" s="86">
        <v>44711</v>
      </c>
      <c r="AP549" s="86">
        <v>44732</v>
      </c>
      <c r="AQ549" s="86">
        <v>44739</v>
      </c>
      <c r="AR549" s="86">
        <v>44746</v>
      </c>
      <c r="AS549" s="86">
        <v>44762</v>
      </c>
      <c r="AT549" s="86">
        <v>44788</v>
      </c>
    </row>
    <row r="550" spans="1:46" s="87" customFormat="1" ht="51" x14ac:dyDescent="0.25">
      <c r="A550" s="53" t="s">
        <v>9419</v>
      </c>
      <c r="B550" s="53" t="s">
        <v>9420</v>
      </c>
      <c r="C550" s="54" t="s">
        <v>9098</v>
      </c>
      <c r="D550" s="53" t="s">
        <v>323</v>
      </c>
      <c r="E550" s="53" t="s">
        <v>9068</v>
      </c>
      <c r="F550" s="53" t="s">
        <v>9225</v>
      </c>
      <c r="G550" s="53" t="s">
        <v>1216</v>
      </c>
      <c r="H550" s="53" t="s">
        <v>7348</v>
      </c>
      <c r="I550" s="41" t="s">
        <v>7162</v>
      </c>
      <c r="J550" s="53" t="s">
        <v>9542</v>
      </c>
      <c r="K550" s="42" t="s">
        <v>128</v>
      </c>
      <c r="L550" s="55">
        <v>15</v>
      </c>
      <c r="M550" s="53" t="s">
        <v>1217</v>
      </c>
      <c r="N550" s="98">
        <v>44726</v>
      </c>
      <c r="O550" s="55"/>
      <c r="P550" s="99">
        <v>44771</v>
      </c>
      <c r="Q550" s="55">
        <f t="shared" si="8"/>
        <v>29</v>
      </c>
      <c r="R550" s="55">
        <f>NETWORKDAYS(N550,P550,AL550:AO550:AP550:AQ550:AR550:AS550:AT550)</f>
        <v>30</v>
      </c>
      <c r="S550" s="53" t="s">
        <v>9158</v>
      </c>
      <c r="T550" s="53"/>
      <c r="U550" s="63"/>
      <c r="V550" s="53"/>
      <c r="W550" s="53"/>
      <c r="X550" s="53"/>
      <c r="Y550" s="53"/>
      <c r="AL550" s="88">
        <v>44641</v>
      </c>
      <c r="AM550" s="88">
        <v>44665</v>
      </c>
      <c r="AN550" s="88">
        <v>44666</v>
      </c>
      <c r="AO550" s="88">
        <v>44711</v>
      </c>
      <c r="AP550" s="88">
        <v>44732</v>
      </c>
      <c r="AQ550" s="88">
        <v>44739</v>
      </c>
      <c r="AR550" s="88">
        <v>44746</v>
      </c>
      <c r="AS550" s="88">
        <v>44762</v>
      </c>
      <c r="AT550" s="88">
        <v>44788</v>
      </c>
    </row>
    <row r="551" spans="1:46" s="81" customFormat="1" ht="51" x14ac:dyDescent="0.25">
      <c r="A551" s="56" t="s">
        <v>9419</v>
      </c>
      <c r="B551" s="56" t="s">
        <v>9420</v>
      </c>
      <c r="C551" s="36" t="s">
        <v>9071</v>
      </c>
      <c r="D551" s="56" t="s">
        <v>1300</v>
      </c>
      <c r="E551" s="56" t="s">
        <v>9121</v>
      </c>
      <c r="F551" s="56" t="s">
        <v>9074</v>
      </c>
      <c r="G551" s="56" t="s">
        <v>1298</v>
      </c>
      <c r="H551" s="37" t="s">
        <v>9094</v>
      </c>
      <c r="I551" s="56" t="s">
        <v>9076</v>
      </c>
      <c r="J551" s="36" t="s">
        <v>7774</v>
      </c>
      <c r="K551" s="37" t="s">
        <v>660</v>
      </c>
      <c r="L551" s="58">
        <v>10</v>
      </c>
      <c r="M551" s="56" t="s">
        <v>1296</v>
      </c>
      <c r="N551" s="64">
        <v>44726</v>
      </c>
      <c r="O551" s="58" t="s">
        <v>9755</v>
      </c>
      <c r="P551" s="59">
        <v>44747</v>
      </c>
      <c r="Q551" s="58">
        <f t="shared" si="8"/>
        <v>12</v>
      </c>
      <c r="R551" s="58">
        <f>NETWORKDAYS(N551,P551,AL551:AO551:AP551:AQ551:AR551:AS551:AT551)</f>
        <v>13</v>
      </c>
      <c r="S551" s="56" t="s">
        <v>9141</v>
      </c>
      <c r="T551" s="56" t="s">
        <v>9806</v>
      </c>
      <c r="U551" s="64" t="s">
        <v>9079</v>
      </c>
      <c r="V551" s="56" t="s">
        <v>9316</v>
      </c>
      <c r="W551" s="56" t="s">
        <v>9138</v>
      </c>
      <c r="X551" s="56" t="s">
        <v>9079</v>
      </c>
      <c r="Y551" s="56" t="s">
        <v>9807</v>
      </c>
      <c r="AL551" s="80">
        <v>44641</v>
      </c>
      <c r="AM551" s="80">
        <v>44665</v>
      </c>
      <c r="AN551" s="80">
        <v>44666</v>
      </c>
      <c r="AO551" s="80">
        <v>44711</v>
      </c>
      <c r="AP551" s="80">
        <v>44732</v>
      </c>
      <c r="AQ551" s="80">
        <v>44739</v>
      </c>
      <c r="AR551" s="80">
        <v>44746</v>
      </c>
      <c r="AS551" s="80">
        <v>44762</v>
      </c>
      <c r="AT551" s="80">
        <v>44788</v>
      </c>
    </row>
    <row r="552" spans="1:46" s="69" customFormat="1" ht="38.25" hidden="1" x14ac:dyDescent="0.25">
      <c r="A552" s="44" t="s">
        <v>9419</v>
      </c>
      <c r="B552" s="44" t="s">
        <v>9420</v>
      </c>
      <c r="C552" s="31" t="s">
        <v>9071</v>
      </c>
      <c r="D552" s="44" t="s">
        <v>1305</v>
      </c>
      <c r="E552" s="44" t="s">
        <v>9223</v>
      </c>
      <c r="F552" s="44" t="s">
        <v>9074</v>
      </c>
      <c r="G552" s="44" t="s">
        <v>1303</v>
      </c>
      <c r="H552" s="32" t="s">
        <v>316</v>
      </c>
      <c r="I552" s="31" t="s">
        <v>360</v>
      </c>
      <c r="J552" s="31" t="s">
        <v>7065</v>
      </c>
      <c r="K552" s="32" t="s">
        <v>55</v>
      </c>
      <c r="L552" s="46">
        <v>15</v>
      </c>
      <c r="M552" s="44" t="s">
        <v>1301</v>
      </c>
      <c r="N552" s="51">
        <v>44726</v>
      </c>
      <c r="O552" s="46" t="s">
        <v>9079</v>
      </c>
      <c r="P552" s="49">
        <v>44748</v>
      </c>
      <c r="Q552" s="46">
        <f t="shared" si="8"/>
        <v>13</v>
      </c>
      <c r="R552" s="46">
        <f>NETWORKDAYS(N552,P552,AL552:AO552:AP552:AQ552:AR552:AS552:AT552)</f>
        <v>14</v>
      </c>
      <c r="S552" s="44" t="s">
        <v>9135</v>
      </c>
      <c r="T552" s="44" t="s">
        <v>9808</v>
      </c>
      <c r="U552" s="51" t="s">
        <v>9079</v>
      </c>
      <c r="V552" s="44" t="s">
        <v>9079</v>
      </c>
      <c r="W552" s="44" t="s">
        <v>9138</v>
      </c>
      <c r="X552" s="44" t="s">
        <v>9079</v>
      </c>
      <c r="Y552" s="44" t="s">
        <v>9809</v>
      </c>
      <c r="AL552" s="71">
        <v>44641</v>
      </c>
      <c r="AM552" s="71">
        <v>44665</v>
      </c>
      <c r="AN552" s="71">
        <v>44666</v>
      </c>
      <c r="AO552" s="71">
        <v>44711</v>
      </c>
      <c r="AP552" s="71">
        <v>44732</v>
      </c>
      <c r="AQ552" s="71">
        <v>44739</v>
      </c>
      <c r="AR552" s="71">
        <v>44746</v>
      </c>
      <c r="AS552" s="71">
        <v>44762</v>
      </c>
      <c r="AT552" s="71">
        <v>44788</v>
      </c>
    </row>
    <row r="553" spans="1:46" s="87" customFormat="1" ht="38.25" x14ac:dyDescent="0.25">
      <c r="A553" s="53" t="s">
        <v>9419</v>
      </c>
      <c r="B553" s="53" t="s">
        <v>9420</v>
      </c>
      <c r="C553" s="41" t="s">
        <v>9071</v>
      </c>
      <c r="D553" s="53" t="s">
        <v>1310</v>
      </c>
      <c r="E553" s="53" t="s">
        <v>9223</v>
      </c>
      <c r="F553" s="53" t="s">
        <v>9069</v>
      </c>
      <c r="G553" s="53" t="s">
        <v>1308</v>
      </c>
      <c r="H553" s="42" t="s">
        <v>7526</v>
      </c>
      <c r="I553" s="41" t="s">
        <v>360</v>
      </c>
      <c r="J553" s="41" t="s">
        <v>7025</v>
      </c>
      <c r="K553" s="42" t="s">
        <v>55</v>
      </c>
      <c r="L553" s="55">
        <v>15</v>
      </c>
      <c r="M553" s="53" t="s">
        <v>1306</v>
      </c>
      <c r="N553" s="98">
        <v>44726</v>
      </c>
      <c r="O553" s="55" t="s">
        <v>9853</v>
      </c>
      <c r="P553" s="99">
        <v>44771</v>
      </c>
      <c r="Q553" s="55">
        <f t="shared" si="8"/>
        <v>29</v>
      </c>
      <c r="R553" s="55">
        <f>NETWORKDAYS(N553,P553,AL553:AO553:AP553:AQ553:AR553:AS553:AT553)</f>
        <v>30</v>
      </c>
      <c r="S553" s="53" t="s">
        <v>9158</v>
      </c>
      <c r="T553" s="53"/>
      <c r="U553" s="63"/>
      <c r="V553" s="53"/>
      <c r="W553" s="53"/>
      <c r="X553" s="53"/>
      <c r="Y553" s="53"/>
      <c r="AL553" s="86">
        <v>44641</v>
      </c>
      <c r="AM553" s="86">
        <v>44665</v>
      </c>
      <c r="AN553" s="86">
        <v>44666</v>
      </c>
      <c r="AO553" s="86">
        <v>44711</v>
      </c>
      <c r="AP553" s="86">
        <v>44732</v>
      </c>
      <c r="AQ553" s="86">
        <v>44739</v>
      </c>
      <c r="AR553" s="86">
        <v>44746</v>
      </c>
      <c r="AS553" s="86">
        <v>44762</v>
      </c>
      <c r="AT553" s="86">
        <v>44788</v>
      </c>
    </row>
    <row r="554" spans="1:46" s="81" customFormat="1" ht="51" x14ac:dyDescent="0.25">
      <c r="A554" s="56" t="s">
        <v>9419</v>
      </c>
      <c r="B554" s="56" t="s">
        <v>9420</v>
      </c>
      <c r="C554" s="57" t="s">
        <v>9269</v>
      </c>
      <c r="D554" s="56" t="s">
        <v>1335</v>
      </c>
      <c r="E554" s="56" t="s">
        <v>9068</v>
      </c>
      <c r="F554" s="56" t="s">
        <v>9074</v>
      </c>
      <c r="G554" s="56" t="s">
        <v>1332</v>
      </c>
      <c r="H554" s="37" t="s">
        <v>9094</v>
      </c>
      <c r="I554" s="56" t="s">
        <v>9076</v>
      </c>
      <c r="J554" s="36" t="s">
        <v>7774</v>
      </c>
      <c r="K554" s="37" t="s">
        <v>585</v>
      </c>
      <c r="L554" s="58">
        <v>10</v>
      </c>
      <c r="M554" s="56" t="s">
        <v>1330</v>
      </c>
      <c r="N554" s="64">
        <v>44726</v>
      </c>
      <c r="O554" s="58" t="s">
        <v>9079</v>
      </c>
      <c r="P554" s="59">
        <v>44754</v>
      </c>
      <c r="Q554" s="58">
        <f t="shared" si="8"/>
        <v>17</v>
      </c>
      <c r="R554" s="58">
        <f>NETWORKDAYS(N554,P554,AL554:AO554:AP554:AQ554:AR554:AS554:AT554)</f>
        <v>18</v>
      </c>
      <c r="S554" s="56" t="s">
        <v>9141</v>
      </c>
      <c r="T554" s="56" t="s">
        <v>9810</v>
      </c>
      <c r="U554" s="64" t="s">
        <v>9079</v>
      </c>
      <c r="V554" s="56" t="s">
        <v>9079</v>
      </c>
      <c r="W554" s="56" t="s">
        <v>9138</v>
      </c>
      <c r="X554" s="56" t="s">
        <v>9079</v>
      </c>
      <c r="Y554" s="56" t="s">
        <v>9807</v>
      </c>
      <c r="AL554" s="84">
        <v>44641</v>
      </c>
      <c r="AM554" s="84">
        <v>44665</v>
      </c>
      <c r="AN554" s="84">
        <v>44666</v>
      </c>
      <c r="AO554" s="84">
        <v>44711</v>
      </c>
      <c r="AP554" s="84">
        <v>44732</v>
      </c>
      <c r="AQ554" s="84">
        <v>44739</v>
      </c>
      <c r="AR554" s="84">
        <v>44746</v>
      </c>
      <c r="AS554" s="84">
        <v>44762</v>
      </c>
      <c r="AT554" s="84">
        <v>44788</v>
      </c>
    </row>
    <row r="555" spans="1:46" s="69" customFormat="1" ht="38.25" hidden="1" x14ac:dyDescent="0.25">
      <c r="A555" s="44" t="s">
        <v>9419</v>
      </c>
      <c r="B555" s="44" t="s">
        <v>9420</v>
      </c>
      <c r="C555" s="52" t="s">
        <v>9273</v>
      </c>
      <c r="D555" s="44" t="s">
        <v>1341</v>
      </c>
      <c r="E555" s="44" t="s">
        <v>9068</v>
      </c>
      <c r="F555" s="44" t="s">
        <v>9069</v>
      </c>
      <c r="G555" s="44" t="s">
        <v>889</v>
      </c>
      <c r="H555" s="32" t="s">
        <v>7526</v>
      </c>
      <c r="I555" s="31" t="s">
        <v>360</v>
      </c>
      <c r="J555" s="31" t="s">
        <v>7025</v>
      </c>
      <c r="K555" s="32" t="s">
        <v>93</v>
      </c>
      <c r="L555" s="46">
        <v>30</v>
      </c>
      <c r="M555" s="44" t="s">
        <v>1338</v>
      </c>
      <c r="N555" s="112">
        <v>44726</v>
      </c>
      <c r="O555" s="46" t="s">
        <v>9854</v>
      </c>
      <c r="P555" s="111">
        <v>44736</v>
      </c>
      <c r="Q555" s="46">
        <f t="shared" si="8"/>
        <v>7</v>
      </c>
      <c r="R555" s="46">
        <f>NETWORKDAYS(N555,P555,AL555:AO555:AP555:AQ555:AR555:AS555:AT555)</f>
        <v>8</v>
      </c>
      <c r="S555" s="44" t="s">
        <v>9135</v>
      </c>
      <c r="T555" s="44"/>
      <c r="U555" s="51">
        <v>44736</v>
      </c>
      <c r="V555" s="44" t="s">
        <v>9549</v>
      </c>
      <c r="W555" s="44" t="s">
        <v>9138</v>
      </c>
      <c r="X555" s="44" t="s">
        <v>9079</v>
      </c>
      <c r="Y555" s="44" t="s">
        <v>9506</v>
      </c>
      <c r="AL555" s="71">
        <v>44641</v>
      </c>
      <c r="AM555" s="71">
        <v>44665</v>
      </c>
      <c r="AN555" s="71">
        <v>44666</v>
      </c>
      <c r="AO555" s="71">
        <v>44711</v>
      </c>
      <c r="AP555" s="71">
        <v>44732</v>
      </c>
      <c r="AQ555" s="71">
        <v>44739</v>
      </c>
      <c r="AR555" s="71">
        <v>44746</v>
      </c>
      <c r="AS555" s="71">
        <v>44762</v>
      </c>
      <c r="AT555" s="71">
        <v>44788</v>
      </c>
    </row>
    <row r="556" spans="1:46" s="69" customFormat="1" ht="38.25" hidden="1" x14ac:dyDescent="0.25">
      <c r="A556" s="44" t="s">
        <v>9419</v>
      </c>
      <c r="B556" s="44" t="s">
        <v>9420</v>
      </c>
      <c r="C556" s="52" t="s">
        <v>9122</v>
      </c>
      <c r="D556" s="44" t="s">
        <v>990</v>
      </c>
      <c r="E556" s="44" t="s">
        <v>9068</v>
      </c>
      <c r="F556" s="44" t="s">
        <v>9074</v>
      </c>
      <c r="G556" s="44" t="s">
        <v>1359</v>
      </c>
      <c r="H556" s="32" t="s">
        <v>7161</v>
      </c>
      <c r="I556" s="31" t="s">
        <v>7162</v>
      </c>
      <c r="J556" s="44" t="s">
        <v>9096</v>
      </c>
      <c r="K556" s="32" t="s">
        <v>128</v>
      </c>
      <c r="L556" s="46">
        <v>15</v>
      </c>
      <c r="M556" s="44" t="s">
        <v>1357</v>
      </c>
      <c r="N556" s="51">
        <v>44727</v>
      </c>
      <c r="O556" s="46"/>
      <c r="P556" s="49">
        <v>44727</v>
      </c>
      <c r="Q556" s="46">
        <f t="shared" si="8"/>
        <v>0</v>
      </c>
      <c r="R556" s="46">
        <f>NETWORKDAYS(N556,P556,AL556:AO556:AP556:AQ556:AR556:AS556:AT556)</f>
        <v>1</v>
      </c>
      <c r="S556" s="44" t="s">
        <v>9135</v>
      </c>
      <c r="T556" s="44" t="s">
        <v>9811</v>
      </c>
      <c r="U556" s="51" t="s">
        <v>9079</v>
      </c>
      <c r="V556" s="44" t="s">
        <v>9079</v>
      </c>
      <c r="W556" s="44" t="s">
        <v>9138</v>
      </c>
      <c r="X556" s="44" t="s">
        <v>9079</v>
      </c>
      <c r="Y556" s="44" t="s">
        <v>9079</v>
      </c>
      <c r="AL556" s="71">
        <v>44641</v>
      </c>
      <c r="AM556" s="71">
        <v>44665</v>
      </c>
      <c r="AN556" s="71">
        <v>44666</v>
      </c>
      <c r="AO556" s="71">
        <v>44711</v>
      </c>
      <c r="AP556" s="71">
        <v>44732</v>
      </c>
      <c r="AQ556" s="71">
        <v>44739</v>
      </c>
      <c r="AR556" s="71">
        <v>44746</v>
      </c>
      <c r="AS556" s="71">
        <v>44762</v>
      </c>
      <c r="AT556" s="71">
        <v>44788</v>
      </c>
    </row>
    <row r="557" spans="1:46" s="87" customFormat="1" ht="38.25" x14ac:dyDescent="0.25">
      <c r="A557" s="53" t="s">
        <v>9419</v>
      </c>
      <c r="B557" s="53" t="s">
        <v>9420</v>
      </c>
      <c r="C557" s="54" t="s">
        <v>9082</v>
      </c>
      <c r="D557" s="53" t="s">
        <v>1375</v>
      </c>
      <c r="E557" s="53" t="s">
        <v>9227</v>
      </c>
      <c r="F557" s="53" t="s">
        <v>9095</v>
      </c>
      <c r="G557" s="53" t="s">
        <v>1371</v>
      </c>
      <c r="H557" s="41" t="s">
        <v>9109</v>
      </c>
      <c r="I557" s="41" t="s">
        <v>360</v>
      </c>
      <c r="J557" s="41" t="s">
        <v>9090</v>
      </c>
      <c r="K557" s="42" t="s">
        <v>128</v>
      </c>
      <c r="L557" s="55">
        <v>15</v>
      </c>
      <c r="M557" s="53" t="s">
        <v>1369</v>
      </c>
      <c r="N557" s="98">
        <v>44727</v>
      </c>
      <c r="O557" s="55"/>
      <c r="P557" s="99">
        <v>44771</v>
      </c>
      <c r="Q557" s="55">
        <f t="shared" si="8"/>
        <v>28</v>
      </c>
      <c r="R557" s="55">
        <f>NETWORKDAYS(N557,P557,AL557:AO557:AP557:AQ557:AR557:AS557:AT557)</f>
        <v>29</v>
      </c>
      <c r="S557" s="53" t="s">
        <v>9158</v>
      </c>
      <c r="T557" s="53"/>
      <c r="U557" s="63"/>
      <c r="V557" s="53"/>
      <c r="W557" s="53"/>
      <c r="X557" s="53"/>
      <c r="Y557" s="53"/>
      <c r="AL557" s="86">
        <v>44641</v>
      </c>
      <c r="AM557" s="86">
        <v>44665</v>
      </c>
      <c r="AN557" s="86">
        <v>44666</v>
      </c>
      <c r="AO557" s="86">
        <v>44711</v>
      </c>
      <c r="AP557" s="86">
        <v>44732</v>
      </c>
      <c r="AQ557" s="86">
        <v>44739</v>
      </c>
      <c r="AR557" s="86">
        <v>44746</v>
      </c>
      <c r="AS557" s="86">
        <v>44762</v>
      </c>
      <c r="AT557" s="86">
        <v>44788</v>
      </c>
    </row>
    <row r="558" spans="1:46" s="69" customFormat="1" ht="38.25" hidden="1" x14ac:dyDescent="0.25">
      <c r="A558" s="44" t="s">
        <v>9419</v>
      </c>
      <c r="B558" s="44" t="s">
        <v>9420</v>
      </c>
      <c r="C558" s="52" t="s">
        <v>9122</v>
      </c>
      <c r="D558" s="44" t="s">
        <v>1380</v>
      </c>
      <c r="E558" s="44" t="s">
        <v>9422</v>
      </c>
      <c r="F558" s="44" t="s">
        <v>9074</v>
      </c>
      <c r="G558" s="44" t="s">
        <v>1378</v>
      </c>
      <c r="H558" s="32" t="s">
        <v>316</v>
      </c>
      <c r="I558" s="31" t="s">
        <v>360</v>
      </c>
      <c r="J558" s="31" t="s">
        <v>7065</v>
      </c>
      <c r="K558" s="32" t="s">
        <v>93</v>
      </c>
      <c r="L558" s="46">
        <v>30</v>
      </c>
      <c r="M558" s="44" t="s">
        <v>1381</v>
      </c>
      <c r="N558" s="51">
        <v>44727</v>
      </c>
      <c r="O558" s="46">
        <v>20222140059531</v>
      </c>
      <c r="P558" s="49">
        <v>44757</v>
      </c>
      <c r="Q558" s="46">
        <f t="shared" si="8"/>
        <v>19</v>
      </c>
      <c r="R558" s="46">
        <f>NETWORKDAYS(N558,P558,AL558:AO558:AP558:AQ558:AR558:AS558:AT558)</f>
        <v>20</v>
      </c>
      <c r="S558" s="44" t="s">
        <v>9135</v>
      </c>
      <c r="T558" s="44" t="s">
        <v>9812</v>
      </c>
      <c r="U558" s="51">
        <v>44757</v>
      </c>
      <c r="V558" s="44" t="s">
        <v>9549</v>
      </c>
      <c r="W558" s="44" t="s">
        <v>9138</v>
      </c>
      <c r="X558" s="44" t="s">
        <v>9079</v>
      </c>
      <c r="Y558" s="44" t="s">
        <v>9079</v>
      </c>
      <c r="AL558" s="68">
        <v>44641</v>
      </c>
      <c r="AM558" s="68">
        <v>44665</v>
      </c>
      <c r="AN558" s="68">
        <v>44666</v>
      </c>
      <c r="AO558" s="68">
        <v>44711</v>
      </c>
      <c r="AP558" s="68">
        <v>44732</v>
      </c>
      <c r="AQ558" s="68">
        <v>44739</v>
      </c>
      <c r="AR558" s="68">
        <v>44746</v>
      </c>
      <c r="AS558" s="68">
        <v>44762</v>
      </c>
      <c r="AT558" s="68">
        <v>44788</v>
      </c>
    </row>
    <row r="559" spans="1:46" s="76" customFormat="1" ht="51" hidden="1" x14ac:dyDescent="0.25">
      <c r="A559" s="60" t="s">
        <v>9419</v>
      </c>
      <c r="B559" s="60" t="s">
        <v>9420</v>
      </c>
      <c r="C559" s="61" t="s">
        <v>9080</v>
      </c>
      <c r="D559" s="60" t="s">
        <v>1394</v>
      </c>
      <c r="E559" s="60" t="s">
        <v>9068</v>
      </c>
      <c r="F559" s="60" t="s">
        <v>9074</v>
      </c>
      <c r="G559" s="60" t="s">
        <v>1391</v>
      </c>
      <c r="H559" s="60" t="s">
        <v>6139</v>
      </c>
      <c r="I559" s="74" t="s">
        <v>360</v>
      </c>
      <c r="J559" s="74" t="s">
        <v>7025</v>
      </c>
      <c r="K559" s="75" t="s">
        <v>93</v>
      </c>
      <c r="L559" s="62">
        <v>30</v>
      </c>
      <c r="M559" s="60" t="s">
        <v>1389</v>
      </c>
      <c r="N559" s="113">
        <v>44727</v>
      </c>
      <c r="O559" s="62">
        <v>20222110058791</v>
      </c>
      <c r="P559" s="114">
        <v>44771</v>
      </c>
      <c r="Q559" s="62">
        <f t="shared" si="8"/>
        <v>28</v>
      </c>
      <c r="R559" s="62">
        <f>NETWORKDAYS(N559,P559,AL559:AO559:AP559:AQ559:AR559:AS559:AT559)</f>
        <v>29</v>
      </c>
      <c r="S559" s="60" t="s">
        <v>9679</v>
      </c>
      <c r="T559" s="60" t="s">
        <v>9813</v>
      </c>
      <c r="U559" s="65"/>
      <c r="V559" s="60"/>
      <c r="W559" s="60"/>
      <c r="X559" s="60"/>
      <c r="Y559" s="60" t="s">
        <v>9805</v>
      </c>
      <c r="AL559" s="77">
        <v>44641</v>
      </c>
      <c r="AM559" s="77">
        <v>44665</v>
      </c>
      <c r="AN559" s="77">
        <v>44666</v>
      </c>
      <c r="AO559" s="77">
        <v>44711</v>
      </c>
      <c r="AP559" s="77">
        <v>44732</v>
      </c>
      <c r="AQ559" s="77">
        <v>44739</v>
      </c>
      <c r="AR559" s="77">
        <v>44746</v>
      </c>
      <c r="AS559" s="77">
        <v>44762</v>
      </c>
      <c r="AT559" s="77">
        <v>44788</v>
      </c>
    </row>
    <row r="560" spans="1:46" s="76" customFormat="1" ht="38.25" hidden="1" x14ac:dyDescent="0.25">
      <c r="A560" s="60" t="s">
        <v>9419</v>
      </c>
      <c r="B560" s="60" t="s">
        <v>9420</v>
      </c>
      <c r="C560" s="61" t="s">
        <v>9098</v>
      </c>
      <c r="D560" s="60" t="s">
        <v>1403</v>
      </c>
      <c r="E560" s="60" t="s">
        <v>9068</v>
      </c>
      <c r="F560" s="60" t="s">
        <v>9069</v>
      </c>
      <c r="G560" s="60" t="s">
        <v>1400</v>
      </c>
      <c r="H560" s="75" t="s">
        <v>1404</v>
      </c>
      <c r="I560" s="74" t="s">
        <v>360</v>
      </c>
      <c r="J560" s="74" t="s">
        <v>7065</v>
      </c>
      <c r="K560" s="75" t="s">
        <v>93</v>
      </c>
      <c r="L560" s="62">
        <v>30</v>
      </c>
      <c r="M560" s="60" t="s">
        <v>1398</v>
      </c>
      <c r="N560" s="113">
        <v>44727</v>
      </c>
      <c r="O560" s="62" t="s">
        <v>9756</v>
      </c>
      <c r="P560" s="114">
        <v>44771</v>
      </c>
      <c r="Q560" s="62">
        <f t="shared" si="8"/>
        <v>28</v>
      </c>
      <c r="R560" s="62">
        <f>NETWORKDAYS(N560,P560,AL560:AO560:AP560:AQ560:AR560:AS560:AT560)</f>
        <v>29</v>
      </c>
      <c r="S560" s="60" t="s">
        <v>9679</v>
      </c>
      <c r="T560" s="60" t="s">
        <v>9814</v>
      </c>
      <c r="U560" s="65"/>
      <c r="V560" s="60"/>
      <c r="W560" s="60"/>
      <c r="X560" s="60"/>
      <c r="Y560" s="60" t="s">
        <v>9805</v>
      </c>
      <c r="AL560" s="77">
        <v>44641</v>
      </c>
      <c r="AM560" s="77">
        <v>44665</v>
      </c>
      <c r="AN560" s="77">
        <v>44666</v>
      </c>
      <c r="AO560" s="77">
        <v>44711</v>
      </c>
      <c r="AP560" s="77">
        <v>44732</v>
      </c>
      <c r="AQ560" s="77">
        <v>44739</v>
      </c>
      <c r="AR560" s="77">
        <v>44746</v>
      </c>
      <c r="AS560" s="77">
        <v>44762</v>
      </c>
      <c r="AT560" s="77">
        <v>44788</v>
      </c>
    </row>
    <row r="561" spans="1:46" s="69" customFormat="1" ht="51" hidden="1" x14ac:dyDescent="0.25">
      <c r="A561" s="44" t="s">
        <v>9419</v>
      </c>
      <c r="B561" s="44" t="s">
        <v>9420</v>
      </c>
      <c r="C561" s="52" t="s">
        <v>9082</v>
      </c>
      <c r="D561" s="44" t="s">
        <v>1419</v>
      </c>
      <c r="E561" s="44" t="s">
        <v>9068</v>
      </c>
      <c r="F561" s="44" t="s">
        <v>9069</v>
      </c>
      <c r="G561" s="44" t="s">
        <v>1416</v>
      </c>
      <c r="H561" s="44" t="s">
        <v>6139</v>
      </c>
      <c r="I561" s="31" t="s">
        <v>360</v>
      </c>
      <c r="J561" s="31" t="s">
        <v>7025</v>
      </c>
      <c r="K561" s="32" t="s">
        <v>93</v>
      </c>
      <c r="L561" s="46">
        <v>30</v>
      </c>
      <c r="M561" s="44" t="s">
        <v>1414</v>
      </c>
      <c r="N561" s="51">
        <v>44727</v>
      </c>
      <c r="O561" s="46">
        <v>20222110058811</v>
      </c>
      <c r="P561" s="49">
        <v>44748</v>
      </c>
      <c r="Q561" s="46">
        <f t="shared" si="8"/>
        <v>12</v>
      </c>
      <c r="R561" s="46">
        <f>NETWORKDAYS(N561,P561,AL561:AO561:AP561:AQ561:AR561:AS561:AT561)</f>
        <v>13</v>
      </c>
      <c r="S561" s="44" t="s">
        <v>9135</v>
      </c>
      <c r="T561" s="44" t="s">
        <v>9815</v>
      </c>
      <c r="U561" s="51" t="s">
        <v>9079</v>
      </c>
      <c r="V561" s="44" t="s">
        <v>9316</v>
      </c>
      <c r="W561" s="44" t="s">
        <v>9138</v>
      </c>
      <c r="X561" s="44" t="s">
        <v>9079</v>
      </c>
      <c r="Y561" s="44" t="s">
        <v>9816</v>
      </c>
      <c r="AL561" s="71">
        <v>44641</v>
      </c>
      <c r="AM561" s="71">
        <v>44665</v>
      </c>
      <c r="AN561" s="71">
        <v>44666</v>
      </c>
      <c r="AO561" s="71">
        <v>44711</v>
      </c>
      <c r="AP561" s="71">
        <v>44732</v>
      </c>
      <c r="AQ561" s="71">
        <v>44739</v>
      </c>
      <c r="AR561" s="71">
        <v>44746</v>
      </c>
      <c r="AS561" s="71">
        <v>44762</v>
      </c>
      <c r="AT561" s="71">
        <v>44788</v>
      </c>
    </row>
    <row r="562" spans="1:46" s="87" customFormat="1" ht="38.25" x14ac:dyDescent="0.25">
      <c r="A562" s="53" t="s">
        <v>9419</v>
      </c>
      <c r="B562" s="53" t="s">
        <v>9420</v>
      </c>
      <c r="C562" s="54" t="s">
        <v>9098</v>
      </c>
      <c r="D562" s="53" t="s">
        <v>1435</v>
      </c>
      <c r="E562" s="53" t="s">
        <v>9068</v>
      </c>
      <c r="F562" s="41" t="s">
        <v>9101</v>
      </c>
      <c r="G562" s="53" t="s">
        <v>1431</v>
      </c>
      <c r="H562" s="41" t="s">
        <v>9109</v>
      </c>
      <c r="I562" s="41" t="s">
        <v>360</v>
      </c>
      <c r="J562" s="41" t="s">
        <v>9090</v>
      </c>
      <c r="K562" s="42" t="s">
        <v>55</v>
      </c>
      <c r="L562" s="55">
        <v>15</v>
      </c>
      <c r="M562" s="53" t="s">
        <v>1429</v>
      </c>
      <c r="N562" s="98">
        <v>44727</v>
      </c>
      <c r="O562" s="55"/>
      <c r="P562" s="99">
        <v>44771</v>
      </c>
      <c r="Q562" s="55">
        <f t="shared" si="8"/>
        <v>28</v>
      </c>
      <c r="R562" s="55">
        <f>NETWORKDAYS(N562,P562,AL562:AO562:AP562:AQ562:AR562:AS562:AT562)</f>
        <v>29</v>
      </c>
      <c r="S562" s="53" t="s">
        <v>9158</v>
      </c>
      <c r="T562" s="53"/>
      <c r="U562" s="63"/>
      <c r="V562" s="53"/>
      <c r="W562" s="53"/>
      <c r="X562" s="53"/>
      <c r="Y562" s="53"/>
      <c r="AL562" s="88">
        <v>44641</v>
      </c>
      <c r="AM562" s="88">
        <v>44665</v>
      </c>
      <c r="AN562" s="88">
        <v>44666</v>
      </c>
      <c r="AO562" s="88">
        <v>44711</v>
      </c>
      <c r="AP562" s="88">
        <v>44732</v>
      </c>
      <c r="AQ562" s="88">
        <v>44739</v>
      </c>
      <c r="AR562" s="88">
        <v>44746</v>
      </c>
      <c r="AS562" s="88">
        <v>44762</v>
      </c>
      <c r="AT562" s="88">
        <v>44788</v>
      </c>
    </row>
    <row r="563" spans="1:46" s="87" customFormat="1" ht="76.5" x14ac:dyDescent="0.25">
      <c r="A563" s="53" t="s">
        <v>9419</v>
      </c>
      <c r="B563" s="53" t="s">
        <v>9420</v>
      </c>
      <c r="C563" s="54" t="s">
        <v>9088</v>
      </c>
      <c r="D563" s="53" t="s">
        <v>1440</v>
      </c>
      <c r="E563" s="53" t="s">
        <v>9068</v>
      </c>
      <c r="F563" s="53" t="s">
        <v>9074</v>
      </c>
      <c r="G563" s="53" t="s">
        <v>1438</v>
      </c>
      <c r="H563" s="41" t="s">
        <v>9114</v>
      </c>
      <c r="I563" s="41" t="s">
        <v>360</v>
      </c>
      <c r="J563" s="42" t="s">
        <v>392</v>
      </c>
      <c r="K563" s="42" t="s">
        <v>585</v>
      </c>
      <c r="L563" s="55">
        <v>10</v>
      </c>
      <c r="M563" s="53" t="s">
        <v>1436</v>
      </c>
      <c r="N563" s="98">
        <v>44727</v>
      </c>
      <c r="O563" s="55"/>
      <c r="P563" s="99">
        <v>44771</v>
      </c>
      <c r="Q563" s="55">
        <f t="shared" si="8"/>
        <v>28</v>
      </c>
      <c r="R563" s="55">
        <f>NETWORKDAYS(N563,P563,AL563:AO563:AP563:AQ563:AR563:AS563:AT563)</f>
        <v>29</v>
      </c>
      <c r="S563" s="53" t="s">
        <v>9158</v>
      </c>
      <c r="T563" s="53"/>
      <c r="U563" s="63"/>
      <c r="V563" s="53"/>
      <c r="W563" s="53"/>
      <c r="X563" s="53"/>
      <c r="Y563" s="53"/>
      <c r="AL563" s="86">
        <v>44641</v>
      </c>
      <c r="AM563" s="86">
        <v>44665</v>
      </c>
      <c r="AN563" s="86">
        <v>44666</v>
      </c>
      <c r="AO563" s="86">
        <v>44711</v>
      </c>
      <c r="AP563" s="86">
        <v>44732</v>
      </c>
      <c r="AQ563" s="86">
        <v>44739</v>
      </c>
      <c r="AR563" s="86">
        <v>44746</v>
      </c>
      <c r="AS563" s="86">
        <v>44762</v>
      </c>
      <c r="AT563" s="86">
        <v>44788</v>
      </c>
    </row>
    <row r="564" spans="1:46" s="87" customFormat="1" ht="76.5" x14ac:dyDescent="0.25">
      <c r="A564" s="53" t="s">
        <v>9419</v>
      </c>
      <c r="B564" s="53" t="s">
        <v>9420</v>
      </c>
      <c r="C564" s="54" t="s">
        <v>9088</v>
      </c>
      <c r="D564" s="53" t="s">
        <v>1502</v>
      </c>
      <c r="E564" s="53" t="s">
        <v>9223</v>
      </c>
      <c r="F564" s="53" t="s">
        <v>9074</v>
      </c>
      <c r="G564" s="53" t="s">
        <v>1499</v>
      </c>
      <c r="H564" s="41" t="s">
        <v>9114</v>
      </c>
      <c r="I564" s="41" t="s">
        <v>360</v>
      </c>
      <c r="J564" s="42" t="s">
        <v>392</v>
      </c>
      <c r="K564" s="42" t="s">
        <v>55</v>
      </c>
      <c r="L564" s="55">
        <v>15</v>
      </c>
      <c r="M564" s="53" t="s">
        <v>1497</v>
      </c>
      <c r="N564" s="98">
        <v>44727</v>
      </c>
      <c r="O564" s="55"/>
      <c r="P564" s="99">
        <v>44771</v>
      </c>
      <c r="Q564" s="55">
        <f t="shared" si="8"/>
        <v>28</v>
      </c>
      <c r="R564" s="55">
        <f>NETWORKDAYS(N564,P564,AL564:AO564:AP564:AQ564:AR564:AS564:AT564)</f>
        <v>29</v>
      </c>
      <c r="S564" s="53" t="s">
        <v>9158</v>
      </c>
      <c r="T564" s="53"/>
      <c r="U564" s="63"/>
      <c r="V564" s="53"/>
      <c r="W564" s="53"/>
      <c r="X564" s="53"/>
      <c r="Y564" s="53"/>
      <c r="AL564" s="86">
        <v>44641</v>
      </c>
      <c r="AM564" s="86">
        <v>44665</v>
      </c>
      <c r="AN564" s="86">
        <v>44666</v>
      </c>
      <c r="AO564" s="86">
        <v>44711</v>
      </c>
      <c r="AP564" s="86">
        <v>44732</v>
      </c>
      <c r="AQ564" s="86">
        <v>44739</v>
      </c>
      <c r="AR564" s="86">
        <v>44746</v>
      </c>
      <c r="AS564" s="86">
        <v>44762</v>
      </c>
      <c r="AT564" s="86">
        <v>44788</v>
      </c>
    </row>
    <row r="565" spans="1:46" s="87" customFormat="1" ht="51" x14ac:dyDescent="0.25">
      <c r="A565" s="53" t="s">
        <v>9419</v>
      </c>
      <c r="B565" s="53" t="s">
        <v>9420</v>
      </c>
      <c r="C565" s="41" t="s">
        <v>9071</v>
      </c>
      <c r="D565" s="53" t="s">
        <v>1536</v>
      </c>
      <c r="E565" s="53" t="s">
        <v>9223</v>
      </c>
      <c r="F565" s="53" t="s">
        <v>9074</v>
      </c>
      <c r="G565" s="53" t="s">
        <v>1534</v>
      </c>
      <c r="H565" s="53" t="s">
        <v>6139</v>
      </c>
      <c r="I565" s="41" t="s">
        <v>360</v>
      </c>
      <c r="J565" s="41" t="s">
        <v>7025</v>
      </c>
      <c r="K565" s="42" t="s">
        <v>55</v>
      </c>
      <c r="L565" s="55">
        <v>15</v>
      </c>
      <c r="M565" s="53" t="s">
        <v>1532</v>
      </c>
      <c r="N565" s="98">
        <v>44728</v>
      </c>
      <c r="O565" s="55">
        <v>20222110058851</v>
      </c>
      <c r="P565" s="99">
        <v>44771</v>
      </c>
      <c r="Q565" s="55">
        <f t="shared" si="8"/>
        <v>27</v>
      </c>
      <c r="R565" s="55">
        <f>NETWORKDAYS(N565,P565,AL565:AO565:AP565:AQ565:AR565:AS565:AT565)</f>
        <v>28</v>
      </c>
      <c r="S565" s="53" t="s">
        <v>9158</v>
      </c>
      <c r="T565" s="53" t="s">
        <v>9817</v>
      </c>
      <c r="U565" s="63"/>
      <c r="V565" s="53"/>
      <c r="W565" s="53"/>
      <c r="X565" s="53"/>
      <c r="Y565" s="53" t="s">
        <v>9818</v>
      </c>
      <c r="AL565" s="86">
        <v>44641</v>
      </c>
      <c r="AM565" s="86">
        <v>44665</v>
      </c>
      <c r="AN565" s="86">
        <v>44666</v>
      </c>
      <c r="AO565" s="86">
        <v>44711</v>
      </c>
      <c r="AP565" s="86">
        <v>44732</v>
      </c>
      <c r="AQ565" s="86">
        <v>44739</v>
      </c>
      <c r="AR565" s="86">
        <v>44746</v>
      </c>
      <c r="AS565" s="86">
        <v>44762</v>
      </c>
      <c r="AT565" s="86">
        <v>44788</v>
      </c>
    </row>
    <row r="566" spans="1:46" s="69" customFormat="1" ht="38.25" hidden="1" x14ac:dyDescent="0.25">
      <c r="A566" s="44" t="s">
        <v>9419</v>
      </c>
      <c r="B566" s="44" t="s">
        <v>9420</v>
      </c>
      <c r="C566" s="52" t="s">
        <v>9080</v>
      </c>
      <c r="D566" s="44" t="s">
        <v>1570</v>
      </c>
      <c r="E566" s="44" t="s">
        <v>9068</v>
      </c>
      <c r="F566" s="44" t="s">
        <v>9225</v>
      </c>
      <c r="G566" s="44" t="s">
        <v>1567</v>
      </c>
      <c r="H566" s="32" t="s">
        <v>316</v>
      </c>
      <c r="I566" s="31" t="s">
        <v>360</v>
      </c>
      <c r="J566" s="31" t="s">
        <v>7065</v>
      </c>
      <c r="K566" s="32" t="s">
        <v>55</v>
      </c>
      <c r="L566" s="46">
        <v>15</v>
      </c>
      <c r="M566" s="44" t="s">
        <v>1565</v>
      </c>
      <c r="N566" s="51">
        <v>44728</v>
      </c>
      <c r="O566" s="46"/>
      <c r="P566" s="49">
        <v>44753</v>
      </c>
      <c r="Q566" s="46">
        <f t="shared" si="8"/>
        <v>14</v>
      </c>
      <c r="R566" s="46">
        <f>NETWORKDAYS(N566,P566,AL566:AO566:AP566:AQ566:AR566:AS566:AT566)</f>
        <v>15</v>
      </c>
      <c r="S566" s="44" t="s">
        <v>9135</v>
      </c>
      <c r="T566" s="44" t="s">
        <v>9819</v>
      </c>
      <c r="U566" s="51" t="s">
        <v>9079</v>
      </c>
      <c r="V566" s="44" t="s">
        <v>9079</v>
      </c>
      <c r="W566" s="44" t="s">
        <v>9138</v>
      </c>
      <c r="X566" s="44" t="s">
        <v>9079</v>
      </c>
      <c r="Y566" s="44" t="s">
        <v>9820</v>
      </c>
      <c r="AL566" s="68">
        <v>44641</v>
      </c>
      <c r="AM566" s="68">
        <v>44665</v>
      </c>
      <c r="AN566" s="68">
        <v>44666</v>
      </c>
      <c r="AO566" s="68">
        <v>44711</v>
      </c>
      <c r="AP566" s="68">
        <v>44732</v>
      </c>
      <c r="AQ566" s="68">
        <v>44739</v>
      </c>
      <c r="AR566" s="68">
        <v>44746</v>
      </c>
      <c r="AS566" s="68">
        <v>44762</v>
      </c>
      <c r="AT566" s="68">
        <v>44788</v>
      </c>
    </row>
    <row r="567" spans="1:46" s="87" customFormat="1" ht="38.25" x14ac:dyDescent="0.25">
      <c r="A567" s="53" t="s">
        <v>9419</v>
      </c>
      <c r="B567" s="53" t="s">
        <v>9420</v>
      </c>
      <c r="C567" s="41" t="s">
        <v>9071</v>
      </c>
      <c r="D567" s="53" t="s">
        <v>1604</v>
      </c>
      <c r="E567" s="53" t="s">
        <v>9121</v>
      </c>
      <c r="F567" s="53" t="s">
        <v>9225</v>
      </c>
      <c r="G567" s="53" t="s">
        <v>1601</v>
      </c>
      <c r="H567" s="42" t="s">
        <v>9083</v>
      </c>
      <c r="I567" s="41" t="s">
        <v>360</v>
      </c>
      <c r="J567" s="41" t="s">
        <v>7025</v>
      </c>
      <c r="K567" s="42" t="s">
        <v>55</v>
      </c>
      <c r="L567" s="55">
        <v>15</v>
      </c>
      <c r="M567" s="53" t="s">
        <v>1599</v>
      </c>
      <c r="N567" s="98">
        <v>44728</v>
      </c>
      <c r="O567" s="55">
        <v>20222110059811</v>
      </c>
      <c r="P567" s="99">
        <v>44771</v>
      </c>
      <c r="Q567" s="55">
        <f t="shared" si="8"/>
        <v>27</v>
      </c>
      <c r="R567" s="55">
        <f>NETWORKDAYS(N567,P567,AL567:AO567:AP567:AQ567:AR567:AS567:AT567)</f>
        <v>28</v>
      </c>
      <c r="S567" s="53" t="s">
        <v>9158</v>
      </c>
      <c r="T567" s="53"/>
      <c r="U567" s="63"/>
      <c r="V567" s="53"/>
      <c r="W567" s="53"/>
      <c r="X567" s="53"/>
      <c r="Y567" s="53"/>
      <c r="AL567" s="86">
        <v>44641</v>
      </c>
      <c r="AM567" s="86">
        <v>44665</v>
      </c>
      <c r="AN567" s="86">
        <v>44666</v>
      </c>
      <c r="AO567" s="86">
        <v>44711</v>
      </c>
      <c r="AP567" s="86">
        <v>44732</v>
      </c>
      <c r="AQ567" s="86">
        <v>44739</v>
      </c>
      <c r="AR567" s="86">
        <v>44746</v>
      </c>
      <c r="AS567" s="86">
        <v>44762</v>
      </c>
      <c r="AT567" s="86">
        <v>44788</v>
      </c>
    </row>
    <row r="568" spans="1:46" s="87" customFormat="1" ht="51" x14ac:dyDescent="0.25">
      <c r="A568" s="53" t="s">
        <v>9539</v>
      </c>
      <c r="B568" s="41" t="s">
        <v>9087</v>
      </c>
      <c r="C568" s="54" t="s">
        <v>9754</v>
      </c>
      <c r="D568" s="53" t="s">
        <v>1634</v>
      </c>
      <c r="E568" s="53" t="s">
        <v>9068</v>
      </c>
      <c r="F568" s="53" t="s">
        <v>9225</v>
      </c>
      <c r="G568" s="53" t="s">
        <v>1631</v>
      </c>
      <c r="H568" s="42" t="s">
        <v>9083</v>
      </c>
      <c r="I568" s="41" t="s">
        <v>360</v>
      </c>
      <c r="J568" s="41" t="s">
        <v>7025</v>
      </c>
      <c r="K568" s="42" t="s">
        <v>128</v>
      </c>
      <c r="L568" s="55">
        <v>15</v>
      </c>
      <c r="M568" s="53" t="s">
        <v>1629</v>
      </c>
      <c r="N568" s="98">
        <v>44729</v>
      </c>
      <c r="O568" s="55"/>
      <c r="P568" s="99">
        <v>44771</v>
      </c>
      <c r="Q568" s="55">
        <f t="shared" si="8"/>
        <v>26</v>
      </c>
      <c r="R568" s="55">
        <f>NETWORKDAYS(N568,P568,AL568:AO568:AP568:AQ568:AR568:AS568:AT568)</f>
        <v>27</v>
      </c>
      <c r="S568" s="53" t="s">
        <v>9158</v>
      </c>
      <c r="T568" s="53"/>
      <c r="U568" s="63"/>
      <c r="V568" s="53"/>
      <c r="W568" s="53"/>
      <c r="X568" s="53"/>
      <c r="Y568" s="53"/>
      <c r="AL568" s="86">
        <v>44641</v>
      </c>
      <c r="AM568" s="86">
        <v>44665</v>
      </c>
      <c r="AN568" s="86">
        <v>44666</v>
      </c>
      <c r="AO568" s="86">
        <v>44711</v>
      </c>
      <c r="AP568" s="86">
        <v>44732</v>
      </c>
      <c r="AQ568" s="86">
        <v>44739</v>
      </c>
      <c r="AR568" s="86">
        <v>44746</v>
      </c>
      <c r="AS568" s="86">
        <v>44762</v>
      </c>
      <c r="AT568" s="86">
        <v>44788</v>
      </c>
    </row>
    <row r="569" spans="1:46" s="87" customFormat="1" ht="51" x14ac:dyDescent="0.25">
      <c r="A569" s="53" t="s">
        <v>9419</v>
      </c>
      <c r="B569" s="53" t="s">
        <v>9420</v>
      </c>
      <c r="C569" s="54" t="s">
        <v>9269</v>
      </c>
      <c r="D569" s="53" t="s">
        <v>1335</v>
      </c>
      <c r="E569" s="53" t="s">
        <v>9068</v>
      </c>
      <c r="F569" s="53" t="s">
        <v>9074</v>
      </c>
      <c r="G569" s="53" t="s">
        <v>1720</v>
      </c>
      <c r="H569" s="42" t="s">
        <v>1404</v>
      </c>
      <c r="I569" s="41" t="s">
        <v>360</v>
      </c>
      <c r="J569" s="41" t="s">
        <v>7065</v>
      </c>
      <c r="K569" s="42" t="s">
        <v>128</v>
      </c>
      <c r="L569" s="55">
        <v>15</v>
      </c>
      <c r="M569" s="53" t="s">
        <v>1718</v>
      </c>
      <c r="N569" s="98">
        <v>44729</v>
      </c>
      <c r="O569" s="55">
        <v>20222140060041</v>
      </c>
      <c r="P569" s="99">
        <v>44771</v>
      </c>
      <c r="Q569" s="55">
        <f t="shared" si="8"/>
        <v>26</v>
      </c>
      <c r="R569" s="55">
        <f>NETWORKDAYS(N569,P569,AL569:AO569:AP569:AQ569:AR569:AS569:AT569)</f>
        <v>27</v>
      </c>
      <c r="S569" s="53" t="s">
        <v>9158</v>
      </c>
      <c r="T569" s="53" t="s">
        <v>9821</v>
      </c>
      <c r="U569" s="63"/>
      <c r="V569" s="53"/>
      <c r="W569" s="53"/>
      <c r="X569" s="53"/>
      <c r="Y569" s="53" t="s">
        <v>9822</v>
      </c>
      <c r="AL569" s="86">
        <v>44641</v>
      </c>
      <c r="AM569" s="86">
        <v>44665</v>
      </c>
      <c r="AN569" s="86">
        <v>44666</v>
      </c>
      <c r="AO569" s="86">
        <v>44711</v>
      </c>
      <c r="AP569" s="86">
        <v>44732</v>
      </c>
      <c r="AQ569" s="86">
        <v>44739</v>
      </c>
      <c r="AR569" s="86">
        <v>44746</v>
      </c>
      <c r="AS569" s="86">
        <v>44762</v>
      </c>
      <c r="AT569" s="86">
        <v>44788</v>
      </c>
    </row>
    <row r="570" spans="1:46" s="87" customFormat="1" ht="38.25" x14ac:dyDescent="0.25">
      <c r="A570" s="53" t="s">
        <v>9419</v>
      </c>
      <c r="B570" s="53" t="s">
        <v>9420</v>
      </c>
      <c r="C570" s="54" t="s">
        <v>9252</v>
      </c>
      <c r="D570" s="53" t="s">
        <v>567</v>
      </c>
      <c r="E570" s="53" t="s">
        <v>9068</v>
      </c>
      <c r="F570" s="53" t="s">
        <v>9095</v>
      </c>
      <c r="G570" s="53" t="s">
        <v>1760</v>
      </c>
      <c r="H570" s="53" t="s">
        <v>1761</v>
      </c>
      <c r="I570" s="41" t="s">
        <v>360</v>
      </c>
      <c r="J570" s="41" t="s">
        <v>7025</v>
      </c>
      <c r="K570" s="42" t="s">
        <v>55</v>
      </c>
      <c r="L570" s="55">
        <v>15</v>
      </c>
      <c r="M570" s="53" t="s">
        <v>1758</v>
      </c>
      <c r="N570" s="98">
        <v>44729</v>
      </c>
      <c r="O570" s="55"/>
      <c r="P570" s="99">
        <v>44771</v>
      </c>
      <c r="Q570" s="55">
        <f t="shared" si="8"/>
        <v>26</v>
      </c>
      <c r="R570" s="55">
        <f>NETWORKDAYS(N570,P570,AL570:AO570:AP570:AQ570:AR570:AS570:AT570)</f>
        <v>27</v>
      </c>
      <c r="S570" s="53" t="s">
        <v>9158</v>
      </c>
      <c r="T570" s="53"/>
      <c r="U570" s="63"/>
      <c r="V570" s="53"/>
      <c r="W570" s="53"/>
      <c r="X570" s="53"/>
      <c r="Y570" s="53"/>
      <c r="AL570" s="88">
        <v>44641</v>
      </c>
      <c r="AM570" s="88">
        <v>44665</v>
      </c>
      <c r="AN570" s="88">
        <v>44666</v>
      </c>
      <c r="AO570" s="88">
        <v>44711</v>
      </c>
      <c r="AP570" s="88">
        <v>44732</v>
      </c>
      <c r="AQ570" s="88">
        <v>44739</v>
      </c>
      <c r="AR570" s="88">
        <v>44746</v>
      </c>
      <c r="AS570" s="88">
        <v>44762</v>
      </c>
      <c r="AT570" s="88">
        <v>44788</v>
      </c>
    </row>
    <row r="571" spans="1:46" s="69" customFormat="1" ht="38.25" hidden="1" x14ac:dyDescent="0.25">
      <c r="A571" s="44" t="s">
        <v>9419</v>
      </c>
      <c r="B571" s="44" t="s">
        <v>9420</v>
      </c>
      <c r="C571" s="52" t="s">
        <v>9067</v>
      </c>
      <c r="D571" s="44" t="s">
        <v>1011</v>
      </c>
      <c r="E571" s="44" t="s">
        <v>9068</v>
      </c>
      <c r="F571" s="44" t="s">
        <v>9074</v>
      </c>
      <c r="G571" s="44" t="s">
        <v>1765</v>
      </c>
      <c r="H571" s="32" t="s">
        <v>316</v>
      </c>
      <c r="I571" s="31" t="s">
        <v>360</v>
      </c>
      <c r="J571" s="31" t="s">
        <v>7065</v>
      </c>
      <c r="K571" s="32" t="s">
        <v>55</v>
      </c>
      <c r="L571" s="46">
        <v>15</v>
      </c>
      <c r="M571" s="44" t="s">
        <v>1763</v>
      </c>
      <c r="N571" s="51">
        <v>44729</v>
      </c>
      <c r="O571" s="46"/>
      <c r="P571" s="49">
        <v>44755</v>
      </c>
      <c r="Q571" s="46">
        <f t="shared" si="8"/>
        <v>15</v>
      </c>
      <c r="R571" s="46">
        <f>NETWORKDAYS(N571,P571,AL571:AO571:AP571:AQ571:AR571:AS571:AT571)</f>
        <v>16</v>
      </c>
      <c r="S571" s="44" t="s">
        <v>9135</v>
      </c>
      <c r="T571" s="44" t="s">
        <v>9823</v>
      </c>
      <c r="U571" s="51" t="s">
        <v>9079</v>
      </c>
      <c r="V571" s="44" t="s">
        <v>9079</v>
      </c>
      <c r="W571" s="44" t="s">
        <v>9138</v>
      </c>
      <c r="X571" s="44" t="s">
        <v>9079</v>
      </c>
      <c r="Y571" s="44" t="s">
        <v>9824</v>
      </c>
      <c r="AL571" s="71">
        <v>44641</v>
      </c>
      <c r="AM571" s="71">
        <v>44665</v>
      </c>
      <c r="AN571" s="71">
        <v>44666</v>
      </c>
      <c r="AO571" s="71">
        <v>44711</v>
      </c>
      <c r="AP571" s="71">
        <v>44732</v>
      </c>
      <c r="AQ571" s="71">
        <v>44739</v>
      </c>
      <c r="AR571" s="71">
        <v>44746</v>
      </c>
      <c r="AS571" s="71">
        <v>44762</v>
      </c>
      <c r="AT571" s="71">
        <v>44788</v>
      </c>
    </row>
    <row r="572" spans="1:46" s="81" customFormat="1" ht="76.5" x14ac:dyDescent="0.25">
      <c r="A572" s="56" t="s">
        <v>9419</v>
      </c>
      <c r="B572" s="56" t="s">
        <v>9420</v>
      </c>
      <c r="C572" s="57" t="s">
        <v>9108</v>
      </c>
      <c r="D572" s="56" t="s">
        <v>1809</v>
      </c>
      <c r="E572" s="56" t="s">
        <v>9422</v>
      </c>
      <c r="F572" s="56" t="s">
        <v>9074</v>
      </c>
      <c r="G572" s="56" t="s">
        <v>1807</v>
      </c>
      <c r="H572" s="37" t="s">
        <v>7161</v>
      </c>
      <c r="I572" s="36" t="s">
        <v>7162</v>
      </c>
      <c r="J572" s="56" t="s">
        <v>9096</v>
      </c>
      <c r="K572" s="37" t="s">
        <v>585</v>
      </c>
      <c r="L572" s="58">
        <v>10</v>
      </c>
      <c r="M572" s="56" t="s">
        <v>1805</v>
      </c>
      <c r="N572" s="100">
        <v>44733</v>
      </c>
      <c r="O572" s="58" t="s">
        <v>9856</v>
      </c>
      <c r="P572" s="101">
        <v>44769</v>
      </c>
      <c r="Q572" s="58">
        <f t="shared" si="8"/>
        <v>23</v>
      </c>
      <c r="R572" s="58">
        <f>NETWORKDAYS(N572,P572,AL572:AO572:AP572:AQ572:AR572:AS572:AT572)</f>
        <v>24</v>
      </c>
      <c r="S572" s="56" t="s">
        <v>9141</v>
      </c>
      <c r="T572" s="56" t="s">
        <v>9855</v>
      </c>
      <c r="U572" s="64" t="s">
        <v>9079</v>
      </c>
      <c r="V572" s="56" t="s">
        <v>9316</v>
      </c>
      <c r="W572" s="56" t="s">
        <v>9138</v>
      </c>
      <c r="X572" s="56" t="s">
        <v>9079</v>
      </c>
      <c r="Y572" s="56" t="s">
        <v>9857</v>
      </c>
      <c r="AL572" s="80">
        <v>44641</v>
      </c>
      <c r="AM572" s="80">
        <v>44665</v>
      </c>
      <c r="AN572" s="80">
        <v>44666</v>
      </c>
      <c r="AO572" s="80">
        <v>44711</v>
      </c>
      <c r="AP572" s="80">
        <v>44732</v>
      </c>
      <c r="AQ572" s="80">
        <v>44739</v>
      </c>
      <c r="AR572" s="80">
        <v>44746</v>
      </c>
      <c r="AS572" s="80">
        <v>44762</v>
      </c>
      <c r="AT572" s="80">
        <v>44788</v>
      </c>
    </row>
    <row r="573" spans="1:46" s="76" customFormat="1" ht="38.25" hidden="1" x14ac:dyDescent="0.25">
      <c r="A573" s="60" t="s">
        <v>9419</v>
      </c>
      <c r="B573" s="60" t="s">
        <v>9224</v>
      </c>
      <c r="C573" s="74" t="s">
        <v>9071</v>
      </c>
      <c r="D573" s="60" t="s">
        <v>1521</v>
      </c>
      <c r="E573" s="60" t="s">
        <v>9223</v>
      </c>
      <c r="F573" s="60" t="s">
        <v>9069</v>
      </c>
      <c r="G573" s="60" t="s">
        <v>1913</v>
      </c>
      <c r="H573" s="75" t="s">
        <v>7526</v>
      </c>
      <c r="I573" s="74" t="s">
        <v>360</v>
      </c>
      <c r="J573" s="74" t="s">
        <v>7025</v>
      </c>
      <c r="K573" s="75" t="s">
        <v>93</v>
      </c>
      <c r="L573" s="62">
        <v>30</v>
      </c>
      <c r="M573" s="60" t="s">
        <v>1911</v>
      </c>
      <c r="N573" s="113">
        <v>44734</v>
      </c>
      <c r="O573" s="62"/>
      <c r="P573" s="114">
        <v>44771</v>
      </c>
      <c r="Q573" s="62">
        <f t="shared" si="8"/>
        <v>24</v>
      </c>
      <c r="R573" s="62">
        <f>NETWORKDAYS(N573,P573,AL573:AO573:AP573:AQ573:AR573:AS573:AT573)</f>
        <v>25</v>
      </c>
      <c r="S573" s="60" t="s">
        <v>9679</v>
      </c>
      <c r="T573" s="60"/>
      <c r="U573" s="65"/>
      <c r="V573" s="60"/>
      <c r="W573" s="60"/>
      <c r="X573" s="60"/>
      <c r="Y573" s="60"/>
      <c r="AL573" s="77">
        <v>44641</v>
      </c>
      <c r="AM573" s="77">
        <v>44665</v>
      </c>
      <c r="AN573" s="77">
        <v>44666</v>
      </c>
      <c r="AO573" s="77">
        <v>44711</v>
      </c>
      <c r="AP573" s="77">
        <v>44732</v>
      </c>
      <c r="AQ573" s="77">
        <v>44739</v>
      </c>
      <c r="AR573" s="77">
        <v>44746</v>
      </c>
      <c r="AS573" s="77">
        <v>44762</v>
      </c>
      <c r="AT573" s="77">
        <v>44788</v>
      </c>
    </row>
    <row r="574" spans="1:46" s="87" customFormat="1" ht="38.25" x14ac:dyDescent="0.25">
      <c r="A574" s="53" t="s">
        <v>9419</v>
      </c>
      <c r="B574" s="53" t="s">
        <v>9420</v>
      </c>
      <c r="C574" s="54" t="s">
        <v>9124</v>
      </c>
      <c r="D574" s="53" t="s">
        <v>1931</v>
      </c>
      <c r="E574" s="53" t="s">
        <v>9068</v>
      </c>
      <c r="F574" s="53" t="s">
        <v>9074</v>
      </c>
      <c r="G574" s="53" t="s">
        <v>1928</v>
      </c>
      <c r="H574" s="42" t="s">
        <v>7526</v>
      </c>
      <c r="I574" s="41" t="s">
        <v>360</v>
      </c>
      <c r="J574" s="41" t="s">
        <v>7025</v>
      </c>
      <c r="K574" s="42" t="s">
        <v>128</v>
      </c>
      <c r="L574" s="55">
        <v>15</v>
      </c>
      <c r="M574" s="53" t="s">
        <v>1926</v>
      </c>
      <c r="N574" s="98">
        <v>44734</v>
      </c>
      <c r="O574" s="55"/>
      <c r="P574" s="99">
        <v>44771</v>
      </c>
      <c r="Q574" s="55">
        <f t="shared" si="8"/>
        <v>24</v>
      </c>
      <c r="R574" s="55">
        <f>NETWORKDAYS(N574,P574,AL574:AO574:AP574:AQ574:AR574:AS574:AT574)</f>
        <v>25</v>
      </c>
      <c r="S574" s="53" t="s">
        <v>9158</v>
      </c>
      <c r="T574" s="53"/>
      <c r="U574" s="63"/>
      <c r="V574" s="53"/>
      <c r="W574" s="53"/>
      <c r="X574" s="53"/>
      <c r="Y574" s="53"/>
      <c r="AL574" s="88">
        <v>44641</v>
      </c>
      <c r="AM574" s="88">
        <v>44665</v>
      </c>
      <c r="AN574" s="88">
        <v>44666</v>
      </c>
      <c r="AO574" s="88">
        <v>44711</v>
      </c>
      <c r="AP574" s="88">
        <v>44732</v>
      </c>
      <c r="AQ574" s="88">
        <v>44739</v>
      </c>
      <c r="AR574" s="88">
        <v>44746</v>
      </c>
      <c r="AS574" s="88">
        <v>44762</v>
      </c>
      <c r="AT574" s="88">
        <v>44788</v>
      </c>
    </row>
    <row r="575" spans="1:46" s="87" customFormat="1" ht="51" x14ac:dyDescent="0.25">
      <c r="A575" s="53" t="s">
        <v>9419</v>
      </c>
      <c r="B575" s="53" t="s">
        <v>9420</v>
      </c>
      <c r="C575" s="41" t="s">
        <v>9071</v>
      </c>
      <c r="D575" s="53" t="s">
        <v>1285</v>
      </c>
      <c r="E575" s="53" t="s">
        <v>9068</v>
      </c>
      <c r="F575" s="53" t="s">
        <v>9074</v>
      </c>
      <c r="G575" s="53" t="s">
        <v>1968</v>
      </c>
      <c r="H575" s="53" t="s">
        <v>6139</v>
      </c>
      <c r="I575" s="41" t="s">
        <v>360</v>
      </c>
      <c r="J575" s="41" t="s">
        <v>7025</v>
      </c>
      <c r="K575" s="42" t="s">
        <v>128</v>
      </c>
      <c r="L575" s="55">
        <v>15</v>
      </c>
      <c r="M575" s="53" t="s">
        <v>1966</v>
      </c>
      <c r="N575" s="98">
        <v>44734</v>
      </c>
      <c r="O575" s="55">
        <v>20222110058871</v>
      </c>
      <c r="P575" s="99">
        <v>44771</v>
      </c>
      <c r="Q575" s="55">
        <f t="shared" si="8"/>
        <v>24</v>
      </c>
      <c r="R575" s="55">
        <f>NETWORKDAYS(N575,P575,AL575:AO575:AP575:AQ575:AR575:AS575:AT575)</f>
        <v>25</v>
      </c>
      <c r="S575" s="53" t="s">
        <v>9158</v>
      </c>
      <c r="T575" s="53" t="s">
        <v>9825</v>
      </c>
      <c r="U575" s="63"/>
      <c r="V575" s="53"/>
      <c r="W575" s="53"/>
      <c r="X575" s="53"/>
      <c r="Y575" s="53" t="s">
        <v>9826</v>
      </c>
      <c r="AL575" s="86">
        <v>44641</v>
      </c>
      <c r="AM575" s="86">
        <v>44665</v>
      </c>
      <c r="AN575" s="86">
        <v>44666</v>
      </c>
      <c r="AO575" s="86">
        <v>44711</v>
      </c>
      <c r="AP575" s="86">
        <v>44732</v>
      </c>
      <c r="AQ575" s="86">
        <v>44739</v>
      </c>
      <c r="AR575" s="86">
        <v>44746</v>
      </c>
      <c r="AS575" s="86">
        <v>44762</v>
      </c>
      <c r="AT575" s="86">
        <v>44788</v>
      </c>
    </row>
    <row r="576" spans="1:46" s="69" customFormat="1" ht="51" hidden="1" x14ac:dyDescent="0.25">
      <c r="A576" s="44" t="s">
        <v>9419</v>
      </c>
      <c r="B576" s="44" t="s">
        <v>9420</v>
      </c>
      <c r="C576" s="31" t="s">
        <v>9071</v>
      </c>
      <c r="D576" s="44" t="s">
        <v>1979</v>
      </c>
      <c r="E576" s="44" t="s">
        <v>9223</v>
      </c>
      <c r="F576" s="44" t="s">
        <v>9069</v>
      </c>
      <c r="G576" s="44" t="s">
        <v>1977</v>
      </c>
      <c r="H576" s="32" t="s">
        <v>1404</v>
      </c>
      <c r="I576" s="31" t="s">
        <v>360</v>
      </c>
      <c r="J576" s="31" t="s">
        <v>7065</v>
      </c>
      <c r="K576" s="32" t="s">
        <v>93</v>
      </c>
      <c r="L576" s="46">
        <v>30</v>
      </c>
      <c r="M576" s="44" t="s">
        <v>1975</v>
      </c>
      <c r="N576" s="51">
        <v>44734</v>
      </c>
      <c r="O576" s="46">
        <v>20222140059181</v>
      </c>
      <c r="P576" s="49">
        <v>44750</v>
      </c>
      <c r="Q576" s="46">
        <f t="shared" si="8"/>
        <v>10</v>
      </c>
      <c r="R576" s="46">
        <f>NETWORKDAYS(N576,P576,AL576:AO576:AP576:AQ576:AR576:AS576:AT576)</f>
        <v>11</v>
      </c>
      <c r="S576" s="44" t="s">
        <v>9135</v>
      </c>
      <c r="T576" s="44" t="s">
        <v>9827</v>
      </c>
      <c r="U576" s="51">
        <v>44756</v>
      </c>
      <c r="V576" s="44" t="s">
        <v>9549</v>
      </c>
      <c r="W576" s="44" t="s">
        <v>9138</v>
      </c>
      <c r="X576" s="44" t="s">
        <v>9079</v>
      </c>
      <c r="Y576" s="44" t="s">
        <v>9079</v>
      </c>
      <c r="AL576" s="71">
        <v>44641</v>
      </c>
      <c r="AM576" s="71">
        <v>44665</v>
      </c>
      <c r="AN576" s="71">
        <v>44666</v>
      </c>
      <c r="AO576" s="71">
        <v>44711</v>
      </c>
      <c r="AP576" s="71">
        <v>44732</v>
      </c>
      <c r="AQ576" s="71">
        <v>44739</v>
      </c>
      <c r="AR576" s="71">
        <v>44746</v>
      </c>
      <c r="AS576" s="71">
        <v>44762</v>
      </c>
      <c r="AT576" s="71">
        <v>44788</v>
      </c>
    </row>
    <row r="577" spans="1:46" s="76" customFormat="1" ht="25.5" hidden="1" x14ac:dyDescent="0.25">
      <c r="A577" s="60" t="s">
        <v>9419</v>
      </c>
      <c r="B577" s="60" t="s">
        <v>9100</v>
      </c>
      <c r="C577" s="74" t="s">
        <v>9071</v>
      </c>
      <c r="D577" s="60" t="s">
        <v>1984</v>
      </c>
      <c r="E577" s="60" t="s">
        <v>9068</v>
      </c>
      <c r="F577" s="60" t="s">
        <v>9074</v>
      </c>
      <c r="G577" s="60" t="s">
        <v>1982</v>
      </c>
      <c r="H577" s="75" t="s">
        <v>7156</v>
      </c>
      <c r="I577" s="74" t="s">
        <v>360</v>
      </c>
      <c r="J577" s="74" t="s">
        <v>7157</v>
      </c>
      <c r="K577" s="75" t="s">
        <v>93</v>
      </c>
      <c r="L577" s="62">
        <v>30</v>
      </c>
      <c r="M577" s="60" t="s">
        <v>1980</v>
      </c>
      <c r="N577" s="113">
        <v>44734</v>
      </c>
      <c r="O577" s="62"/>
      <c r="P577" s="114">
        <v>44771</v>
      </c>
      <c r="Q577" s="62">
        <f t="shared" si="8"/>
        <v>24</v>
      </c>
      <c r="R577" s="62">
        <f>NETWORKDAYS(N577,P577,AL577:AO577:AP577:AQ577:AR577:AS577:AT577)</f>
        <v>25</v>
      </c>
      <c r="S577" s="60" t="s">
        <v>9679</v>
      </c>
      <c r="T577" s="60"/>
      <c r="U577" s="65"/>
      <c r="V577" s="60"/>
      <c r="W577" s="60"/>
      <c r="X577" s="60"/>
      <c r="Y577" s="60"/>
      <c r="AL577" s="77">
        <v>44641</v>
      </c>
      <c r="AM577" s="77">
        <v>44665</v>
      </c>
      <c r="AN577" s="77">
        <v>44666</v>
      </c>
      <c r="AO577" s="77">
        <v>44711</v>
      </c>
      <c r="AP577" s="77">
        <v>44732</v>
      </c>
      <c r="AQ577" s="77">
        <v>44739</v>
      </c>
      <c r="AR577" s="77">
        <v>44746</v>
      </c>
      <c r="AS577" s="77">
        <v>44762</v>
      </c>
      <c r="AT577" s="77">
        <v>44788</v>
      </c>
    </row>
    <row r="578" spans="1:46" s="76" customFormat="1" ht="38.25" hidden="1" x14ac:dyDescent="0.25">
      <c r="A578" s="60" t="s">
        <v>9419</v>
      </c>
      <c r="B578" s="60" t="s">
        <v>9420</v>
      </c>
      <c r="C578" s="61" t="s">
        <v>9088</v>
      </c>
      <c r="D578" s="60" t="s">
        <v>2119</v>
      </c>
      <c r="E578" s="60" t="s">
        <v>9068</v>
      </c>
      <c r="F578" s="60" t="s">
        <v>9069</v>
      </c>
      <c r="G578" s="60" t="s">
        <v>2116</v>
      </c>
      <c r="H578" s="75" t="s">
        <v>7526</v>
      </c>
      <c r="I578" s="74" t="s">
        <v>360</v>
      </c>
      <c r="J578" s="74" t="s">
        <v>7025</v>
      </c>
      <c r="K578" s="75" t="s">
        <v>93</v>
      </c>
      <c r="L578" s="62">
        <v>30</v>
      </c>
      <c r="M578" s="60" t="s">
        <v>2114</v>
      </c>
      <c r="N578" s="113">
        <v>44735</v>
      </c>
      <c r="O578" s="62" t="s">
        <v>9858</v>
      </c>
      <c r="P578" s="114">
        <v>44771</v>
      </c>
      <c r="Q578" s="62">
        <f t="shared" si="8"/>
        <v>23</v>
      </c>
      <c r="R578" s="62">
        <f>NETWORKDAYS(N578,P578,AL578:AO578:AP578:AQ578:AR578:AS578:AT578)</f>
        <v>24</v>
      </c>
      <c r="S578" s="60" t="s">
        <v>9679</v>
      </c>
      <c r="T578" s="60"/>
      <c r="U578" s="65"/>
      <c r="V578" s="60"/>
      <c r="W578" s="60"/>
      <c r="X578" s="60"/>
      <c r="Y578" s="60"/>
      <c r="AL578" s="78">
        <v>44641</v>
      </c>
      <c r="AM578" s="78">
        <v>44665</v>
      </c>
      <c r="AN578" s="78">
        <v>44666</v>
      </c>
      <c r="AO578" s="78">
        <v>44711</v>
      </c>
      <c r="AP578" s="78">
        <v>44732</v>
      </c>
      <c r="AQ578" s="78">
        <v>44739</v>
      </c>
      <c r="AR578" s="78">
        <v>44746</v>
      </c>
      <c r="AS578" s="78">
        <v>44762</v>
      </c>
      <c r="AT578" s="78">
        <v>44788</v>
      </c>
    </row>
    <row r="579" spans="1:46" s="87" customFormat="1" ht="38.25" x14ac:dyDescent="0.25">
      <c r="A579" s="53" t="s">
        <v>9419</v>
      </c>
      <c r="B579" s="53" t="s">
        <v>9420</v>
      </c>
      <c r="C579" s="54" t="s">
        <v>9077</v>
      </c>
      <c r="D579" s="53" t="s">
        <v>43</v>
      </c>
      <c r="E579" s="53" t="s">
        <v>9068</v>
      </c>
      <c r="F579" s="53" t="s">
        <v>9074</v>
      </c>
      <c r="G579" s="53" t="s">
        <v>2134</v>
      </c>
      <c r="H579" s="42" t="s">
        <v>9083</v>
      </c>
      <c r="I579" s="41" t="s">
        <v>360</v>
      </c>
      <c r="J579" s="41" t="s">
        <v>7025</v>
      </c>
      <c r="K579" s="42" t="s">
        <v>128</v>
      </c>
      <c r="L579" s="55">
        <v>15</v>
      </c>
      <c r="M579" s="53" t="s">
        <v>2132</v>
      </c>
      <c r="N579" s="98">
        <v>44735</v>
      </c>
      <c r="O579" s="55"/>
      <c r="P579" s="99">
        <v>44771</v>
      </c>
      <c r="Q579" s="55">
        <f t="shared" si="8"/>
        <v>23</v>
      </c>
      <c r="R579" s="55">
        <f>NETWORKDAYS(N579,P579,AL579:AO579:AP579:AQ579:AR579:AS579:AT579)</f>
        <v>24</v>
      </c>
      <c r="S579" s="53" t="s">
        <v>9158</v>
      </c>
      <c r="T579" s="53"/>
      <c r="U579" s="63"/>
      <c r="V579" s="53"/>
      <c r="W579" s="53"/>
      <c r="X579" s="53"/>
      <c r="Y579" s="53"/>
      <c r="AL579" s="86">
        <v>44641</v>
      </c>
      <c r="AM579" s="86">
        <v>44665</v>
      </c>
      <c r="AN579" s="86">
        <v>44666</v>
      </c>
      <c r="AO579" s="86">
        <v>44711</v>
      </c>
      <c r="AP579" s="86">
        <v>44732</v>
      </c>
      <c r="AQ579" s="86">
        <v>44739</v>
      </c>
      <c r="AR579" s="86">
        <v>44746</v>
      </c>
      <c r="AS579" s="86">
        <v>44762</v>
      </c>
      <c r="AT579" s="86">
        <v>44788</v>
      </c>
    </row>
    <row r="580" spans="1:46" s="76" customFormat="1" ht="38.25" hidden="1" x14ac:dyDescent="0.25">
      <c r="A580" s="60" t="s">
        <v>9419</v>
      </c>
      <c r="B580" s="60" t="s">
        <v>9420</v>
      </c>
      <c r="C580" s="61" t="s">
        <v>9067</v>
      </c>
      <c r="D580" s="60" t="s">
        <v>1158</v>
      </c>
      <c r="E580" s="60" t="s">
        <v>9068</v>
      </c>
      <c r="F580" s="60" t="s">
        <v>9069</v>
      </c>
      <c r="G580" s="60" t="s">
        <v>2144</v>
      </c>
      <c r="H580" s="60" t="s">
        <v>9285</v>
      </c>
      <c r="I580" s="74" t="s">
        <v>360</v>
      </c>
      <c r="J580" s="74" t="s">
        <v>9090</v>
      </c>
      <c r="K580" s="75" t="s">
        <v>93</v>
      </c>
      <c r="L580" s="62">
        <v>30</v>
      </c>
      <c r="M580" s="60" t="s">
        <v>2142</v>
      </c>
      <c r="N580" s="113">
        <v>44735</v>
      </c>
      <c r="O580" s="62">
        <v>20222110058701</v>
      </c>
      <c r="P580" s="114">
        <v>44771</v>
      </c>
      <c r="Q580" s="62">
        <f t="shared" ref="Q580:Q602" si="9">R580-1</f>
        <v>23</v>
      </c>
      <c r="R580" s="62">
        <f>NETWORKDAYS(N580,P580,AL580:AO580:AP580:AQ580:AR580:AS580:AT580)</f>
        <v>24</v>
      </c>
      <c r="S580" s="60" t="s">
        <v>9679</v>
      </c>
      <c r="T580" s="60" t="s">
        <v>9828</v>
      </c>
      <c r="U580" s="65"/>
      <c r="V580" s="60"/>
      <c r="W580" s="60"/>
      <c r="X580" s="60"/>
      <c r="Y580" s="60" t="s">
        <v>9826</v>
      </c>
      <c r="AL580" s="77">
        <v>44641</v>
      </c>
      <c r="AM580" s="77">
        <v>44665</v>
      </c>
      <c r="AN580" s="77">
        <v>44666</v>
      </c>
      <c r="AO580" s="77">
        <v>44711</v>
      </c>
      <c r="AP580" s="77">
        <v>44732</v>
      </c>
      <c r="AQ580" s="77">
        <v>44739</v>
      </c>
      <c r="AR580" s="77">
        <v>44746</v>
      </c>
      <c r="AS580" s="77">
        <v>44762</v>
      </c>
      <c r="AT580" s="77">
        <v>44788</v>
      </c>
    </row>
    <row r="581" spans="1:46" s="87" customFormat="1" ht="38.25" x14ac:dyDescent="0.25">
      <c r="A581" s="53" t="s">
        <v>9419</v>
      </c>
      <c r="B581" s="53" t="s">
        <v>9420</v>
      </c>
      <c r="C581" s="54" t="s">
        <v>9088</v>
      </c>
      <c r="D581" s="53" t="s">
        <v>2219</v>
      </c>
      <c r="E581" s="53" t="s">
        <v>9223</v>
      </c>
      <c r="F581" s="53" t="s">
        <v>9074</v>
      </c>
      <c r="G581" s="53" t="s">
        <v>2216</v>
      </c>
      <c r="H581" s="42" t="s">
        <v>9083</v>
      </c>
      <c r="I581" s="41" t="s">
        <v>360</v>
      </c>
      <c r="J581" s="41" t="s">
        <v>7025</v>
      </c>
      <c r="K581" s="42" t="s">
        <v>585</v>
      </c>
      <c r="L581" s="55">
        <v>10</v>
      </c>
      <c r="M581" s="53" t="s">
        <v>2214</v>
      </c>
      <c r="N581" s="98">
        <v>44735</v>
      </c>
      <c r="O581" s="55">
        <v>20222110060121</v>
      </c>
      <c r="P581" s="99">
        <v>44771</v>
      </c>
      <c r="Q581" s="55">
        <f t="shared" si="9"/>
        <v>23</v>
      </c>
      <c r="R581" s="55">
        <f>NETWORKDAYS(N581,P581,AL581:AO581:AP581:AQ581:AR581:AS581:AT581)</f>
        <v>24</v>
      </c>
      <c r="S581" s="53" t="s">
        <v>9158</v>
      </c>
      <c r="T581" s="53"/>
      <c r="U581" s="63"/>
      <c r="V581" s="53"/>
      <c r="W581" s="53"/>
      <c r="X581" s="53"/>
      <c r="Y581" s="53"/>
      <c r="AL581" s="86">
        <v>44641</v>
      </c>
      <c r="AM581" s="86">
        <v>44665</v>
      </c>
      <c r="AN581" s="86">
        <v>44666</v>
      </c>
      <c r="AO581" s="86">
        <v>44711</v>
      </c>
      <c r="AP581" s="86">
        <v>44732</v>
      </c>
      <c r="AQ581" s="86">
        <v>44739</v>
      </c>
      <c r="AR581" s="86">
        <v>44746</v>
      </c>
      <c r="AS581" s="86">
        <v>44762</v>
      </c>
      <c r="AT581" s="86">
        <v>44788</v>
      </c>
    </row>
    <row r="582" spans="1:46" s="69" customFormat="1" ht="51" hidden="1" x14ac:dyDescent="0.25">
      <c r="A582" s="44" t="s">
        <v>9419</v>
      </c>
      <c r="B582" s="44" t="s">
        <v>9420</v>
      </c>
      <c r="C582" s="52" t="s">
        <v>9283</v>
      </c>
      <c r="D582" s="44" t="s">
        <v>2319</v>
      </c>
      <c r="E582" s="44" t="s">
        <v>9068</v>
      </c>
      <c r="F582" s="44" t="s">
        <v>9074</v>
      </c>
      <c r="G582" s="44" t="s">
        <v>2316</v>
      </c>
      <c r="H582" s="32" t="s">
        <v>9094</v>
      </c>
      <c r="I582" s="44" t="s">
        <v>9076</v>
      </c>
      <c r="J582" s="31" t="s">
        <v>7774</v>
      </c>
      <c r="K582" s="32" t="s">
        <v>128</v>
      </c>
      <c r="L582" s="46">
        <v>15</v>
      </c>
      <c r="M582" s="44" t="s">
        <v>2314</v>
      </c>
      <c r="N582" s="51">
        <v>44735</v>
      </c>
      <c r="O582" s="46" t="s">
        <v>9757</v>
      </c>
      <c r="P582" s="49">
        <v>44756</v>
      </c>
      <c r="Q582" s="46">
        <f t="shared" si="9"/>
        <v>13</v>
      </c>
      <c r="R582" s="46">
        <f>NETWORKDAYS(N582,P582,AL582:AO582:AP582:AQ582:AR582:AS582:AT582)</f>
        <v>14</v>
      </c>
      <c r="S582" s="44" t="s">
        <v>9135</v>
      </c>
      <c r="T582" s="44" t="s">
        <v>9829</v>
      </c>
      <c r="U582" s="51" t="s">
        <v>9079</v>
      </c>
      <c r="V582" s="44" t="s">
        <v>9316</v>
      </c>
      <c r="W582" s="44" t="s">
        <v>9138</v>
      </c>
      <c r="X582" s="44" t="s">
        <v>9079</v>
      </c>
      <c r="Y582" s="44" t="s">
        <v>9830</v>
      </c>
      <c r="AL582" s="68">
        <v>44641</v>
      </c>
      <c r="AM582" s="68">
        <v>44665</v>
      </c>
      <c r="AN582" s="68">
        <v>44666</v>
      </c>
      <c r="AO582" s="68">
        <v>44711</v>
      </c>
      <c r="AP582" s="68">
        <v>44732</v>
      </c>
      <c r="AQ582" s="68">
        <v>44739</v>
      </c>
      <c r="AR582" s="68">
        <v>44746</v>
      </c>
      <c r="AS582" s="68">
        <v>44762</v>
      </c>
      <c r="AT582" s="68">
        <v>44788</v>
      </c>
    </row>
    <row r="583" spans="1:46" s="87" customFormat="1" ht="25.5" x14ac:dyDescent="0.25">
      <c r="A583" s="53" t="s">
        <v>9419</v>
      </c>
      <c r="B583" s="53" t="s">
        <v>9420</v>
      </c>
      <c r="C583" s="54" t="s">
        <v>9082</v>
      </c>
      <c r="D583" s="53" t="s">
        <v>2396</v>
      </c>
      <c r="E583" s="53" t="s">
        <v>9227</v>
      </c>
      <c r="F583" s="53" t="s">
        <v>9225</v>
      </c>
      <c r="G583" s="53" t="s">
        <v>2394</v>
      </c>
      <c r="H583" s="42" t="s">
        <v>9089</v>
      </c>
      <c r="I583" s="41" t="s">
        <v>360</v>
      </c>
      <c r="J583" s="41" t="s">
        <v>9090</v>
      </c>
      <c r="K583" s="42" t="s">
        <v>128</v>
      </c>
      <c r="L583" s="55">
        <v>15</v>
      </c>
      <c r="M583" s="53" t="s">
        <v>2392</v>
      </c>
      <c r="N583" s="98">
        <v>44736</v>
      </c>
      <c r="O583" s="55"/>
      <c r="P583" s="99">
        <v>44771</v>
      </c>
      <c r="Q583" s="55">
        <f t="shared" si="9"/>
        <v>22</v>
      </c>
      <c r="R583" s="55">
        <f>NETWORKDAYS(N583,P583,AL583:AO583:AP583:AQ583:AR583:AS583:AT583)</f>
        <v>23</v>
      </c>
      <c r="S583" s="53" t="s">
        <v>9158</v>
      </c>
      <c r="T583" s="53"/>
      <c r="U583" s="63"/>
      <c r="V583" s="53"/>
      <c r="W583" s="53"/>
      <c r="X583" s="53"/>
      <c r="Y583" s="53"/>
      <c r="AL583" s="86">
        <v>44641</v>
      </c>
      <c r="AM583" s="86">
        <v>44665</v>
      </c>
      <c r="AN583" s="86">
        <v>44666</v>
      </c>
      <c r="AO583" s="86">
        <v>44711</v>
      </c>
      <c r="AP583" s="86">
        <v>44732</v>
      </c>
      <c r="AQ583" s="86">
        <v>44739</v>
      </c>
      <c r="AR583" s="86">
        <v>44746</v>
      </c>
      <c r="AS583" s="86">
        <v>44762</v>
      </c>
      <c r="AT583" s="86">
        <v>44788</v>
      </c>
    </row>
    <row r="584" spans="1:46" s="69" customFormat="1" ht="51" hidden="1" x14ac:dyDescent="0.25">
      <c r="A584" s="44" t="s">
        <v>9419</v>
      </c>
      <c r="B584" s="44" t="s">
        <v>9420</v>
      </c>
      <c r="C584" s="31" t="s">
        <v>9071</v>
      </c>
      <c r="D584" s="44" t="s">
        <v>662</v>
      </c>
      <c r="E584" s="44" t="s">
        <v>9121</v>
      </c>
      <c r="F584" s="44" t="s">
        <v>9074</v>
      </c>
      <c r="G584" s="44" t="s">
        <v>2445</v>
      </c>
      <c r="H584" s="32" t="s">
        <v>9094</v>
      </c>
      <c r="I584" s="44" t="s">
        <v>9076</v>
      </c>
      <c r="J584" s="31" t="s">
        <v>7774</v>
      </c>
      <c r="K584" s="32" t="s">
        <v>660</v>
      </c>
      <c r="L584" s="46">
        <v>10</v>
      </c>
      <c r="M584" s="44" t="s">
        <v>2443</v>
      </c>
      <c r="N584" s="112">
        <v>44736</v>
      </c>
      <c r="O584" s="46">
        <v>20222120058591</v>
      </c>
      <c r="P584" s="111">
        <v>44736</v>
      </c>
      <c r="Q584" s="46">
        <f t="shared" si="9"/>
        <v>0</v>
      </c>
      <c r="R584" s="46">
        <f>NETWORKDAYS(N584,P584,AL584:AO584:AP584:AQ584:AR584:AS584:AT584)</f>
        <v>1</v>
      </c>
      <c r="S584" s="44" t="s">
        <v>9135</v>
      </c>
      <c r="T584" s="44" t="s">
        <v>9859</v>
      </c>
      <c r="U584" s="51">
        <v>44780</v>
      </c>
      <c r="V584" s="44" t="s">
        <v>9549</v>
      </c>
      <c r="W584" s="44" t="s">
        <v>9138</v>
      </c>
      <c r="X584" s="44" t="s">
        <v>9079</v>
      </c>
      <c r="Y584" s="44" t="s">
        <v>9860</v>
      </c>
      <c r="AL584" s="71">
        <v>44641</v>
      </c>
      <c r="AM584" s="71">
        <v>44665</v>
      </c>
      <c r="AN584" s="71">
        <v>44666</v>
      </c>
      <c r="AO584" s="71">
        <v>44711</v>
      </c>
      <c r="AP584" s="71">
        <v>44732</v>
      </c>
      <c r="AQ584" s="71">
        <v>44739</v>
      </c>
      <c r="AR584" s="71">
        <v>44746</v>
      </c>
      <c r="AS584" s="71">
        <v>44762</v>
      </c>
      <c r="AT584" s="71">
        <v>44788</v>
      </c>
    </row>
    <row r="585" spans="1:46" s="87" customFormat="1" ht="38.25" x14ac:dyDescent="0.25">
      <c r="A585" s="53" t="s">
        <v>9419</v>
      </c>
      <c r="B585" s="53" t="s">
        <v>9420</v>
      </c>
      <c r="C585" s="54" t="s">
        <v>9080</v>
      </c>
      <c r="D585" s="53" t="s">
        <v>2485</v>
      </c>
      <c r="E585" s="53" t="s">
        <v>9068</v>
      </c>
      <c r="F585" s="53" t="s">
        <v>9074</v>
      </c>
      <c r="G585" s="53" t="s">
        <v>695</v>
      </c>
      <c r="H585" s="42" t="s">
        <v>7161</v>
      </c>
      <c r="I585" s="41" t="s">
        <v>7162</v>
      </c>
      <c r="J585" s="53" t="s">
        <v>9096</v>
      </c>
      <c r="K585" s="42" t="s">
        <v>128</v>
      </c>
      <c r="L585" s="55">
        <v>15</v>
      </c>
      <c r="M585" s="53" t="s">
        <v>2482</v>
      </c>
      <c r="N585" s="98">
        <v>44740</v>
      </c>
      <c r="O585" s="55"/>
      <c r="P585" s="99">
        <v>44771</v>
      </c>
      <c r="Q585" s="55">
        <f t="shared" si="9"/>
        <v>21</v>
      </c>
      <c r="R585" s="55">
        <f>NETWORKDAYS(N585,P585,AL585:AO585:AP585:AQ585:AR585:AS585:AT585)</f>
        <v>22</v>
      </c>
      <c r="S585" s="53" t="s">
        <v>9158</v>
      </c>
      <c r="T585" s="53"/>
      <c r="U585" s="63"/>
      <c r="V585" s="53"/>
      <c r="W585" s="53"/>
      <c r="X585" s="53"/>
      <c r="Y585" s="53"/>
      <c r="AL585" s="86">
        <v>44641</v>
      </c>
      <c r="AM585" s="86">
        <v>44665</v>
      </c>
      <c r="AN585" s="86">
        <v>44666</v>
      </c>
      <c r="AO585" s="86">
        <v>44711</v>
      </c>
      <c r="AP585" s="86">
        <v>44732</v>
      </c>
      <c r="AQ585" s="86">
        <v>44739</v>
      </c>
      <c r="AR585" s="86">
        <v>44746</v>
      </c>
      <c r="AS585" s="86">
        <v>44762</v>
      </c>
      <c r="AT585" s="86">
        <v>44788</v>
      </c>
    </row>
    <row r="586" spans="1:46" s="87" customFormat="1" ht="38.25" x14ac:dyDescent="0.25">
      <c r="A586" s="53" t="s">
        <v>9419</v>
      </c>
      <c r="B586" s="53" t="s">
        <v>9420</v>
      </c>
      <c r="C586" s="54" t="s">
        <v>9758</v>
      </c>
      <c r="D586" s="53" t="s">
        <v>382</v>
      </c>
      <c r="E586" s="53" t="s">
        <v>9068</v>
      </c>
      <c r="F586" s="53" t="s">
        <v>9074</v>
      </c>
      <c r="G586" s="53" t="s">
        <v>2500</v>
      </c>
      <c r="H586" s="41" t="s">
        <v>9114</v>
      </c>
      <c r="I586" s="41" t="s">
        <v>360</v>
      </c>
      <c r="J586" s="42" t="s">
        <v>392</v>
      </c>
      <c r="K586" s="42" t="s">
        <v>585</v>
      </c>
      <c r="L586" s="55">
        <v>10</v>
      </c>
      <c r="M586" s="53" t="s">
        <v>2498</v>
      </c>
      <c r="N586" s="98">
        <v>44740</v>
      </c>
      <c r="O586" s="55"/>
      <c r="P586" s="99">
        <v>44771</v>
      </c>
      <c r="Q586" s="55">
        <f t="shared" si="9"/>
        <v>21</v>
      </c>
      <c r="R586" s="55">
        <f>NETWORKDAYS(N586,P586,AL586:AO586:AP586:AQ586:AR586:AS586:AT586)</f>
        <v>22</v>
      </c>
      <c r="S586" s="53" t="s">
        <v>9158</v>
      </c>
      <c r="T586" s="53"/>
      <c r="U586" s="63"/>
      <c r="V586" s="53"/>
      <c r="W586" s="53"/>
      <c r="X586" s="53"/>
      <c r="Y586" s="53"/>
      <c r="AL586" s="88">
        <v>44641</v>
      </c>
      <c r="AM586" s="88">
        <v>44665</v>
      </c>
      <c r="AN586" s="88">
        <v>44666</v>
      </c>
      <c r="AO586" s="88">
        <v>44711</v>
      </c>
      <c r="AP586" s="88">
        <v>44732</v>
      </c>
      <c r="AQ586" s="88">
        <v>44739</v>
      </c>
      <c r="AR586" s="88">
        <v>44746</v>
      </c>
      <c r="AS586" s="88">
        <v>44762</v>
      </c>
      <c r="AT586" s="88">
        <v>44788</v>
      </c>
    </row>
    <row r="587" spans="1:46" s="87" customFormat="1" ht="63.75" x14ac:dyDescent="0.25">
      <c r="A587" s="53" t="s">
        <v>9419</v>
      </c>
      <c r="B587" s="53" t="s">
        <v>9420</v>
      </c>
      <c r="C587" s="54" t="s">
        <v>9252</v>
      </c>
      <c r="D587" s="53" t="s">
        <v>2511</v>
      </c>
      <c r="E587" s="53" t="s">
        <v>9227</v>
      </c>
      <c r="F587" s="53" t="s">
        <v>9069</v>
      </c>
      <c r="G587" s="53" t="s">
        <v>2508</v>
      </c>
      <c r="H587" s="42" t="s">
        <v>8911</v>
      </c>
      <c r="I587" s="41" t="s">
        <v>360</v>
      </c>
      <c r="J587" s="41" t="s">
        <v>7025</v>
      </c>
      <c r="K587" s="42" t="s">
        <v>128</v>
      </c>
      <c r="L587" s="55">
        <v>15</v>
      </c>
      <c r="M587" s="53" t="s">
        <v>2506</v>
      </c>
      <c r="N587" s="98">
        <v>44740</v>
      </c>
      <c r="O587" s="55">
        <v>20222110059361</v>
      </c>
      <c r="P587" s="99">
        <v>44771</v>
      </c>
      <c r="Q587" s="55">
        <f t="shared" si="9"/>
        <v>21</v>
      </c>
      <c r="R587" s="55">
        <f>NETWORKDAYS(N587,P587,AL587:AO587:AP587:AQ587:AR587:AS587:AT587)</f>
        <v>22</v>
      </c>
      <c r="S587" s="53" t="s">
        <v>9158</v>
      </c>
      <c r="T587" s="53" t="s">
        <v>9831</v>
      </c>
      <c r="U587" s="63"/>
      <c r="V587" s="53"/>
      <c r="W587" s="53"/>
      <c r="X587" s="53"/>
      <c r="Y587" s="53" t="s">
        <v>9826</v>
      </c>
      <c r="AL587" s="86">
        <v>44641</v>
      </c>
      <c r="AM587" s="86">
        <v>44665</v>
      </c>
      <c r="AN587" s="86">
        <v>44666</v>
      </c>
      <c r="AO587" s="86">
        <v>44711</v>
      </c>
      <c r="AP587" s="86">
        <v>44732</v>
      </c>
      <c r="AQ587" s="86">
        <v>44739</v>
      </c>
      <c r="AR587" s="86">
        <v>44746</v>
      </c>
      <c r="AS587" s="86">
        <v>44762</v>
      </c>
      <c r="AT587" s="86">
        <v>44788</v>
      </c>
    </row>
    <row r="588" spans="1:46" s="69" customFormat="1" ht="38.25" hidden="1" x14ac:dyDescent="0.25">
      <c r="A588" s="44" t="s">
        <v>9419</v>
      </c>
      <c r="B588" s="44" t="s">
        <v>9420</v>
      </c>
      <c r="C588" s="52" t="s">
        <v>9067</v>
      </c>
      <c r="D588" s="44" t="s">
        <v>1829</v>
      </c>
      <c r="E588" s="44" t="s">
        <v>9068</v>
      </c>
      <c r="F588" s="44" t="s">
        <v>9074</v>
      </c>
      <c r="G588" s="44" t="s">
        <v>2523</v>
      </c>
      <c r="H588" s="32" t="s">
        <v>7161</v>
      </c>
      <c r="I588" s="31" t="s">
        <v>7162</v>
      </c>
      <c r="J588" s="44" t="s">
        <v>9096</v>
      </c>
      <c r="K588" s="32" t="s">
        <v>128</v>
      </c>
      <c r="L588" s="46">
        <v>15</v>
      </c>
      <c r="M588" s="44" t="s">
        <v>2521</v>
      </c>
      <c r="N588" s="51">
        <v>44740</v>
      </c>
      <c r="O588" s="46" t="s">
        <v>9079</v>
      </c>
      <c r="P588" s="49">
        <v>44755</v>
      </c>
      <c r="Q588" s="46">
        <f t="shared" si="9"/>
        <v>10</v>
      </c>
      <c r="R588" s="46">
        <f>NETWORKDAYS(N588,P588,AL588:AO588:AP588:AQ588:AR588:AS588:AT588)</f>
        <v>11</v>
      </c>
      <c r="S588" s="44" t="s">
        <v>9135</v>
      </c>
      <c r="T588" s="44" t="s">
        <v>9832</v>
      </c>
      <c r="U588" s="51" t="s">
        <v>9079</v>
      </c>
      <c r="V588" s="44" t="s">
        <v>9079</v>
      </c>
      <c r="W588" s="44" t="s">
        <v>9138</v>
      </c>
      <c r="X588" s="44" t="s">
        <v>9079</v>
      </c>
      <c r="Y588" s="44" t="s">
        <v>9833</v>
      </c>
      <c r="AL588" s="71">
        <v>44641</v>
      </c>
      <c r="AM588" s="71">
        <v>44665</v>
      </c>
      <c r="AN588" s="71">
        <v>44666</v>
      </c>
      <c r="AO588" s="71">
        <v>44711</v>
      </c>
      <c r="AP588" s="71">
        <v>44732</v>
      </c>
      <c r="AQ588" s="71">
        <v>44739</v>
      </c>
      <c r="AR588" s="71">
        <v>44746</v>
      </c>
      <c r="AS588" s="71">
        <v>44762</v>
      </c>
      <c r="AT588" s="71">
        <v>44788</v>
      </c>
    </row>
    <row r="589" spans="1:46" s="69" customFormat="1" ht="51" hidden="1" x14ac:dyDescent="0.25">
      <c r="A589" s="44" t="s">
        <v>9419</v>
      </c>
      <c r="B589" s="44" t="s">
        <v>9420</v>
      </c>
      <c r="C589" s="52" t="s">
        <v>9269</v>
      </c>
      <c r="D589" s="44" t="s">
        <v>2537</v>
      </c>
      <c r="E589" s="44" t="s">
        <v>9227</v>
      </c>
      <c r="F589" s="44" t="s">
        <v>9225</v>
      </c>
      <c r="G589" s="44" t="s">
        <v>2534</v>
      </c>
      <c r="H589" s="32" t="s">
        <v>8799</v>
      </c>
      <c r="I589" s="31" t="s">
        <v>360</v>
      </c>
      <c r="J589" s="31" t="s">
        <v>7065</v>
      </c>
      <c r="K589" s="32" t="s">
        <v>128</v>
      </c>
      <c r="L589" s="46">
        <v>15</v>
      </c>
      <c r="M589" s="44" t="s">
        <v>2532</v>
      </c>
      <c r="N589" s="112">
        <v>44740</v>
      </c>
      <c r="O589" s="46" t="s">
        <v>9079</v>
      </c>
      <c r="P589" s="111">
        <v>44760</v>
      </c>
      <c r="Q589" s="46">
        <f t="shared" si="9"/>
        <v>13</v>
      </c>
      <c r="R589" s="46">
        <f>NETWORKDAYS(N589,P589,AL589:AO589:AP589:AQ589:AR589:AS589:AT589)</f>
        <v>14</v>
      </c>
      <c r="S589" s="44" t="s">
        <v>9135</v>
      </c>
      <c r="T589" s="44" t="s">
        <v>9861</v>
      </c>
      <c r="U589" s="51" t="s">
        <v>9079</v>
      </c>
      <c r="V589" s="44" t="s">
        <v>9079</v>
      </c>
      <c r="W589" s="44" t="s">
        <v>9138</v>
      </c>
      <c r="X589" s="44" t="s">
        <v>9079</v>
      </c>
      <c r="Y589" s="44" t="s">
        <v>9862</v>
      </c>
      <c r="AL589" s="71">
        <v>44641</v>
      </c>
      <c r="AM589" s="71">
        <v>44665</v>
      </c>
      <c r="AN589" s="71">
        <v>44666</v>
      </c>
      <c r="AO589" s="71">
        <v>44711</v>
      </c>
      <c r="AP589" s="71">
        <v>44732</v>
      </c>
      <c r="AQ589" s="71">
        <v>44739</v>
      </c>
      <c r="AR589" s="71">
        <v>44746</v>
      </c>
      <c r="AS589" s="71">
        <v>44762</v>
      </c>
      <c r="AT589" s="71">
        <v>44788</v>
      </c>
    </row>
    <row r="590" spans="1:46" s="81" customFormat="1" ht="76.5" x14ac:dyDescent="0.25">
      <c r="A590" s="56" t="s">
        <v>9419</v>
      </c>
      <c r="B590" s="56" t="s">
        <v>9420</v>
      </c>
      <c r="C590" s="57" t="s">
        <v>9077</v>
      </c>
      <c r="D590" s="56" t="s">
        <v>2542</v>
      </c>
      <c r="E590" s="56" t="s">
        <v>9068</v>
      </c>
      <c r="F590" s="56" t="s">
        <v>9074</v>
      </c>
      <c r="G590" s="56" t="s">
        <v>2540</v>
      </c>
      <c r="H590" s="37" t="s">
        <v>7161</v>
      </c>
      <c r="I590" s="36" t="s">
        <v>7162</v>
      </c>
      <c r="J590" s="56" t="s">
        <v>9096</v>
      </c>
      <c r="K590" s="37" t="s">
        <v>128</v>
      </c>
      <c r="L590" s="58">
        <v>15</v>
      </c>
      <c r="M590" s="56" t="s">
        <v>2543</v>
      </c>
      <c r="N590" s="100">
        <v>44740</v>
      </c>
      <c r="O590" s="58" t="s">
        <v>9079</v>
      </c>
      <c r="P590" s="101">
        <v>44770</v>
      </c>
      <c r="Q590" s="58">
        <f t="shared" si="9"/>
        <v>20</v>
      </c>
      <c r="R590" s="58">
        <f>NETWORKDAYS(N590,P590,AL590:AO590:AP590:AQ590:AR590:AS590:AT590)</f>
        <v>21</v>
      </c>
      <c r="S590" s="56" t="s">
        <v>9141</v>
      </c>
      <c r="T590" s="56" t="s">
        <v>9863</v>
      </c>
      <c r="U590" s="64" t="s">
        <v>9079</v>
      </c>
      <c r="V590" s="56" t="s">
        <v>9079</v>
      </c>
      <c r="W590" s="56" t="s">
        <v>9138</v>
      </c>
      <c r="X590" s="56" t="s">
        <v>9079</v>
      </c>
      <c r="Y590" s="56" t="s">
        <v>9681</v>
      </c>
      <c r="AL590" s="84">
        <v>44641</v>
      </c>
      <c r="AM590" s="84">
        <v>44665</v>
      </c>
      <c r="AN590" s="84">
        <v>44666</v>
      </c>
      <c r="AO590" s="84">
        <v>44711</v>
      </c>
      <c r="AP590" s="84">
        <v>44732</v>
      </c>
      <c r="AQ590" s="84">
        <v>44739</v>
      </c>
      <c r="AR590" s="84">
        <v>44746</v>
      </c>
      <c r="AS590" s="84">
        <v>44762</v>
      </c>
      <c r="AT590" s="84">
        <v>44788</v>
      </c>
    </row>
    <row r="591" spans="1:46" s="69" customFormat="1" ht="51" hidden="1" x14ac:dyDescent="0.25">
      <c r="A591" s="44" t="s">
        <v>9419</v>
      </c>
      <c r="B591" s="44" t="s">
        <v>9420</v>
      </c>
      <c r="C591" s="52" t="s">
        <v>9084</v>
      </c>
      <c r="D591" s="44" t="s">
        <v>2564</v>
      </c>
      <c r="E591" s="44" t="s">
        <v>9068</v>
      </c>
      <c r="F591" s="44" t="s">
        <v>9069</v>
      </c>
      <c r="G591" s="44" t="s">
        <v>2561</v>
      </c>
      <c r="H591" s="32" t="s">
        <v>7526</v>
      </c>
      <c r="I591" s="31" t="s">
        <v>360</v>
      </c>
      <c r="J591" s="31" t="s">
        <v>7025</v>
      </c>
      <c r="K591" s="32" t="s">
        <v>55</v>
      </c>
      <c r="L591" s="46">
        <v>15</v>
      </c>
      <c r="M591" s="44" t="s">
        <v>2559</v>
      </c>
      <c r="N591" s="112">
        <v>44740</v>
      </c>
      <c r="O591" s="46" t="s">
        <v>9864</v>
      </c>
      <c r="P591" s="111">
        <v>44742</v>
      </c>
      <c r="Q591" s="46">
        <f t="shared" si="9"/>
        <v>2</v>
      </c>
      <c r="R591" s="46">
        <f>NETWORKDAYS(N591,P591,AL591:AO591:AP591:AQ591:AR591:AS591:AT591)</f>
        <v>3</v>
      </c>
      <c r="S591" s="44" t="s">
        <v>9135</v>
      </c>
      <c r="T591" s="44"/>
      <c r="U591" s="51" t="s">
        <v>9079</v>
      </c>
      <c r="V591" s="44" t="s">
        <v>9316</v>
      </c>
      <c r="W591" s="44" t="s">
        <v>9138</v>
      </c>
      <c r="X591" s="44" t="s">
        <v>9079</v>
      </c>
      <c r="Y591" s="44" t="s">
        <v>9865</v>
      </c>
      <c r="AL591" s="71">
        <v>44641</v>
      </c>
      <c r="AM591" s="71">
        <v>44665</v>
      </c>
      <c r="AN591" s="71">
        <v>44666</v>
      </c>
      <c r="AO591" s="71">
        <v>44711</v>
      </c>
      <c r="AP591" s="71">
        <v>44732</v>
      </c>
      <c r="AQ591" s="71">
        <v>44739</v>
      </c>
      <c r="AR591" s="71">
        <v>44746</v>
      </c>
      <c r="AS591" s="71">
        <v>44762</v>
      </c>
      <c r="AT591" s="71">
        <v>44788</v>
      </c>
    </row>
    <row r="592" spans="1:46" s="87" customFormat="1" ht="51" x14ac:dyDescent="0.25">
      <c r="A592" s="53" t="s">
        <v>9419</v>
      </c>
      <c r="B592" s="53" t="s">
        <v>9420</v>
      </c>
      <c r="C592" s="54" t="s">
        <v>9754</v>
      </c>
      <c r="D592" s="53" t="s">
        <v>1170</v>
      </c>
      <c r="E592" s="53" t="s">
        <v>9068</v>
      </c>
      <c r="F592" s="53" t="s">
        <v>9225</v>
      </c>
      <c r="G592" s="53" t="s">
        <v>2588</v>
      </c>
      <c r="H592" s="42" t="s">
        <v>9083</v>
      </c>
      <c r="I592" s="41" t="s">
        <v>360</v>
      </c>
      <c r="J592" s="41" t="s">
        <v>7025</v>
      </c>
      <c r="K592" s="42" t="s">
        <v>128</v>
      </c>
      <c r="L592" s="55">
        <v>15</v>
      </c>
      <c r="M592" s="53" t="s">
        <v>2586</v>
      </c>
      <c r="N592" s="98">
        <v>44740</v>
      </c>
      <c r="O592" s="55"/>
      <c r="P592" s="99">
        <v>44771</v>
      </c>
      <c r="Q592" s="55">
        <f t="shared" si="9"/>
        <v>21</v>
      </c>
      <c r="R592" s="55">
        <f>NETWORKDAYS(N592,P592,AL592:AO592:AP592:AQ592:AR592:AS592:AT592)</f>
        <v>22</v>
      </c>
      <c r="S592" s="53" t="s">
        <v>9158</v>
      </c>
      <c r="T592" s="53"/>
      <c r="U592" s="63"/>
      <c r="V592" s="53"/>
      <c r="W592" s="53"/>
      <c r="X592" s="53"/>
      <c r="Y592" s="53"/>
      <c r="AL592" s="86">
        <v>44641</v>
      </c>
      <c r="AM592" s="86">
        <v>44665</v>
      </c>
      <c r="AN592" s="86">
        <v>44666</v>
      </c>
      <c r="AO592" s="86">
        <v>44711</v>
      </c>
      <c r="AP592" s="86">
        <v>44732</v>
      </c>
      <c r="AQ592" s="86">
        <v>44739</v>
      </c>
      <c r="AR592" s="86">
        <v>44746</v>
      </c>
      <c r="AS592" s="86">
        <v>44762</v>
      </c>
      <c r="AT592" s="86">
        <v>44788</v>
      </c>
    </row>
    <row r="593" spans="1:46" s="87" customFormat="1" ht="38.25" x14ac:dyDescent="0.25">
      <c r="A593" s="53" t="s">
        <v>9419</v>
      </c>
      <c r="B593" s="53" t="s">
        <v>9420</v>
      </c>
      <c r="C593" s="54" t="s">
        <v>9132</v>
      </c>
      <c r="D593" s="53" t="s">
        <v>2629</v>
      </c>
      <c r="E593" s="53" t="s">
        <v>9068</v>
      </c>
      <c r="F593" s="53" t="s">
        <v>9225</v>
      </c>
      <c r="G593" s="53" t="s">
        <v>2627</v>
      </c>
      <c r="H593" s="53" t="s">
        <v>9285</v>
      </c>
      <c r="I593" s="41" t="s">
        <v>360</v>
      </c>
      <c r="J593" s="41" t="s">
        <v>9090</v>
      </c>
      <c r="K593" s="42" t="s">
        <v>55</v>
      </c>
      <c r="L593" s="55">
        <v>15</v>
      </c>
      <c r="M593" s="53" t="s">
        <v>2625</v>
      </c>
      <c r="N593" s="98">
        <v>44740</v>
      </c>
      <c r="O593" s="55"/>
      <c r="P593" s="99">
        <v>44771</v>
      </c>
      <c r="Q593" s="55">
        <f t="shared" si="9"/>
        <v>21</v>
      </c>
      <c r="R593" s="55">
        <f>NETWORKDAYS(N593,P593,AL593:AO593:AP593:AQ593:AR593:AS593:AT593)</f>
        <v>22</v>
      </c>
      <c r="S593" s="53" t="s">
        <v>9158</v>
      </c>
      <c r="T593" s="53"/>
      <c r="U593" s="63"/>
      <c r="V593" s="53"/>
      <c r="W593" s="53"/>
      <c r="X593" s="53"/>
      <c r="Y593" s="53"/>
      <c r="AL593" s="86">
        <v>44641</v>
      </c>
      <c r="AM593" s="86">
        <v>44665</v>
      </c>
      <c r="AN593" s="86">
        <v>44666</v>
      </c>
      <c r="AO593" s="86">
        <v>44711</v>
      </c>
      <c r="AP593" s="86">
        <v>44732</v>
      </c>
      <c r="AQ593" s="86">
        <v>44739</v>
      </c>
      <c r="AR593" s="86">
        <v>44746</v>
      </c>
      <c r="AS593" s="86">
        <v>44762</v>
      </c>
      <c r="AT593" s="86">
        <v>44788</v>
      </c>
    </row>
    <row r="594" spans="1:46" s="87" customFormat="1" ht="51" x14ac:dyDescent="0.25">
      <c r="A594" s="53" t="s">
        <v>9419</v>
      </c>
      <c r="B594" s="53" t="s">
        <v>9420</v>
      </c>
      <c r="C594" s="54" t="s">
        <v>9084</v>
      </c>
      <c r="D594" s="53" t="s">
        <v>2634</v>
      </c>
      <c r="E594" s="53" t="s">
        <v>9068</v>
      </c>
      <c r="F594" s="53" t="s">
        <v>9074</v>
      </c>
      <c r="G594" s="53" t="s">
        <v>92</v>
      </c>
      <c r="H594" s="53" t="s">
        <v>9759</v>
      </c>
      <c r="I594" s="53" t="s">
        <v>9076</v>
      </c>
      <c r="J594" s="53" t="s">
        <v>7031</v>
      </c>
      <c r="K594" s="42" t="s">
        <v>128</v>
      </c>
      <c r="L594" s="55">
        <v>15</v>
      </c>
      <c r="M594" s="53" t="s">
        <v>2630</v>
      </c>
      <c r="N594" s="98">
        <v>44740</v>
      </c>
      <c r="O594" s="55"/>
      <c r="P594" s="99">
        <v>44771</v>
      </c>
      <c r="Q594" s="55">
        <f t="shared" si="9"/>
        <v>21</v>
      </c>
      <c r="R594" s="55">
        <f>NETWORKDAYS(N594,P594,AL594:AO594:AP594:AQ594:AR594:AS594:AT594)</f>
        <v>22</v>
      </c>
      <c r="S594" s="53" t="s">
        <v>9158</v>
      </c>
      <c r="T594" s="53"/>
      <c r="U594" s="63"/>
      <c r="V594" s="53"/>
      <c r="W594" s="53"/>
      <c r="X594" s="53"/>
      <c r="Y594" s="53"/>
      <c r="AL594" s="88">
        <v>44641</v>
      </c>
      <c r="AM594" s="88">
        <v>44665</v>
      </c>
      <c r="AN594" s="88">
        <v>44666</v>
      </c>
      <c r="AO594" s="88">
        <v>44711</v>
      </c>
      <c r="AP594" s="88">
        <v>44732</v>
      </c>
      <c r="AQ594" s="88">
        <v>44739</v>
      </c>
      <c r="AR594" s="88">
        <v>44746</v>
      </c>
      <c r="AS594" s="88">
        <v>44762</v>
      </c>
      <c r="AT594" s="88">
        <v>44788</v>
      </c>
    </row>
    <row r="595" spans="1:46" s="69" customFormat="1" ht="63.75" hidden="1" x14ac:dyDescent="0.25">
      <c r="A595" s="44" t="s">
        <v>9419</v>
      </c>
      <c r="B595" s="44" t="s">
        <v>9420</v>
      </c>
      <c r="C595" s="52" t="s">
        <v>9113</v>
      </c>
      <c r="D595" s="44" t="s">
        <v>2685</v>
      </c>
      <c r="E595" s="44" t="s">
        <v>9223</v>
      </c>
      <c r="F595" s="44" t="s">
        <v>9069</v>
      </c>
      <c r="G595" s="44" t="s">
        <v>2684</v>
      </c>
      <c r="H595" s="32" t="s">
        <v>7526</v>
      </c>
      <c r="I595" s="31" t="s">
        <v>360</v>
      </c>
      <c r="J595" s="31" t="s">
        <v>7025</v>
      </c>
      <c r="K595" s="32" t="s">
        <v>93</v>
      </c>
      <c r="L595" s="46">
        <v>30</v>
      </c>
      <c r="M595" s="44" t="s">
        <v>2682</v>
      </c>
      <c r="N595" s="112">
        <v>44741</v>
      </c>
      <c r="O595" s="46" t="s">
        <v>9866</v>
      </c>
      <c r="P595" s="111">
        <v>44750</v>
      </c>
      <c r="Q595" s="46">
        <f t="shared" si="9"/>
        <v>6</v>
      </c>
      <c r="R595" s="46">
        <f>NETWORKDAYS(N595,P595,AL595:AO595:AP595:AQ595:AR595:AS595:AT595)</f>
        <v>7</v>
      </c>
      <c r="S595" s="44" t="s">
        <v>9135</v>
      </c>
      <c r="T595" s="44"/>
      <c r="U595" s="51" t="s">
        <v>9079</v>
      </c>
      <c r="V595" s="44" t="s">
        <v>9316</v>
      </c>
      <c r="W595" s="44" t="s">
        <v>9138</v>
      </c>
      <c r="X595" s="44" t="s">
        <v>9079</v>
      </c>
      <c r="Y595" s="44" t="s">
        <v>9865</v>
      </c>
      <c r="AL595" s="71">
        <v>44641</v>
      </c>
      <c r="AM595" s="71">
        <v>44665</v>
      </c>
      <c r="AN595" s="71">
        <v>44666</v>
      </c>
      <c r="AO595" s="71">
        <v>44711</v>
      </c>
      <c r="AP595" s="71">
        <v>44732</v>
      </c>
      <c r="AQ595" s="71">
        <v>44739</v>
      </c>
      <c r="AR595" s="71">
        <v>44746</v>
      </c>
      <c r="AS595" s="71">
        <v>44762</v>
      </c>
      <c r="AT595" s="71">
        <v>44788</v>
      </c>
    </row>
    <row r="596" spans="1:46" s="87" customFormat="1" ht="51" x14ac:dyDescent="0.25">
      <c r="A596" s="53" t="s">
        <v>9419</v>
      </c>
      <c r="B596" s="53" t="s">
        <v>9538</v>
      </c>
      <c r="C596" s="54" t="s">
        <v>9283</v>
      </c>
      <c r="D596" s="53" t="s">
        <v>2716</v>
      </c>
      <c r="E596" s="53" t="s">
        <v>9068</v>
      </c>
      <c r="F596" s="53" t="s">
        <v>9074</v>
      </c>
      <c r="G596" s="53" t="s">
        <v>2713</v>
      </c>
      <c r="H596" s="41" t="s">
        <v>9114</v>
      </c>
      <c r="I596" s="41" t="s">
        <v>360</v>
      </c>
      <c r="J596" s="42" t="s">
        <v>392</v>
      </c>
      <c r="K596" s="42" t="s">
        <v>128</v>
      </c>
      <c r="L596" s="55">
        <v>15</v>
      </c>
      <c r="M596" s="53" t="s">
        <v>2711</v>
      </c>
      <c r="N596" s="98">
        <v>44742</v>
      </c>
      <c r="O596" s="55"/>
      <c r="P596" s="99">
        <v>44771</v>
      </c>
      <c r="Q596" s="55">
        <f t="shared" si="9"/>
        <v>19</v>
      </c>
      <c r="R596" s="55">
        <f>NETWORKDAYS(N596,P596,AL596:AO596:AP596:AQ596:AR596:AS596:AT596)</f>
        <v>20</v>
      </c>
      <c r="S596" s="53" t="s">
        <v>9158</v>
      </c>
      <c r="T596" s="53"/>
      <c r="U596" s="63"/>
      <c r="V596" s="53"/>
      <c r="W596" s="53"/>
      <c r="X596" s="53"/>
      <c r="Y596" s="53"/>
      <c r="AL596" s="86">
        <v>44641</v>
      </c>
      <c r="AM596" s="86">
        <v>44665</v>
      </c>
      <c r="AN596" s="86">
        <v>44666</v>
      </c>
      <c r="AO596" s="86">
        <v>44711</v>
      </c>
      <c r="AP596" s="86">
        <v>44732</v>
      </c>
      <c r="AQ596" s="86">
        <v>44739</v>
      </c>
      <c r="AR596" s="86">
        <v>44746</v>
      </c>
      <c r="AS596" s="86">
        <v>44762</v>
      </c>
      <c r="AT596" s="86">
        <v>44788</v>
      </c>
    </row>
    <row r="597" spans="1:46" s="87" customFormat="1" ht="38.25" x14ac:dyDescent="0.25">
      <c r="A597" s="53" t="s">
        <v>9419</v>
      </c>
      <c r="B597" s="53" t="s">
        <v>9420</v>
      </c>
      <c r="C597" s="54" t="s">
        <v>9080</v>
      </c>
      <c r="D597" s="53" t="s">
        <v>2485</v>
      </c>
      <c r="E597" s="53" t="s">
        <v>9068</v>
      </c>
      <c r="F597" s="53" t="s">
        <v>9074</v>
      </c>
      <c r="G597" s="53" t="s">
        <v>2748</v>
      </c>
      <c r="H597" s="53" t="s">
        <v>7348</v>
      </c>
      <c r="I597" s="41" t="s">
        <v>7162</v>
      </c>
      <c r="J597" s="53" t="s">
        <v>9542</v>
      </c>
      <c r="K597" s="42" t="s">
        <v>55</v>
      </c>
      <c r="L597" s="55">
        <v>15</v>
      </c>
      <c r="M597" s="53" t="s">
        <v>2746</v>
      </c>
      <c r="N597" s="98">
        <v>44742</v>
      </c>
      <c r="O597" s="55"/>
      <c r="P597" s="99">
        <v>44771</v>
      </c>
      <c r="Q597" s="55">
        <f t="shared" si="9"/>
        <v>19</v>
      </c>
      <c r="R597" s="55">
        <f>NETWORKDAYS(N597,P597,AL597:AO597:AP597:AQ597:AR597:AS597:AT597)</f>
        <v>20</v>
      </c>
      <c r="S597" s="53" t="s">
        <v>9158</v>
      </c>
      <c r="T597" s="53"/>
      <c r="U597" s="63"/>
      <c r="V597" s="53"/>
      <c r="W597" s="53"/>
      <c r="X597" s="53"/>
      <c r="Y597" s="53"/>
      <c r="AL597" s="86">
        <v>44641</v>
      </c>
      <c r="AM597" s="86">
        <v>44665</v>
      </c>
      <c r="AN597" s="86">
        <v>44666</v>
      </c>
      <c r="AO597" s="86">
        <v>44711</v>
      </c>
      <c r="AP597" s="86">
        <v>44732</v>
      </c>
      <c r="AQ597" s="86">
        <v>44739</v>
      </c>
      <c r="AR597" s="86">
        <v>44746</v>
      </c>
      <c r="AS597" s="86">
        <v>44762</v>
      </c>
      <c r="AT597" s="86">
        <v>44788</v>
      </c>
    </row>
    <row r="598" spans="1:46" s="76" customFormat="1" ht="38.25" hidden="1" x14ac:dyDescent="0.25">
      <c r="A598" s="60" t="s">
        <v>9419</v>
      </c>
      <c r="B598" s="60" t="s">
        <v>9420</v>
      </c>
      <c r="C598" s="61" t="s">
        <v>9104</v>
      </c>
      <c r="D598" s="60" t="s">
        <v>212</v>
      </c>
      <c r="E598" s="60" t="s">
        <v>9068</v>
      </c>
      <c r="F598" s="60" t="s">
        <v>9069</v>
      </c>
      <c r="G598" s="60" t="s">
        <v>2768</v>
      </c>
      <c r="H598" s="60" t="s">
        <v>7348</v>
      </c>
      <c r="I598" s="74" t="s">
        <v>7162</v>
      </c>
      <c r="J598" s="60" t="s">
        <v>9542</v>
      </c>
      <c r="K598" s="75" t="s">
        <v>93</v>
      </c>
      <c r="L598" s="62">
        <v>30</v>
      </c>
      <c r="M598" s="60" t="s">
        <v>2766</v>
      </c>
      <c r="N598" s="113">
        <v>44742</v>
      </c>
      <c r="O598" s="62"/>
      <c r="P598" s="114">
        <v>44771</v>
      </c>
      <c r="Q598" s="62">
        <f t="shared" si="9"/>
        <v>19</v>
      </c>
      <c r="R598" s="62">
        <f>NETWORKDAYS(N598,P598,AL598:AO598:AP598:AQ598:AR598:AS598:AT598)</f>
        <v>20</v>
      </c>
      <c r="S598" s="60" t="s">
        <v>9679</v>
      </c>
      <c r="T598" s="60"/>
      <c r="U598" s="65"/>
      <c r="V598" s="60"/>
      <c r="W598" s="60"/>
      <c r="X598" s="60"/>
      <c r="Y598" s="60"/>
      <c r="AL598" s="78">
        <v>44641</v>
      </c>
      <c r="AM598" s="78">
        <v>44665</v>
      </c>
      <c r="AN598" s="78">
        <v>44666</v>
      </c>
      <c r="AO598" s="78">
        <v>44711</v>
      </c>
      <c r="AP598" s="78">
        <v>44732</v>
      </c>
      <c r="AQ598" s="78">
        <v>44739</v>
      </c>
      <c r="AR598" s="78">
        <v>44746</v>
      </c>
      <c r="AS598" s="78">
        <v>44762</v>
      </c>
      <c r="AT598" s="78">
        <v>44788</v>
      </c>
    </row>
    <row r="599" spans="1:46" s="69" customFormat="1" ht="51" hidden="1" x14ac:dyDescent="0.25">
      <c r="A599" s="44" t="s">
        <v>9419</v>
      </c>
      <c r="B599" s="44" t="s">
        <v>9420</v>
      </c>
      <c r="C599" s="52" t="s">
        <v>9122</v>
      </c>
      <c r="D599" s="44" t="s">
        <v>2774</v>
      </c>
      <c r="E599" s="44" t="s">
        <v>9068</v>
      </c>
      <c r="F599" s="44" t="s">
        <v>9074</v>
      </c>
      <c r="G599" s="44" t="s">
        <v>2771</v>
      </c>
      <c r="H599" s="32" t="s">
        <v>7161</v>
      </c>
      <c r="I599" s="31" t="s">
        <v>7162</v>
      </c>
      <c r="J599" s="44" t="s">
        <v>9096</v>
      </c>
      <c r="K599" s="32" t="s">
        <v>93</v>
      </c>
      <c r="L599" s="46">
        <v>30</v>
      </c>
      <c r="M599" s="44" t="s">
        <v>2769</v>
      </c>
      <c r="N599" s="112">
        <v>44742</v>
      </c>
      <c r="O599" s="46" t="s">
        <v>9867</v>
      </c>
      <c r="P599" s="111">
        <v>44769</v>
      </c>
      <c r="Q599" s="46">
        <f t="shared" si="9"/>
        <v>17</v>
      </c>
      <c r="R599" s="46">
        <f>NETWORKDAYS(N599,P599,AL599:AO599:AP599:AQ599:AR599:AS599:AT599)</f>
        <v>18</v>
      </c>
      <c r="S599" s="44" t="s">
        <v>9135</v>
      </c>
      <c r="T599" s="44"/>
      <c r="U599" s="51" t="s">
        <v>9079</v>
      </c>
      <c r="V599" s="44" t="s">
        <v>9316</v>
      </c>
      <c r="W599" s="44" t="s">
        <v>9138</v>
      </c>
      <c r="X599" s="44" t="s">
        <v>9079</v>
      </c>
      <c r="Y599" s="44" t="s">
        <v>9865</v>
      </c>
      <c r="AL599" s="71">
        <v>44641</v>
      </c>
      <c r="AM599" s="71">
        <v>44665</v>
      </c>
      <c r="AN599" s="71">
        <v>44666</v>
      </c>
      <c r="AO599" s="71">
        <v>44711</v>
      </c>
      <c r="AP599" s="71">
        <v>44732</v>
      </c>
      <c r="AQ599" s="71">
        <v>44739</v>
      </c>
      <c r="AR599" s="71">
        <v>44746</v>
      </c>
      <c r="AS599" s="71">
        <v>44762</v>
      </c>
      <c r="AT599" s="71">
        <v>44788</v>
      </c>
    </row>
    <row r="600" spans="1:46" s="76" customFormat="1" ht="51" hidden="1" x14ac:dyDescent="0.25">
      <c r="A600" s="60" t="s">
        <v>9419</v>
      </c>
      <c r="B600" s="60" t="s">
        <v>9420</v>
      </c>
      <c r="C600" s="74" t="s">
        <v>9071</v>
      </c>
      <c r="D600" s="60" t="s">
        <v>2820</v>
      </c>
      <c r="E600" s="60" t="s">
        <v>9223</v>
      </c>
      <c r="F600" s="60" t="s">
        <v>9069</v>
      </c>
      <c r="G600" s="60" t="s">
        <v>2818</v>
      </c>
      <c r="H600" s="75" t="s">
        <v>316</v>
      </c>
      <c r="I600" s="74" t="s">
        <v>360</v>
      </c>
      <c r="J600" s="74" t="s">
        <v>7065</v>
      </c>
      <c r="K600" s="75" t="s">
        <v>93</v>
      </c>
      <c r="L600" s="62">
        <v>30</v>
      </c>
      <c r="M600" s="60" t="s">
        <v>2816</v>
      </c>
      <c r="N600" s="113">
        <v>44742</v>
      </c>
      <c r="O600" s="62"/>
      <c r="P600" s="114">
        <v>44771</v>
      </c>
      <c r="Q600" s="62">
        <f t="shared" si="9"/>
        <v>19</v>
      </c>
      <c r="R600" s="62">
        <f>NETWORKDAYS(N600,P600,AL600:AO600:AP600:AQ600:AR600:AS600:AT600)</f>
        <v>20</v>
      </c>
      <c r="S600" s="60" t="s">
        <v>9679</v>
      </c>
      <c r="T600" s="60"/>
      <c r="U600" s="65"/>
      <c r="V600" s="60"/>
      <c r="W600" s="60"/>
      <c r="X600" s="60"/>
      <c r="Y600" s="60"/>
      <c r="AL600" s="77">
        <v>44641</v>
      </c>
      <c r="AM600" s="77">
        <v>44665</v>
      </c>
      <c r="AN600" s="77">
        <v>44666</v>
      </c>
      <c r="AO600" s="77">
        <v>44711</v>
      </c>
      <c r="AP600" s="77">
        <v>44732</v>
      </c>
      <c r="AQ600" s="77">
        <v>44739</v>
      </c>
      <c r="AR600" s="77">
        <v>44746</v>
      </c>
      <c r="AS600" s="77">
        <v>44762</v>
      </c>
      <c r="AT600" s="77">
        <v>44788</v>
      </c>
    </row>
    <row r="601" spans="1:46" s="87" customFormat="1" ht="25.5" x14ac:dyDescent="0.25">
      <c r="A601" s="53" t="s">
        <v>9419</v>
      </c>
      <c r="B601" s="53" t="s">
        <v>9420</v>
      </c>
      <c r="C601" s="41" t="s">
        <v>9071</v>
      </c>
      <c r="D601" s="53" t="s">
        <v>142</v>
      </c>
      <c r="E601" s="53" t="s">
        <v>9121</v>
      </c>
      <c r="F601" s="53" t="s">
        <v>9074</v>
      </c>
      <c r="G601" s="53" t="s">
        <v>2871</v>
      </c>
      <c r="H601" s="42" t="s">
        <v>7161</v>
      </c>
      <c r="I601" s="41" t="s">
        <v>7162</v>
      </c>
      <c r="J601" s="53" t="s">
        <v>9096</v>
      </c>
      <c r="K601" s="42" t="s">
        <v>55</v>
      </c>
      <c r="L601" s="55">
        <v>15</v>
      </c>
      <c r="M601" s="53" t="s">
        <v>2869</v>
      </c>
      <c r="N601" s="98">
        <v>44742</v>
      </c>
      <c r="O601" s="55"/>
      <c r="P601" s="99">
        <v>44771</v>
      </c>
      <c r="Q601" s="55">
        <f t="shared" si="9"/>
        <v>19</v>
      </c>
      <c r="R601" s="55">
        <f>NETWORKDAYS(N601,P601,AL601:AO601:AP601:AQ601:AR601:AS601:AT601)</f>
        <v>20</v>
      </c>
      <c r="S601" s="53" t="s">
        <v>9158</v>
      </c>
      <c r="T601" s="53"/>
      <c r="U601" s="63"/>
      <c r="V601" s="53"/>
      <c r="W601" s="53"/>
      <c r="X601" s="53"/>
      <c r="Y601" s="53"/>
      <c r="AL601" s="86">
        <v>44641</v>
      </c>
      <c r="AM601" s="86">
        <v>44665</v>
      </c>
      <c r="AN601" s="86">
        <v>44666</v>
      </c>
      <c r="AO601" s="86">
        <v>44711</v>
      </c>
      <c r="AP601" s="86">
        <v>44732</v>
      </c>
      <c r="AQ601" s="86">
        <v>44739</v>
      </c>
      <c r="AR601" s="86">
        <v>44746</v>
      </c>
      <c r="AS601" s="86">
        <v>44762</v>
      </c>
      <c r="AT601" s="86">
        <v>44788</v>
      </c>
    </row>
    <row r="602" spans="1:46" s="87" customFormat="1" ht="25.5" x14ac:dyDescent="0.25">
      <c r="A602" s="53" t="s">
        <v>9419</v>
      </c>
      <c r="B602" s="53" t="s">
        <v>9420</v>
      </c>
      <c r="C602" s="41" t="s">
        <v>9071</v>
      </c>
      <c r="D602" s="53" t="s">
        <v>142</v>
      </c>
      <c r="E602" s="53" t="s">
        <v>9121</v>
      </c>
      <c r="F602" s="53" t="s">
        <v>9074</v>
      </c>
      <c r="G602" s="53" t="s">
        <v>2874</v>
      </c>
      <c r="H602" s="42" t="s">
        <v>7161</v>
      </c>
      <c r="I602" s="41" t="s">
        <v>7162</v>
      </c>
      <c r="J602" s="53" t="s">
        <v>9096</v>
      </c>
      <c r="K602" s="42" t="s">
        <v>55</v>
      </c>
      <c r="L602" s="55">
        <v>15</v>
      </c>
      <c r="M602" s="53" t="s">
        <v>2872</v>
      </c>
      <c r="N602" s="98">
        <v>44742</v>
      </c>
      <c r="O602" s="55"/>
      <c r="P602" s="99">
        <v>44771</v>
      </c>
      <c r="Q602" s="55">
        <f t="shared" si="9"/>
        <v>19</v>
      </c>
      <c r="R602" s="55">
        <f>NETWORKDAYS(N602,P602,AL602:AO602:AP602:AQ602:AR602:AS602:AT602)</f>
        <v>20</v>
      </c>
      <c r="S602" s="53" t="s">
        <v>9158</v>
      </c>
      <c r="T602" s="53"/>
      <c r="U602" s="63"/>
      <c r="V602" s="53"/>
      <c r="W602" s="53"/>
      <c r="X602" s="53"/>
      <c r="Y602" s="53"/>
      <c r="AL602" s="88">
        <v>44641</v>
      </c>
      <c r="AM602" s="88">
        <v>44665</v>
      </c>
      <c r="AN602" s="88">
        <v>44666</v>
      </c>
      <c r="AO602" s="88">
        <v>44711</v>
      </c>
      <c r="AP602" s="88">
        <v>44732</v>
      </c>
      <c r="AQ602" s="88">
        <v>44739</v>
      </c>
      <c r="AR602" s="88">
        <v>44746</v>
      </c>
      <c r="AS602" s="88">
        <v>44762</v>
      </c>
      <c r="AT602" s="88">
        <v>44788</v>
      </c>
    </row>
    <row r="603" spans="1:46" x14ac:dyDescent="0.25">
      <c r="AL603" s="8">
        <v>44641</v>
      </c>
      <c r="AM603" s="8">
        <v>44665</v>
      </c>
      <c r="AN603" s="8">
        <v>44666</v>
      </c>
      <c r="AO603" s="8">
        <v>44711</v>
      </c>
      <c r="AP603" s="8">
        <v>44732</v>
      </c>
      <c r="AQ603" s="8">
        <v>44739</v>
      </c>
      <c r="AR603" s="8">
        <v>44746</v>
      </c>
      <c r="AS603" s="8">
        <v>44762</v>
      </c>
      <c r="AT603" s="8">
        <v>44788</v>
      </c>
    </row>
    <row r="604" spans="1:46" x14ac:dyDescent="0.25">
      <c r="AL604" s="8">
        <v>44641</v>
      </c>
      <c r="AM604" s="8">
        <v>44665</v>
      </c>
      <c r="AN604" s="8">
        <v>44666</v>
      </c>
      <c r="AO604" s="8">
        <v>44711</v>
      </c>
      <c r="AP604" s="8">
        <v>44732</v>
      </c>
      <c r="AQ604" s="8">
        <v>44739</v>
      </c>
      <c r="AR604" s="8">
        <v>44746</v>
      </c>
      <c r="AS604" s="8">
        <v>44762</v>
      </c>
      <c r="AT604" s="8">
        <v>44788</v>
      </c>
    </row>
    <row r="605" spans="1:46" x14ac:dyDescent="0.25">
      <c r="AL605" s="8">
        <v>44641</v>
      </c>
      <c r="AM605" s="8">
        <v>44665</v>
      </c>
      <c r="AN605" s="8">
        <v>44666</v>
      </c>
      <c r="AO605" s="8">
        <v>44711</v>
      </c>
      <c r="AP605" s="8">
        <v>44732</v>
      </c>
      <c r="AQ605" s="8">
        <v>44739</v>
      </c>
      <c r="AR605" s="8">
        <v>44746</v>
      </c>
      <c r="AS605" s="8">
        <v>44762</v>
      </c>
      <c r="AT605" s="8">
        <v>44788</v>
      </c>
    </row>
    <row r="606" spans="1:46" x14ac:dyDescent="0.25">
      <c r="AL606" s="7">
        <v>44641</v>
      </c>
      <c r="AM606" s="7">
        <v>44665</v>
      </c>
      <c r="AN606" s="7">
        <v>44666</v>
      </c>
      <c r="AO606" s="7">
        <v>44711</v>
      </c>
      <c r="AP606" s="7">
        <v>44732</v>
      </c>
      <c r="AQ606" s="7">
        <v>44739</v>
      </c>
      <c r="AR606" s="7">
        <v>44746</v>
      </c>
      <c r="AS606" s="7">
        <v>44762</v>
      </c>
      <c r="AT606" s="7">
        <v>44788</v>
      </c>
    </row>
    <row r="607" spans="1:46" x14ac:dyDescent="0.25">
      <c r="AL607" s="8">
        <v>44641</v>
      </c>
      <c r="AM607" s="8">
        <v>44665</v>
      </c>
      <c r="AN607" s="8">
        <v>44666</v>
      </c>
      <c r="AO607" s="8">
        <v>44711</v>
      </c>
      <c r="AP607" s="8">
        <v>44732</v>
      </c>
      <c r="AQ607" s="8">
        <v>44739</v>
      </c>
      <c r="AR607" s="8">
        <v>44746</v>
      </c>
      <c r="AS607" s="8">
        <v>44762</v>
      </c>
      <c r="AT607" s="8">
        <v>44788</v>
      </c>
    </row>
    <row r="608" spans="1:46" x14ac:dyDescent="0.25">
      <c r="AL608" s="8">
        <v>44641</v>
      </c>
      <c r="AM608" s="8">
        <v>44665</v>
      </c>
      <c r="AN608" s="8">
        <v>44666</v>
      </c>
      <c r="AO608" s="8">
        <v>44711</v>
      </c>
      <c r="AP608" s="8">
        <v>44732</v>
      </c>
      <c r="AQ608" s="8">
        <v>44739</v>
      </c>
      <c r="AR608" s="8">
        <v>44746</v>
      </c>
      <c r="AS608" s="8">
        <v>44762</v>
      </c>
      <c r="AT608" s="8">
        <v>44788</v>
      </c>
    </row>
    <row r="609" spans="38:46" x14ac:dyDescent="0.25">
      <c r="AL609" s="8">
        <v>44641</v>
      </c>
      <c r="AM609" s="8">
        <v>44665</v>
      </c>
      <c r="AN609" s="8">
        <v>44666</v>
      </c>
      <c r="AO609" s="8">
        <v>44711</v>
      </c>
      <c r="AP609" s="8">
        <v>44732</v>
      </c>
      <c r="AQ609" s="8">
        <v>44739</v>
      </c>
      <c r="AR609" s="8">
        <v>44746</v>
      </c>
      <c r="AS609" s="8">
        <v>44762</v>
      </c>
      <c r="AT609" s="8">
        <v>44788</v>
      </c>
    </row>
    <row r="610" spans="38:46" x14ac:dyDescent="0.25">
      <c r="AL610" s="7">
        <v>44641</v>
      </c>
      <c r="AM610" s="7">
        <v>44665</v>
      </c>
      <c r="AN610" s="7">
        <v>44666</v>
      </c>
      <c r="AO610" s="7">
        <v>44711</v>
      </c>
      <c r="AP610" s="7">
        <v>44732</v>
      </c>
      <c r="AQ610" s="7">
        <v>44739</v>
      </c>
      <c r="AR610" s="7">
        <v>44746</v>
      </c>
      <c r="AS610" s="7">
        <v>44762</v>
      </c>
      <c r="AT610" s="7">
        <v>44788</v>
      </c>
    </row>
    <row r="611" spans="38:46" x14ac:dyDescent="0.25">
      <c r="AL611" s="8">
        <v>44641</v>
      </c>
      <c r="AM611" s="8">
        <v>44665</v>
      </c>
      <c r="AN611" s="8">
        <v>44666</v>
      </c>
      <c r="AO611" s="8">
        <v>44711</v>
      </c>
      <c r="AP611" s="8">
        <v>44732</v>
      </c>
      <c r="AQ611" s="8">
        <v>44739</v>
      </c>
      <c r="AR611" s="8">
        <v>44746</v>
      </c>
      <c r="AS611" s="8">
        <v>44762</v>
      </c>
      <c r="AT611" s="8">
        <v>44788</v>
      </c>
    </row>
    <row r="612" spans="38:46" x14ac:dyDescent="0.25">
      <c r="AL612" s="8">
        <v>44641</v>
      </c>
      <c r="AM612" s="8">
        <v>44665</v>
      </c>
      <c r="AN612" s="8">
        <v>44666</v>
      </c>
      <c r="AO612" s="8">
        <v>44711</v>
      </c>
      <c r="AP612" s="8">
        <v>44732</v>
      </c>
      <c r="AQ612" s="8">
        <v>44739</v>
      </c>
      <c r="AR612" s="8">
        <v>44746</v>
      </c>
      <c r="AS612" s="8">
        <v>44762</v>
      </c>
      <c r="AT612" s="8">
        <v>44788</v>
      </c>
    </row>
    <row r="613" spans="38:46" x14ac:dyDescent="0.25">
      <c r="AL613" s="8">
        <v>44641</v>
      </c>
      <c r="AM613" s="8">
        <v>44665</v>
      </c>
      <c r="AN613" s="8">
        <v>44666</v>
      </c>
      <c r="AO613" s="8">
        <v>44711</v>
      </c>
      <c r="AP613" s="8">
        <v>44732</v>
      </c>
      <c r="AQ613" s="8">
        <v>44739</v>
      </c>
      <c r="AR613" s="8">
        <v>44746</v>
      </c>
      <c r="AS613" s="8">
        <v>44762</v>
      </c>
      <c r="AT613" s="8">
        <v>44788</v>
      </c>
    </row>
    <row r="614" spans="38:46" x14ac:dyDescent="0.25">
      <c r="AL614" s="7">
        <v>44641</v>
      </c>
      <c r="AM614" s="7">
        <v>44665</v>
      </c>
      <c r="AN614" s="7">
        <v>44666</v>
      </c>
      <c r="AO614" s="7">
        <v>44711</v>
      </c>
      <c r="AP614" s="7">
        <v>44732</v>
      </c>
      <c r="AQ614" s="7">
        <v>44739</v>
      </c>
      <c r="AR614" s="7">
        <v>44746</v>
      </c>
      <c r="AS614" s="7">
        <v>44762</v>
      </c>
      <c r="AT614" s="7">
        <v>44788</v>
      </c>
    </row>
    <row r="615" spans="38:46" x14ac:dyDescent="0.25">
      <c r="AL615" s="8">
        <v>44641</v>
      </c>
      <c r="AM615" s="8">
        <v>44665</v>
      </c>
      <c r="AN615" s="8">
        <v>44666</v>
      </c>
      <c r="AO615" s="8">
        <v>44711</v>
      </c>
      <c r="AP615" s="8">
        <v>44732</v>
      </c>
      <c r="AQ615" s="8">
        <v>44739</v>
      </c>
      <c r="AR615" s="8">
        <v>44746</v>
      </c>
      <c r="AS615" s="8">
        <v>44762</v>
      </c>
      <c r="AT615" s="8">
        <v>44788</v>
      </c>
    </row>
    <row r="616" spans="38:46" x14ac:dyDescent="0.25">
      <c r="AL616" s="8">
        <v>44641</v>
      </c>
      <c r="AM616" s="8">
        <v>44665</v>
      </c>
      <c r="AN616" s="8">
        <v>44666</v>
      </c>
      <c r="AO616" s="8">
        <v>44711</v>
      </c>
      <c r="AP616" s="8">
        <v>44732</v>
      </c>
      <c r="AQ616" s="8">
        <v>44739</v>
      </c>
      <c r="AR616" s="8">
        <v>44746</v>
      </c>
      <c r="AS616" s="8">
        <v>44762</v>
      </c>
      <c r="AT616" s="8">
        <v>44788</v>
      </c>
    </row>
    <row r="617" spans="38:46" x14ac:dyDescent="0.25">
      <c r="AL617" s="8">
        <v>44641</v>
      </c>
      <c r="AM617" s="8">
        <v>44665</v>
      </c>
      <c r="AN617" s="8">
        <v>44666</v>
      </c>
      <c r="AO617" s="8">
        <v>44711</v>
      </c>
      <c r="AP617" s="8">
        <v>44732</v>
      </c>
      <c r="AQ617" s="8">
        <v>44739</v>
      </c>
      <c r="AR617" s="8">
        <v>44746</v>
      </c>
      <c r="AS617" s="8">
        <v>44762</v>
      </c>
      <c r="AT617" s="8">
        <v>44788</v>
      </c>
    </row>
    <row r="618" spans="38:46" x14ac:dyDescent="0.25">
      <c r="AL618" s="7">
        <v>44641</v>
      </c>
      <c r="AM618" s="7">
        <v>44665</v>
      </c>
      <c r="AN618" s="7">
        <v>44666</v>
      </c>
      <c r="AO618" s="7">
        <v>44711</v>
      </c>
      <c r="AP618" s="7">
        <v>44732</v>
      </c>
      <c r="AQ618" s="7">
        <v>44739</v>
      </c>
      <c r="AR618" s="7">
        <v>44746</v>
      </c>
      <c r="AS618" s="7">
        <v>44762</v>
      </c>
      <c r="AT618" s="7">
        <v>44788</v>
      </c>
    </row>
    <row r="619" spans="38:46" x14ac:dyDescent="0.25">
      <c r="AL619" s="8">
        <v>44641</v>
      </c>
      <c r="AM619" s="8">
        <v>44665</v>
      </c>
      <c r="AN619" s="8">
        <v>44666</v>
      </c>
      <c r="AO619" s="8">
        <v>44711</v>
      </c>
      <c r="AP619" s="8">
        <v>44732</v>
      </c>
      <c r="AQ619" s="8">
        <v>44739</v>
      </c>
      <c r="AR619" s="8">
        <v>44746</v>
      </c>
      <c r="AS619" s="8">
        <v>44762</v>
      </c>
      <c r="AT619" s="8">
        <v>44788</v>
      </c>
    </row>
    <row r="620" spans="38:46" x14ac:dyDescent="0.25">
      <c r="AL620" s="8">
        <v>44641</v>
      </c>
      <c r="AM620" s="8">
        <v>44665</v>
      </c>
      <c r="AN620" s="8">
        <v>44666</v>
      </c>
      <c r="AO620" s="8">
        <v>44711</v>
      </c>
      <c r="AP620" s="8">
        <v>44732</v>
      </c>
      <c r="AQ620" s="8">
        <v>44739</v>
      </c>
      <c r="AR620" s="8">
        <v>44746</v>
      </c>
      <c r="AS620" s="8">
        <v>44762</v>
      </c>
      <c r="AT620" s="8">
        <v>44788</v>
      </c>
    </row>
    <row r="621" spans="38:46" x14ac:dyDescent="0.25">
      <c r="AL621" s="8">
        <v>44641</v>
      </c>
      <c r="AM621" s="8">
        <v>44665</v>
      </c>
      <c r="AN621" s="8">
        <v>44666</v>
      </c>
      <c r="AO621" s="8">
        <v>44711</v>
      </c>
      <c r="AP621" s="8">
        <v>44732</v>
      </c>
      <c r="AQ621" s="8">
        <v>44739</v>
      </c>
      <c r="AR621" s="8">
        <v>44746</v>
      </c>
      <c r="AS621" s="8">
        <v>44762</v>
      </c>
      <c r="AT621" s="8">
        <v>44788</v>
      </c>
    </row>
    <row r="622" spans="38:46" x14ac:dyDescent="0.25">
      <c r="AL622" s="7">
        <v>44641</v>
      </c>
      <c r="AM622" s="7">
        <v>44665</v>
      </c>
      <c r="AN622" s="7">
        <v>44666</v>
      </c>
      <c r="AO622" s="7">
        <v>44711</v>
      </c>
      <c r="AP622" s="7">
        <v>44732</v>
      </c>
      <c r="AQ622" s="7">
        <v>44739</v>
      </c>
      <c r="AR622" s="7">
        <v>44746</v>
      </c>
      <c r="AS622" s="7">
        <v>44762</v>
      </c>
      <c r="AT622" s="7">
        <v>44788</v>
      </c>
    </row>
    <row r="623" spans="38:46" x14ac:dyDescent="0.25">
      <c r="AL623" s="8">
        <v>44641</v>
      </c>
      <c r="AM623" s="8">
        <v>44665</v>
      </c>
      <c r="AN623" s="8">
        <v>44666</v>
      </c>
      <c r="AO623" s="8">
        <v>44711</v>
      </c>
      <c r="AP623" s="8">
        <v>44732</v>
      </c>
      <c r="AQ623" s="8">
        <v>44739</v>
      </c>
      <c r="AR623" s="8">
        <v>44746</v>
      </c>
      <c r="AS623" s="8">
        <v>44762</v>
      </c>
      <c r="AT623" s="8">
        <v>44788</v>
      </c>
    </row>
    <row r="624" spans="38:46" x14ac:dyDescent="0.25">
      <c r="AL624" s="8">
        <v>44641</v>
      </c>
      <c r="AM624" s="8">
        <v>44665</v>
      </c>
      <c r="AN624" s="8">
        <v>44666</v>
      </c>
      <c r="AO624" s="8">
        <v>44711</v>
      </c>
      <c r="AP624" s="8">
        <v>44732</v>
      </c>
      <c r="AQ624" s="8">
        <v>44739</v>
      </c>
      <c r="AR624" s="8">
        <v>44746</v>
      </c>
      <c r="AS624" s="8">
        <v>44762</v>
      </c>
      <c r="AT624" s="8">
        <v>44788</v>
      </c>
    </row>
    <row r="625" spans="38:46" x14ac:dyDescent="0.25">
      <c r="AL625" s="8">
        <v>44641</v>
      </c>
      <c r="AM625" s="8">
        <v>44665</v>
      </c>
      <c r="AN625" s="8">
        <v>44666</v>
      </c>
      <c r="AO625" s="8">
        <v>44711</v>
      </c>
      <c r="AP625" s="8">
        <v>44732</v>
      </c>
      <c r="AQ625" s="8">
        <v>44739</v>
      </c>
      <c r="AR625" s="8">
        <v>44746</v>
      </c>
      <c r="AS625" s="8">
        <v>44762</v>
      </c>
      <c r="AT625" s="8">
        <v>44788</v>
      </c>
    </row>
    <row r="626" spans="38:46" x14ac:dyDescent="0.25">
      <c r="AL626" s="7">
        <v>44641</v>
      </c>
      <c r="AM626" s="7">
        <v>44665</v>
      </c>
      <c r="AN626" s="7">
        <v>44666</v>
      </c>
      <c r="AO626" s="7">
        <v>44711</v>
      </c>
      <c r="AP626" s="7">
        <v>44732</v>
      </c>
      <c r="AQ626" s="7">
        <v>44739</v>
      </c>
      <c r="AR626" s="7">
        <v>44746</v>
      </c>
      <c r="AS626" s="7">
        <v>44762</v>
      </c>
      <c r="AT626" s="7">
        <v>44788</v>
      </c>
    </row>
    <row r="627" spans="38:46" x14ac:dyDescent="0.25">
      <c r="AL627" s="8">
        <v>44641</v>
      </c>
      <c r="AM627" s="8">
        <v>44665</v>
      </c>
      <c r="AN627" s="8">
        <v>44666</v>
      </c>
      <c r="AO627" s="8">
        <v>44711</v>
      </c>
      <c r="AP627" s="8">
        <v>44732</v>
      </c>
      <c r="AQ627" s="8">
        <v>44739</v>
      </c>
      <c r="AR627" s="8">
        <v>44746</v>
      </c>
      <c r="AS627" s="8">
        <v>44762</v>
      </c>
      <c r="AT627" s="8">
        <v>44788</v>
      </c>
    </row>
    <row r="628" spans="38:46" x14ac:dyDescent="0.25">
      <c r="AL628" s="8">
        <v>44641</v>
      </c>
      <c r="AM628" s="8">
        <v>44665</v>
      </c>
      <c r="AN628" s="8">
        <v>44666</v>
      </c>
      <c r="AO628" s="8">
        <v>44711</v>
      </c>
      <c r="AP628" s="8">
        <v>44732</v>
      </c>
      <c r="AQ628" s="8">
        <v>44739</v>
      </c>
      <c r="AR628" s="8">
        <v>44746</v>
      </c>
      <c r="AS628" s="8">
        <v>44762</v>
      </c>
      <c r="AT628" s="8">
        <v>44788</v>
      </c>
    </row>
    <row r="629" spans="38:46" x14ac:dyDescent="0.25">
      <c r="AL629" s="8">
        <v>44641</v>
      </c>
      <c r="AM629" s="8">
        <v>44665</v>
      </c>
      <c r="AN629" s="8">
        <v>44666</v>
      </c>
      <c r="AO629" s="8">
        <v>44711</v>
      </c>
      <c r="AP629" s="8">
        <v>44732</v>
      </c>
      <c r="AQ629" s="8">
        <v>44739</v>
      </c>
      <c r="AR629" s="8">
        <v>44746</v>
      </c>
      <c r="AS629" s="8">
        <v>44762</v>
      </c>
      <c r="AT629" s="8">
        <v>44788</v>
      </c>
    </row>
    <row r="630" spans="38:46" x14ac:dyDescent="0.25">
      <c r="AL630" s="7">
        <v>44641</v>
      </c>
      <c r="AM630" s="7">
        <v>44665</v>
      </c>
      <c r="AN630" s="7">
        <v>44666</v>
      </c>
      <c r="AO630" s="7">
        <v>44711</v>
      </c>
      <c r="AP630" s="7">
        <v>44732</v>
      </c>
      <c r="AQ630" s="7">
        <v>44739</v>
      </c>
      <c r="AR630" s="7">
        <v>44746</v>
      </c>
      <c r="AS630" s="7">
        <v>44762</v>
      </c>
      <c r="AT630" s="7">
        <v>44788</v>
      </c>
    </row>
    <row r="631" spans="38:46" x14ac:dyDescent="0.25">
      <c r="AL631" s="8">
        <v>44641</v>
      </c>
      <c r="AM631" s="8">
        <v>44665</v>
      </c>
      <c r="AN631" s="8">
        <v>44666</v>
      </c>
      <c r="AO631" s="8">
        <v>44711</v>
      </c>
      <c r="AP631" s="8">
        <v>44732</v>
      </c>
      <c r="AQ631" s="8">
        <v>44739</v>
      </c>
      <c r="AR631" s="8">
        <v>44746</v>
      </c>
      <c r="AS631" s="8">
        <v>44762</v>
      </c>
      <c r="AT631" s="8">
        <v>44788</v>
      </c>
    </row>
    <row r="632" spans="38:46" x14ac:dyDescent="0.25">
      <c r="AL632" s="8">
        <v>44641</v>
      </c>
      <c r="AM632" s="8">
        <v>44665</v>
      </c>
      <c r="AN632" s="8">
        <v>44666</v>
      </c>
      <c r="AO632" s="8">
        <v>44711</v>
      </c>
      <c r="AP632" s="8">
        <v>44732</v>
      </c>
      <c r="AQ632" s="8">
        <v>44739</v>
      </c>
      <c r="AR632" s="8">
        <v>44746</v>
      </c>
      <c r="AS632" s="8">
        <v>44762</v>
      </c>
      <c r="AT632" s="8">
        <v>44788</v>
      </c>
    </row>
    <row r="633" spans="38:46" x14ac:dyDescent="0.25">
      <c r="AL633" s="8">
        <v>44641</v>
      </c>
      <c r="AM633" s="8">
        <v>44665</v>
      </c>
      <c r="AN633" s="8">
        <v>44666</v>
      </c>
      <c r="AO633" s="8">
        <v>44711</v>
      </c>
      <c r="AP633" s="8">
        <v>44732</v>
      </c>
      <c r="AQ633" s="8">
        <v>44739</v>
      </c>
      <c r="AR633" s="8">
        <v>44746</v>
      </c>
      <c r="AS633" s="8">
        <v>44762</v>
      </c>
      <c r="AT633" s="8">
        <v>44788</v>
      </c>
    </row>
    <row r="634" spans="38:46" x14ac:dyDescent="0.25">
      <c r="AL634" s="7">
        <v>44641</v>
      </c>
      <c r="AM634" s="7">
        <v>44665</v>
      </c>
      <c r="AN634" s="7">
        <v>44666</v>
      </c>
      <c r="AO634" s="7">
        <v>44711</v>
      </c>
      <c r="AP634" s="7">
        <v>44732</v>
      </c>
      <c r="AQ634" s="7">
        <v>44739</v>
      </c>
      <c r="AR634" s="7">
        <v>44746</v>
      </c>
      <c r="AS634" s="7">
        <v>44762</v>
      </c>
      <c r="AT634" s="7">
        <v>44788</v>
      </c>
    </row>
    <row r="635" spans="38:46" x14ac:dyDescent="0.25">
      <c r="AL635" s="8">
        <v>44641</v>
      </c>
      <c r="AM635" s="8">
        <v>44665</v>
      </c>
      <c r="AN635" s="8">
        <v>44666</v>
      </c>
      <c r="AO635" s="8">
        <v>44711</v>
      </c>
      <c r="AP635" s="8">
        <v>44732</v>
      </c>
      <c r="AQ635" s="8">
        <v>44739</v>
      </c>
      <c r="AR635" s="8">
        <v>44746</v>
      </c>
      <c r="AS635" s="8">
        <v>44762</v>
      </c>
      <c r="AT635" s="8">
        <v>44788</v>
      </c>
    </row>
    <row r="636" spans="38:46" x14ac:dyDescent="0.25">
      <c r="AL636" s="8">
        <v>44641</v>
      </c>
      <c r="AM636" s="8">
        <v>44665</v>
      </c>
      <c r="AN636" s="8">
        <v>44666</v>
      </c>
      <c r="AO636" s="8">
        <v>44711</v>
      </c>
      <c r="AP636" s="8">
        <v>44732</v>
      </c>
      <c r="AQ636" s="8">
        <v>44739</v>
      </c>
      <c r="AR636" s="8">
        <v>44746</v>
      </c>
      <c r="AS636" s="8">
        <v>44762</v>
      </c>
      <c r="AT636" s="8">
        <v>44788</v>
      </c>
    </row>
    <row r="637" spans="38:46" x14ac:dyDescent="0.25">
      <c r="AL637" s="8">
        <v>44641</v>
      </c>
      <c r="AM637" s="8">
        <v>44665</v>
      </c>
      <c r="AN637" s="8">
        <v>44666</v>
      </c>
      <c r="AO637" s="8">
        <v>44711</v>
      </c>
      <c r="AP637" s="8">
        <v>44732</v>
      </c>
      <c r="AQ637" s="8">
        <v>44739</v>
      </c>
      <c r="AR637" s="8">
        <v>44746</v>
      </c>
      <c r="AS637" s="8">
        <v>44762</v>
      </c>
      <c r="AT637" s="8">
        <v>44788</v>
      </c>
    </row>
    <row r="638" spans="38:46" x14ac:dyDescent="0.25">
      <c r="AL638" s="7">
        <v>44641</v>
      </c>
      <c r="AM638" s="7">
        <v>44665</v>
      </c>
      <c r="AN638" s="7">
        <v>44666</v>
      </c>
      <c r="AO638" s="7">
        <v>44711</v>
      </c>
      <c r="AP638" s="7">
        <v>44732</v>
      </c>
      <c r="AQ638" s="7">
        <v>44739</v>
      </c>
      <c r="AR638" s="7">
        <v>44746</v>
      </c>
      <c r="AS638" s="7">
        <v>44762</v>
      </c>
      <c r="AT638" s="7">
        <v>44788</v>
      </c>
    </row>
    <row r="639" spans="38:46" x14ac:dyDescent="0.25">
      <c r="AL639" s="8">
        <v>44641</v>
      </c>
      <c r="AM639" s="8">
        <v>44665</v>
      </c>
      <c r="AN639" s="8">
        <v>44666</v>
      </c>
      <c r="AO639" s="8">
        <v>44711</v>
      </c>
      <c r="AP639" s="8">
        <v>44732</v>
      </c>
      <c r="AQ639" s="8">
        <v>44739</v>
      </c>
      <c r="AR639" s="8">
        <v>44746</v>
      </c>
      <c r="AS639" s="8">
        <v>44762</v>
      </c>
      <c r="AT639" s="8">
        <v>44788</v>
      </c>
    </row>
    <row r="640" spans="38:46" x14ac:dyDescent="0.25">
      <c r="AL640" s="8">
        <v>44641</v>
      </c>
      <c r="AM640" s="8">
        <v>44665</v>
      </c>
      <c r="AN640" s="8">
        <v>44666</v>
      </c>
      <c r="AO640" s="8">
        <v>44711</v>
      </c>
      <c r="AP640" s="8">
        <v>44732</v>
      </c>
      <c r="AQ640" s="8">
        <v>44739</v>
      </c>
      <c r="AR640" s="8">
        <v>44746</v>
      </c>
      <c r="AS640" s="8">
        <v>44762</v>
      </c>
      <c r="AT640" s="8">
        <v>44788</v>
      </c>
    </row>
    <row r="641" spans="38:46" x14ac:dyDescent="0.25">
      <c r="AL641" s="8">
        <v>44641</v>
      </c>
      <c r="AM641" s="8">
        <v>44665</v>
      </c>
      <c r="AN641" s="8">
        <v>44666</v>
      </c>
      <c r="AO641" s="8">
        <v>44711</v>
      </c>
      <c r="AP641" s="8">
        <v>44732</v>
      </c>
      <c r="AQ641" s="8">
        <v>44739</v>
      </c>
      <c r="AR641" s="8">
        <v>44746</v>
      </c>
      <c r="AS641" s="8">
        <v>44762</v>
      </c>
      <c r="AT641" s="8">
        <v>44788</v>
      </c>
    </row>
    <row r="642" spans="38:46" x14ac:dyDescent="0.25">
      <c r="AL642" s="7">
        <v>44641</v>
      </c>
      <c r="AM642" s="7">
        <v>44665</v>
      </c>
      <c r="AN642" s="7">
        <v>44666</v>
      </c>
      <c r="AO642" s="7">
        <v>44711</v>
      </c>
      <c r="AP642" s="7">
        <v>44732</v>
      </c>
      <c r="AQ642" s="7">
        <v>44739</v>
      </c>
      <c r="AR642" s="7">
        <v>44746</v>
      </c>
      <c r="AS642" s="7">
        <v>44762</v>
      </c>
      <c r="AT642" s="7">
        <v>44788</v>
      </c>
    </row>
    <row r="643" spans="38:46" x14ac:dyDescent="0.25">
      <c r="AL643" s="8">
        <v>44641</v>
      </c>
      <c r="AM643" s="8">
        <v>44665</v>
      </c>
      <c r="AN643" s="8">
        <v>44666</v>
      </c>
      <c r="AO643" s="8">
        <v>44711</v>
      </c>
      <c r="AP643" s="8">
        <v>44732</v>
      </c>
      <c r="AQ643" s="8">
        <v>44739</v>
      </c>
      <c r="AR643" s="8">
        <v>44746</v>
      </c>
      <c r="AS643" s="8">
        <v>44762</v>
      </c>
      <c r="AT643" s="8">
        <v>44788</v>
      </c>
    </row>
    <row r="644" spans="38:46" x14ac:dyDescent="0.25">
      <c r="AL644" s="8">
        <v>44641</v>
      </c>
      <c r="AM644" s="8">
        <v>44665</v>
      </c>
      <c r="AN644" s="8">
        <v>44666</v>
      </c>
      <c r="AO644" s="8">
        <v>44711</v>
      </c>
      <c r="AP644" s="8">
        <v>44732</v>
      </c>
      <c r="AQ644" s="8">
        <v>44739</v>
      </c>
      <c r="AR644" s="8">
        <v>44746</v>
      </c>
      <c r="AS644" s="8">
        <v>44762</v>
      </c>
      <c r="AT644" s="8">
        <v>44788</v>
      </c>
    </row>
    <row r="645" spans="38:46" x14ac:dyDescent="0.25">
      <c r="AL645" s="8">
        <v>44641</v>
      </c>
      <c r="AM645" s="8">
        <v>44665</v>
      </c>
      <c r="AN645" s="8">
        <v>44666</v>
      </c>
      <c r="AO645" s="8">
        <v>44711</v>
      </c>
      <c r="AP645" s="8">
        <v>44732</v>
      </c>
      <c r="AQ645" s="8">
        <v>44739</v>
      </c>
      <c r="AR645" s="8">
        <v>44746</v>
      </c>
      <c r="AS645" s="8">
        <v>44762</v>
      </c>
      <c r="AT645" s="8">
        <v>44788</v>
      </c>
    </row>
    <row r="646" spans="38:46" x14ac:dyDescent="0.25">
      <c r="AL646" s="7">
        <v>44641</v>
      </c>
      <c r="AM646" s="7">
        <v>44665</v>
      </c>
      <c r="AN646" s="7">
        <v>44666</v>
      </c>
      <c r="AO646" s="7">
        <v>44711</v>
      </c>
      <c r="AP646" s="7">
        <v>44732</v>
      </c>
      <c r="AQ646" s="7">
        <v>44739</v>
      </c>
      <c r="AR646" s="7">
        <v>44746</v>
      </c>
      <c r="AS646" s="7">
        <v>44762</v>
      </c>
      <c r="AT646" s="7">
        <v>44788</v>
      </c>
    </row>
    <row r="647" spans="38:46" x14ac:dyDescent="0.25">
      <c r="AL647" s="8">
        <v>44641</v>
      </c>
      <c r="AM647" s="8">
        <v>44665</v>
      </c>
      <c r="AN647" s="8">
        <v>44666</v>
      </c>
      <c r="AO647" s="8">
        <v>44711</v>
      </c>
      <c r="AP647" s="8">
        <v>44732</v>
      </c>
      <c r="AQ647" s="8">
        <v>44739</v>
      </c>
      <c r="AR647" s="8">
        <v>44746</v>
      </c>
      <c r="AS647" s="8">
        <v>44762</v>
      </c>
      <c r="AT647" s="8">
        <v>44788</v>
      </c>
    </row>
    <row r="648" spans="38:46" x14ac:dyDescent="0.25">
      <c r="AL648" s="8">
        <v>44641</v>
      </c>
      <c r="AM648" s="8">
        <v>44665</v>
      </c>
      <c r="AN648" s="8">
        <v>44666</v>
      </c>
      <c r="AO648" s="8">
        <v>44711</v>
      </c>
      <c r="AP648" s="8">
        <v>44732</v>
      </c>
      <c r="AQ648" s="8">
        <v>44739</v>
      </c>
      <c r="AR648" s="8">
        <v>44746</v>
      </c>
      <c r="AS648" s="8">
        <v>44762</v>
      </c>
      <c r="AT648" s="8">
        <v>44788</v>
      </c>
    </row>
    <row r="649" spans="38:46" x14ac:dyDescent="0.25">
      <c r="AL649" s="8">
        <v>44641</v>
      </c>
      <c r="AM649" s="8">
        <v>44665</v>
      </c>
      <c r="AN649" s="8">
        <v>44666</v>
      </c>
      <c r="AO649" s="8">
        <v>44711</v>
      </c>
      <c r="AP649" s="8">
        <v>44732</v>
      </c>
      <c r="AQ649" s="8">
        <v>44739</v>
      </c>
      <c r="AR649" s="8">
        <v>44746</v>
      </c>
      <c r="AS649" s="8">
        <v>44762</v>
      </c>
      <c r="AT649" s="8">
        <v>44788</v>
      </c>
    </row>
    <row r="650" spans="38:46" x14ac:dyDescent="0.25">
      <c r="AL650" s="7">
        <v>44641</v>
      </c>
      <c r="AM650" s="7">
        <v>44665</v>
      </c>
      <c r="AN650" s="7">
        <v>44666</v>
      </c>
      <c r="AO650" s="7">
        <v>44711</v>
      </c>
      <c r="AP650" s="7">
        <v>44732</v>
      </c>
      <c r="AQ650" s="7">
        <v>44739</v>
      </c>
      <c r="AR650" s="7">
        <v>44746</v>
      </c>
      <c r="AS650" s="7">
        <v>44762</v>
      </c>
      <c r="AT650" s="7">
        <v>44788</v>
      </c>
    </row>
    <row r="651" spans="38:46" x14ac:dyDescent="0.25">
      <c r="AL651" s="8">
        <v>44641</v>
      </c>
      <c r="AM651" s="8">
        <v>44665</v>
      </c>
      <c r="AN651" s="8">
        <v>44666</v>
      </c>
      <c r="AO651" s="8">
        <v>44711</v>
      </c>
      <c r="AP651" s="8">
        <v>44732</v>
      </c>
      <c r="AQ651" s="8">
        <v>44739</v>
      </c>
      <c r="AR651" s="8">
        <v>44746</v>
      </c>
      <c r="AS651" s="8">
        <v>44762</v>
      </c>
      <c r="AT651" s="8">
        <v>44788</v>
      </c>
    </row>
    <row r="652" spans="38:46" x14ac:dyDescent="0.25">
      <c r="AL652" s="8">
        <v>44641</v>
      </c>
      <c r="AM652" s="8">
        <v>44665</v>
      </c>
      <c r="AN652" s="8">
        <v>44666</v>
      </c>
      <c r="AO652" s="8">
        <v>44711</v>
      </c>
      <c r="AP652" s="8">
        <v>44732</v>
      </c>
      <c r="AQ652" s="8">
        <v>44739</v>
      </c>
      <c r="AR652" s="8">
        <v>44746</v>
      </c>
      <c r="AS652" s="8">
        <v>44762</v>
      </c>
      <c r="AT652" s="8">
        <v>44788</v>
      </c>
    </row>
    <row r="653" spans="38:46" x14ac:dyDescent="0.25">
      <c r="AL653" s="8">
        <v>44641</v>
      </c>
      <c r="AM653" s="8">
        <v>44665</v>
      </c>
      <c r="AN653" s="8">
        <v>44666</v>
      </c>
      <c r="AO653" s="8">
        <v>44711</v>
      </c>
      <c r="AP653" s="8">
        <v>44732</v>
      </c>
      <c r="AQ653" s="8">
        <v>44739</v>
      </c>
      <c r="AR653" s="8">
        <v>44746</v>
      </c>
      <c r="AS653" s="8">
        <v>44762</v>
      </c>
      <c r="AT653" s="8">
        <v>44788</v>
      </c>
    </row>
    <row r="654" spans="38:46" x14ac:dyDescent="0.25">
      <c r="AL654" s="7">
        <v>44641</v>
      </c>
      <c r="AM654" s="7">
        <v>44665</v>
      </c>
      <c r="AN654" s="7">
        <v>44666</v>
      </c>
      <c r="AO654" s="7">
        <v>44711</v>
      </c>
      <c r="AP654" s="7">
        <v>44732</v>
      </c>
      <c r="AQ654" s="7">
        <v>44739</v>
      </c>
      <c r="AR654" s="7">
        <v>44746</v>
      </c>
      <c r="AS654" s="7">
        <v>44762</v>
      </c>
      <c r="AT654" s="7">
        <v>44788</v>
      </c>
    </row>
    <row r="655" spans="38:46" x14ac:dyDescent="0.25">
      <c r="AL655" s="8">
        <v>44641</v>
      </c>
      <c r="AM655" s="8">
        <v>44665</v>
      </c>
      <c r="AN655" s="8">
        <v>44666</v>
      </c>
      <c r="AO655" s="8">
        <v>44711</v>
      </c>
      <c r="AP655" s="8">
        <v>44732</v>
      </c>
      <c r="AQ655" s="8">
        <v>44739</v>
      </c>
      <c r="AR655" s="8">
        <v>44746</v>
      </c>
      <c r="AS655" s="8">
        <v>44762</v>
      </c>
      <c r="AT655" s="8">
        <v>44788</v>
      </c>
    </row>
    <row r="656" spans="38:46" x14ac:dyDescent="0.25">
      <c r="AL656" s="8">
        <v>44641</v>
      </c>
      <c r="AM656" s="8">
        <v>44665</v>
      </c>
      <c r="AN656" s="8">
        <v>44666</v>
      </c>
      <c r="AO656" s="8">
        <v>44711</v>
      </c>
      <c r="AP656" s="8">
        <v>44732</v>
      </c>
      <c r="AQ656" s="8">
        <v>44739</v>
      </c>
      <c r="AR656" s="8">
        <v>44746</v>
      </c>
      <c r="AS656" s="8">
        <v>44762</v>
      </c>
      <c r="AT656" s="8">
        <v>44788</v>
      </c>
    </row>
    <row r="657" spans="38:46" x14ac:dyDescent="0.25">
      <c r="AL657" s="8">
        <v>44641</v>
      </c>
      <c r="AM657" s="8">
        <v>44665</v>
      </c>
      <c r="AN657" s="8">
        <v>44666</v>
      </c>
      <c r="AO657" s="8">
        <v>44711</v>
      </c>
      <c r="AP657" s="8">
        <v>44732</v>
      </c>
      <c r="AQ657" s="8">
        <v>44739</v>
      </c>
      <c r="AR657" s="8">
        <v>44746</v>
      </c>
      <c r="AS657" s="8">
        <v>44762</v>
      </c>
      <c r="AT657" s="8">
        <v>44788</v>
      </c>
    </row>
    <row r="658" spans="38:46" x14ac:dyDescent="0.25">
      <c r="AL658" s="7">
        <v>44641</v>
      </c>
      <c r="AM658" s="7">
        <v>44665</v>
      </c>
      <c r="AN658" s="7">
        <v>44666</v>
      </c>
      <c r="AO658" s="7">
        <v>44711</v>
      </c>
      <c r="AP658" s="7">
        <v>44732</v>
      </c>
      <c r="AQ658" s="7">
        <v>44739</v>
      </c>
      <c r="AR658" s="7">
        <v>44746</v>
      </c>
      <c r="AS658" s="7">
        <v>44762</v>
      </c>
      <c r="AT658" s="7">
        <v>44788</v>
      </c>
    </row>
    <row r="659" spans="38:46" x14ac:dyDescent="0.25">
      <c r="AL659" s="8">
        <v>44641</v>
      </c>
      <c r="AM659" s="8">
        <v>44665</v>
      </c>
      <c r="AN659" s="8">
        <v>44666</v>
      </c>
      <c r="AO659" s="8">
        <v>44711</v>
      </c>
      <c r="AP659" s="8">
        <v>44732</v>
      </c>
      <c r="AQ659" s="8">
        <v>44739</v>
      </c>
      <c r="AR659" s="8">
        <v>44746</v>
      </c>
      <c r="AS659" s="8">
        <v>44762</v>
      </c>
      <c r="AT659" s="8">
        <v>44788</v>
      </c>
    </row>
    <row r="660" spans="38:46" x14ac:dyDescent="0.25">
      <c r="AL660" s="8">
        <v>44641</v>
      </c>
      <c r="AM660" s="8">
        <v>44665</v>
      </c>
      <c r="AN660" s="8">
        <v>44666</v>
      </c>
      <c r="AO660" s="8">
        <v>44711</v>
      </c>
      <c r="AP660" s="8">
        <v>44732</v>
      </c>
      <c r="AQ660" s="8">
        <v>44739</v>
      </c>
      <c r="AR660" s="8">
        <v>44746</v>
      </c>
      <c r="AS660" s="8">
        <v>44762</v>
      </c>
      <c r="AT660" s="8">
        <v>44788</v>
      </c>
    </row>
    <row r="661" spans="38:46" x14ac:dyDescent="0.25">
      <c r="AL661" s="8">
        <v>44641</v>
      </c>
      <c r="AM661" s="8">
        <v>44665</v>
      </c>
      <c r="AN661" s="8">
        <v>44666</v>
      </c>
      <c r="AO661" s="8">
        <v>44711</v>
      </c>
      <c r="AP661" s="8">
        <v>44732</v>
      </c>
      <c r="AQ661" s="8">
        <v>44739</v>
      </c>
      <c r="AR661" s="8">
        <v>44746</v>
      </c>
      <c r="AS661" s="8">
        <v>44762</v>
      </c>
      <c r="AT661" s="8">
        <v>44788</v>
      </c>
    </row>
    <row r="662" spans="38:46" x14ac:dyDescent="0.25">
      <c r="AL662" s="7">
        <v>44641</v>
      </c>
      <c r="AM662" s="7">
        <v>44665</v>
      </c>
      <c r="AN662" s="7">
        <v>44666</v>
      </c>
      <c r="AO662" s="7">
        <v>44711</v>
      </c>
      <c r="AP662" s="7">
        <v>44732</v>
      </c>
      <c r="AQ662" s="7">
        <v>44739</v>
      </c>
      <c r="AR662" s="7">
        <v>44746</v>
      </c>
      <c r="AS662" s="7">
        <v>44762</v>
      </c>
      <c r="AT662" s="7">
        <v>44788</v>
      </c>
    </row>
    <row r="663" spans="38:46" x14ac:dyDescent="0.25">
      <c r="AL663" s="8">
        <v>44641</v>
      </c>
      <c r="AM663" s="8">
        <v>44665</v>
      </c>
      <c r="AN663" s="8">
        <v>44666</v>
      </c>
      <c r="AO663" s="8">
        <v>44711</v>
      </c>
      <c r="AP663" s="8">
        <v>44732</v>
      </c>
      <c r="AQ663" s="8">
        <v>44739</v>
      </c>
      <c r="AR663" s="8">
        <v>44746</v>
      </c>
      <c r="AS663" s="8">
        <v>44762</v>
      </c>
      <c r="AT663" s="8">
        <v>44788</v>
      </c>
    </row>
    <row r="664" spans="38:46" x14ac:dyDescent="0.25">
      <c r="AL664" s="8">
        <v>44641</v>
      </c>
      <c r="AM664" s="8">
        <v>44665</v>
      </c>
      <c r="AN664" s="8">
        <v>44666</v>
      </c>
      <c r="AO664" s="8">
        <v>44711</v>
      </c>
      <c r="AP664" s="8">
        <v>44732</v>
      </c>
      <c r="AQ664" s="8">
        <v>44739</v>
      </c>
      <c r="AR664" s="8">
        <v>44746</v>
      </c>
      <c r="AS664" s="8">
        <v>44762</v>
      </c>
      <c r="AT664" s="8">
        <v>44788</v>
      </c>
    </row>
    <row r="665" spans="38:46" x14ac:dyDescent="0.25">
      <c r="AL665" s="8">
        <v>44641</v>
      </c>
      <c r="AM665" s="8">
        <v>44665</v>
      </c>
      <c r="AN665" s="8">
        <v>44666</v>
      </c>
      <c r="AO665" s="8">
        <v>44711</v>
      </c>
      <c r="AP665" s="8">
        <v>44732</v>
      </c>
      <c r="AQ665" s="8">
        <v>44739</v>
      </c>
      <c r="AR665" s="8">
        <v>44746</v>
      </c>
      <c r="AS665" s="8">
        <v>44762</v>
      </c>
      <c r="AT665" s="8">
        <v>44788</v>
      </c>
    </row>
    <row r="666" spans="38:46" x14ac:dyDescent="0.25">
      <c r="AL666" s="7">
        <v>44641</v>
      </c>
      <c r="AM666" s="7">
        <v>44665</v>
      </c>
      <c r="AN666" s="7">
        <v>44666</v>
      </c>
      <c r="AO666" s="7">
        <v>44711</v>
      </c>
      <c r="AP666" s="7">
        <v>44732</v>
      </c>
      <c r="AQ666" s="7">
        <v>44739</v>
      </c>
      <c r="AR666" s="7">
        <v>44746</v>
      </c>
      <c r="AS666" s="7">
        <v>44762</v>
      </c>
      <c r="AT666" s="7">
        <v>44788</v>
      </c>
    </row>
    <row r="667" spans="38:46" x14ac:dyDescent="0.25">
      <c r="AL667" s="8">
        <v>44641</v>
      </c>
      <c r="AM667" s="8">
        <v>44665</v>
      </c>
      <c r="AN667" s="8">
        <v>44666</v>
      </c>
      <c r="AO667" s="8">
        <v>44711</v>
      </c>
      <c r="AP667" s="8">
        <v>44732</v>
      </c>
      <c r="AQ667" s="8">
        <v>44739</v>
      </c>
      <c r="AR667" s="8">
        <v>44746</v>
      </c>
      <c r="AS667" s="8">
        <v>44762</v>
      </c>
      <c r="AT667" s="8">
        <v>44788</v>
      </c>
    </row>
    <row r="668" spans="38:46" x14ac:dyDescent="0.25">
      <c r="AL668" s="8">
        <v>44641</v>
      </c>
      <c r="AM668" s="8">
        <v>44665</v>
      </c>
      <c r="AN668" s="8">
        <v>44666</v>
      </c>
      <c r="AO668" s="8">
        <v>44711</v>
      </c>
      <c r="AP668" s="8">
        <v>44732</v>
      </c>
      <c r="AQ668" s="8">
        <v>44739</v>
      </c>
      <c r="AR668" s="8">
        <v>44746</v>
      </c>
      <c r="AS668" s="8">
        <v>44762</v>
      </c>
      <c r="AT668" s="8">
        <v>44788</v>
      </c>
    </row>
    <row r="669" spans="38:46" x14ac:dyDescent="0.25">
      <c r="AL669" s="8">
        <v>44641</v>
      </c>
      <c r="AM669" s="8">
        <v>44665</v>
      </c>
      <c r="AN669" s="8">
        <v>44666</v>
      </c>
      <c r="AO669" s="8">
        <v>44711</v>
      </c>
      <c r="AP669" s="8">
        <v>44732</v>
      </c>
      <c r="AQ669" s="8">
        <v>44739</v>
      </c>
      <c r="AR669" s="8">
        <v>44746</v>
      </c>
      <c r="AS669" s="8">
        <v>44762</v>
      </c>
      <c r="AT669" s="8">
        <v>44788</v>
      </c>
    </row>
    <row r="670" spans="38:46" x14ac:dyDescent="0.25">
      <c r="AL670" s="7">
        <v>44641</v>
      </c>
      <c r="AM670" s="7">
        <v>44665</v>
      </c>
      <c r="AN670" s="7">
        <v>44666</v>
      </c>
      <c r="AO670" s="7">
        <v>44711</v>
      </c>
      <c r="AP670" s="7">
        <v>44732</v>
      </c>
      <c r="AQ670" s="7">
        <v>44739</v>
      </c>
      <c r="AR670" s="7">
        <v>44746</v>
      </c>
      <c r="AS670" s="7">
        <v>44762</v>
      </c>
      <c r="AT670" s="7">
        <v>44788</v>
      </c>
    </row>
    <row r="671" spans="38:46" x14ac:dyDescent="0.25">
      <c r="AL671" s="8">
        <v>44641</v>
      </c>
      <c r="AM671" s="8">
        <v>44665</v>
      </c>
      <c r="AN671" s="8">
        <v>44666</v>
      </c>
      <c r="AO671" s="8">
        <v>44711</v>
      </c>
      <c r="AP671" s="8">
        <v>44732</v>
      </c>
      <c r="AQ671" s="8">
        <v>44739</v>
      </c>
      <c r="AR671" s="8">
        <v>44746</v>
      </c>
      <c r="AS671" s="8">
        <v>44762</v>
      </c>
      <c r="AT671" s="8">
        <v>44788</v>
      </c>
    </row>
    <row r="672" spans="38:46" x14ac:dyDescent="0.25">
      <c r="AL672" s="8">
        <v>44641</v>
      </c>
      <c r="AM672" s="8">
        <v>44665</v>
      </c>
      <c r="AN672" s="8">
        <v>44666</v>
      </c>
      <c r="AO672" s="8">
        <v>44711</v>
      </c>
      <c r="AP672" s="8">
        <v>44732</v>
      </c>
      <c r="AQ672" s="8">
        <v>44739</v>
      </c>
      <c r="AR672" s="8">
        <v>44746</v>
      </c>
      <c r="AS672" s="8">
        <v>44762</v>
      </c>
      <c r="AT672" s="8">
        <v>44788</v>
      </c>
    </row>
    <row r="673" spans="38:46" x14ac:dyDescent="0.25">
      <c r="AL673" s="8">
        <v>44641</v>
      </c>
      <c r="AM673" s="8">
        <v>44665</v>
      </c>
      <c r="AN673" s="8">
        <v>44666</v>
      </c>
      <c r="AO673" s="8">
        <v>44711</v>
      </c>
      <c r="AP673" s="8">
        <v>44732</v>
      </c>
      <c r="AQ673" s="8">
        <v>44739</v>
      </c>
      <c r="AR673" s="8">
        <v>44746</v>
      </c>
      <c r="AS673" s="8">
        <v>44762</v>
      </c>
      <c r="AT673" s="8">
        <v>44788</v>
      </c>
    </row>
    <row r="674" spans="38:46" x14ac:dyDescent="0.25">
      <c r="AL674" s="7">
        <v>44641</v>
      </c>
      <c r="AM674" s="7">
        <v>44665</v>
      </c>
      <c r="AN674" s="7">
        <v>44666</v>
      </c>
      <c r="AO674" s="7">
        <v>44711</v>
      </c>
      <c r="AP674" s="7">
        <v>44732</v>
      </c>
      <c r="AQ674" s="7">
        <v>44739</v>
      </c>
      <c r="AR674" s="7">
        <v>44746</v>
      </c>
      <c r="AS674" s="7">
        <v>44762</v>
      </c>
      <c r="AT674" s="7">
        <v>44788</v>
      </c>
    </row>
    <row r="675" spans="38:46" x14ac:dyDescent="0.25">
      <c r="AL675" s="8">
        <v>44641</v>
      </c>
      <c r="AM675" s="8">
        <v>44665</v>
      </c>
      <c r="AN675" s="8">
        <v>44666</v>
      </c>
      <c r="AO675" s="8">
        <v>44711</v>
      </c>
      <c r="AP675" s="8">
        <v>44732</v>
      </c>
      <c r="AQ675" s="8">
        <v>44739</v>
      </c>
      <c r="AR675" s="8">
        <v>44746</v>
      </c>
      <c r="AS675" s="8">
        <v>44762</v>
      </c>
      <c r="AT675" s="8">
        <v>44788</v>
      </c>
    </row>
    <row r="676" spans="38:46" x14ac:dyDescent="0.25">
      <c r="AL676" s="8">
        <v>44641</v>
      </c>
      <c r="AM676" s="8">
        <v>44665</v>
      </c>
      <c r="AN676" s="8">
        <v>44666</v>
      </c>
      <c r="AO676" s="8">
        <v>44711</v>
      </c>
      <c r="AP676" s="8">
        <v>44732</v>
      </c>
      <c r="AQ676" s="8">
        <v>44739</v>
      </c>
      <c r="AR676" s="8">
        <v>44746</v>
      </c>
      <c r="AS676" s="8">
        <v>44762</v>
      </c>
      <c r="AT676" s="8">
        <v>44788</v>
      </c>
    </row>
    <row r="677" spans="38:46" x14ac:dyDescent="0.25">
      <c r="AL677" s="8">
        <v>44641</v>
      </c>
      <c r="AM677" s="8">
        <v>44665</v>
      </c>
      <c r="AN677" s="8">
        <v>44666</v>
      </c>
      <c r="AO677" s="8">
        <v>44711</v>
      </c>
      <c r="AP677" s="8">
        <v>44732</v>
      </c>
      <c r="AQ677" s="8">
        <v>44739</v>
      </c>
      <c r="AR677" s="8">
        <v>44746</v>
      </c>
      <c r="AS677" s="8">
        <v>44762</v>
      </c>
      <c r="AT677" s="8">
        <v>44788</v>
      </c>
    </row>
    <row r="678" spans="38:46" x14ac:dyDescent="0.25">
      <c r="AL678" s="7">
        <v>44641</v>
      </c>
      <c r="AM678" s="7">
        <v>44665</v>
      </c>
      <c r="AN678" s="7">
        <v>44666</v>
      </c>
      <c r="AO678" s="7">
        <v>44711</v>
      </c>
      <c r="AP678" s="7">
        <v>44732</v>
      </c>
      <c r="AQ678" s="7">
        <v>44739</v>
      </c>
      <c r="AR678" s="7">
        <v>44746</v>
      </c>
      <c r="AS678" s="7">
        <v>44762</v>
      </c>
      <c r="AT678" s="7">
        <v>44788</v>
      </c>
    </row>
    <row r="679" spans="38:46" x14ac:dyDescent="0.25">
      <c r="AL679" s="8">
        <v>44641</v>
      </c>
      <c r="AM679" s="8">
        <v>44665</v>
      </c>
      <c r="AN679" s="8">
        <v>44666</v>
      </c>
      <c r="AO679" s="8">
        <v>44711</v>
      </c>
      <c r="AP679" s="8">
        <v>44732</v>
      </c>
      <c r="AQ679" s="8">
        <v>44739</v>
      </c>
      <c r="AR679" s="8">
        <v>44746</v>
      </c>
      <c r="AS679" s="8">
        <v>44762</v>
      </c>
      <c r="AT679" s="8">
        <v>44788</v>
      </c>
    </row>
    <row r="680" spans="38:46" x14ac:dyDescent="0.25">
      <c r="AL680" s="8">
        <v>44641</v>
      </c>
      <c r="AM680" s="8">
        <v>44665</v>
      </c>
      <c r="AN680" s="8">
        <v>44666</v>
      </c>
      <c r="AO680" s="8">
        <v>44711</v>
      </c>
      <c r="AP680" s="8">
        <v>44732</v>
      </c>
      <c r="AQ680" s="8">
        <v>44739</v>
      </c>
      <c r="AR680" s="8">
        <v>44746</v>
      </c>
      <c r="AS680" s="8">
        <v>44762</v>
      </c>
      <c r="AT680" s="8">
        <v>44788</v>
      </c>
    </row>
    <row r="681" spans="38:46" x14ac:dyDescent="0.25">
      <c r="AL681" s="8">
        <v>44641</v>
      </c>
      <c r="AM681" s="8">
        <v>44665</v>
      </c>
      <c r="AN681" s="8">
        <v>44666</v>
      </c>
      <c r="AO681" s="8">
        <v>44711</v>
      </c>
      <c r="AP681" s="8">
        <v>44732</v>
      </c>
      <c r="AQ681" s="8">
        <v>44739</v>
      </c>
      <c r="AR681" s="8">
        <v>44746</v>
      </c>
      <c r="AS681" s="8">
        <v>44762</v>
      </c>
      <c r="AT681" s="8">
        <v>44788</v>
      </c>
    </row>
    <row r="682" spans="38:46" x14ac:dyDescent="0.25">
      <c r="AL682" s="7">
        <v>44641</v>
      </c>
      <c r="AM682" s="7">
        <v>44665</v>
      </c>
      <c r="AN682" s="7">
        <v>44666</v>
      </c>
      <c r="AO682" s="7">
        <v>44711</v>
      </c>
      <c r="AP682" s="7">
        <v>44732</v>
      </c>
      <c r="AQ682" s="7">
        <v>44739</v>
      </c>
      <c r="AR682" s="7">
        <v>44746</v>
      </c>
      <c r="AS682" s="7">
        <v>44762</v>
      </c>
      <c r="AT682" s="7">
        <v>44788</v>
      </c>
    </row>
    <row r="683" spans="38:46" x14ac:dyDescent="0.25">
      <c r="AL683" s="8">
        <v>44641</v>
      </c>
      <c r="AM683" s="8">
        <v>44665</v>
      </c>
      <c r="AN683" s="8">
        <v>44666</v>
      </c>
      <c r="AO683" s="8">
        <v>44711</v>
      </c>
      <c r="AP683" s="8">
        <v>44732</v>
      </c>
      <c r="AQ683" s="8">
        <v>44739</v>
      </c>
      <c r="AR683" s="8">
        <v>44746</v>
      </c>
      <c r="AS683" s="8">
        <v>44762</v>
      </c>
      <c r="AT683" s="8">
        <v>44788</v>
      </c>
    </row>
    <row r="684" spans="38:46" x14ac:dyDescent="0.25">
      <c r="AL684" s="8">
        <v>44641</v>
      </c>
      <c r="AM684" s="8">
        <v>44665</v>
      </c>
      <c r="AN684" s="8">
        <v>44666</v>
      </c>
      <c r="AO684" s="8">
        <v>44711</v>
      </c>
      <c r="AP684" s="8">
        <v>44732</v>
      </c>
      <c r="AQ684" s="8">
        <v>44739</v>
      </c>
      <c r="AR684" s="8">
        <v>44746</v>
      </c>
      <c r="AS684" s="8">
        <v>44762</v>
      </c>
      <c r="AT684" s="8">
        <v>44788</v>
      </c>
    </row>
    <row r="685" spans="38:46" x14ac:dyDescent="0.25">
      <c r="AL685" s="8">
        <v>44641</v>
      </c>
      <c r="AM685" s="8">
        <v>44665</v>
      </c>
      <c r="AN685" s="8">
        <v>44666</v>
      </c>
      <c r="AO685" s="8">
        <v>44711</v>
      </c>
      <c r="AP685" s="8">
        <v>44732</v>
      </c>
      <c r="AQ685" s="8">
        <v>44739</v>
      </c>
      <c r="AR685" s="8">
        <v>44746</v>
      </c>
      <c r="AS685" s="8">
        <v>44762</v>
      </c>
      <c r="AT685" s="8">
        <v>44788</v>
      </c>
    </row>
    <row r="686" spans="38:46" x14ac:dyDescent="0.25">
      <c r="AL686" s="7">
        <v>44641</v>
      </c>
      <c r="AM686" s="7">
        <v>44665</v>
      </c>
      <c r="AN686" s="7">
        <v>44666</v>
      </c>
      <c r="AO686" s="7">
        <v>44711</v>
      </c>
      <c r="AP686" s="7">
        <v>44732</v>
      </c>
      <c r="AQ686" s="7">
        <v>44739</v>
      </c>
      <c r="AR686" s="7">
        <v>44746</v>
      </c>
      <c r="AS686" s="7">
        <v>44762</v>
      </c>
      <c r="AT686" s="7">
        <v>44788</v>
      </c>
    </row>
    <row r="687" spans="38:46" x14ac:dyDescent="0.25">
      <c r="AL687" s="8">
        <v>44641</v>
      </c>
      <c r="AM687" s="8">
        <v>44665</v>
      </c>
      <c r="AN687" s="8">
        <v>44666</v>
      </c>
      <c r="AO687" s="8">
        <v>44711</v>
      </c>
      <c r="AP687" s="8">
        <v>44732</v>
      </c>
      <c r="AQ687" s="8">
        <v>44739</v>
      </c>
      <c r="AR687" s="8">
        <v>44746</v>
      </c>
      <c r="AS687" s="8">
        <v>44762</v>
      </c>
      <c r="AT687" s="8">
        <v>44788</v>
      </c>
    </row>
    <row r="688" spans="38:46" x14ac:dyDescent="0.25">
      <c r="AL688" s="8">
        <v>44641</v>
      </c>
      <c r="AM688" s="8">
        <v>44665</v>
      </c>
      <c r="AN688" s="8">
        <v>44666</v>
      </c>
      <c r="AO688" s="8">
        <v>44711</v>
      </c>
      <c r="AP688" s="8">
        <v>44732</v>
      </c>
      <c r="AQ688" s="8">
        <v>44739</v>
      </c>
      <c r="AR688" s="8">
        <v>44746</v>
      </c>
      <c r="AS688" s="8">
        <v>44762</v>
      </c>
      <c r="AT688" s="8">
        <v>44788</v>
      </c>
    </row>
    <row r="689" spans="38:46" x14ac:dyDescent="0.25">
      <c r="AL689" s="8">
        <v>44641</v>
      </c>
      <c r="AM689" s="8">
        <v>44665</v>
      </c>
      <c r="AN689" s="8">
        <v>44666</v>
      </c>
      <c r="AO689" s="8">
        <v>44711</v>
      </c>
      <c r="AP689" s="8">
        <v>44732</v>
      </c>
      <c r="AQ689" s="8">
        <v>44739</v>
      </c>
      <c r="AR689" s="8">
        <v>44746</v>
      </c>
      <c r="AS689" s="8">
        <v>44762</v>
      </c>
      <c r="AT689" s="8">
        <v>44788</v>
      </c>
    </row>
    <row r="690" spans="38:46" x14ac:dyDescent="0.25">
      <c r="AL690" s="7">
        <v>44641</v>
      </c>
      <c r="AM690" s="7">
        <v>44665</v>
      </c>
      <c r="AN690" s="7">
        <v>44666</v>
      </c>
      <c r="AO690" s="7">
        <v>44711</v>
      </c>
      <c r="AP690" s="7">
        <v>44732</v>
      </c>
      <c r="AQ690" s="7">
        <v>44739</v>
      </c>
      <c r="AR690" s="7">
        <v>44746</v>
      </c>
      <c r="AS690" s="7">
        <v>44762</v>
      </c>
      <c r="AT690" s="7">
        <v>44788</v>
      </c>
    </row>
    <row r="691" spans="38:46" x14ac:dyDescent="0.25">
      <c r="AL691" s="8">
        <v>44641</v>
      </c>
      <c r="AM691" s="8">
        <v>44665</v>
      </c>
      <c r="AN691" s="8">
        <v>44666</v>
      </c>
      <c r="AO691" s="8">
        <v>44711</v>
      </c>
      <c r="AP691" s="8">
        <v>44732</v>
      </c>
      <c r="AQ691" s="8">
        <v>44739</v>
      </c>
      <c r="AR691" s="8">
        <v>44746</v>
      </c>
      <c r="AS691" s="8">
        <v>44762</v>
      </c>
      <c r="AT691" s="8">
        <v>44788</v>
      </c>
    </row>
    <row r="692" spans="38:46" x14ac:dyDescent="0.25">
      <c r="AL692" s="8">
        <v>44641</v>
      </c>
      <c r="AM692" s="8">
        <v>44665</v>
      </c>
      <c r="AN692" s="8">
        <v>44666</v>
      </c>
      <c r="AO692" s="8">
        <v>44711</v>
      </c>
      <c r="AP692" s="8">
        <v>44732</v>
      </c>
      <c r="AQ692" s="8">
        <v>44739</v>
      </c>
      <c r="AR692" s="8">
        <v>44746</v>
      </c>
      <c r="AS692" s="8">
        <v>44762</v>
      </c>
      <c r="AT692" s="8">
        <v>44788</v>
      </c>
    </row>
    <row r="693" spans="38:46" x14ac:dyDescent="0.25">
      <c r="AL693" s="8">
        <v>44641</v>
      </c>
      <c r="AM693" s="8">
        <v>44665</v>
      </c>
      <c r="AN693" s="8">
        <v>44666</v>
      </c>
      <c r="AO693" s="8">
        <v>44711</v>
      </c>
      <c r="AP693" s="8">
        <v>44732</v>
      </c>
      <c r="AQ693" s="8">
        <v>44739</v>
      </c>
      <c r="AR693" s="8">
        <v>44746</v>
      </c>
      <c r="AS693" s="8">
        <v>44762</v>
      </c>
      <c r="AT693" s="8">
        <v>44788</v>
      </c>
    </row>
    <row r="694" spans="38:46" x14ac:dyDescent="0.25">
      <c r="AL694" s="7">
        <v>44641</v>
      </c>
      <c r="AM694" s="7">
        <v>44665</v>
      </c>
      <c r="AN694" s="7">
        <v>44666</v>
      </c>
      <c r="AO694" s="7">
        <v>44711</v>
      </c>
      <c r="AP694" s="7">
        <v>44732</v>
      </c>
      <c r="AQ694" s="7">
        <v>44739</v>
      </c>
      <c r="AR694" s="7">
        <v>44746</v>
      </c>
      <c r="AS694" s="7">
        <v>44762</v>
      </c>
      <c r="AT694" s="7">
        <v>44788</v>
      </c>
    </row>
    <row r="695" spans="38:46" x14ac:dyDescent="0.25">
      <c r="AL695" s="8">
        <v>44641</v>
      </c>
      <c r="AM695" s="8">
        <v>44665</v>
      </c>
      <c r="AN695" s="8">
        <v>44666</v>
      </c>
      <c r="AO695" s="8">
        <v>44711</v>
      </c>
      <c r="AP695" s="8">
        <v>44732</v>
      </c>
      <c r="AQ695" s="8">
        <v>44739</v>
      </c>
      <c r="AR695" s="8">
        <v>44746</v>
      </c>
      <c r="AS695" s="8">
        <v>44762</v>
      </c>
      <c r="AT695" s="8">
        <v>44788</v>
      </c>
    </row>
    <row r="696" spans="38:46" x14ac:dyDescent="0.25">
      <c r="AL696" s="8">
        <v>44641</v>
      </c>
      <c r="AM696" s="8">
        <v>44665</v>
      </c>
      <c r="AN696" s="8">
        <v>44666</v>
      </c>
      <c r="AO696" s="8">
        <v>44711</v>
      </c>
      <c r="AP696" s="8">
        <v>44732</v>
      </c>
      <c r="AQ696" s="8">
        <v>44739</v>
      </c>
      <c r="AR696" s="8">
        <v>44746</v>
      </c>
      <c r="AS696" s="8">
        <v>44762</v>
      </c>
      <c r="AT696" s="8">
        <v>44788</v>
      </c>
    </row>
    <row r="697" spans="38:46" x14ac:dyDescent="0.25">
      <c r="AL697" s="8">
        <v>44641</v>
      </c>
      <c r="AM697" s="8">
        <v>44665</v>
      </c>
      <c r="AN697" s="8">
        <v>44666</v>
      </c>
      <c r="AO697" s="8">
        <v>44711</v>
      </c>
      <c r="AP697" s="8">
        <v>44732</v>
      </c>
      <c r="AQ697" s="8">
        <v>44739</v>
      </c>
      <c r="AR697" s="8">
        <v>44746</v>
      </c>
      <c r="AS697" s="8">
        <v>44762</v>
      </c>
      <c r="AT697" s="8">
        <v>44788</v>
      </c>
    </row>
    <row r="698" spans="38:46" x14ac:dyDescent="0.25">
      <c r="AL698" s="7">
        <v>44641</v>
      </c>
      <c r="AM698" s="7">
        <v>44665</v>
      </c>
      <c r="AN698" s="7">
        <v>44666</v>
      </c>
      <c r="AO698" s="7">
        <v>44711</v>
      </c>
      <c r="AP698" s="7">
        <v>44732</v>
      </c>
      <c r="AQ698" s="7">
        <v>44739</v>
      </c>
      <c r="AR698" s="7">
        <v>44746</v>
      </c>
      <c r="AS698" s="7">
        <v>44762</v>
      </c>
      <c r="AT698" s="7">
        <v>44788</v>
      </c>
    </row>
    <row r="699" spans="38:46" x14ac:dyDescent="0.25">
      <c r="AL699" s="8">
        <v>44641</v>
      </c>
      <c r="AM699" s="8">
        <v>44665</v>
      </c>
      <c r="AN699" s="8">
        <v>44666</v>
      </c>
      <c r="AO699" s="8">
        <v>44711</v>
      </c>
      <c r="AP699" s="8">
        <v>44732</v>
      </c>
      <c r="AQ699" s="8">
        <v>44739</v>
      </c>
      <c r="AR699" s="8">
        <v>44746</v>
      </c>
      <c r="AS699" s="8">
        <v>44762</v>
      </c>
      <c r="AT699" s="8">
        <v>44788</v>
      </c>
    </row>
    <row r="700" spans="38:46" x14ac:dyDescent="0.25">
      <c r="AL700" s="8">
        <v>44641</v>
      </c>
      <c r="AM700" s="8">
        <v>44665</v>
      </c>
      <c r="AN700" s="8">
        <v>44666</v>
      </c>
      <c r="AO700" s="8">
        <v>44711</v>
      </c>
      <c r="AP700" s="8">
        <v>44732</v>
      </c>
      <c r="AQ700" s="8">
        <v>44739</v>
      </c>
      <c r="AR700" s="8">
        <v>44746</v>
      </c>
      <c r="AS700" s="8">
        <v>44762</v>
      </c>
      <c r="AT700" s="8">
        <v>44788</v>
      </c>
    </row>
    <row r="701" spans="38:46" x14ac:dyDescent="0.25">
      <c r="AL701" s="8">
        <v>44641</v>
      </c>
      <c r="AM701" s="8">
        <v>44665</v>
      </c>
      <c r="AN701" s="8">
        <v>44666</v>
      </c>
      <c r="AO701" s="8">
        <v>44711</v>
      </c>
      <c r="AP701" s="8">
        <v>44732</v>
      </c>
      <c r="AQ701" s="8">
        <v>44739</v>
      </c>
      <c r="AR701" s="8">
        <v>44746</v>
      </c>
      <c r="AS701" s="8">
        <v>44762</v>
      </c>
      <c r="AT701" s="8">
        <v>44788</v>
      </c>
    </row>
    <row r="702" spans="38:46" x14ac:dyDescent="0.25">
      <c r="AL702" s="7">
        <v>44641</v>
      </c>
      <c r="AM702" s="7">
        <v>44665</v>
      </c>
      <c r="AN702" s="7">
        <v>44666</v>
      </c>
      <c r="AO702" s="7">
        <v>44711</v>
      </c>
      <c r="AP702" s="7">
        <v>44732</v>
      </c>
      <c r="AQ702" s="7">
        <v>44739</v>
      </c>
      <c r="AR702" s="7">
        <v>44746</v>
      </c>
      <c r="AS702" s="7">
        <v>44762</v>
      </c>
      <c r="AT702" s="7">
        <v>44788</v>
      </c>
    </row>
    <row r="703" spans="38:46" x14ac:dyDescent="0.25">
      <c r="AL703" s="8">
        <v>44641</v>
      </c>
      <c r="AM703" s="8">
        <v>44665</v>
      </c>
      <c r="AN703" s="8">
        <v>44666</v>
      </c>
      <c r="AO703" s="8">
        <v>44711</v>
      </c>
      <c r="AP703" s="8">
        <v>44732</v>
      </c>
      <c r="AQ703" s="8">
        <v>44739</v>
      </c>
      <c r="AR703" s="8">
        <v>44746</v>
      </c>
      <c r="AS703" s="8">
        <v>44762</v>
      </c>
      <c r="AT703" s="8">
        <v>44788</v>
      </c>
    </row>
    <row r="704" spans="38:46" x14ac:dyDescent="0.25">
      <c r="AL704" s="8">
        <v>44641</v>
      </c>
      <c r="AM704" s="8">
        <v>44665</v>
      </c>
      <c r="AN704" s="8">
        <v>44666</v>
      </c>
      <c r="AO704" s="8">
        <v>44711</v>
      </c>
      <c r="AP704" s="8">
        <v>44732</v>
      </c>
      <c r="AQ704" s="8">
        <v>44739</v>
      </c>
      <c r="AR704" s="8">
        <v>44746</v>
      </c>
      <c r="AS704" s="8">
        <v>44762</v>
      </c>
      <c r="AT704" s="8">
        <v>44788</v>
      </c>
    </row>
    <row r="705" spans="38:46" x14ac:dyDescent="0.25">
      <c r="AL705" s="8">
        <v>44641</v>
      </c>
      <c r="AM705" s="8">
        <v>44665</v>
      </c>
      <c r="AN705" s="8">
        <v>44666</v>
      </c>
      <c r="AO705" s="8">
        <v>44711</v>
      </c>
      <c r="AP705" s="8">
        <v>44732</v>
      </c>
      <c r="AQ705" s="8">
        <v>44739</v>
      </c>
      <c r="AR705" s="8">
        <v>44746</v>
      </c>
      <c r="AS705" s="8">
        <v>44762</v>
      </c>
      <c r="AT705" s="8">
        <v>44788</v>
      </c>
    </row>
    <row r="706" spans="38:46" x14ac:dyDescent="0.25">
      <c r="AL706" s="7">
        <v>44641</v>
      </c>
      <c r="AM706" s="7">
        <v>44665</v>
      </c>
      <c r="AN706" s="7">
        <v>44666</v>
      </c>
      <c r="AO706" s="7">
        <v>44711</v>
      </c>
      <c r="AP706" s="7">
        <v>44732</v>
      </c>
      <c r="AQ706" s="7">
        <v>44739</v>
      </c>
      <c r="AR706" s="7">
        <v>44746</v>
      </c>
      <c r="AS706" s="7">
        <v>44762</v>
      </c>
      <c r="AT706" s="7">
        <v>44788</v>
      </c>
    </row>
    <row r="707" spans="38:46" x14ac:dyDescent="0.25">
      <c r="AL707" s="8">
        <v>44641</v>
      </c>
      <c r="AM707" s="8">
        <v>44665</v>
      </c>
      <c r="AN707" s="8">
        <v>44666</v>
      </c>
      <c r="AO707" s="8">
        <v>44711</v>
      </c>
      <c r="AP707" s="8">
        <v>44732</v>
      </c>
      <c r="AQ707" s="8">
        <v>44739</v>
      </c>
      <c r="AR707" s="8">
        <v>44746</v>
      </c>
      <c r="AS707" s="8">
        <v>44762</v>
      </c>
      <c r="AT707" s="8">
        <v>44788</v>
      </c>
    </row>
    <row r="708" spans="38:46" x14ac:dyDescent="0.25">
      <c r="AL708" s="8">
        <v>44641</v>
      </c>
      <c r="AM708" s="8">
        <v>44665</v>
      </c>
      <c r="AN708" s="8">
        <v>44666</v>
      </c>
      <c r="AO708" s="8">
        <v>44711</v>
      </c>
      <c r="AP708" s="8">
        <v>44732</v>
      </c>
      <c r="AQ708" s="8">
        <v>44739</v>
      </c>
      <c r="AR708" s="8">
        <v>44746</v>
      </c>
      <c r="AS708" s="8">
        <v>44762</v>
      </c>
      <c r="AT708" s="8">
        <v>44788</v>
      </c>
    </row>
    <row r="709" spans="38:46" x14ac:dyDescent="0.25">
      <c r="AL709" s="8">
        <v>44641</v>
      </c>
      <c r="AM709" s="8">
        <v>44665</v>
      </c>
      <c r="AN709" s="8">
        <v>44666</v>
      </c>
      <c r="AO709" s="8">
        <v>44711</v>
      </c>
      <c r="AP709" s="8">
        <v>44732</v>
      </c>
      <c r="AQ709" s="8">
        <v>44739</v>
      </c>
      <c r="AR709" s="8">
        <v>44746</v>
      </c>
      <c r="AS709" s="8">
        <v>44762</v>
      </c>
      <c r="AT709" s="8">
        <v>44788</v>
      </c>
    </row>
    <row r="710" spans="38:46" x14ac:dyDescent="0.25">
      <c r="AL710" s="7">
        <v>44641</v>
      </c>
      <c r="AM710" s="7">
        <v>44665</v>
      </c>
      <c r="AN710" s="7">
        <v>44666</v>
      </c>
      <c r="AO710" s="7">
        <v>44711</v>
      </c>
      <c r="AP710" s="7">
        <v>44732</v>
      </c>
      <c r="AQ710" s="7">
        <v>44739</v>
      </c>
      <c r="AR710" s="7">
        <v>44746</v>
      </c>
      <c r="AS710" s="7">
        <v>44762</v>
      </c>
      <c r="AT710" s="7">
        <v>44788</v>
      </c>
    </row>
    <row r="711" spans="38:46" x14ac:dyDescent="0.25">
      <c r="AL711" s="8">
        <v>44641</v>
      </c>
      <c r="AM711" s="8">
        <v>44665</v>
      </c>
      <c r="AN711" s="8">
        <v>44666</v>
      </c>
      <c r="AO711" s="8">
        <v>44711</v>
      </c>
      <c r="AP711" s="8">
        <v>44732</v>
      </c>
      <c r="AQ711" s="8">
        <v>44739</v>
      </c>
      <c r="AR711" s="8">
        <v>44746</v>
      </c>
      <c r="AS711" s="8">
        <v>44762</v>
      </c>
      <c r="AT711" s="8">
        <v>44788</v>
      </c>
    </row>
    <row r="712" spans="38:46" x14ac:dyDescent="0.25">
      <c r="AL712" s="8">
        <v>44641</v>
      </c>
      <c r="AM712" s="8">
        <v>44665</v>
      </c>
      <c r="AN712" s="8">
        <v>44666</v>
      </c>
      <c r="AO712" s="8">
        <v>44711</v>
      </c>
      <c r="AP712" s="8">
        <v>44732</v>
      </c>
      <c r="AQ712" s="8">
        <v>44739</v>
      </c>
      <c r="AR712" s="8">
        <v>44746</v>
      </c>
      <c r="AS712" s="8">
        <v>44762</v>
      </c>
      <c r="AT712" s="8">
        <v>44788</v>
      </c>
    </row>
    <row r="713" spans="38:46" x14ac:dyDescent="0.25">
      <c r="AL713" s="8">
        <v>44641</v>
      </c>
      <c r="AM713" s="8">
        <v>44665</v>
      </c>
      <c r="AN713" s="8">
        <v>44666</v>
      </c>
      <c r="AO713" s="8">
        <v>44711</v>
      </c>
      <c r="AP713" s="8">
        <v>44732</v>
      </c>
      <c r="AQ713" s="8">
        <v>44739</v>
      </c>
      <c r="AR713" s="8">
        <v>44746</v>
      </c>
      <c r="AS713" s="8">
        <v>44762</v>
      </c>
      <c r="AT713" s="8">
        <v>44788</v>
      </c>
    </row>
    <row r="714" spans="38:46" x14ac:dyDescent="0.25">
      <c r="AL714" s="7">
        <v>44641</v>
      </c>
      <c r="AM714" s="7">
        <v>44665</v>
      </c>
      <c r="AN714" s="7">
        <v>44666</v>
      </c>
      <c r="AO714" s="7">
        <v>44711</v>
      </c>
      <c r="AP714" s="7">
        <v>44732</v>
      </c>
      <c r="AQ714" s="7">
        <v>44739</v>
      </c>
      <c r="AR714" s="7">
        <v>44746</v>
      </c>
      <c r="AS714" s="7">
        <v>44762</v>
      </c>
      <c r="AT714" s="7">
        <v>44788</v>
      </c>
    </row>
    <row r="715" spans="38:46" x14ac:dyDescent="0.25">
      <c r="AL715" s="8">
        <v>44641</v>
      </c>
      <c r="AM715" s="8">
        <v>44665</v>
      </c>
      <c r="AN715" s="8">
        <v>44666</v>
      </c>
      <c r="AO715" s="8">
        <v>44711</v>
      </c>
      <c r="AP715" s="8">
        <v>44732</v>
      </c>
      <c r="AQ715" s="8">
        <v>44739</v>
      </c>
      <c r="AR715" s="8">
        <v>44746</v>
      </c>
      <c r="AS715" s="8">
        <v>44762</v>
      </c>
      <c r="AT715" s="8">
        <v>44788</v>
      </c>
    </row>
    <row r="716" spans="38:46" x14ac:dyDescent="0.25">
      <c r="AL716" s="8">
        <v>44641</v>
      </c>
      <c r="AM716" s="8">
        <v>44665</v>
      </c>
      <c r="AN716" s="8">
        <v>44666</v>
      </c>
      <c r="AO716" s="8">
        <v>44711</v>
      </c>
      <c r="AP716" s="8">
        <v>44732</v>
      </c>
      <c r="AQ716" s="8">
        <v>44739</v>
      </c>
      <c r="AR716" s="8">
        <v>44746</v>
      </c>
      <c r="AS716" s="8">
        <v>44762</v>
      </c>
      <c r="AT716" s="8">
        <v>44788</v>
      </c>
    </row>
    <row r="717" spans="38:46" x14ac:dyDescent="0.25">
      <c r="AL717" s="8">
        <v>44641</v>
      </c>
      <c r="AM717" s="8">
        <v>44665</v>
      </c>
      <c r="AN717" s="8">
        <v>44666</v>
      </c>
      <c r="AO717" s="8">
        <v>44711</v>
      </c>
      <c r="AP717" s="8">
        <v>44732</v>
      </c>
      <c r="AQ717" s="8">
        <v>44739</v>
      </c>
      <c r="AR717" s="8">
        <v>44746</v>
      </c>
      <c r="AS717" s="8">
        <v>44762</v>
      </c>
      <c r="AT717" s="8">
        <v>44788</v>
      </c>
    </row>
    <row r="718" spans="38:46" x14ac:dyDescent="0.25">
      <c r="AL718" s="7">
        <v>44641</v>
      </c>
      <c r="AM718" s="7">
        <v>44665</v>
      </c>
      <c r="AN718" s="7">
        <v>44666</v>
      </c>
      <c r="AO718" s="7">
        <v>44711</v>
      </c>
      <c r="AP718" s="7">
        <v>44732</v>
      </c>
      <c r="AQ718" s="7">
        <v>44739</v>
      </c>
      <c r="AR718" s="7">
        <v>44746</v>
      </c>
      <c r="AS718" s="7">
        <v>44762</v>
      </c>
      <c r="AT718" s="7">
        <v>44788</v>
      </c>
    </row>
    <row r="719" spans="38:46" x14ac:dyDescent="0.25">
      <c r="AL719" s="8">
        <v>44641</v>
      </c>
      <c r="AM719" s="8">
        <v>44665</v>
      </c>
      <c r="AN719" s="8">
        <v>44666</v>
      </c>
      <c r="AO719" s="8">
        <v>44711</v>
      </c>
      <c r="AP719" s="8">
        <v>44732</v>
      </c>
      <c r="AQ719" s="8">
        <v>44739</v>
      </c>
      <c r="AR719" s="8">
        <v>44746</v>
      </c>
      <c r="AS719" s="8">
        <v>44762</v>
      </c>
      <c r="AT719" s="8">
        <v>44788</v>
      </c>
    </row>
    <row r="720" spans="38:46" x14ac:dyDescent="0.25">
      <c r="AL720" s="8">
        <v>44641</v>
      </c>
      <c r="AM720" s="8">
        <v>44665</v>
      </c>
      <c r="AN720" s="8">
        <v>44666</v>
      </c>
      <c r="AO720" s="8">
        <v>44711</v>
      </c>
      <c r="AP720" s="8">
        <v>44732</v>
      </c>
      <c r="AQ720" s="8">
        <v>44739</v>
      </c>
      <c r="AR720" s="8">
        <v>44746</v>
      </c>
      <c r="AS720" s="8">
        <v>44762</v>
      </c>
      <c r="AT720" s="8">
        <v>44788</v>
      </c>
    </row>
    <row r="721" spans="38:46" x14ac:dyDescent="0.25">
      <c r="AL721" s="8">
        <v>44641</v>
      </c>
      <c r="AM721" s="8">
        <v>44665</v>
      </c>
      <c r="AN721" s="8">
        <v>44666</v>
      </c>
      <c r="AO721" s="8">
        <v>44711</v>
      </c>
      <c r="AP721" s="8">
        <v>44732</v>
      </c>
      <c r="AQ721" s="8">
        <v>44739</v>
      </c>
      <c r="AR721" s="8">
        <v>44746</v>
      </c>
      <c r="AS721" s="8">
        <v>44762</v>
      </c>
      <c r="AT721" s="8">
        <v>44788</v>
      </c>
    </row>
    <row r="722" spans="38:46" x14ac:dyDescent="0.25">
      <c r="AL722" s="7">
        <v>44641</v>
      </c>
      <c r="AM722" s="7">
        <v>44665</v>
      </c>
      <c r="AN722" s="7">
        <v>44666</v>
      </c>
      <c r="AO722" s="7">
        <v>44711</v>
      </c>
      <c r="AP722" s="7">
        <v>44732</v>
      </c>
      <c r="AQ722" s="7">
        <v>44739</v>
      </c>
      <c r="AR722" s="7">
        <v>44746</v>
      </c>
      <c r="AS722" s="7">
        <v>44762</v>
      </c>
      <c r="AT722" s="7">
        <v>44788</v>
      </c>
    </row>
    <row r="723" spans="38:46" x14ac:dyDescent="0.25">
      <c r="AL723" s="8">
        <v>44641</v>
      </c>
      <c r="AM723" s="8">
        <v>44665</v>
      </c>
      <c r="AN723" s="8">
        <v>44666</v>
      </c>
      <c r="AO723" s="8">
        <v>44711</v>
      </c>
      <c r="AP723" s="8">
        <v>44732</v>
      </c>
      <c r="AQ723" s="8">
        <v>44739</v>
      </c>
      <c r="AR723" s="8">
        <v>44746</v>
      </c>
      <c r="AS723" s="8">
        <v>44762</v>
      </c>
      <c r="AT723" s="8">
        <v>44788</v>
      </c>
    </row>
    <row r="724" spans="38:46" x14ac:dyDescent="0.25">
      <c r="AL724" s="8">
        <v>44641</v>
      </c>
      <c r="AM724" s="8">
        <v>44665</v>
      </c>
      <c r="AN724" s="8">
        <v>44666</v>
      </c>
      <c r="AO724" s="8">
        <v>44711</v>
      </c>
      <c r="AP724" s="8">
        <v>44732</v>
      </c>
      <c r="AQ724" s="8">
        <v>44739</v>
      </c>
      <c r="AR724" s="8">
        <v>44746</v>
      </c>
      <c r="AS724" s="8">
        <v>44762</v>
      </c>
      <c r="AT724" s="8">
        <v>44788</v>
      </c>
    </row>
    <row r="725" spans="38:46" x14ac:dyDescent="0.25">
      <c r="AL725" s="8">
        <v>44641</v>
      </c>
      <c r="AM725" s="8">
        <v>44665</v>
      </c>
      <c r="AN725" s="8">
        <v>44666</v>
      </c>
      <c r="AO725" s="8">
        <v>44711</v>
      </c>
      <c r="AP725" s="8">
        <v>44732</v>
      </c>
      <c r="AQ725" s="8">
        <v>44739</v>
      </c>
      <c r="AR725" s="8">
        <v>44746</v>
      </c>
      <c r="AS725" s="8">
        <v>44762</v>
      </c>
      <c r="AT725" s="8">
        <v>44788</v>
      </c>
    </row>
    <row r="726" spans="38:46" x14ac:dyDescent="0.25">
      <c r="AL726" s="7">
        <v>44641</v>
      </c>
      <c r="AM726" s="7">
        <v>44665</v>
      </c>
      <c r="AN726" s="7">
        <v>44666</v>
      </c>
      <c r="AO726" s="7">
        <v>44711</v>
      </c>
      <c r="AP726" s="7">
        <v>44732</v>
      </c>
      <c r="AQ726" s="7">
        <v>44739</v>
      </c>
      <c r="AR726" s="7">
        <v>44746</v>
      </c>
      <c r="AS726" s="7">
        <v>44762</v>
      </c>
      <c r="AT726" s="7">
        <v>44788</v>
      </c>
    </row>
    <row r="727" spans="38:46" x14ac:dyDescent="0.25">
      <c r="AL727" s="8">
        <v>44641</v>
      </c>
      <c r="AM727" s="8">
        <v>44665</v>
      </c>
      <c r="AN727" s="8">
        <v>44666</v>
      </c>
      <c r="AO727" s="8">
        <v>44711</v>
      </c>
      <c r="AP727" s="8">
        <v>44732</v>
      </c>
      <c r="AQ727" s="8">
        <v>44739</v>
      </c>
      <c r="AR727" s="8">
        <v>44746</v>
      </c>
      <c r="AS727" s="8">
        <v>44762</v>
      </c>
      <c r="AT727" s="8">
        <v>44788</v>
      </c>
    </row>
    <row r="728" spans="38:46" x14ac:dyDescent="0.25">
      <c r="AL728" s="8">
        <v>44641</v>
      </c>
      <c r="AM728" s="8">
        <v>44665</v>
      </c>
      <c r="AN728" s="8">
        <v>44666</v>
      </c>
      <c r="AO728" s="8">
        <v>44711</v>
      </c>
      <c r="AP728" s="8">
        <v>44732</v>
      </c>
      <c r="AQ728" s="8">
        <v>44739</v>
      </c>
      <c r="AR728" s="8">
        <v>44746</v>
      </c>
      <c r="AS728" s="8">
        <v>44762</v>
      </c>
      <c r="AT728" s="8">
        <v>44788</v>
      </c>
    </row>
    <row r="729" spans="38:46" x14ac:dyDescent="0.25">
      <c r="AL729" s="8">
        <v>44641</v>
      </c>
      <c r="AM729" s="8">
        <v>44665</v>
      </c>
      <c r="AN729" s="8">
        <v>44666</v>
      </c>
      <c r="AO729" s="8">
        <v>44711</v>
      </c>
      <c r="AP729" s="8">
        <v>44732</v>
      </c>
      <c r="AQ729" s="8">
        <v>44739</v>
      </c>
      <c r="AR729" s="8">
        <v>44746</v>
      </c>
      <c r="AS729" s="8">
        <v>44762</v>
      </c>
      <c r="AT729" s="8">
        <v>44788</v>
      </c>
    </row>
    <row r="730" spans="38:46" x14ac:dyDescent="0.25">
      <c r="AL730" s="7">
        <v>44641</v>
      </c>
      <c r="AM730" s="7">
        <v>44665</v>
      </c>
      <c r="AN730" s="7">
        <v>44666</v>
      </c>
      <c r="AO730" s="7">
        <v>44711</v>
      </c>
      <c r="AP730" s="7">
        <v>44732</v>
      </c>
      <c r="AQ730" s="7">
        <v>44739</v>
      </c>
      <c r="AR730" s="7">
        <v>44746</v>
      </c>
      <c r="AS730" s="7">
        <v>44762</v>
      </c>
      <c r="AT730" s="7">
        <v>44788</v>
      </c>
    </row>
    <row r="731" spans="38:46" x14ac:dyDescent="0.25">
      <c r="AL731" s="8">
        <v>44641</v>
      </c>
      <c r="AM731" s="8">
        <v>44665</v>
      </c>
      <c r="AN731" s="8">
        <v>44666</v>
      </c>
      <c r="AO731" s="8">
        <v>44711</v>
      </c>
      <c r="AP731" s="8">
        <v>44732</v>
      </c>
      <c r="AQ731" s="8">
        <v>44739</v>
      </c>
      <c r="AR731" s="8">
        <v>44746</v>
      </c>
      <c r="AS731" s="8">
        <v>44762</v>
      </c>
      <c r="AT731" s="8">
        <v>44788</v>
      </c>
    </row>
    <row r="732" spans="38:46" x14ac:dyDescent="0.25">
      <c r="AL732" s="8">
        <v>44641</v>
      </c>
      <c r="AM732" s="8">
        <v>44665</v>
      </c>
      <c r="AN732" s="8">
        <v>44666</v>
      </c>
      <c r="AO732" s="8">
        <v>44711</v>
      </c>
      <c r="AP732" s="8">
        <v>44732</v>
      </c>
      <c r="AQ732" s="8">
        <v>44739</v>
      </c>
      <c r="AR732" s="8">
        <v>44746</v>
      </c>
      <c r="AS732" s="8">
        <v>44762</v>
      </c>
      <c r="AT732" s="8">
        <v>44788</v>
      </c>
    </row>
    <row r="733" spans="38:46" x14ac:dyDescent="0.25">
      <c r="AL733" s="8">
        <v>44641</v>
      </c>
      <c r="AM733" s="8">
        <v>44665</v>
      </c>
      <c r="AN733" s="8">
        <v>44666</v>
      </c>
      <c r="AO733" s="8">
        <v>44711</v>
      </c>
      <c r="AP733" s="8">
        <v>44732</v>
      </c>
      <c r="AQ733" s="8">
        <v>44739</v>
      </c>
      <c r="AR733" s="8">
        <v>44746</v>
      </c>
      <c r="AS733" s="8">
        <v>44762</v>
      </c>
      <c r="AT733" s="8">
        <v>44788</v>
      </c>
    </row>
    <row r="734" spans="38:46" x14ac:dyDescent="0.25">
      <c r="AL734" s="7">
        <v>44641</v>
      </c>
      <c r="AM734" s="7">
        <v>44665</v>
      </c>
      <c r="AN734" s="7">
        <v>44666</v>
      </c>
      <c r="AO734" s="7">
        <v>44711</v>
      </c>
      <c r="AP734" s="7">
        <v>44732</v>
      </c>
      <c r="AQ734" s="7">
        <v>44739</v>
      </c>
      <c r="AR734" s="7">
        <v>44746</v>
      </c>
      <c r="AS734" s="7">
        <v>44762</v>
      </c>
      <c r="AT734" s="7">
        <v>44788</v>
      </c>
    </row>
    <row r="735" spans="38:46" x14ac:dyDescent="0.25">
      <c r="AL735" s="8">
        <v>44641</v>
      </c>
      <c r="AM735" s="8">
        <v>44665</v>
      </c>
      <c r="AN735" s="8">
        <v>44666</v>
      </c>
      <c r="AO735" s="8">
        <v>44711</v>
      </c>
      <c r="AP735" s="8">
        <v>44732</v>
      </c>
      <c r="AQ735" s="8">
        <v>44739</v>
      </c>
      <c r="AR735" s="8">
        <v>44746</v>
      </c>
      <c r="AS735" s="8">
        <v>44762</v>
      </c>
      <c r="AT735" s="8">
        <v>44788</v>
      </c>
    </row>
    <row r="736" spans="38:46" x14ac:dyDescent="0.25">
      <c r="AL736" s="8">
        <v>44641</v>
      </c>
      <c r="AM736" s="8">
        <v>44665</v>
      </c>
      <c r="AN736" s="8">
        <v>44666</v>
      </c>
      <c r="AO736" s="8">
        <v>44711</v>
      </c>
      <c r="AP736" s="8">
        <v>44732</v>
      </c>
      <c r="AQ736" s="8">
        <v>44739</v>
      </c>
      <c r="AR736" s="8">
        <v>44746</v>
      </c>
      <c r="AS736" s="8">
        <v>44762</v>
      </c>
      <c r="AT736" s="8">
        <v>44788</v>
      </c>
    </row>
    <row r="737" spans="38:46" x14ac:dyDescent="0.25">
      <c r="AL737" s="8">
        <v>44641</v>
      </c>
      <c r="AM737" s="8">
        <v>44665</v>
      </c>
      <c r="AN737" s="8">
        <v>44666</v>
      </c>
      <c r="AO737" s="8">
        <v>44711</v>
      </c>
      <c r="AP737" s="8">
        <v>44732</v>
      </c>
      <c r="AQ737" s="8">
        <v>44739</v>
      </c>
      <c r="AR737" s="8">
        <v>44746</v>
      </c>
      <c r="AS737" s="8">
        <v>44762</v>
      </c>
      <c r="AT737" s="8">
        <v>44788</v>
      </c>
    </row>
    <row r="738" spans="38:46" x14ac:dyDescent="0.25">
      <c r="AL738" s="7">
        <v>44641</v>
      </c>
      <c r="AM738" s="7">
        <v>44665</v>
      </c>
      <c r="AN738" s="7">
        <v>44666</v>
      </c>
      <c r="AO738" s="7">
        <v>44711</v>
      </c>
      <c r="AP738" s="7">
        <v>44732</v>
      </c>
      <c r="AQ738" s="7">
        <v>44739</v>
      </c>
      <c r="AR738" s="7">
        <v>44746</v>
      </c>
      <c r="AS738" s="7">
        <v>44762</v>
      </c>
      <c r="AT738" s="7">
        <v>44788</v>
      </c>
    </row>
    <row r="739" spans="38:46" x14ac:dyDescent="0.25">
      <c r="AL739" s="8">
        <v>44641</v>
      </c>
      <c r="AM739" s="8">
        <v>44665</v>
      </c>
      <c r="AN739" s="8">
        <v>44666</v>
      </c>
      <c r="AO739" s="8">
        <v>44711</v>
      </c>
      <c r="AP739" s="8">
        <v>44732</v>
      </c>
      <c r="AQ739" s="8">
        <v>44739</v>
      </c>
      <c r="AR739" s="8">
        <v>44746</v>
      </c>
      <c r="AS739" s="8">
        <v>44762</v>
      </c>
      <c r="AT739" s="8">
        <v>44788</v>
      </c>
    </row>
    <row r="740" spans="38:46" x14ac:dyDescent="0.25">
      <c r="AL740" s="8">
        <v>44641</v>
      </c>
      <c r="AM740" s="8">
        <v>44665</v>
      </c>
      <c r="AN740" s="8">
        <v>44666</v>
      </c>
      <c r="AO740" s="8">
        <v>44711</v>
      </c>
      <c r="AP740" s="8">
        <v>44732</v>
      </c>
      <c r="AQ740" s="8">
        <v>44739</v>
      </c>
      <c r="AR740" s="8">
        <v>44746</v>
      </c>
      <c r="AS740" s="8">
        <v>44762</v>
      </c>
      <c r="AT740" s="8">
        <v>44788</v>
      </c>
    </row>
    <row r="741" spans="38:46" x14ac:dyDescent="0.25">
      <c r="AL741" s="8">
        <v>44641</v>
      </c>
      <c r="AM741" s="8">
        <v>44665</v>
      </c>
      <c r="AN741" s="8">
        <v>44666</v>
      </c>
      <c r="AO741" s="8">
        <v>44711</v>
      </c>
      <c r="AP741" s="8">
        <v>44732</v>
      </c>
      <c r="AQ741" s="8">
        <v>44739</v>
      </c>
      <c r="AR741" s="8">
        <v>44746</v>
      </c>
      <c r="AS741" s="8">
        <v>44762</v>
      </c>
      <c r="AT741" s="8">
        <v>44788</v>
      </c>
    </row>
    <row r="742" spans="38:46" x14ac:dyDescent="0.25">
      <c r="AL742" s="7">
        <v>44641</v>
      </c>
      <c r="AM742" s="7">
        <v>44665</v>
      </c>
      <c r="AN742" s="7">
        <v>44666</v>
      </c>
      <c r="AO742" s="7">
        <v>44711</v>
      </c>
      <c r="AP742" s="7">
        <v>44732</v>
      </c>
      <c r="AQ742" s="7">
        <v>44739</v>
      </c>
      <c r="AR742" s="7">
        <v>44746</v>
      </c>
      <c r="AS742" s="7">
        <v>44762</v>
      </c>
      <c r="AT742" s="7">
        <v>44788</v>
      </c>
    </row>
    <row r="743" spans="38:46" x14ac:dyDescent="0.25">
      <c r="AL743" s="8">
        <v>44641</v>
      </c>
      <c r="AM743" s="8">
        <v>44665</v>
      </c>
      <c r="AN743" s="8">
        <v>44666</v>
      </c>
      <c r="AO743" s="8">
        <v>44711</v>
      </c>
      <c r="AP743" s="8">
        <v>44732</v>
      </c>
      <c r="AQ743" s="8">
        <v>44739</v>
      </c>
      <c r="AR743" s="8">
        <v>44746</v>
      </c>
      <c r="AS743" s="8">
        <v>44762</v>
      </c>
      <c r="AT743" s="8">
        <v>44788</v>
      </c>
    </row>
    <row r="744" spans="38:46" x14ac:dyDescent="0.25">
      <c r="AL744" s="8">
        <v>44641</v>
      </c>
      <c r="AM744" s="8">
        <v>44665</v>
      </c>
      <c r="AN744" s="8">
        <v>44666</v>
      </c>
      <c r="AO744" s="8">
        <v>44711</v>
      </c>
      <c r="AP744" s="8">
        <v>44732</v>
      </c>
      <c r="AQ744" s="8">
        <v>44739</v>
      </c>
      <c r="AR744" s="8">
        <v>44746</v>
      </c>
      <c r="AS744" s="8">
        <v>44762</v>
      </c>
      <c r="AT744" s="8">
        <v>44788</v>
      </c>
    </row>
    <row r="745" spans="38:46" x14ac:dyDescent="0.25">
      <c r="AL745" s="8">
        <v>44641</v>
      </c>
      <c r="AM745" s="8">
        <v>44665</v>
      </c>
      <c r="AN745" s="8">
        <v>44666</v>
      </c>
      <c r="AO745" s="8">
        <v>44711</v>
      </c>
      <c r="AP745" s="8">
        <v>44732</v>
      </c>
      <c r="AQ745" s="8">
        <v>44739</v>
      </c>
      <c r="AR745" s="8">
        <v>44746</v>
      </c>
      <c r="AS745" s="8">
        <v>44762</v>
      </c>
      <c r="AT745" s="8">
        <v>44788</v>
      </c>
    </row>
    <row r="746" spans="38:46" x14ac:dyDescent="0.25">
      <c r="AL746" s="7">
        <v>44641</v>
      </c>
      <c r="AM746" s="7">
        <v>44665</v>
      </c>
      <c r="AN746" s="7">
        <v>44666</v>
      </c>
      <c r="AO746" s="7">
        <v>44711</v>
      </c>
      <c r="AP746" s="7">
        <v>44732</v>
      </c>
      <c r="AQ746" s="7">
        <v>44739</v>
      </c>
      <c r="AR746" s="7">
        <v>44746</v>
      </c>
      <c r="AS746" s="7">
        <v>44762</v>
      </c>
      <c r="AT746" s="7">
        <v>44788</v>
      </c>
    </row>
    <row r="747" spans="38:46" x14ac:dyDescent="0.25">
      <c r="AL747" s="8">
        <v>44641</v>
      </c>
      <c r="AM747" s="8">
        <v>44665</v>
      </c>
      <c r="AN747" s="8">
        <v>44666</v>
      </c>
      <c r="AO747" s="8">
        <v>44711</v>
      </c>
      <c r="AP747" s="8">
        <v>44732</v>
      </c>
      <c r="AQ747" s="8">
        <v>44739</v>
      </c>
      <c r="AR747" s="8">
        <v>44746</v>
      </c>
      <c r="AS747" s="8">
        <v>44762</v>
      </c>
      <c r="AT747" s="8">
        <v>44788</v>
      </c>
    </row>
    <row r="748" spans="38:46" x14ac:dyDescent="0.25">
      <c r="AL748" s="8">
        <v>44641</v>
      </c>
      <c r="AM748" s="8">
        <v>44665</v>
      </c>
      <c r="AN748" s="8">
        <v>44666</v>
      </c>
      <c r="AO748" s="8">
        <v>44711</v>
      </c>
      <c r="AP748" s="8">
        <v>44732</v>
      </c>
      <c r="AQ748" s="8">
        <v>44739</v>
      </c>
      <c r="AR748" s="8">
        <v>44746</v>
      </c>
      <c r="AS748" s="8">
        <v>44762</v>
      </c>
      <c r="AT748" s="8">
        <v>44788</v>
      </c>
    </row>
    <row r="749" spans="38:46" x14ac:dyDescent="0.25">
      <c r="AL749" s="8">
        <v>44641</v>
      </c>
      <c r="AM749" s="8">
        <v>44665</v>
      </c>
      <c r="AN749" s="8">
        <v>44666</v>
      </c>
      <c r="AO749" s="8">
        <v>44711</v>
      </c>
      <c r="AP749" s="8">
        <v>44732</v>
      </c>
      <c r="AQ749" s="8">
        <v>44739</v>
      </c>
      <c r="AR749" s="8">
        <v>44746</v>
      </c>
      <c r="AS749" s="8">
        <v>44762</v>
      </c>
      <c r="AT749" s="8">
        <v>44788</v>
      </c>
    </row>
    <row r="750" spans="38:46" x14ac:dyDescent="0.25">
      <c r="AL750" s="7">
        <v>44641</v>
      </c>
      <c r="AM750" s="7">
        <v>44665</v>
      </c>
      <c r="AN750" s="7">
        <v>44666</v>
      </c>
      <c r="AO750" s="7">
        <v>44711</v>
      </c>
      <c r="AP750" s="7">
        <v>44732</v>
      </c>
      <c r="AQ750" s="7">
        <v>44739</v>
      </c>
      <c r="AR750" s="7">
        <v>44746</v>
      </c>
      <c r="AS750" s="7">
        <v>44762</v>
      </c>
      <c r="AT750" s="7">
        <v>44788</v>
      </c>
    </row>
    <row r="751" spans="38:46" x14ac:dyDescent="0.25">
      <c r="AL751" s="8">
        <v>44641</v>
      </c>
      <c r="AM751" s="8">
        <v>44665</v>
      </c>
      <c r="AN751" s="8">
        <v>44666</v>
      </c>
      <c r="AO751" s="8">
        <v>44711</v>
      </c>
      <c r="AP751" s="8">
        <v>44732</v>
      </c>
      <c r="AQ751" s="8">
        <v>44739</v>
      </c>
      <c r="AR751" s="8">
        <v>44746</v>
      </c>
      <c r="AS751" s="8">
        <v>44762</v>
      </c>
      <c r="AT751" s="8">
        <v>44788</v>
      </c>
    </row>
    <row r="752" spans="38:46" x14ac:dyDescent="0.25">
      <c r="AL752" s="8">
        <v>44641</v>
      </c>
      <c r="AM752" s="8">
        <v>44665</v>
      </c>
      <c r="AN752" s="8">
        <v>44666</v>
      </c>
      <c r="AO752" s="8">
        <v>44711</v>
      </c>
      <c r="AP752" s="8">
        <v>44732</v>
      </c>
      <c r="AQ752" s="8">
        <v>44739</v>
      </c>
      <c r="AR752" s="8">
        <v>44746</v>
      </c>
      <c r="AS752" s="8">
        <v>44762</v>
      </c>
      <c r="AT752" s="8">
        <v>44788</v>
      </c>
    </row>
    <row r="753" spans="38:46" x14ac:dyDescent="0.25">
      <c r="AL753" s="8">
        <v>44641</v>
      </c>
      <c r="AM753" s="8">
        <v>44665</v>
      </c>
      <c r="AN753" s="8">
        <v>44666</v>
      </c>
      <c r="AO753" s="8">
        <v>44711</v>
      </c>
      <c r="AP753" s="8">
        <v>44732</v>
      </c>
      <c r="AQ753" s="8">
        <v>44739</v>
      </c>
      <c r="AR753" s="8">
        <v>44746</v>
      </c>
      <c r="AS753" s="8">
        <v>44762</v>
      </c>
      <c r="AT753" s="8">
        <v>44788</v>
      </c>
    </row>
    <row r="754" spans="38:46" x14ac:dyDescent="0.25">
      <c r="AL754" s="7">
        <v>44641</v>
      </c>
      <c r="AM754" s="7">
        <v>44665</v>
      </c>
      <c r="AN754" s="7">
        <v>44666</v>
      </c>
      <c r="AO754" s="7">
        <v>44711</v>
      </c>
      <c r="AP754" s="7">
        <v>44732</v>
      </c>
      <c r="AQ754" s="7">
        <v>44739</v>
      </c>
      <c r="AR754" s="7">
        <v>44746</v>
      </c>
      <c r="AS754" s="7">
        <v>44762</v>
      </c>
      <c r="AT754" s="7">
        <v>44788</v>
      </c>
    </row>
    <row r="755" spans="38:46" x14ac:dyDescent="0.25">
      <c r="AL755" s="8">
        <v>44641</v>
      </c>
      <c r="AM755" s="8">
        <v>44665</v>
      </c>
      <c r="AN755" s="8">
        <v>44666</v>
      </c>
      <c r="AO755" s="8">
        <v>44711</v>
      </c>
      <c r="AP755" s="8">
        <v>44732</v>
      </c>
      <c r="AQ755" s="8">
        <v>44739</v>
      </c>
      <c r="AR755" s="8">
        <v>44746</v>
      </c>
      <c r="AS755" s="8">
        <v>44762</v>
      </c>
      <c r="AT755" s="8">
        <v>44788</v>
      </c>
    </row>
    <row r="756" spans="38:46" x14ac:dyDescent="0.25">
      <c r="AL756" s="8">
        <v>44641</v>
      </c>
      <c r="AM756" s="8">
        <v>44665</v>
      </c>
      <c r="AN756" s="8">
        <v>44666</v>
      </c>
      <c r="AO756" s="8">
        <v>44711</v>
      </c>
      <c r="AP756" s="8">
        <v>44732</v>
      </c>
      <c r="AQ756" s="8">
        <v>44739</v>
      </c>
      <c r="AR756" s="8">
        <v>44746</v>
      </c>
      <c r="AS756" s="8">
        <v>44762</v>
      </c>
      <c r="AT756" s="8">
        <v>44788</v>
      </c>
    </row>
    <row r="757" spans="38:46" x14ac:dyDescent="0.25">
      <c r="AL757" s="8">
        <v>44641</v>
      </c>
      <c r="AM757" s="8">
        <v>44665</v>
      </c>
      <c r="AN757" s="8">
        <v>44666</v>
      </c>
      <c r="AO757" s="8">
        <v>44711</v>
      </c>
      <c r="AP757" s="8">
        <v>44732</v>
      </c>
      <c r="AQ757" s="8">
        <v>44739</v>
      </c>
      <c r="AR757" s="8">
        <v>44746</v>
      </c>
      <c r="AS757" s="8">
        <v>44762</v>
      </c>
      <c r="AT757" s="8">
        <v>44788</v>
      </c>
    </row>
    <row r="758" spans="38:46" x14ac:dyDescent="0.25">
      <c r="AL758" s="7">
        <v>44641</v>
      </c>
      <c r="AM758" s="7">
        <v>44665</v>
      </c>
      <c r="AN758" s="7">
        <v>44666</v>
      </c>
      <c r="AO758" s="7">
        <v>44711</v>
      </c>
      <c r="AP758" s="7">
        <v>44732</v>
      </c>
      <c r="AQ758" s="7">
        <v>44739</v>
      </c>
      <c r="AR758" s="7">
        <v>44746</v>
      </c>
      <c r="AS758" s="7">
        <v>44762</v>
      </c>
      <c r="AT758" s="7">
        <v>44788</v>
      </c>
    </row>
    <row r="759" spans="38:46" x14ac:dyDescent="0.25">
      <c r="AL759" s="8">
        <v>44641</v>
      </c>
      <c r="AM759" s="8">
        <v>44665</v>
      </c>
      <c r="AN759" s="8">
        <v>44666</v>
      </c>
      <c r="AO759" s="8">
        <v>44711</v>
      </c>
      <c r="AP759" s="8">
        <v>44732</v>
      </c>
      <c r="AQ759" s="8">
        <v>44739</v>
      </c>
      <c r="AR759" s="8">
        <v>44746</v>
      </c>
      <c r="AS759" s="8">
        <v>44762</v>
      </c>
      <c r="AT759" s="8">
        <v>44788</v>
      </c>
    </row>
    <row r="760" spans="38:46" x14ac:dyDescent="0.25">
      <c r="AL760" s="8">
        <v>44641</v>
      </c>
      <c r="AM760" s="8">
        <v>44665</v>
      </c>
      <c r="AN760" s="8">
        <v>44666</v>
      </c>
      <c r="AO760" s="8">
        <v>44711</v>
      </c>
      <c r="AP760" s="8">
        <v>44732</v>
      </c>
      <c r="AQ760" s="8">
        <v>44739</v>
      </c>
      <c r="AR760" s="8">
        <v>44746</v>
      </c>
      <c r="AS760" s="8">
        <v>44762</v>
      </c>
      <c r="AT760" s="8">
        <v>44788</v>
      </c>
    </row>
    <row r="761" spans="38:46" x14ac:dyDescent="0.25">
      <c r="AL761" s="8">
        <v>44641</v>
      </c>
      <c r="AM761" s="8">
        <v>44665</v>
      </c>
      <c r="AN761" s="8">
        <v>44666</v>
      </c>
      <c r="AO761" s="8">
        <v>44711</v>
      </c>
      <c r="AP761" s="8">
        <v>44732</v>
      </c>
      <c r="AQ761" s="8">
        <v>44739</v>
      </c>
      <c r="AR761" s="8">
        <v>44746</v>
      </c>
      <c r="AS761" s="8">
        <v>44762</v>
      </c>
      <c r="AT761" s="8">
        <v>44788</v>
      </c>
    </row>
    <row r="762" spans="38:46" x14ac:dyDescent="0.25">
      <c r="AL762" s="7">
        <v>44641</v>
      </c>
      <c r="AM762" s="7">
        <v>44665</v>
      </c>
      <c r="AN762" s="7">
        <v>44666</v>
      </c>
      <c r="AO762" s="7">
        <v>44711</v>
      </c>
      <c r="AP762" s="7">
        <v>44732</v>
      </c>
      <c r="AQ762" s="7">
        <v>44739</v>
      </c>
      <c r="AR762" s="7">
        <v>44746</v>
      </c>
      <c r="AS762" s="7">
        <v>44762</v>
      </c>
      <c r="AT762" s="7">
        <v>44788</v>
      </c>
    </row>
    <row r="763" spans="38:46" x14ac:dyDescent="0.25">
      <c r="AL763" s="8">
        <v>44641</v>
      </c>
      <c r="AM763" s="8">
        <v>44665</v>
      </c>
      <c r="AN763" s="8">
        <v>44666</v>
      </c>
      <c r="AO763" s="8">
        <v>44711</v>
      </c>
      <c r="AP763" s="8">
        <v>44732</v>
      </c>
      <c r="AQ763" s="8">
        <v>44739</v>
      </c>
      <c r="AR763" s="8">
        <v>44746</v>
      </c>
      <c r="AS763" s="8">
        <v>44762</v>
      </c>
      <c r="AT763" s="8">
        <v>44788</v>
      </c>
    </row>
    <row r="764" spans="38:46" x14ac:dyDescent="0.25">
      <c r="AL764" s="8">
        <v>44641</v>
      </c>
      <c r="AM764" s="8">
        <v>44665</v>
      </c>
      <c r="AN764" s="8">
        <v>44666</v>
      </c>
      <c r="AO764" s="8">
        <v>44711</v>
      </c>
      <c r="AP764" s="8">
        <v>44732</v>
      </c>
      <c r="AQ764" s="8">
        <v>44739</v>
      </c>
      <c r="AR764" s="8">
        <v>44746</v>
      </c>
      <c r="AS764" s="8">
        <v>44762</v>
      </c>
      <c r="AT764" s="8">
        <v>44788</v>
      </c>
    </row>
    <row r="765" spans="38:46" x14ac:dyDescent="0.25">
      <c r="AL765" s="8">
        <v>44641</v>
      </c>
      <c r="AM765" s="8">
        <v>44665</v>
      </c>
      <c r="AN765" s="8">
        <v>44666</v>
      </c>
      <c r="AO765" s="8">
        <v>44711</v>
      </c>
      <c r="AP765" s="8">
        <v>44732</v>
      </c>
      <c r="AQ765" s="8">
        <v>44739</v>
      </c>
      <c r="AR765" s="8">
        <v>44746</v>
      </c>
      <c r="AS765" s="8">
        <v>44762</v>
      </c>
      <c r="AT765" s="8">
        <v>44788</v>
      </c>
    </row>
    <row r="766" spans="38:46" x14ac:dyDescent="0.25">
      <c r="AL766" s="7">
        <v>44641</v>
      </c>
      <c r="AM766" s="7">
        <v>44665</v>
      </c>
      <c r="AN766" s="7">
        <v>44666</v>
      </c>
      <c r="AO766" s="7">
        <v>44711</v>
      </c>
      <c r="AP766" s="7">
        <v>44732</v>
      </c>
      <c r="AQ766" s="7">
        <v>44739</v>
      </c>
      <c r="AR766" s="7">
        <v>44746</v>
      </c>
      <c r="AS766" s="7">
        <v>44762</v>
      </c>
      <c r="AT766" s="7">
        <v>44788</v>
      </c>
    </row>
    <row r="767" spans="38:46" x14ac:dyDescent="0.25">
      <c r="AL767" s="8">
        <v>44641</v>
      </c>
      <c r="AM767" s="8">
        <v>44665</v>
      </c>
      <c r="AN767" s="8">
        <v>44666</v>
      </c>
      <c r="AO767" s="8">
        <v>44711</v>
      </c>
      <c r="AP767" s="8">
        <v>44732</v>
      </c>
      <c r="AQ767" s="8">
        <v>44739</v>
      </c>
      <c r="AR767" s="8">
        <v>44746</v>
      </c>
      <c r="AS767" s="8">
        <v>44762</v>
      </c>
      <c r="AT767" s="8">
        <v>44788</v>
      </c>
    </row>
    <row r="768" spans="38:46" x14ac:dyDescent="0.25">
      <c r="AL768" s="8">
        <v>44641</v>
      </c>
      <c r="AM768" s="8">
        <v>44665</v>
      </c>
      <c r="AN768" s="8">
        <v>44666</v>
      </c>
      <c r="AO768" s="8">
        <v>44711</v>
      </c>
      <c r="AP768" s="8">
        <v>44732</v>
      </c>
      <c r="AQ768" s="8">
        <v>44739</v>
      </c>
      <c r="AR768" s="8">
        <v>44746</v>
      </c>
      <c r="AS768" s="8">
        <v>44762</v>
      </c>
      <c r="AT768" s="8">
        <v>44788</v>
      </c>
    </row>
    <row r="769" spans="38:46" x14ac:dyDescent="0.25">
      <c r="AL769" s="8">
        <v>44641</v>
      </c>
      <c r="AM769" s="8">
        <v>44665</v>
      </c>
      <c r="AN769" s="8">
        <v>44666</v>
      </c>
      <c r="AO769" s="8">
        <v>44711</v>
      </c>
      <c r="AP769" s="8">
        <v>44732</v>
      </c>
      <c r="AQ769" s="8">
        <v>44739</v>
      </c>
      <c r="AR769" s="8">
        <v>44746</v>
      </c>
      <c r="AS769" s="8">
        <v>44762</v>
      </c>
      <c r="AT769" s="8">
        <v>44788</v>
      </c>
    </row>
    <row r="770" spans="38:46" x14ac:dyDescent="0.25">
      <c r="AL770" s="7">
        <v>44641</v>
      </c>
      <c r="AM770" s="7">
        <v>44665</v>
      </c>
      <c r="AN770" s="7">
        <v>44666</v>
      </c>
      <c r="AO770" s="7">
        <v>44711</v>
      </c>
      <c r="AP770" s="7">
        <v>44732</v>
      </c>
      <c r="AQ770" s="7">
        <v>44739</v>
      </c>
      <c r="AR770" s="7">
        <v>44746</v>
      </c>
      <c r="AS770" s="7">
        <v>44762</v>
      </c>
      <c r="AT770" s="7">
        <v>44788</v>
      </c>
    </row>
    <row r="771" spans="38:46" x14ac:dyDescent="0.25">
      <c r="AL771" s="8">
        <v>44641</v>
      </c>
      <c r="AM771" s="8">
        <v>44665</v>
      </c>
      <c r="AN771" s="8">
        <v>44666</v>
      </c>
      <c r="AO771" s="8">
        <v>44711</v>
      </c>
      <c r="AP771" s="8">
        <v>44732</v>
      </c>
      <c r="AQ771" s="8">
        <v>44739</v>
      </c>
      <c r="AR771" s="8">
        <v>44746</v>
      </c>
      <c r="AS771" s="8">
        <v>44762</v>
      </c>
      <c r="AT771" s="8">
        <v>44788</v>
      </c>
    </row>
    <row r="772" spans="38:46" x14ac:dyDescent="0.25">
      <c r="AL772" s="8">
        <v>44641</v>
      </c>
      <c r="AM772" s="8">
        <v>44665</v>
      </c>
      <c r="AN772" s="8">
        <v>44666</v>
      </c>
      <c r="AO772" s="8">
        <v>44711</v>
      </c>
      <c r="AP772" s="8">
        <v>44732</v>
      </c>
      <c r="AQ772" s="8">
        <v>44739</v>
      </c>
      <c r="AR772" s="8">
        <v>44746</v>
      </c>
      <c r="AS772" s="8">
        <v>44762</v>
      </c>
      <c r="AT772" s="8">
        <v>44788</v>
      </c>
    </row>
    <row r="773" spans="38:46" x14ac:dyDescent="0.25">
      <c r="AL773" s="8">
        <v>44641</v>
      </c>
      <c r="AM773" s="8">
        <v>44665</v>
      </c>
      <c r="AN773" s="8">
        <v>44666</v>
      </c>
      <c r="AO773" s="8">
        <v>44711</v>
      </c>
      <c r="AP773" s="8">
        <v>44732</v>
      </c>
      <c r="AQ773" s="8">
        <v>44739</v>
      </c>
      <c r="AR773" s="8">
        <v>44746</v>
      </c>
      <c r="AS773" s="8">
        <v>44762</v>
      </c>
      <c r="AT773" s="8">
        <v>44788</v>
      </c>
    </row>
    <row r="774" spans="38:46" x14ac:dyDescent="0.25">
      <c r="AL774" s="7">
        <v>44641</v>
      </c>
      <c r="AM774" s="7">
        <v>44665</v>
      </c>
      <c r="AN774" s="7">
        <v>44666</v>
      </c>
      <c r="AO774" s="7">
        <v>44711</v>
      </c>
      <c r="AP774" s="7">
        <v>44732</v>
      </c>
      <c r="AQ774" s="7">
        <v>44739</v>
      </c>
      <c r="AR774" s="7">
        <v>44746</v>
      </c>
      <c r="AS774" s="7">
        <v>44762</v>
      </c>
      <c r="AT774" s="7">
        <v>44788</v>
      </c>
    </row>
    <row r="775" spans="38:46" x14ac:dyDescent="0.25">
      <c r="AL775" s="8">
        <v>44641</v>
      </c>
      <c r="AM775" s="8">
        <v>44665</v>
      </c>
      <c r="AN775" s="8">
        <v>44666</v>
      </c>
      <c r="AO775" s="8">
        <v>44711</v>
      </c>
      <c r="AP775" s="8">
        <v>44732</v>
      </c>
      <c r="AQ775" s="8">
        <v>44739</v>
      </c>
      <c r="AR775" s="8">
        <v>44746</v>
      </c>
      <c r="AS775" s="8">
        <v>44762</v>
      </c>
      <c r="AT775" s="8">
        <v>44788</v>
      </c>
    </row>
    <row r="776" spans="38:46" x14ac:dyDescent="0.25">
      <c r="AL776" s="8">
        <v>44641</v>
      </c>
      <c r="AM776" s="8">
        <v>44665</v>
      </c>
      <c r="AN776" s="8">
        <v>44666</v>
      </c>
      <c r="AO776" s="8">
        <v>44711</v>
      </c>
      <c r="AP776" s="8">
        <v>44732</v>
      </c>
      <c r="AQ776" s="8">
        <v>44739</v>
      </c>
      <c r="AR776" s="8">
        <v>44746</v>
      </c>
      <c r="AS776" s="8">
        <v>44762</v>
      </c>
      <c r="AT776" s="8">
        <v>44788</v>
      </c>
    </row>
    <row r="777" spans="38:46" x14ac:dyDescent="0.25">
      <c r="AL777" s="8">
        <v>44641</v>
      </c>
      <c r="AM777" s="8">
        <v>44665</v>
      </c>
      <c r="AN777" s="8">
        <v>44666</v>
      </c>
      <c r="AO777" s="8">
        <v>44711</v>
      </c>
      <c r="AP777" s="8">
        <v>44732</v>
      </c>
      <c r="AQ777" s="8">
        <v>44739</v>
      </c>
      <c r="AR777" s="8">
        <v>44746</v>
      </c>
      <c r="AS777" s="8">
        <v>44762</v>
      </c>
      <c r="AT777" s="8">
        <v>44788</v>
      </c>
    </row>
    <row r="778" spans="38:46" x14ac:dyDescent="0.25">
      <c r="AL778" s="7">
        <v>44641</v>
      </c>
      <c r="AM778" s="7">
        <v>44665</v>
      </c>
      <c r="AN778" s="7">
        <v>44666</v>
      </c>
      <c r="AO778" s="7">
        <v>44711</v>
      </c>
      <c r="AP778" s="7">
        <v>44732</v>
      </c>
      <c r="AQ778" s="7">
        <v>44739</v>
      </c>
      <c r="AR778" s="7">
        <v>44746</v>
      </c>
      <c r="AS778" s="7">
        <v>44762</v>
      </c>
      <c r="AT778" s="7">
        <v>44788</v>
      </c>
    </row>
    <row r="779" spans="38:46" x14ac:dyDescent="0.25">
      <c r="AL779" s="8">
        <v>44641</v>
      </c>
      <c r="AM779" s="8">
        <v>44665</v>
      </c>
      <c r="AN779" s="8">
        <v>44666</v>
      </c>
      <c r="AO779" s="8">
        <v>44711</v>
      </c>
      <c r="AP779" s="8">
        <v>44732</v>
      </c>
      <c r="AQ779" s="8">
        <v>44739</v>
      </c>
      <c r="AR779" s="8">
        <v>44746</v>
      </c>
      <c r="AS779" s="8">
        <v>44762</v>
      </c>
      <c r="AT779" s="8">
        <v>44788</v>
      </c>
    </row>
    <row r="780" spans="38:46" x14ac:dyDescent="0.25">
      <c r="AL780" s="8">
        <v>44641</v>
      </c>
      <c r="AM780" s="8">
        <v>44665</v>
      </c>
      <c r="AN780" s="8">
        <v>44666</v>
      </c>
      <c r="AO780" s="8">
        <v>44711</v>
      </c>
      <c r="AP780" s="8">
        <v>44732</v>
      </c>
      <c r="AQ780" s="8">
        <v>44739</v>
      </c>
      <c r="AR780" s="8">
        <v>44746</v>
      </c>
      <c r="AS780" s="8">
        <v>44762</v>
      </c>
      <c r="AT780" s="8">
        <v>44788</v>
      </c>
    </row>
    <row r="781" spans="38:46" x14ac:dyDescent="0.25">
      <c r="AL781" s="8">
        <v>44641</v>
      </c>
      <c r="AM781" s="8">
        <v>44665</v>
      </c>
      <c r="AN781" s="8">
        <v>44666</v>
      </c>
      <c r="AO781" s="8">
        <v>44711</v>
      </c>
      <c r="AP781" s="8">
        <v>44732</v>
      </c>
      <c r="AQ781" s="8">
        <v>44739</v>
      </c>
      <c r="AR781" s="8">
        <v>44746</v>
      </c>
      <c r="AS781" s="8">
        <v>44762</v>
      </c>
      <c r="AT781" s="8">
        <v>44788</v>
      </c>
    </row>
    <row r="782" spans="38:46" x14ac:dyDescent="0.25">
      <c r="AL782" s="7">
        <v>44641</v>
      </c>
      <c r="AM782" s="7">
        <v>44665</v>
      </c>
      <c r="AN782" s="7">
        <v>44666</v>
      </c>
      <c r="AO782" s="7">
        <v>44711</v>
      </c>
      <c r="AP782" s="7">
        <v>44732</v>
      </c>
      <c r="AQ782" s="7">
        <v>44739</v>
      </c>
      <c r="AR782" s="7">
        <v>44746</v>
      </c>
      <c r="AS782" s="7">
        <v>44762</v>
      </c>
      <c r="AT782" s="7">
        <v>44788</v>
      </c>
    </row>
    <row r="783" spans="38:46" x14ac:dyDescent="0.25">
      <c r="AL783" s="8">
        <v>44641</v>
      </c>
      <c r="AM783" s="8">
        <v>44665</v>
      </c>
      <c r="AN783" s="8">
        <v>44666</v>
      </c>
      <c r="AO783" s="8">
        <v>44711</v>
      </c>
      <c r="AP783" s="8">
        <v>44732</v>
      </c>
      <c r="AQ783" s="8">
        <v>44739</v>
      </c>
      <c r="AR783" s="8">
        <v>44746</v>
      </c>
      <c r="AS783" s="8">
        <v>44762</v>
      </c>
      <c r="AT783" s="8">
        <v>44788</v>
      </c>
    </row>
    <row r="784" spans="38:46" x14ac:dyDescent="0.25">
      <c r="AL784" s="8">
        <v>44641</v>
      </c>
      <c r="AM784" s="8">
        <v>44665</v>
      </c>
      <c r="AN784" s="8">
        <v>44666</v>
      </c>
      <c r="AO784" s="8">
        <v>44711</v>
      </c>
      <c r="AP784" s="8">
        <v>44732</v>
      </c>
      <c r="AQ784" s="8">
        <v>44739</v>
      </c>
      <c r="AR784" s="8">
        <v>44746</v>
      </c>
      <c r="AS784" s="8">
        <v>44762</v>
      </c>
      <c r="AT784" s="8">
        <v>44788</v>
      </c>
    </row>
    <row r="785" spans="38:46" x14ac:dyDescent="0.25">
      <c r="AL785" s="8">
        <v>44641</v>
      </c>
      <c r="AM785" s="8">
        <v>44665</v>
      </c>
      <c r="AN785" s="8">
        <v>44666</v>
      </c>
      <c r="AO785" s="8">
        <v>44711</v>
      </c>
      <c r="AP785" s="8">
        <v>44732</v>
      </c>
      <c r="AQ785" s="8">
        <v>44739</v>
      </c>
      <c r="AR785" s="8">
        <v>44746</v>
      </c>
      <c r="AS785" s="8">
        <v>44762</v>
      </c>
      <c r="AT785" s="8">
        <v>44788</v>
      </c>
    </row>
    <row r="786" spans="38:46" x14ac:dyDescent="0.25">
      <c r="AL786" s="7">
        <v>44641</v>
      </c>
      <c r="AM786" s="7">
        <v>44665</v>
      </c>
      <c r="AN786" s="7">
        <v>44666</v>
      </c>
      <c r="AO786" s="7">
        <v>44711</v>
      </c>
      <c r="AP786" s="7">
        <v>44732</v>
      </c>
      <c r="AQ786" s="7">
        <v>44739</v>
      </c>
      <c r="AR786" s="7">
        <v>44746</v>
      </c>
      <c r="AS786" s="7">
        <v>44762</v>
      </c>
      <c r="AT786" s="7">
        <v>44788</v>
      </c>
    </row>
    <row r="787" spans="38:46" x14ac:dyDescent="0.25">
      <c r="AL787" s="8">
        <v>44641</v>
      </c>
      <c r="AM787" s="8">
        <v>44665</v>
      </c>
      <c r="AN787" s="8">
        <v>44666</v>
      </c>
      <c r="AO787" s="8">
        <v>44711</v>
      </c>
      <c r="AP787" s="8">
        <v>44732</v>
      </c>
      <c r="AQ787" s="8">
        <v>44739</v>
      </c>
      <c r="AR787" s="8">
        <v>44746</v>
      </c>
      <c r="AS787" s="8">
        <v>44762</v>
      </c>
      <c r="AT787" s="8">
        <v>44788</v>
      </c>
    </row>
    <row r="788" spans="38:46" x14ac:dyDescent="0.25">
      <c r="AL788" s="8">
        <v>44641</v>
      </c>
      <c r="AM788" s="8">
        <v>44665</v>
      </c>
      <c r="AN788" s="8">
        <v>44666</v>
      </c>
      <c r="AO788" s="8">
        <v>44711</v>
      </c>
      <c r="AP788" s="8">
        <v>44732</v>
      </c>
      <c r="AQ788" s="8">
        <v>44739</v>
      </c>
      <c r="AR788" s="8">
        <v>44746</v>
      </c>
      <c r="AS788" s="8">
        <v>44762</v>
      </c>
      <c r="AT788" s="8">
        <v>44788</v>
      </c>
    </row>
    <row r="789" spans="38:46" x14ac:dyDescent="0.25">
      <c r="AL789" s="8">
        <v>44641</v>
      </c>
      <c r="AM789" s="8">
        <v>44665</v>
      </c>
      <c r="AN789" s="8">
        <v>44666</v>
      </c>
      <c r="AO789" s="8">
        <v>44711</v>
      </c>
      <c r="AP789" s="8">
        <v>44732</v>
      </c>
      <c r="AQ789" s="8">
        <v>44739</v>
      </c>
      <c r="AR789" s="8">
        <v>44746</v>
      </c>
      <c r="AS789" s="8">
        <v>44762</v>
      </c>
      <c r="AT789" s="8">
        <v>44788</v>
      </c>
    </row>
    <row r="790" spans="38:46" x14ac:dyDescent="0.25">
      <c r="AL790" s="7">
        <v>44641</v>
      </c>
      <c r="AM790" s="7">
        <v>44665</v>
      </c>
      <c r="AN790" s="7">
        <v>44666</v>
      </c>
      <c r="AO790" s="7">
        <v>44711</v>
      </c>
      <c r="AP790" s="7">
        <v>44732</v>
      </c>
      <c r="AQ790" s="7">
        <v>44739</v>
      </c>
      <c r="AR790" s="7">
        <v>44746</v>
      </c>
      <c r="AS790" s="7">
        <v>44762</v>
      </c>
      <c r="AT790" s="7">
        <v>44788</v>
      </c>
    </row>
    <row r="791" spans="38:46" x14ac:dyDescent="0.25">
      <c r="AL791" s="8">
        <v>44641</v>
      </c>
      <c r="AM791" s="8">
        <v>44665</v>
      </c>
      <c r="AN791" s="8">
        <v>44666</v>
      </c>
      <c r="AO791" s="8">
        <v>44711</v>
      </c>
      <c r="AP791" s="8">
        <v>44732</v>
      </c>
      <c r="AQ791" s="8">
        <v>44739</v>
      </c>
      <c r="AR791" s="8">
        <v>44746</v>
      </c>
      <c r="AS791" s="8">
        <v>44762</v>
      </c>
      <c r="AT791" s="8">
        <v>44788</v>
      </c>
    </row>
    <row r="792" spans="38:46" x14ac:dyDescent="0.25">
      <c r="AL792" s="8">
        <v>44641</v>
      </c>
      <c r="AM792" s="8">
        <v>44665</v>
      </c>
      <c r="AN792" s="8">
        <v>44666</v>
      </c>
      <c r="AO792" s="8">
        <v>44711</v>
      </c>
      <c r="AP792" s="8">
        <v>44732</v>
      </c>
      <c r="AQ792" s="8">
        <v>44739</v>
      </c>
      <c r="AR792" s="8">
        <v>44746</v>
      </c>
      <c r="AS792" s="8">
        <v>44762</v>
      </c>
      <c r="AT792" s="8">
        <v>44788</v>
      </c>
    </row>
    <row r="793" spans="38:46" x14ac:dyDescent="0.25">
      <c r="AL793" s="8">
        <v>44641</v>
      </c>
      <c r="AM793" s="8">
        <v>44665</v>
      </c>
      <c r="AN793" s="8">
        <v>44666</v>
      </c>
      <c r="AO793" s="8">
        <v>44711</v>
      </c>
      <c r="AP793" s="8">
        <v>44732</v>
      </c>
      <c r="AQ793" s="8">
        <v>44739</v>
      </c>
      <c r="AR793" s="8">
        <v>44746</v>
      </c>
      <c r="AS793" s="8">
        <v>44762</v>
      </c>
      <c r="AT793" s="8">
        <v>44788</v>
      </c>
    </row>
    <row r="794" spans="38:46" x14ac:dyDescent="0.25">
      <c r="AL794" s="7">
        <v>44641</v>
      </c>
      <c r="AM794" s="7">
        <v>44665</v>
      </c>
      <c r="AN794" s="7">
        <v>44666</v>
      </c>
      <c r="AO794" s="7">
        <v>44711</v>
      </c>
      <c r="AP794" s="7">
        <v>44732</v>
      </c>
      <c r="AQ794" s="7">
        <v>44739</v>
      </c>
      <c r="AR794" s="7">
        <v>44746</v>
      </c>
      <c r="AS794" s="7">
        <v>44762</v>
      </c>
      <c r="AT794" s="7">
        <v>44788</v>
      </c>
    </row>
    <row r="795" spans="38:46" x14ac:dyDescent="0.25">
      <c r="AL795" s="8">
        <v>44641</v>
      </c>
      <c r="AM795" s="8">
        <v>44665</v>
      </c>
      <c r="AN795" s="8">
        <v>44666</v>
      </c>
      <c r="AO795" s="8">
        <v>44711</v>
      </c>
      <c r="AP795" s="8">
        <v>44732</v>
      </c>
      <c r="AQ795" s="8">
        <v>44739</v>
      </c>
      <c r="AR795" s="8">
        <v>44746</v>
      </c>
      <c r="AS795" s="8">
        <v>44762</v>
      </c>
      <c r="AT795" s="8">
        <v>44788</v>
      </c>
    </row>
    <row r="796" spans="38:46" x14ac:dyDescent="0.25">
      <c r="AL796" s="8">
        <v>44641</v>
      </c>
      <c r="AM796" s="8">
        <v>44665</v>
      </c>
      <c r="AN796" s="8">
        <v>44666</v>
      </c>
      <c r="AO796" s="8">
        <v>44711</v>
      </c>
      <c r="AP796" s="8">
        <v>44732</v>
      </c>
      <c r="AQ796" s="8">
        <v>44739</v>
      </c>
      <c r="AR796" s="8">
        <v>44746</v>
      </c>
      <c r="AS796" s="8">
        <v>44762</v>
      </c>
      <c r="AT796" s="8">
        <v>44788</v>
      </c>
    </row>
    <row r="797" spans="38:46" x14ac:dyDescent="0.25">
      <c r="AL797" s="8">
        <v>44641</v>
      </c>
      <c r="AM797" s="8">
        <v>44665</v>
      </c>
      <c r="AN797" s="8">
        <v>44666</v>
      </c>
      <c r="AO797" s="8">
        <v>44711</v>
      </c>
      <c r="AP797" s="8">
        <v>44732</v>
      </c>
      <c r="AQ797" s="8">
        <v>44739</v>
      </c>
      <c r="AR797" s="8">
        <v>44746</v>
      </c>
      <c r="AS797" s="8">
        <v>44762</v>
      </c>
      <c r="AT797" s="8">
        <v>44788</v>
      </c>
    </row>
    <row r="798" spans="38:46" x14ac:dyDescent="0.25">
      <c r="AL798" s="7">
        <v>44641</v>
      </c>
      <c r="AM798" s="7">
        <v>44665</v>
      </c>
      <c r="AN798" s="7">
        <v>44666</v>
      </c>
      <c r="AO798" s="7">
        <v>44711</v>
      </c>
      <c r="AP798" s="7">
        <v>44732</v>
      </c>
      <c r="AQ798" s="7">
        <v>44739</v>
      </c>
      <c r="AR798" s="7">
        <v>44746</v>
      </c>
      <c r="AS798" s="7">
        <v>44762</v>
      </c>
      <c r="AT798" s="7">
        <v>44788</v>
      </c>
    </row>
    <row r="799" spans="38:46" x14ac:dyDescent="0.25">
      <c r="AL799" s="8">
        <v>44641</v>
      </c>
      <c r="AM799" s="8">
        <v>44665</v>
      </c>
      <c r="AN799" s="8">
        <v>44666</v>
      </c>
      <c r="AO799" s="8">
        <v>44711</v>
      </c>
      <c r="AP799" s="8">
        <v>44732</v>
      </c>
      <c r="AQ799" s="8">
        <v>44739</v>
      </c>
      <c r="AR799" s="8">
        <v>44746</v>
      </c>
      <c r="AS799" s="8">
        <v>44762</v>
      </c>
      <c r="AT799" s="8">
        <v>44788</v>
      </c>
    </row>
    <row r="800" spans="38:46" x14ac:dyDescent="0.25">
      <c r="AL800" s="8">
        <v>44641</v>
      </c>
      <c r="AM800" s="8">
        <v>44665</v>
      </c>
      <c r="AN800" s="8">
        <v>44666</v>
      </c>
      <c r="AO800" s="8">
        <v>44711</v>
      </c>
      <c r="AP800" s="8">
        <v>44732</v>
      </c>
      <c r="AQ800" s="8">
        <v>44739</v>
      </c>
      <c r="AR800" s="8">
        <v>44746</v>
      </c>
      <c r="AS800" s="8">
        <v>44762</v>
      </c>
      <c r="AT800" s="8">
        <v>44788</v>
      </c>
    </row>
    <row r="801" spans="38:46" x14ac:dyDescent="0.25">
      <c r="AL801" s="8">
        <v>44641</v>
      </c>
      <c r="AM801" s="8">
        <v>44665</v>
      </c>
      <c r="AN801" s="8">
        <v>44666</v>
      </c>
      <c r="AO801" s="8">
        <v>44711</v>
      </c>
      <c r="AP801" s="8">
        <v>44732</v>
      </c>
      <c r="AQ801" s="8">
        <v>44739</v>
      </c>
      <c r="AR801" s="8">
        <v>44746</v>
      </c>
      <c r="AS801" s="8">
        <v>44762</v>
      </c>
      <c r="AT801" s="8">
        <v>44788</v>
      </c>
    </row>
    <row r="802" spans="38:46" x14ac:dyDescent="0.25">
      <c r="AL802" s="7">
        <v>44641</v>
      </c>
      <c r="AM802" s="7">
        <v>44665</v>
      </c>
      <c r="AN802" s="7">
        <v>44666</v>
      </c>
      <c r="AO802" s="7">
        <v>44711</v>
      </c>
      <c r="AP802" s="7">
        <v>44732</v>
      </c>
      <c r="AQ802" s="7">
        <v>44739</v>
      </c>
      <c r="AR802" s="7">
        <v>44746</v>
      </c>
      <c r="AS802" s="7">
        <v>44762</v>
      </c>
      <c r="AT802" s="7">
        <v>44788</v>
      </c>
    </row>
    <row r="803" spans="38:46" x14ac:dyDescent="0.25">
      <c r="AL803" s="8">
        <v>44641</v>
      </c>
      <c r="AM803" s="8">
        <v>44665</v>
      </c>
      <c r="AN803" s="8">
        <v>44666</v>
      </c>
      <c r="AO803" s="8">
        <v>44711</v>
      </c>
      <c r="AP803" s="8">
        <v>44732</v>
      </c>
      <c r="AQ803" s="8">
        <v>44739</v>
      </c>
      <c r="AR803" s="8">
        <v>44746</v>
      </c>
      <c r="AS803" s="8">
        <v>44762</v>
      </c>
      <c r="AT803" s="8">
        <v>44788</v>
      </c>
    </row>
    <row r="804" spans="38:46" x14ac:dyDescent="0.25">
      <c r="AL804" s="8">
        <v>44641</v>
      </c>
      <c r="AM804" s="8">
        <v>44665</v>
      </c>
      <c r="AN804" s="8">
        <v>44666</v>
      </c>
      <c r="AO804" s="8">
        <v>44711</v>
      </c>
      <c r="AP804" s="8">
        <v>44732</v>
      </c>
      <c r="AQ804" s="8">
        <v>44739</v>
      </c>
      <c r="AR804" s="8">
        <v>44746</v>
      </c>
      <c r="AS804" s="8">
        <v>44762</v>
      </c>
      <c r="AT804" s="8">
        <v>44788</v>
      </c>
    </row>
    <row r="805" spans="38:46" x14ac:dyDescent="0.25">
      <c r="AL805" s="8">
        <v>44641</v>
      </c>
      <c r="AM805" s="8">
        <v>44665</v>
      </c>
      <c r="AN805" s="8">
        <v>44666</v>
      </c>
      <c r="AO805" s="8">
        <v>44711</v>
      </c>
      <c r="AP805" s="8">
        <v>44732</v>
      </c>
      <c r="AQ805" s="8">
        <v>44739</v>
      </c>
      <c r="AR805" s="8">
        <v>44746</v>
      </c>
      <c r="AS805" s="8">
        <v>44762</v>
      </c>
      <c r="AT805" s="8">
        <v>44788</v>
      </c>
    </row>
    <row r="806" spans="38:46" x14ac:dyDescent="0.25">
      <c r="AL806" s="7">
        <v>44641</v>
      </c>
      <c r="AM806" s="7">
        <v>44665</v>
      </c>
      <c r="AN806" s="7">
        <v>44666</v>
      </c>
      <c r="AO806" s="7">
        <v>44711</v>
      </c>
      <c r="AP806" s="7">
        <v>44732</v>
      </c>
      <c r="AQ806" s="7">
        <v>44739</v>
      </c>
      <c r="AR806" s="7">
        <v>44746</v>
      </c>
      <c r="AS806" s="7">
        <v>44762</v>
      </c>
      <c r="AT806" s="7">
        <v>44788</v>
      </c>
    </row>
    <row r="807" spans="38:46" x14ac:dyDescent="0.25">
      <c r="AL807" s="8">
        <v>44641</v>
      </c>
      <c r="AM807" s="8">
        <v>44665</v>
      </c>
      <c r="AN807" s="8">
        <v>44666</v>
      </c>
      <c r="AO807" s="8">
        <v>44711</v>
      </c>
      <c r="AP807" s="8">
        <v>44732</v>
      </c>
      <c r="AQ807" s="8">
        <v>44739</v>
      </c>
      <c r="AR807" s="8">
        <v>44746</v>
      </c>
      <c r="AS807" s="8">
        <v>44762</v>
      </c>
      <c r="AT807" s="8">
        <v>44788</v>
      </c>
    </row>
    <row r="808" spans="38:46" x14ac:dyDescent="0.25">
      <c r="AL808" s="8">
        <v>44641</v>
      </c>
      <c r="AM808" s="8">
        <v>44665</v>
      </c>
      <c r="AN808" s="8">
        <v>44666</v>
      </c>
      <c r="AO808" s="8">
        <v>44711</v>
      </c>
      <c r="AP808" s="8">
        <v>44732</v>
      </c>
      <c r="AQ808" s="8">
        <v>44739</v>
      </c>
      <c r="AR808" s="8">
        <v>44746</v>
      </c>
      <c r="AS808" s="8">
        <v>44762</v>
      </c>
      <c r="AT808" s="8">
        <v>44788</v>
      </c>
    </row>
    <row r="809" spans="38:46" x14ac:dyDescent="0.25">
      <c r="AL809" s="8">
        <v>44641</v>
      </c>
      <c r="AM809" s="8">
        <v>44665</v>
      </c>
      <c r="AN809" s="8">
        <v>44666</v>
      </c>
      <c r="AO809" s="8">
        <v>44711</v>
      </c>
      <c r="AP809" s="8">
        <v>44732</v>
      </c>
      <c r="AQ809" s="8">
        <v>44739</v>
      </c>
      <c r="AR809" s="8">
        <v>44746</v>
      </c>
      <c r="AS809" s="8">
        <v>44762</v>
      </c>
      <c r="AT809" s="8">
        <v>44788</v>
      </c>
    </row>
    <row r="810" spans="38:46" x14ac:dyDescent="0.25">
      <c r="AL810" s="7">
        <v>44641</v>
      </c>
      <c r="AM810" s="7">
        <v>44665</v>
      </c>
      <c r="AN810" s="7">
        <v>44666</v>
      </c>
      <c r="AO810" s="7">
        <v>44711</v>
      </c>
      <c r="AP810" s="7">
        <v>44732</v>
      </c>
      <c r="AQ810" s="7">
        <v>44739</v>
      </c>
      <c r="AR810" s="7">
        <v>44746</v>
      </c>
      <c r="AS810" s="7">
        <v>44762</v>
      </c>
      <c r="AT810" s="7">
        <v>44788</v>
      </c>
    </row>
    <row r="811" spans="38:46" x14ac:dyDescent="0.25">
      <c r="AL811" s="8">
        <v>44641</v>
      </c>
      <c r="AM811" s="8">
        <v>44665</v>
      </c>
      <c r="AN811" s="8">
        <v>44666</v>
      </c>
      <c r="AO811" s="8">
        <v>44711</v>
      </c>
      <c r="AP811" s="8">
        <v>44732</v>
      </c>
      <c r="AQ811" s="8">
        <v>44739</v>
      </c>
      <c r="AR811" s="8">
        <v>44746</v>
      </c>
      <c r="AS811" s="8">
        <v>44762</v>
      </c>
      <c r="AT811" s="8">
        <v>44788</v>
      </c>
    </row>
    <row r="812" spans="38:46" x14ac:dyDescent="0.25">
      <c r="AL812" s="8">
        <v>44641</v>
      </c>
      <c r="AM812" s="8">
        <v>44665</v>
      </c>
      <c r="AN812" s="8">
        <v>44666</v>
      </c>
      <c r="AO812" s="8">
        <v>44711</v>
      </c>
      <c r="AP812" s="8">
        <v>44732</v>
      </c>
      <c r="AQ812" s="8">
        <v>44739</v>
      </c>
      <c r="AR812" s="8">
        <v>44746</v>
      </c>
      <c r="AS812" s="8">
        <v>44762</v>
      </c>
      <c r="AT812" s="8">
        <v>44788</v>
      </c>
    </row>
    <row r="813" spans="38:46" x14ac:dyDescent="0.25">
      <c r="AL813" s="8">
        <v>44641</v>
      </c>
      <c r="AM813" s="8">
        <v>44665</v>
      </c>
      <c r="AN813" s="8">
        <v>44666</v>
      </c>
      <c r="AO813" s="8">
        <v>44711</v>
      </c>
      <c r="AP813" s="8">
        <v>44732</v>
      </c>
      <c r="AQ813" s="8">
        <v>44739</v>
      </c>
      <c r="AR813" s="8">
        <v>44746</v>
      </c>
      <c r="AS813" s="8">
        <v>44762</v>
      </c>
      <c r="AT813" s="8">
        <v>44788</v>
      </c>
    </row>
    <row r="814" spans="38:46" x14ac:dyDescent="0.25">
      <c r="AL814" s="7">
        <v>44641</v>
      </c>
      <c r="AM814" s="7">
        <v>44665</v>
      </c>
      <c r="AN814" s="7">
        <v>44666</v>
      </c>
      <c r="AO814" s="7">
        <v>44711</v>
      </c>
      <c r="AP814" s="7">
        <v>44732</v>
      </c>
      <c r="AQ814" s="7">
        <v>44739</v>
      </c>
      <c r="AR814" s="7">
        <v>44746</v>
      </c>
      <c r="AS814" s="7">
        <v>44762</v>
      </c>
      <c r="AT814" s="7">
        <v>44788</v>
      </c>
    </row>
    <row r="815" spans="38:46" x14ac:dyDescent="0.25">
      <c r="AL815" s="8">
        <v>44641</v>
      </c>
      <c r="AM815" s="8">
        <v>44665</v>
      </c>
      <c r="AN815" s="8">
        <v>44666</v>
      </c>
      <c r="AO815" s="8">
        <v>44711</v>
      </c>
      <c r="AP815" s="8">
        <v>44732</v>
      </c>
      <c r="AQ815" s="8">
        <v>44739</v>
      </c>
      <c r="AR815" s="8">
        <v>44746</v>
      </c>
      <c r="AS815" s="8">
        <v>44762</v>
      </c>
      <c r="AT815" s="8">
        <v>44788</v>
      </c>
    </row>
    <row r="816" spans="38:46" x14ac:dyDescent="0.25">
      <c r="AL816" s="8">
        <v>44641</v>
      </c>
      <c r="AM816" s="8">
        <v>44665</v>
      </c>
      <c r="AN816" s="8">
        <v>44666</v>
      </c>
      <c r="AO816" s="8">
        <v>44711</v>
      </c>
      <c r="AP816" s="8">
        <v>44732</v>
      </c>
      <c r="AQ816" s="8">
        <v>44739</v>
      </c>
      <c r="AR816" s="8">
        <v>44746</v>
      </c>
      <c r="AS816" s="8">
        <v>44762</v>
      </c>
      <c r="AT816" s="8">
        <v>44788</v>
      </c>
    </row>
    <row r="817" spans="38:46" x14ac:dyDescent="0.25">
      <c r="AL817" s="8">
        <v>44641</v>
      </c>
      <c r="AM817" s="8">
        <v>44665</v>
      </c>
      <c r="AN817" s="8">
        <v>44666</v>
      </c>
      <c r="AO817" s="8">
        <v>44711</v>
      </c>
      <c r="AP817" s="8">
        <v>44732</v>
      </c>
      <c r="AQ817" s="8">
        <v>44739</v>
      </c>
      <c r="AR817" s="8">
        <v>44746</v>
      </c>
      <c r="AS817" s="8">
        <v>44762</v>
      </c>
      <c r="AT817" s="8">
        <v>44788</v>
      </c>
    </row>
    <row r="818" spans="38:46" x14ac:dyDescent="0.25">
      <c r="AL818" s="7">
        <v>44641</v>
      </c>
      <c r="AM818" s="7">
        <v>44665</v>
      </c>
      <c r="AN818" s="7">
        <v>44666</v>
      </c>
      <c r="AO818" s="7">
        <v>44711</v>
      </c>
      <c r="AP818" s="7">
        <v>44732</v>
      </c>
      <c r="AQ818" s="7">
        <v>44739</v>
      </c>
      <c r="AR818" s="7">
        <v>44746</v>
      </c>
      <c r="AS818" s="7">
        <v>44762</v>
      </c>
      <c r="AT818" s="7">
        <v>44788</v>
      </c>
    </row>
    <row r="819" spans="38:46" x14ac:dyDescent="0.25">
      <c r="AL819" s="8">
        <v>44641</v>
      </c>
      <c r="AM819" s="8">
        <v>44665</v>
      </c>
      <c r="AN819" s="8">
        <v>44666</v>
      </c>
      <c r="AO819" s="8">
        <v>44711</v>
      </c>
      <c r="AP819" s="8">
        <v>44732</v>
      </c>
      <c r="AQ819" s="8">
        <v>44739</v>
      </c>
      <c r="AR819" s="8">
        <v>44746</v>
      </c>
      <c r="AS819" s="8">
        <v>44762</v>
      </c>
      <c r="AT819" s="8">
        <v>44788</v>
      </c>
    </row>
    <row r="820" spans="38:46" x14ac:dyDescent="0.25">
      <c r="AL820" s="8">
        <v>44641</v>
      </c>
      <c r="AM820" s="8">
        <v>44665</v>
      </c>
      <c r="AN820" s="8">
        <v>44666</v>
      </c>
      <c r="AO820" s="8">
        <v>44711</v>
      </c>
      <c r="AP820" s="8">
        <v>44732</v>
      </c>
      <c r="AQ820" s="8">
        <v>44739</v>
      </c>
      <c r="AR820" s="8">
        <v>44746</v>
      </c>
      <c r="AS820" s="8">
        <v>44762</v>
      </c>
      <c r="AT820" s="8">
        <v>44788</v>
      </c>
    </row>
    <row r="821" spans="38:46" x14ac:dyDescent="0.25">
      <c r="AL821" s="8">
        <v>44641</v>
      </c>
      <c r="AM821" s="8">
        <v>44665</v>
      </c>
      <c r="AN821" s="8">
        <v>44666</v>
      </c>
      <c r="AO821" s="8">
        <v>44711</v>
      </c>
      <c r="AP821" s="8">
        <v>44732</v>
      </c>
      <c r="AQ821" s="8">
        <v>44739</v>
      </c>
      <c r="AR821" s="8">
        <v>44746</v>
      </c>
      <c r="AS821" s="8">
        <v>44762</v>
      </c>
      <c r="AT821" s="8">
        <v>44788</v>
      </c>
    </row>
    <row r="822" spans="38:46" x14ac:dyDescent="0.25">
      <c r="AL822" s="7">
        <v>44641</v>
      </c>
      <c r="AM822" s="7">
        <v>44665</v>
      </c>
      <c r="AN822" s="7">
        <v>44666</v>
      </c>
      <c r="AO822" s="7">
        <v>44711</v>
      </c>
      <c r="AP822" s="7">
        <v>44732</v>
      </c>
      <c r="AQ822" s="7">
        <v>44739</v>
      </c>
      <c r="AR822" s="7">
        <v>44746</v>
      </c>
      <c r="AS822" s="7">
        <v>44762</v>
      </c>
      <c r="AT822" s="7">
        <v>44788</v>
      </c>
    </row>
    <row r="823" spans="38:46" x14ac:dyDescent="0.25">
      <c r="AL823" s="8">
        <v>44641</v>
      </c>
      <c r="AM823" s="8">
        <v>44665</v>
      </c>
      <c r="AN823" s="8">
        <v>44666</v>
      </c>
      <c r="AO823" s="8">
        <v>44711</v>
      </c>
      <c r="AP823" s="8">
        <v>44732</v>
      </c>
      <c r="AQ823" s="8">
        <v>44739</v>
      </c>
      <c r="AR823" s="8">
        <v>44746</v>
      </c>
      <c r="AS823" s="8">
        <v>44762</v>
      </c>
      <c r="AT823" s="8">
        <v>44788</v>
      </c>
    </row>
    <row r="824" spans="38:46" x14ac:dyDescent="0.25">
      <c r="AL824" s="8">
        <v>44641</v>
      </c>
      <c r="AM824" s="8">
        <v>44665</v>
      </c>
      <c r="AN824" s="8">
        <v>44666</v>
      </c>
      <c r="AO824" s="8">
        <v>44711</v>
      </c>
      <c r="AP824" s="8">
        <v>44732</v>
      </c>
      <c r="AQ824" s="8">
        <v>44739</v>
      </c>
      <c r="AR824" s="8">
        <v>44746</v>
      </c>
      <c r="AS824" s="8">
        <v>44762</v>
      </c>
      <c r="AT824" s="8">
        <v>44788</v>
      </c>
    </row>
    <row r="825" spans="38:46" x14ac:dyDescent="0.25">
      <c r="AL825" s="8">
        <v>44641</v>
      </c>
      <c r="AM825" s="8">
        <v>44665</v>
      </c>
      <c r="AN825" s="8">
        <v>44666</v>
      </c>
      <c r="AO825" s="8">
        <v>44711</v>
      </c>
      <c r="AP825" s="8">
        <v>44732</v>
      </c>
      <c r="AQ825" s="8">
        <v>44739</v>
      </c>
      <c r="AR825" s="8">
        <v>44746</v>
      </c>
      <c r="AS825" s="8">
        <v>44762</v>
      </c>
      <c r="AT825" s="8">
        <v>44788</v>
      </c>
    </row>
    <row r="826" spans="38:46" x14ac:dyDescent="0.25">
      <c r="AL826" s="7">
        <v>44641</v>
      </c>
      <c r="AM826" s="7">
        <v>44665</v>
      </c>
      <c r="AN826" s="7">
        <v>44666</v>
      </c>
      <c r="AO826" s="7">
        <v>44711</v>
      </c>
      <c r="AP826" s="7">
        <v>44732</v>
      </c>
      <c r="AQ826" s="7">
        <v>44739</v>
      </c>
      <c r="AR826" s="7">
        <v>44746</v>
      </c>
      <c r="AS826" s="7">
        <v>44762</v>
      </c>
      <c r="AT826" s="7">
        <v>44788</v>
      </c>
    </row>
    <row r="827" spans="38:46" x14ac:dyDescent="0.25">
      <c r="AL827" s="8">
        <v>44641</v>
      </c>
      <c r="AM827" s="8">
        <v>44665</v>
      </c>
      <c r="AN827" s="8">
        <v>44666</v>
      </c>
      <c r="AO827" s="8">
        <v>44711</v>
      </c>
      <c r="AP827" s="8">
        <v>44732</v>
      </c>
      <c r="AQ827" s="8">
        <v>44739</v>
      </c>
      <c r="AR827" s="8">
        <v>44746</v>
      </c>
      <c r="AS827" s="8">
        <v>44762</v>
      </c>
      <c r="AT827" s="8">
        <v>44788</v>
      </c>
    </row>
    <row r="828" spans="38:46" x14ac:dyDescent="0.25">
      <c r="AL828" s="8">
        <v>44641</v>
      </c>
      <c r="AM828" s="8">
        <v>44665</v>
      </c>
      <c r="AN828" s="8">
        <v>44666</v>
      </c>
      <c r="AO828" s="8">
        <v>44711</v>
      </c>
      <c r="AP828" s="8">
        <v>44732</v>
      </c>
      <c r="AQ828" s="8">
        <v>44739</v>
      </c>
      <c r="AR828" s="8">
        <v>44746</v>
      </c>
      <c r="AS828" s="8">
        <v>44762</v>
      </c>
      <c r="AT828" s="8">
        <v>44788</v>
      </c>
    </row>
    <row r="829" spans="38:46" x14ac:dyDescent="0.25">
      <c r="AL829" s="8">
        <v>44641</v>
      </c>
      <c r="AM829" s="8">
        <v>44665</v>
      </c>
      <c r="AN829" s="8">
        <v>44666</v>
      </c>
      <c r="AO829" s="8">
        <v>44711</v>
      </c>
      <c r="AP829" s="8">
        <v>44732</v>
      </c>
      <c r="AQ829" s="8">
        <v>44739</v>
      </c>
      <c r="AR829" s="8">
        <v>44746</v>
      </c>
      <c r="AS829" s="8">
        <v>44762</v>
      </c>
      <c r="AT829" s="8">
        <v>44788</v>
      </c>
    </row>
    <row r="830" spans="38:46" x14ac:dyDescent="0.25">
      <c r="AL830" s="7">
        <v>44641</v>
      </c>
      <c r="AM830" s="7">
        <v>44665</v>
      </c>
      <c r="AN830" s="7">
        <v>44666</v>
      </c>
      <c r="AO830" s="7">
        <v>44711</v>
      </c>
      <c r="AP830" s="7">
        <v>44732</v>
      </c>
      <c r="AQ830" s="7">
        <v>44739</v>
      </c>
      <c r="AR830" s="7">
        <v>44746</v>
      </c>
      <c r="AS830" s="7">
        <v>44762</v>
      </c>
      <c r="AT830" s="7">
        <v>44788</v>
      </c>
    </row>
    <row r="831" spans="38:46" x14ac:dyDescent="0.25">
      <c r="AL831" s="8">
        <v>44641</v>
      </c>
      <c r="AM831" s="8">
        <v>44665</v>
      </c>
      <c r="AN831" s="8">
        <v>44666</v>
      </c>
      <c r="AO831" s="8">
        <v>44711</v>
      </c>
      <c r="AP831" s="8">
        <v>44732</v>
      </c>
      <c r="AQ831" s="8">
        <v>44739</v>
      </c>
      <c r="AR831" s="8">
        <v>44746</v>
      </c>
      <c r="AS831" s="8">
        <v>44762</v>
      </c>
      <c r="AT831" s="8">
        <v>44788</v>
      </c>
    </row>
    <row r="832" spans="38:46" x14ac:dyDescent="0.25">
      <c r="AL832" s="8">
        <v>44641</v>
      </c>
      <c r="AM832" s="8">
        <v>44665</v>
      </c>
      <c r="AN832" s="8">
        <v>44666</v>
      </c>
      <c r="AO832" s="8">
        <v>44711</v>
      </c>
      <c r="AP832" s="8">
        <v>44732</v>
      </c>
      <c r="AQ832" s="8">
        <v>44739</v>
      </c>
      <c r="AR832" s="8">
        <v>44746</v>
      </c>
      <c r="AS832" s="8">
        <v>44762</v>
      </c>
      <c r="AT832" s="8">
        <v>44788</v>
      </c>
    </row>
    <row r="833" spans="38:46" x14ac:dyDescent="0.25">
      <c r="AL833" s="8">
        <v>44641</v>
      </c>
      <c r="AM833" s="8">
        <v>44665</v>
      </c>
      <c r="AN833" s="8">
        <v>44666</v>
      </c>
      <c r="AO833" s="8">
        <v>44711</v>
      </c>
      <c r="AP833" s="8">
        <v>44732</v>
      </c>
      <c r="AQ833" s="8">
        <v>44739</v>
      </c>
      <c r="AR833" s="8">
        <v>44746</v>
      </c>
      <c r="AS833" s="8">
        <v>44762</v>
      </c>
      <c r="AT833" s="8">
        <v>44788</v>
      </c>
    </row>
    <row r="834" spans="38:46" x14ac:dyDescent="0.25">
      <c r="AL834" s="7">
        <v>44641</v>
      </c>
      <c r="AM834" s="7">
        <v>44665</v>
      </c>
      <c r="AN834" s="7">
        <v>44666</v>
      </c>
      <c r="AO834" s="7">
        <v>44711</v>
      </c>
      <c r="AP834" s="7">
        <v>44732</v>
      </c>
      <c r="AQ834" s="7">
        <v>44739</v>
      </c>
      <c r="AR834" s="7">
        <v>44746</v>
      </c>
      <c r="AS834" s="7">
        <v>44762</v>
      </c>
      <c r="AT834" s="7">
        <v>44788</v>
      </c>
    </row>
    <row r="835" spans="38:46" x14ac:dyDescent="0.25">
      <c r="AL835" s="8">
        <v>44641</v>
      </c>
      <c r="AM835" s="8">
        <v>44665</v>
      </c>
      <c r="AN835" s="8">
        <v>44666</v>
      </c>
      <c r="AO835" s="8">
        <v>44711</v>
      </c>
      <c r="AP835" s="8">
        <v>44732</v>
      </c>
      <c r="AQ835" s="8">
        <v>44739</v>
      </c>
      <c r="AR835" s="8">
        <v>44746</v>
      </c>
      <c r="AS835" s="8">
        <v>44762</v>
      </c>
      <c r="AT835" s="8">
        <v>44788</v>
      </c>
    </row>
    <row r="836" spans="38:46" x14ac:dyDescent="0.25">
      <c r="AL836" s="8">
        <v>44641</v>
      </c>
      <c r="AM836" s="8">
        <v>44665</v>
      </c>
      <c r="AN836" s="8">
        <v>44666</v>
      </c>
      <c r="AO836" s="8">
        <v>44711</v>
      </c>
      <c r="AP836" s="8">
        <v>44732</v>
      </c>
      <c r="AQ836" s="8">
        <v>44739</v>
      </c>
      <c r="AR836" s="8">
        <v>44746</v>
      </c>
      <c r="AS836" s="8">
        <v>44762</v>
      </c>
      <c r="AT836" s="8">
        <v>44788</v>
      </c>
    </row>
    <row r="837" spans="38:46" x14ac:dyDescent="0.25">
      <c r="AL837" s="8">
        <v>44641</v>
      </c>
      <c r="AM837" s="8">
        <v>44665</v>
      </c>
      <c r="AN837" s="8">
        <v>44666</v>
      </c>
      <c r="AO837" s="8">
        <v>44711</v>
      </c>
      <c r="AP837" s="8">
        <v>44732</v>
      </c>
      <c r="AQ837" s="8">
        <v>44739</v>
      </c>
      <c r="AR837" s="8">
        <v>44746</v>
      </c>
      <c r="AS837" s="8">
        <v>44762</v>
      </c>
      <c r="AT837" s="8">
        <v>44788</v>
      </c>
    </row>
    <row r="838" spans="38:46" x14ac:dyDescent="0.25">
      <c r="AL838" s="7">
        <v>44641</v>
      </c>
      <c r="AM838" s="7">
        <v>44665</v>
      </c>
      <c r="AN838" s="7">
        <v>44666</v>
      </c>
      <c r="AO838" s="7">
        <v>44711</v>
      </c>
      <c r="AP838" s="7">
        <v>44732</v>
      </c>
      <c r="AQ838" s="7">
        <v>44739</v>
      </c>
      <c r="AR838" s="7">
        <v>44746</v>
      </c>
      <c r="AS838" s="7">
        <v>44762</v>
      </c>
      <c r="AT838" s="7">
        <v>44788</v>
      </c>
    </row>
    <row r="839" spans="38:46" x14ac:dyDescent="0.25">
      <c r="AL839" s="8">
        <v>44641</v>
      </c>
      <c r="AM839" s="8">
        <v>44665</v>
      </c>
      <c r="AN839" s="8">
        <v>44666</v>
      </c>
      <c r="AO839" s="8">
        <v>44711</v>
      </c>
      <c r="AP839" s="8">
        <v>44732</v>
      </c>
      <c r="AQ839" s="8">
        <v>44739</v>
      </c>
      <c r="AR839" s="8">
        <v>44746</v>
      </c>
      <c r="AS839" s="8">
        <v>44762</v>
      </c>
      <c r="AT839" s="8">
        <v>44788</v>
      </c>
    </row>
    <row r="840" spans="38:46" x14ac:dyDescent="0.25">
      <c r="AL840" s="8">
        <v>44641</v>
      </c>
      <c r="AM840" s="8">
        <v>44665</v>
      </c>
      <c r="AN840" s="8">
        <v>44666</v>
      </c>
      <c r="AO840" s="8">
        <v>44711</v>
      </c>
      <c r="AP840" s="8">
        <v>44732</v>
      </c>
      <c r="AQ840" s="8">
        <v>44739</v>
      </c>
      <c r="AR840" s="8">
        <v>44746</v>
      </c>
      <c r="AS840" s="8">
        <v>44762</v>
      </c>
      <c r="AT840" s="8">
        <v>44788</v>
      </c>
    </row>
    <row r="841" spans="38:46" x14ac:dyDescent="0.25">
      <c r="AL841" s="8">
        <v>44641</v>
      </c>
      <c r="AM841" s="8">
        <v>44665</v>
      </c>
      <c r="AN841" s="8">
        <v>44666</v>
      </c>
      <c r="AO841" s="8">
        <v>44711</v>
      </c>
      <c r="AP841" s="8">
        <v>44732</v>
      </c>
      <c r="AQ841" s="8">
        <v>44739</v>
      </c>
      <c r="AR841" s="8">
        <v>44746</v>
      </c>
      <c r="AS841" s="8">
        <v>44762</v>
      </c>
      <c r="AT841" s="8">
        <v>44788</v>
      </c>
    </row>
    <row r="842" spans="38:46" x14ac:dyDescent="0.25">
      <c r="AL842" s="7">
        <v>44641</v>
      </c>
      <c r="AM842" s="7">
        <v>44665</v>
      </c>
      <c r="AN842" s="7">
        <v>44666</v>
      </c>
      <c r="AO842" s="7">
        <v>44711</v>
      </c>
      <c r="AP842" s="7">
        <v>44732</v>
      </c>
      <c r="AQ842" s="7">
        <v>44739</v>
      </c>
      <c r="AR842" s="7">
        <v>44746</v>
      </c>
      <c r="AS842" s="7">
        <v>44762</v>
      </c>
      <c r="AT842" s="7">
        <v>44788</v>
      </c>
    </row>
    <row r="843" spans="38:46" x14ac:dyDescent="0.25">
      <c r="AL843" s="8">
        <v>44641</v>
      </c>
      <c r="AM843" s="8">
        <v>44665</v>
      </c>
      <c r="AN843" s="8">
        <v>44666</v>
      </c>
      <c r="AO843" s="8">
        <v>44711</v>
      </c>
      <c r="AP843" s="8">
        <v>44732</v>
      </c>
      <c r="AQ843" s="8">
        <v>44739</v>
      </c>
      <c r="AR843" s="8">
        <v>44746</v>
      </c>
      <c r="AS843" s="8">
        <v>44762</v>
      </c>
      <c r="AT843" s="8">
        <v>44788</v>
      </c>
    </row>
    <row r="844" spans="38:46" x14ac:dyDescent="0.25">
      <c r="AL844" s="8">
        <v>44641</v>
      </c>
      <c r="AM844" s="8">
        <v>44665</v>
      </c>
      <c r="AN844" s="8">
        <v>44666</v>
      </c>
      <c r="AO844" s="8">
        <v>44711</v>
      </c>
      <c r="AP844" s="8">
        <v>44732</v>
      </c>
      <c r="AQ844" s="8">
        <v>44739</v>
      </c>
      <c r="AR844" s="8">
        <v>44746</v>
      </c>
      <c r="AS844" s="8">
        <v>44762</v>
      </c>
      <c r="AT844" s="8">
        <v>44788</v>
      </c>
    </row>
    <row r="845" spans="38:46" x14ac:dyDescent="0.25">
      <c r="AL845" s="8">
        <v>44641</v>
      </c>
      <c r="AM845" s="8">
        <v>44665</v>
      </c>
      <c r="AN845" s="8">
        <v>44666</v>
      </c>
      <c r="AO845" s="8">
        <v>44711</v>
      </c>
      <c r="AP845" s="8">
        <v>44732</v>
      </c>
      <c r="AQ845" s="8">
        <v>44739</v>
      </c>
      <c r="AR845" s="8">
        <v>44746</v>
      </c>
      <c r="AS845" s="8">
        <v>44762</v>
      </c>
      <c r="AT845" s="8">
        <v>44788</v>
      </c>
    </row>
    <row r="846" spans="38:46" x14ac:dyDescent="0.25">
      <c r="AL846" s="7">
        <v>44641</v>
      </c>
      <c r="AM846" s="7">
        <v>44665</v>
      </c>
      <c r="AN846" s="7">
        <v>44666</v>
      </c>
      <c r="AO846" s="7">
        <v>44711</v>
      </c>
      <c r="AP846" s="7">
        <v>44732</v>
      </c>
      <c r="AQ846" s="7">
        <v>44739</v>
      </c>
      <c r="AR846" s="7">
        <v>44746</v>
      </c>
      <c r="AS846" s="7">
        <v>44762</v>
      </c>
      <c r="AT846" s="7">
        <v>44788</v>
      </c>
    </row>
    <row r="847" spans="38:46" x14ac:dyDescent="0.25">
      <c r="AL847" s="8">
        <v>44641</v>
      </c>
      <c r="AM847" s="8">
        <v>44665</v>
      </c>
      <c r="AN847" s="8">
        <v>44666</v>
      </c>
      <c r="AO847" s="8">
        <v>44711</v>
      </c>
      <c r="AP847" s="8">
        <v>44732</v>
      </c>
      <c r="AQ847" s="8">
        <v>44739</v>
      </c>
      <c r="AR847" s="8">
        <v>44746</v>
      </c>
      <c r="AS847" s="8">
        <v>44762</v>
      </c>
      <c r="AT847" s="8">
        <v>44788</v>
      </c>
    </row>
    <row r="848" spans="38:46" x14ac:dyDescent="0.25">
      <c r="AL848" s="8">
        <v>44641</v>
      </c>
      <c r="AM848" s="8">
        <v>44665</v>
      </c>
      <c r="AN848" s="8">
        <v>44666</v>
      </c>
      <c r="AO848" s="8">
        <v>44711</v>
      </c>
      <c r="AP848" s="8">
        <v>44732</v>
      </c>
      <c r="AQ848" s="8">
        <v>44739</v>
      </c>
      <c r="AR848" s="8">
        <v>44746</v>
      </c>
      <c r="AS848" s="8">
        <v>44762</v>
      </c>
      <c r="AT848" s="8">
        <v>44788</v>
      </c>
    </row>
    <row r="849" spans="38:46" x14ac:dyDescent="0.25">
      <c r="AL849" s="8">
        <v>44641</v>
      </c>
      <c r="AM849" s="8">
        <v>44665</v>
      </c>
      <c r="AN849" s="8">
        <v>44666</v>
      </c>
      <c r="AO849" s="8">
        <v>44711</v>
      </c>
      <c r="AP849" s="8">
        <v>44732</v>
      </c>
      <c r="AQ849" s="8">
        <v>44739</v>
      </c>
      <c r="AR849" s="8">
        <v>44746</v>
      </c>
      <c r="AS849" s="8">
        <v>44762</v>
      </c>
      <c r="AT849" s="8">
        <v>44788</v>
      </c>
    </row>
    <row r="850" spans="38:46" x14ac:dyDescent="0.25">
      <c r="AL850" s="7">
        <v>44641</v>
      </c>
      <c r="AM850" s="7">
        <v>44665</v>
      </c>
      <c r="AN850" s="7">
        <v>44666</v>
      </c>
      <c r="AO850" s="7">
        <v>44711</v>
      </c>
      <c r="AP850" s="7">
        <v>44732</v>
      </c>
      <c r="AQ850" s="7">
        <v>44739</v>
      </c>
      <c r="AR850" s="7">
        <v>44746</v>
      </c>
      <c r="AS850" s="7">
        <v>44762</v>
      </c>
      <c r="AT850" s="7">
        <v>44788</v>
      </c>
    </row>
    <row r="851" spans="38:46" x14ac:dyDescent="0.25">
      <c r="AL851" s="8">
        <v>44641</v>
      </c>
      <c r="AM851" s="8">
        <v>44665</v>
      </c>
      <c r="AN851" s="8">
        <v>44666</v>
      </c>
      <c r="AO851" s="8">
        <v>44711</v>
      </c>
      <c r="AP851" s="8">
        <v>44732</v>
      </c>
      <c r="AQ851" s="8">
        <v>44739</v>
      </c>
      <c r="AR851" s="8">
        <v>44746</v>
      </c>
      <c r="AS851" s="8">
        <v>44762</v>
      </c>
      <c r="AT851" s="8">
        <v>44788</v>
      </c>
    </row>
    <row r="852" spans="38:46" x14ac:dyDescent="0.25">
      <c r="AL852" s="8">
        <v>44641</v>
      </c>
      <c r="AM852" s="8">
        <v>44665</v>
      </c>
      <c r="AN852" s="8">
        <v>44666</v>
      </c>
      <c r="AO852" s="8">
        <v>44711</v>
      </c>
      <c r="AP852" s="8">
        <v>44732</v>
      </c>
      <c r="AQ852" s="8">
        <v>44739</v>
      </c>
      <c r="AR852" s="8">
        <v>44746</v>
      </c>
      <c r="AS852" s="8">
        <v>44762</v>
      </c>
      <c r="AT852" s="8">
        <v>44788</v>
      </c>
    </row>
    <row r="853" spans="38:46" x14ac:dyDescent="0.25">
      <c r="AL853" s="8">
        <v>44641</v>
      </c>
      <c r="AM853" s="8">
        <v>44665</v>
      </c>
      <c r="AN853" s="8">
        <v>44666</v>
      </c>
      <c r="AO853" s="8">
        <v>44711</v>
      </c>
      <c r="AP853" s="8">
        <v>44732</v>
      </c>
      <c r="AQ853" s="8">
        <v>44739</v>
      </c>
      <c r="AR853" s="8">
        <v>44746</v>
      </c>
      <c r="AS853" s="8">
        <v>44762</v>
      </c>
      <c r="AT853" s="8">
        <v>44788</v>
      </c>
    </row>
    <row r="854" spans="38:46" x14ac:dyDescent="0.25">
      <c r="AL854" s="7">
        <v>44641</v>
      </c>
      <c r="AM854" s="7">
        <v>44665</v>
      </c>
      <c r="AN854" s="7">
        <v>44666</v>
      </c>
      <c r="AO854" s="7">
        <v>44711</v>
      </c>
      <c r="AP854" s="7">
        <v>44732</v>
      </c>
      <c r="AQ854" s="7">
        <v>44739</v>
      </c>
      <c r="AR854" s="7">
        <v>44746</v>
      </c>
      <c r="AS854" s="7">
        <v>44762</v>
      </c>
      <c r="AT854" s="7">
        <v>44788</v>
      </c>
    </row>
    <row r="855" spans="38:46" x14ac:dyDescent="0.25">
      <c r="AL855" s="8">
        <v>44641</v>
      </c>
      <c r="AM855" s="8">
        <v>44665</v>
      </c>
      <c r="AN855" s="8">
        <v>44666</v>
      </c>
      <c r="AO855" s="8">
        <v>44711</v>
      </c>
      <c r="AP855" s="8">
        <v>44732</v>
      </c>
      <c r="AQ855" s="8">
        <v>44739</v>
      </c>
      <c r="AR855" s="8">
        <v>44746</v>
      </c>
      <c r="AS855" s="8">
        <v>44762</v>
      </c>
      <c r="AT855" s="8">
        <v>44788</v>
      </c>
    </row>
    <row r="856" spans="38:46" x14ac:dyDescent="0.25">
      <c r="AL856" s="8">
        <v>44641</v>
      </c>
      <c r="AM856" s="8">
        <v>44665</v>
      </c>
      <c r="AN856" s="8">
        <v>44666</v>
      </c>
      <c r="AO856" s="8">
        <v>44711</v>
      </c>
      <c r="AP856" s="8">
        <v>44732</v>
      </c>
      <c r="AQ856" s="8">
        <v>44739</v>
      </c>
      <c r="AR856" s="8">
        <v>44746</v>
      </c>
      <c r="AS856" s="8">
        <v>44762</v>
      </c>
      <c r="AT856" s="8">
        <v>44788</v>
      </c>
    </row>
    <row r="857" spans="38:46" x14ac:dyDescent="0.25">
      <c r="AL857" s="8">
        <v>44641</v>
      </c>
      <c r="AM857" s="8">
        <v>44665</v>
      </c>
      <c r="AN857" s="8">
        <v>44666</v>
      </c>
      <c r="AO857" s="8">
        <v>44711</v>
      </c>
      <c r="AP857" s="8">
        <v>44732</v>
      </c>
      <c r="AQ857" s="8">
        <v>44739</v>
      </c>
      <c r="AR857" s="8">
        <v>44746</v>
      </c>
      <c r="AS857" s="8">
        <v>44762</v>
      </c>
      <c r="AT857" s="8">
        <v>44788</v>
      </c>
    </row>
    <row r="858" spans="38:46" x14ac:dyDescent="0.25">
      <c r="AL858" s="7">
        <v>44641</v>
      </c>
      <c r="AM858" s="7">
        <v>44665</v>
      </c>
      <c r="AN858" s="7">
        <v>44666</v>
      </c>
      <c r="AO858" s="7">
        <v>44711</v>
      </c>
      <c r="AP858" s="7">
        <v>44732</v>
      </c>
      <c r="AQ858" s="7">
        <v>44739</v>
      </c>
      <c r="AR858" s="7">
        <v>44746</v>
      </c>
      <c r="AS858" s="7">
        <v>44762</v>
      </c>
      <c r="AT858" s="7">
        <v>44788</v>
      </c>
    </row>
    <row r="859" spans="38:46" x14ac:dyDescent="0.25">
      <c r="AL859" s="8">
        <v>44641</v>
      </c>
      <c r="AM859" s="8">
        <v>44665</v>
      </c>
      <c r="AN859" s="8">
        <v>44666</v>
      </c>
      <c r="AO859" s="8">
        <v>44711</v>
      </c>
      <c r="AP859" s="8">
        <v>44732</v>
      </c>
      <c r="AQ859" s="8">
        <v>44739</v>
      </c>
      <c r="AR859" s="8">
        <v>44746</v>
      </c>
      <c r="AS859" s="8">
        <v>44762</v>
      </c>
      <c r="AT859" s="8">
        <v>44788</v>
      </c>
    </row>
    <row r="860" spans="38:46" x14ac:dyDescent="0.25">
      <c r="AL860" s="8">
        <v>44641</v>
      </c>
      <c r="AM860" s="8">
        <v>44665</v>
      </c>
      <c r="AN860" s="8">
        <v>44666</v>
      </c>
      <c r="AO860" s="8">
        <v>44711</v>
      </c>
      <c r="AP860" s="8">
        <v>44732</v>
      </c>
      <c r="AQ860" s="8">
        <v>44739</v>
      </c>
      <c r="AR860" s="8">
        <v>44746</v>
      </c>
      <c r="AS860" s="8">
        <v>44762</v>
      </c>
      <c r="AT860" s="8">
        <v>44788</v>
      </c>
    </row>
    <row r="861" spans="38:46" x14ac:dyDescent="0.25">
      <c r="AL861" s="8">
        <v>44641</v>
      </c>
      <c r="AM861" s="8">
        <v>44665</v>
      </c>
      <c r="AN861" s="8">
        <v>44666</v>
      </c>
      <c r="AO861" s="8">
        <v>44711</v>
      </c>
      <c r="AP861" s="8">
        <v>44732</v>
      </c>
      <c r="AQ861" s="8">
        <v>44739</v>
      </c>
      <c r="AR861" s="8">
        <v>44746</v>
      </c>
      <c r="AS861" s="8">
        <v>44762</v>
      </c>
      <c r="AT861" s="8">
        <v>44788</v>
      </c>
    </row>
    <row r="862" spans="38:46" x14ac:dyDescent="0.25">
      <c r="AL862" s="7">
        <v>44641</v>
      </c>
      <c r="AM862" s="7">
        <v>44665</v>
      </c>
      <c r="AN862" s="7">
        <v>44666</v>
      </c>
      <c r="AO862" s="7">
        <v>44711</v>
      </c>
      <c r="AP862" s="7">
        <v>44732</v>
      </c>
      <c r="AQ862" s="7">
        <v>44739</v>
      </c>
      <c r="AR862" s="7">
        <v>44746</v>
      </c>
      <c r="AS862" s="7">
        <v>44762</v>
      </c>
      <c r="AT862" s="7">
        <v>44788</v>
      </c>
    </row>
    <row r="863" spans="38:46" x14ac:dyDescent="0.25">
      <c r="AL863" s="8">
        <v>44641</v>
      </c>
      <c r="AM863" s="8">
        <v>44665</v>
      </c>
      <c r="AN863" s="8">
        <v>44666</v>
      </c>
      <c r="AO863" s="8">
        <v>44711</v>
      </c>
      <c r="AP863" s="8">
        <v>44732</v>
      </c>
      <c r="AQ863" s="8">
        <v>44739</v>
      </c>
      <c r="AR863" s="8">
        <v>44746</v>
      </c>
      <c r="AS863" s="8">
        <v>44762</v>
      </c>
      <c r="AT863" s="8">
        <v>44788</v>
      </c>
    </row>
    <row r="864" spans="38:46" x14ac:dyDescent="0.25">
      <c r="AL864" s="8">
        <v>44641</v>
      </c>
      <c r="AM864" s="8">
        <v>44665</v>
      </c>
      <c r="AN864" s="8">
        <v>44666</v>
      </c>
      <c r="AO864" s="8">
        <v>44711</v>
      </c>
      <c r="AP864" s="8">
        <v>44732</v>
      </c>
      <c r="AQ864" s="8">
        <v>44739</v>
      </c>
      <c r="AR864" s="8">
        <v>44746</v>
      </c>
      <c r="AS864" s="8">
        <v>44762</v>
      </c>
      <c r="AT864" s="8">
        <v>44788</v>
      </c>
    </row>
    <row r="865" spans="38:46" x14ac:dyDescent="0.25">
      <c r="AL865" s="8">
        <v>44641</v>
      </c>
      <c r="AM865" s="8">
        <v>44665</v>
      </c>
      <c r="AN865" s="8">
        <v>44666</v>
      </c>
      <c r="AO865" s="8">
        <v>44711</v>
      </c>
      <c r="AP865" s="8">
        <v>44732</v>
      </c>
      <c r="AQ865" s="8">
        <v>44739</v>
      </c>
      <c r="AR865" s="8">
        <v>44746</v>
      </c>
      <c r="AS865" s="8">
        <v>44762</v>
      </c>
      <c r="AT865" s="8">
        <v>44788</v>
      </c>
    </row>
    <row r="866" spans="38:46" x14ac:dyDescent="0.25">
      <c r="AL866" s="7">
        <v>44641</v>
      </c>
      <c r="AM866" s="7">
        <v>44665</v>
      </c>
      <c r="AN866" s="7">
        <v>44666</v>
      </c>
      <c r="AO866" s="7">
        <v>44711</v>
      </c>
      <c r="AP866" s="7">
        <v>44732</v>
      </c>
      <c r="AQ866" s="7">
        <v>44739</v>
      </c>
      <c r="AR866" s="7">
        <v>44746</v>
      </c>
      <c r="AS866" s="7">
        <v>44762</v>
      </c>
      <c r="AT866" s="7">
        <v>44788</v>
      </c>
    </row>
    <row r="867" spans="38:46" x14ac:dyDescent="0.25">
      <c r="AL867" s="8">
        <v>44641</v>
      </c>
      <c r="AM867" s="8">
        <v>44665</v>
      </c>
      <c r="AN867" s="8">
        <v>44666</v>
      </c>
      <c r="AO867" s="8">
        <v>44711</v>
      </c>
      <c r="AP867" s="8">
        <v>44732</v>
      </c>
      <c r="AQ867" s="8">
        <v>44739</v>
      </c>
      <c r="AR867" s="8">
        <v>44746</v>
      </c>
      <c r="AS867" s="8">
        <v>44762</v>
      </c>
      <c r="AT867" s="8">
        <v>44788</v>
      </c>
    </row>
    <row r="868" spans="38:46" x14ac:dyDescent="0.25">
      <c r="AL868" s="8">
        <v>44641</v>
      </c>
      <c r="AM868" s="8">
        <v>44665</v>
      </c>
      <c r="AN868" s="8">
        <v>44666</v>
      </c>
      <c r="AO868" s="8">
        <v>44711</v>
      </c>
      <c r="AP868" s="8">
        <v>44732</v>
      </c>
      <c r="AQ868" s="8">
        <v>44739</v>
      </c>
      <c r="AR868" s="8">
        <v>44746</v>
      </c>
      <c r="AS868" s="8">
        <v>44762</v>
      </c>
      <c r="AT868" s="8">
        <v>44788</v>
      </c>
    </row>
    <row r="869" spans="38:46" x14ac:dyDescent="0.25">
      <c r="AL869" s="8">
        <v>44641</v>
      </c>
      <c r="AM869" s="8">
        <v>44665</v>
      </c>
      <c r="AN869" s="8">
        <v>44666</v>
      </c>
      <c r="AO869" s="8">
        <v>44711</v>
      </c>
      <c r="AP869" s="8">
        <v>44732</v>
      </c>
      <c r="AQ869" s="8">
        <v>44739</v>
      </c>
      <c r="AR869" s="8">
        <v>44746</v>
      </c>
      <c r="AS869" s="8">
        <v>44762</v>
      </c>
      <c r="AT869" s="8">
        <v>44788</v>
      </c>
    </row>
    <row r="870" spans="38:46" x14ac:dyDescent="0.25">
      <c r="AL870" s="7">
        <v>44641</v>
      </c>
      <c r="AM870" s="7">
        <v>44665</v>
      </c>
      <c r="AN870" s="7">
        <v>44666</v>
      </c>
      <c r="AO870" s="7">
        <v>44711</v>
      </c>
      <c r="AP870" s="7">
        <v>44732</v>
      </c>
      <c r="AQ870" s="7">
        <v>44739</v>
      </c>
      <c r="AR870" s="7">
        <v>44746</v>
      </c>
      <c r="AS870" s="7">
        <v>44762</v>
      </c>
      <c r="AT870" s="7">
        <v>44788</v>
      </c>
    </row>
    <row r="871" spans="38:46" x14ac:dyDescent="0.25">
      <c r="AL871" s="8">
        <v>44641</v>
      </c>
      <c r="AM871" s="8">
        <v>44665</v>
      </c>
      <c r="AN871" s="8">
        <v>44666</v>
      </c>
      <c r="AO871" s="8">
        <v>44711</v>
      </c>
      <c r="AP871" s="8">
        <v>44732</v>
      </c>
      <c r="AQ871" s="8">
        <v>44739</v>
      </c>
      <c r="AR871" s="8">
        <v>44746</v>
      </c>
      <c r="AS871" s="8">
        <v>44762</v>
      </c>
      <c r="AT871" s="8">
        <v>44788</v>
      </c>
    </row>
    <row r="872" spans="38:46" x14ac:dyDescent="0.25">
      <c r="AL872" s="8">
        <v>44641</v>
      </c>
      <c r="AM872" s="8">
        <v>44665</v>
      </c>
      <c r="AN872" s="8">
        <v>44666</v>
      </c>
      <c r="AO872" s="8">
        <v>44711</v>
      </c>
      <c r="AP872" s="8">
        <v>44732</v>
      </c>
      <c r="AQ872" s="8">
        <v>44739</v>
      </c>
      <c r="AR872" s="8">
        <v>44746</v>
      </c>
      <c r="AS872" s="8">
        <v>44762</v>
      </c>
      <c r="AT872" s="8">
        <v>44788</v>
      </c>
    </row>
    <row r="873" spans="38:46" x14ac:dyDescent="0.25">
      <c r="AL873" s="8">
        <v>44641</v>
      </c>
      <c r="AM873" s="8">
        <v>44665</v>
      </c>
      <c r="AN873" s="8">
        <v>44666</v>
      </c>
      <c r="AO873" s="8">
        <v>44711</v>
      </c>
      <c r="AP873" s="8">
        <v>44732</v>
      </c>
      <c r="AQ873" s="8">
        <v>44739</v>
      </c>
      <c r="AR873" s="8">
        <v>44746</v>
      </c>
      <c r="AS873" s="8">
        <v>44762</v>
      </c>
      <c r="AT873" s="8">
        <v>44788</v>
      </c>
    </row>
    <row r="874" spans="38:46" x14ac:dyDescent="0.25">
      <c r="AL874" s="7">
        <v>44641</v>
      </c>
      <c r="AM874" s="7">
        <v>44665</v>
      </c>
      <c r="AN874" s="7">
        <v>44666</v>
      </c>
      <c r="AO874" s="7">
        <v>44711</v>
      </c>
      <c r="AP874" s="7">
        <v>44732</v>
      </c>
      <c r="AQ874" s="7">
        <v>44739</v>
      </c>
      <c r="AR874" s="7">
        <v>44746</v>
      </c>
      <c r="AS874" s="7">
        <v>44762</v>
      </c>
      <c r="AT874" s="7">
        <v>44788</v>
      </c>
    </row>
    <row r="875" spans="38:46" x14ac:dyDescent="0.25">
      <c r="AL875" s="8">
        <v>44641</v>
      </c>
      <c r="AM875" s="8">
        <v>44665</v>
      </c>
      <c r="AN875" s="8">
        <v>44666</v>
      </c>
      <c r="AO875" s="8">
        <v>44711</v>
      </c>
      <c r="AP875" s="8">
        <v>44732</v>
      </c>
      <c r="AQ875" s="8">
        <v>44739</v>
      </c>
      <c r="AR875" s="8">
        <v>44746</v>
      </c>
      <c r="AS875" s="8">
        <v>44762</v>
      </c>
      <c r="AT875" s="8">
        <v>44788</v>
      </c>
    </row>
    <row r="876" spans="38:46" x14ac:dyDescent="0.25">
      <c r="AL876" s="8">
        <v>44641</v>
      </c>
      <c r="AM876" s="8">
        <v>44665</v>
      </c>
      <c r="AN876" s="8">
        <v>44666</v>
      </c>
      <c r="AO876" s="8">
        <v>44711</v>
      </c>
      <c r="AP876" s="8">
        <v>44732</v>
      </c>
      <c r="AQ876" s="8">
        <v>44739</v>
      </c>
      <c r="AR876" s="8">
        <v>44746</v>
      </c>
      <c r="AS876" s="8">
        <v>44762</v>
      </c>
      <c r="AT876" s="8">
        <v>44788</v>
      </c>
    </row>
    <row r="877" spans="38:46" x14ac:dyDescent="0.25">
      <c r="AL877" s="8">
        <v>44641</v>
      </c>
      <c r="AM877" s="8">
        <v>44665</v>
      </c>
      <c r="AN877" s="8">
        <v>44666</v>
      </c>
      <c r="AO877" s="8">
        <v>44711</v>
      </c>
      <c r="AP877" s="8">
        <v>44732</v>
      </c>
      <c r="AQ877" s="8">
        <v>44739</v>
      </c>
      <c r="AR877" s="8">
        <v>44746</v>
      </c>
      <c r="AS877" s="8">
        <v>44762</v>
      </c>
      <c r="AT877" s="8">
        <v>44788</v>
      </c>
    </row>
    <row r="878" spans="38:46" x14ac:dyDescent="0.25">
      <c r="AL878" s="7">
        <v>44641</v>
      </c>
      <c r="AM878" s="7">
        <v>44665</v>
      </c>
      <c r="AN878" s="7">
        <v>44666</v>
      </c>
      <c r="AO878" s="7">
        <v>44711</v>
      </c>
      <c r="AP878" s="7">
        <v>44732</v>
      </c>
      <c r="AQ878" s="7">
        <v>44739</v>
      </c>
      <c r="AR878" s="7">
        <v>44746</v>
      </c>
      <c r="AS878" s="7">
        <v>44762</v>
      </c>
      <c r="AT878" s="7">
        <v>44788</v>
      </c>
    </row>
    <row r="879" spans="38:46" x14ac:dyDescent="0.25">
      <c r="AL879" s="8">
        <v>44641</v>
      </c>
      <c r="AM879" s="8">
        <v>44665</v>
      </c>
      <c r="AN879" s="8">
        <v>44666</v>
      </c>
      <c r="AO879" s="8">
        <v>44711</v>
      </c>
      <c r="AP879" s="8">
        <v>44732</v>
      </c>
      <c r="AQ879" s="8">
        <v>44739</v>
      </c>
      <c r="AR879" s="8">
        <v>44746</v>
      </c>
      <c r="AS879" s="8">
        <v>44762</v>
      </c>
      <c r="AT879" s="8">
        <v>44788</v>
      </c>
    </row>
    <row r="880" spans="38:46" x14ac:dyDescent="0.25">
      <c r="AL880" s="8">
        <v>44641</v>
      </c>
      <c r="AM880" s="8">
        <v>44665</v>
      </c>
      <c r="AN880" s="8">
        <v>44666</v>
      </c>
      <c r="AO880" s="8">
        <v>44711</v>
      </c>
      <c r="AP880" s="8">
        <v>44732</v>
      </c>
      <c r="AQ880" s="8">
        <v>44739</v>
      </c>
      <c r="AR880" s="8">
        <v>44746</v>
      </c>
      <c r="AS880" s="8">
        <v>44762</v>
      </c>
      <c r="AT880" s="8">
        <v>44788</v>
      </c>
    </row>
    <row r="881" spans="38:46" x14ac:dyDescent="0.25">
      <c r="AL881" s="8">
        <v>44641</v>
      </c>
      <c r="AM881" s="8">
        <v>44665</v>
      </c>
      <c r="AN881" s="8">
        <v>44666</v>
      </c>
      <c r="AO881" s="8">
        <v>44711</v>
      </c>
      <c r="AP881" s="8">
        <v>44732</v>
      </c>
      <c r="AQ881" s="8">
        <v>44739</v>
      </c>
      <c r="AR881" s="8">
        <v>44746</v>
      </c>
      <c r="AS881" s="8">
        <v>44762</v>
      </c>
      <c r="AT881" s="8">
        <v>44788</v>
      </c>
    </row>
    <row r="882" spans="38:46" x14ac:dyDescent="0.25">
      <c r="AL882" s="7">
        <v>44641</v>
      </c>
      <c r="AM882" s="7">
        <v>44665</v>
      </c>
      <c r="AN882" s="7">
        <v>44666</v>
      </c>
      <c r="AO882" s="7">
        <v>44711</v>
      </c>
      <c r="AP882" s="7">
        <v>44732</v>
      </c>
      <c r="AQ882" s="7">
        <v>44739</v>
      </c>
      <c r="AR882" s="7">
        <v>44746</v>
      </c>
      <c r="AS882" s="7">
        <v>44762</v>
      </c>
      <c r="AT882" s="7">
        <v>44788</v>
      </c>
    </row>
    <row r="883" spans="38:46" x14ac:dyDescent="0.25">
      <c r="AL883" s="8">
        <v>44641</v>
      </c>
      <c r="AM883" s="8">
        <v>44665</v>
      </c>
      <c r="AN883" s="8">
        <v>44666</v>
      </c>
      <c r="AO883" s="8">
        <v>44711</v>
      </c>
      <c r="AP883" s="8">
        <v>44732</v>
      </c>
      <c r="AQ883" s="8">
        <v>44739</v>
      </c>
      <c r="AR883" s="8">
        <v>44746</v>
      </c>
      <c r="AS883" s="8">
        <v>44762</v>
      </c>
      <c r="AT883" s="8">
        <v>44788</v>
      </c>
    </row>
    <row r="884" spans="38:46" x14ac:dyDescent="0.25">
      <c r="AL884" s="8">
        <v>44641</v>
      </c>
      <c r="AM884" s="8">
        <v>44665</v>
      </c>
      <c r="AN884" s="8">
        <v>44666</v>
      </c>
      <c r="AO884" s="8">
        <v>44711</v>
      </c>
      <c r="AP884" s="8">
        <v>44732</v>
      </c>
      <c r="AQ884" s="8">
        <v>44739</v>
      </c>
      <c r="AR884" s="8">
        <v>44746</v>
      </c>
      <c r="AS884" s="8">
        <v>44762</v>
      </c>
      <c r="AT884" s="8">
        <v>44788</v>
      </c>
    </row>
    <row r="885" spans="38:46" x14ac:dyDescent="0.25">
      <c r="AL885" s="8">
        <v>44641</v>
      </c>
      <c r="AM885" s="8">
        <v>44665</v>
      </c>
      <c r="AN885" s="8">
        <v>44666</v>
      </c>
      <c r="AO885" s="8">
        <v>44711</v>
      </c>
      <c r="AP885" s="8">
        <v>44732</v>
      </c>
      <c r="AQ885" s="8">
        <v>44739</v>
      </c>
      <c r="AR885" s="8">
        <v>44746</v>
      </c>
      <c r="AS885" s="8">
        <v>44762</v>
      </c>
      <c r="AT885" s="8">
        <v>44788</v>
      </c>
    </row>
    <row r="886" spans="38:46" x14ac:dyDescent="0.25">
      <c r="AL886" s="7">
        <v>44641</v>
      </c>
      <c r="AM886" s="7">
        <v>44665</v>
      </c>
      <c r="AN886" s="7">
        <v>44666</v>
      </c>
      <c r="AO886" s="7">
        <v>44711</v>
      </c>
      <c r="AP886" s="7">
        <v>44732</v>
      </c>
      <c r="AQ886" s="7">
        <v>44739</v>
      </c>
      <c r="AR886" s="7">
        <v>44746</v>
      </c>
      <c r="AS886" s="7">
        <v>44762</v>
      </c>
      <c r="AT886" s="7">
        <v>44788</v>
      </c>
    </row>
    <row r="887" spans="38:46" x14ac:dyDescent="0.25">
      <c r="AL887" s="8">
        <v>44641</v>
      </c>
      <c r="AM887" s="8">
        <v>44665</v>
      </c>
      <c r="AN887" s="8">
        <v>44666</v>
      </c>
      <c r="AO887" s="8">
        <v>44711</v>
      </c>
      <c r="AP887" s="8">
        <v>44732</v>
      </c>
      <c r="AQ887" s="8">
        <v>44739</v>
      </c>
      <c r="AR887" s="8">
        <v>44746</v>
      </c>
      <c r="AS887" s="8">
        <v>44762</v>
      </c>
      <c r="AT887" s="8">
        <v>44788</v>
      </c>
    </row>
    <row r="888" spans="38:46" x14ac:dyDescent="0.25">
      <c r="AL888" s="8">
        <v>44641</v>
      </c>
      <c r="AM888" s="8">
        <v>44665</v>
      </c>
      <c r="AN888" s="8">
        <v>44666</v>
      </c>
      <c r="AO888" s="8">
        <v>44711</v>
      </c>
      <c r="AP888" s="8">
        <v>44732</v>
      </c>
      <c r="AQ888" s="8">
        <v>44739</v>
      </c>
      <c r="AR888" s="8">
        <v>44746</v>
      </c>
      <c r="AS888" s="8">
        <v>44762</v>
      </c>
      <c r="AT888" s="8">
        <v>44788</v>
      </c>
    </row>
    <row r="889" spans="38:46" x14ac:dyDescent="0.25">
      <c r="AL889" s="8">
        <v>44641</v>
      </c>
      <c r="AM889" s="8">
        <v>44665</v>
      </c>
      <c r="AN889" s="8">
        <v>44666</v>
      </c>
      <c r="AO889" s="8">
        <v>44711</v>
      </c>
      <c r="AP889" s="8">
        <v>44732</v>
      </c>
      <c r="AQ889" s="8">
        <v>44739</v>
      </c>
      <c r="AR889" s="8">
        <v>44746</v>
      </c>
      <c r="AS889" s="8">
        <v>44762</v>
      </c>
      <c r="AT889" s="8">
        <v>44788</v>
      </c>
    </row>
    <row r="890" spans="38:46" x14ac:dyDescent="0.25">
      <c r="AL890" s="7">
        <v>44641</v>
      </c>
      <c r="AM890" s="7">
        <v>44665</v>
      </c>
      <c r="AN890" s="7">
        <v>44666</v>
      </c>
      <c r="AO890" s="7">
        <v>44711</v>
      </c>
      <c r="AP890" s="7">
        <v>44732</v>
      </c>
      <c r="AQ890" s="7">
        <v>44739</v>
      </c>
      <c r="AR890" s="7">
        <v>44746</v>
      </c>
      <c r="AS890" s="7">
        <v>44762</v>
      </c>
      <c r="AT890" s="7">
        <v>44788</v>
      </c>
    </row>
    <row r="891" spans="38:46" x14ac:dyDescent="0.25">
      <c r="AL891" s="8">
        <v>44641</v>
      </c>
      <c r="AM891" s="8">
        <v>44665</v>
      </c>
      <c r="AN891" s="8">
        <v>44666</v>
      </c>
      <c r="AO891" s="8">
        <v>44711</v>
      </c>
      <c r="AP891" s="8">
        <v>44732</v>
      </c>
      <c r="AQ891" s="8">
        <v>44739</v>
      </c>
      <c r="AR891" s="8">
        <v>44746</v>
      </c>
      <c r="AS891" s="8">
        <v>44762</v>
      </c>
      <c r="AT891" s="8">
        <v>44788</v>
      </c>
    </row>
    <row r="892" spans="38:46" x14ac:dyDescent="0.25">
      <c r="AL892" s="8">
        <v>44641</v>
      </c>
      <c r="AM892" s="8">
        <v>44665</v>
      </c>
      <c r="AN892" s="8">
        <v>44666</v>
      </c>
      <c r="AO892" s="8">
        <v>44711</v>
      </c>
      <c r="AP892" s="8">
        <v>44732</v>
      </c>
      <c r="AQ892" s="8">
        <v>44739</v>
      </c>
      <c r="AR892" s="8">
        <v>44746</v>
      </c>
      <c r="AS892" s="8">
        <v>44762</v>
      </c>
      <c r="AT892" s="8">
        <v>44788</v>
      </c>
    </row>
    <row r="893" spans="38:46" x14ac:dyDescent="0.25">
      <c r="AL893" s="8">
        <v>44641</v>
      </c>
      <c r="AM893" s="8">
        <v>44665</v>
      </c>
      <c r="AN893" s="8">
        <v>44666</v>
      </c>
      <c r="AO893" s="8">
        <v>44711</v>
      </c>
      <c r="AP893" s="8">
        <v>44732</v>
      </c>
      <c r="AQ893" s="8">
        <v>44739</v>
      </c>
      <c r="AR893" s="8">
        <v>44746</v>
      </c>
      <c r="AS893" s="8">
        <v>44762</v>
      </c>
      <c r="AT893" s="8">
        <v>44788</v>
      </c>
    </row>
    <row r="894" spans="38:46" x14ac:dyDescent="0.25">
      <c r="AL894" s="7">
        <v>44641</v>
      </c>
      <c r="AM894" s="7">
        <v>44665</v>
      </c>
      <c r="AN894" s="7">
        <v>44666</v>
      </c>
      <c r="AO894" s="7">
        <v>44711</v>
      </c>
      <c r="AP894" s="7">
        <v>44732</v>
      </c>
      <c r="AQ894" s="7">
        <v>44739</v>
      </c>
      <c r="AR894" s="7">
        <v>44746</v>
      </c>
      <c r="AS894" s="7">
        <v>44762</v>
      </c>
      <c r="AT894" s="7">
        <v>44788</v>
      </c>
    </row>
    <row r="895" spans="38:46" x14ac:dyDescent="0.25">
      <c r="AL895" s="8">
        <v>44641</v>
      </c>
      <c r="AM895" s="8">
        <v>44665</v>
      </c>
      <c r="AN895" s="8">
        <v>44666</v>
      </c>
      <c r="AO895" s="8">
        <v>44711</v>
      </c>
      <c r="AP895" s="8">
        <v>44732</v>
      </c>
      <c r="AQ895" s="8">
        <v>44739</v>
      </c>
      <c r="AR895" s="8">
        <v>44746</v>
      </c>
      <c r="AS895" s="8">
        <v>44762</v>
      </c>
      <c r="AT895" s="8">
        <v>44788</v>
      </c>
    </row>
    <row r="896" spans="38:46" x14ac:dyDescent="0.25">
      <c r="AL896" s="8">
        <v>44641</v>
      </c>
      <c r="AM896" s="8">
        <v>44665</v>
      </c>
      <c r="AN896" s="8">
        <v>44666</v>
      </c>
      <c r="AO896" s="8">
        <v>44711</v>
      </c>
      <c r="AP896" s="8">
        <v>44732</v>
      </c>
      <c r="AQ896" s="8">
        <v>44739</v>
      </c>
      <c r="AR896" s="8">
        <v>44746</v>
      </c>
      <c r="AS896" s="8">
        <v>44762</v>
      </c>
      <c r="AT896" s="8">
        <v>44788</v>
      </c>
    </row>
    <row r="897" spans="38:46" x14ac:dyDescent="0.25">
      <c r="AL897" s="8">
        <v>44641</v>
      </c>
      <c r="AM897" s="8">
        <v>44665</v>
      </c>
      <c r="AN897" s="8">
        <v>44666</v>
      </c>
      <c r="AO897" s="8">
        <v>44711</v>
      </c>
      <c r="AP897" s="8">
        <v>44732</v>
      </c>
      <c r="AQ897" s="8">
        <v>44739</v>
      </c>
      <c r="AR897" s="8">
        <v>44746</v>
      </c>
      <c r="AS897" s="8">
        <v>44762</v>
      </c>
      <c r="AT897" s="8">
        <v>44788</v>
      </c>
    </row>
    <row r="898" spans="38:46" x14ac:dyDescent="0.25">
      <c r="AL898" s="7">
        <v>44641</v>
      </c>
      <c r="AM898" s="7">
        <v>44665</v>
      </c>
      <c r="AN898" s="7">
        <v>44666</v>
      </c>
      <c r="AO898" s="7">
        <v>44711</v>
      </c>
      <c r="AP898" s="7">
        <v>44732</v>
      </c>
      <c r="AQ898" s="7">
        <v>44739</v>
      </c>
      <c r="AR898" s="7">
        <v>44746</v>
      </c>
      <c r="AS898" s="7">
        <v>44762</v>
      </c>
      <c r="AT898" s="7">
        <v>44788</v>
      </c>
    </row>
    <row r="899" spans="38:46" x14ac:dyDescent="0.25">
      <c r="AL899" s="8">
        <v>44641</v>
      </c>
      <c r="AM899" s="8">
        <v>44665</v>
      </c>
      <c r="AN899" s="8">
        <v>44666</v>
      </c>
      <c r="AO899" s="8">
        <v>44711</v>
      </c>
      <c r="AP899" s="8">
        <v>44732</v>
      </c>
      <c r="AQ899" s="8">
        <v>44739</v>
      </c>
      <c r="AR899" s="8">
        <v>44746</v>
      </c>
      <c r="AS899" s="8">
        <v>44762</v>
      </c>
      <c r="AT899" s="8">
        <v>44788</v>
      </c>
    </row>
    <row r="900" spans="38:46" x14ac:dyDescent="0.25">
      <c r="AL900" s="8">
        <v>44641</v>
      </c>
      <c r="AM900" s="8">
        <v>44665</v>
      </c>
      <c r="AN900" s="8">
        <v>44666</v>
      </c>
      <c r="AO900" s="8">
        <v>44711</v>
      </c>
      <c r="AP900" s="8">
        <v>44732</v>
      </c>
      <c r="AQ900" s="8">
        <v>44739</v>
      </c>
      <c r="AR900" s="8">
        <v>44746</v>
      </c>
      <c r="AS900" s="8">
        <v>44762</v>
      </c>
      <c r="AT900" s="8">
        <v>44788</v>
      </c>
    </row>
    <row r="901" spans="38:46" x14ac:dyDescent="0.25">
      <c r="AL901" s="8">
        <v>44641</v>
      </c>
      <c r="AM901" s="8">
        <v>44665</v>
      </c>
      <c r="AN901" s="8">
        <v>44666</v>
      </c>
      <c r="AO901" s="8">
        <v>44711</v>
      </c>
      <c r="AP901" s="8">
        <v>44732</v>
      </c>
      <c r="AQ901" s="8">
        <v>44739</v>
      </c>
      <c r="AR901" s="8">
        <v>44746</v>
      </c>
      <c r="AS901" s="8">
        <v>44762</v>
      </c>
      <c r="AT901" s="8">
        <v>44788</v>
      </c>
    </row>
    <row r="902" spans="38:46" x14ac:dyDescent="0.25">
      <c r="AL902" s="7">
        <v>44641</v>
      </c>
      <c r="AM902" s="7">
        <v>44665</v>
      </c>
      <c r="AN902" s="7">
        <v>44666</v>
      </c>
      <c r="AO902" s="7">
        <v>44711</v>
      </c>
      <c r="AP902" s="7">
        <v>44732</v>
      </c>
      <c r="AQ902" s="7">
        <v>44739</v>
      </c>
      <c r="AR902" s="7">
        <v>44746</v>
      </c>
      <c r="AS902" s="7">
        <v>44762</v>
      </c>
      <c r="AT902" s="7">
        <v>44788</v>
      </c>
    </row>
    <row r="903" spans="38:46" x14ac:dyDescent="0.25">
      <c r="AL903" s="8">
        <v>44641</v>
      </c>
      <c r="AM903" s="8">
        <v>44665</v>
      </c>
      <c r="AN903" s="8">
        <v>44666</v>
      </c>
      <c r="AO903" s="8">
        <v>44711</v>
      </c>
      <c r="AP903" s="8">
        <v>44732</v>
      </c>
      <c r="AQ903" s="8">
        <v>44739</v>
      </c>
      <c r="AR903" s="8">
        <v>44746</v>
      </c>
      <c r="AS903" s="8">
        <v>44762</v>
      </c>
      <c r="AT903" s="8">
        <v>44788</v>
      </c>
    </row>
    <row r="904" spans="38:46" x14ac:dyDescent="0.25">
      <c r="AL904" s="8">
        <v>44641</v>
      </c>
      <c r="AM904" s="8">
        <v>44665</v>
      </c>
      <c r="AN904" s="8">
        <v>44666</v>
      </c>
      <c r="AO904" s="8">
        <v>44711</v>
      </c>
      <c r="AP904" s="8">
        <v>44732</v>
      </c>
      <c r="AQ904" s="8">
        <v>44739</v>
      </c>
      <c r="AR904" s="8">
        <v>44746</v>
      </c>
      <c r="AS904" s="8">
        <v>44762</v>
      </c>
      <c r="AT904" s="8">
        <v>44788</v>
      </c>
    </row>
    <row r="905" spans="38:46" x14ac:dyDescent="0.25">
      <c r="AL905" s="8">
        <v>44641</v>
      </c>
      <c r="AM905" s="8">
        <v>44665</v>
      </c>
      <c r="AN905" s="8">
        <v>44666</v>
      </c>
      <c r="AO905" s="8">
        <v>44711</v>
      </c>
      <c r="AP905" s="8">
        <v>44732</v>
      </c>
      <c r="AQ905" s="8">
        <v>44739</v>
      </c>
      <c r="AR905" s="8">
        <v>44746</v>
      </c>
      <c r="AS905" s="8">
        <v>44762</v>
      </c>
      <c r="AT905" s="8">
        <v>44788</v>
      </c>
    </row>
    <row r="906" spans="38:46" x14ac:dyDescent="0.25">
      <c r="AL906" s="7">
        <v>44641</v>
      </c>
      <c r="AM906" s="7">
        <v>44665</v>
      </c>
      <c r="AN906" s="7">
        <v>44666</v>
      </c>
      <c r="AO906" s="7">
        <v>44711</v>
      </c>
      <c r="AP906" s="7">
        <v>44732</v>
      </c>
      <c r="AQ906" s="7">
        <v>44739</v>
      </c>
      <c r="AR906" s="7">
        <v>44746</v>
      </c>
      <c r="AS906" s="7">
        <v>44762</v>
      </c>
      <c r="AT906" s="7">
        <v>44788</v>
      </c>
    </row>
    <row r="907" spans="38:46" x14ac:dyDescent="0.25">
      <c r="AL907" s="8">
        <v>44641</v>
      </c>
      <c r="AM907" s="8">
        <v>44665</v>
      </c>
      <c r="AN907" s="8">
        <v>44666</v>
      </c>
      <c r="AO907" s="8">
        <v>44711</v>
      </c>
      <c r="AP907" s="8">
        <v>44732</v>
      </c>
      <c r="AQ907" s="8">
        <v>44739</v>
      </c>
      <c r="AR907" s="8">
        <v>44746</v>
      </c>
      <c r="AS907" s="8">
        <v>44762</v>
      </c>
      <c r="AT907" s="8">
        <v>44788</v>
      </c>
    </row>
    <row r="908" spans="38:46" x14ac:dyDescent="0.25">
      <c r="AL908" s="8">
        <v>44641</v>
      </c>
      <c r="AM908" s="8">
        <v>44665</v>
      </c>
      <c r="AN908" s="8">
        <v>44666</v>
      </c>
      <c r="AO908" s="8">
        <v>44711</v>
      </c>
      <c r="AP908" s="8">
        <v>44732</v>
      </c>
      <c r="AQ908" s="8">
        <v>44739</v>
      </c>
      <c r="AR908" s="8">
        <v>44746</v>
      </c>
      <c r="AS908" s="8">
        <v>44762</v>
      </c>
      <c r="AT908" s="8">
        <v>44788</v>
      </c>
    </row>
    <row r="909" spans="38:46" x14ac:dyDescent="0.25">
      <c r="AL909" s="8">
        <v>44641</v>
      </c>
      <c r="AM909" s="8">
        <v>44665</v>
      </c>
      <c r="AN909" s="8">
        <v>44666</v>
      </c>
      <c r="AO909" s="8">
        <v>44711</v>
      </c>
      <c r="AP909" s="8">
        <v>44732</v>
      </c>
      <c r="AQ909" s="8">
        <v>44739</v>
      </c>
      <c r="AR909" s="8">
        <v>44746</v>
      </c>
      <c r="AS909" s="8">
        <v>44762</v>
      </c>
      <c r="AT909" s="8">
        <v>44788</v>
      </c>
    </row>
    <row r="910" spans="38:46" x14ac:dyDescent="0.25">
      <c r="AL910" s="7">
        <v>44641</v>
      </c>
      <c r="AM910" s="7">
        <v>44665</v>
      </c>
      <c r="AN910" s="7">
        <v>44666</v>
      </c>
      <c r="AO910" s="7">
        <v>44711</v>
      </c>
      <c r="AP910" s="7">
        <v>44732</v>
      </c>
      <c r="AQ910" s="7">
        <v>44739</v>
      </c>
      <c r="AR910" s="7">
        <v>44746</v>
      </c>
      <c r="AS910" s="7">
        <v>44762</v>
      </c>
      <c r="AT910" s="7">
        <v>44788</v>
      </c>
    </row>
    <row r="911" spans="38:46" x14ac:dyDescent="0.25">
      <c r="AL911" s="8">
        <v>44641</v>
      </c>
      <c r="AM911" s="8">
        <v>44665</v>
      </c>
      <c r="AN911" s="8">
        <v>44666</v>
      </c>
      <c r="AO911" s="8">
        <v>44711</v>
      </c>
      <c r="AP911" s="8">
        <v>44732</v>
      </c>
      <c r="AQ911" s="8">
        <v>44739</v>
      </c>
      <c r="AR911" s="8">
        <v>44746</v>
      </c>
      <c r="AS911" s="8">
        <v>44762</v>
      </c>
      <c r="AT911" s="8">
        <v>44788</v>
      </c>
    </row>
    <row r="912" spans="38:46" x14ac:dyDescent="0.25">
      <c r="AL912" s="8">
        <v>44641</v>
      </c>
      <c r="AM912" s="8">
        <v>44665</v>
      </c>
      <c r="AN912" s="8">
        <v>44666</v>
      </c>
      <c r="AO912" s="8">
        <v>44711</v>
      </c>
      <c r="AP912" s="8">
        <v>44732</v>
      </c>
      <c r="AQ912" s="8">
        <v>44739</v>
      </c>
      <c r="AR912" s="8">
        <v>44746</v>
      </c>
      <c r="AS912" s="8">
        <v>44762</v>
      </c>
      <c r="AT912" s="8">
        <v>44788</v>
      </c>
    </row>
    <row r="913" spans="38:46" x14ac:dyDescent="0.25">
      <c r="AL913" s="8">
        <v>44641</v>
      </c>
      <c r="AM913" s="8">
        <v>44665</v>
      </c>
      <c r="AN913" s="8">
        <v>44666</v>
      </c>
      <c r="AO913" s="8">
        <v>44711</v>
      </c>
      <c r="AP913" s="8">
        <v>44732</v>
      </c>
      <c r="AQ913" s="8">
        <v>44739</v>
      </c>
      <c r="AR913" s="8">
        <v>44746</v>
      </c>
      <c r="AS913" s="8">
        <v>44762</v>
      </c>
      <c r="AT913" s="8">
        <v>44788</v>
      </c>
    </row>
    <row r="914" spans="38:46" x14ac:dyDescent="0.25">
      <c r="AL914" s="7">
        <v>44641</v>
      </c>
      <c r="AM914" s="7">
        <v>44665</v>
      </c>
      <c r="AN914" s="7">
        <v>44666</v>
      </c>
      <c r="AO914" s="7">
        <v>44711</v>
      </c>
      <c r="AP914" s="7">
        <v>44732</v>
      </c>
      <c r="AQ914" s="7">
        <v>44739</v>
      </c>
      <c r="AR914" s="7">
        <v>44746</v>
      </c>
      <c r="AS914" s="7">
        <v>44762</v>
      </c>
      <c r="AT914" s="7">
        <v>44788</v>
      </c>
    </row>
    <row r="915" spans="38:46" x14ac:dyDescent="0.25">
      <c r="AL915" s="8">
        <v>44641</v>
      </c>
      <c r="AM915" s="8">
        <v>44665</v>
      </c>
      <c r="AN915" s="8">
        <v>44666</v>
      </c>
      <c r="AO915" s="8">
        <v>44711</v>
      </c>
      <c r="AP915" s="8">
        <v>44732</v>
      </c>
      <c r="AQ915" s="8">
        <v>44739</v>
      </c>
      <c r="AR915" s="8">
        <v>44746</v>
      </c>
      <c r="AS915" s="8">
        <v>44762</v>
      </c>
      <c r="AT915" s="8">
        <v>44788</v>
      </c>
    </row>
    <row r="916" spans="38:46" x14ac:dyDescent="0.25">
      <c r="AL916" s="8">
        <v>44641</v>
      </c>
      <c r="AM916" s="8">
        <v>44665</v>
      </c>
      <c r="AN916" s="8">
        <v>44666</v>
      </c>
      <c r="AO916" s="8">
        <v>44711</v>
      </c>
      <c r="AP916" s="8">
        <v>44732</v>
      </c>
      <c r="AQ916" s="8">
        <v>44739</v>
      </c>
      <c r="AR916" s="8">
        <v>44746</v>
      </c>
      <c r="AS916" s="8">
        <v>44762</v>
      </c>
      <c r="AT916" s="8">
        <v>44788</v>
      </c>
    </row>
    <row r="917" spans="38:46" x14ac:dyDescent="0.25">
      <c r="AL917" s="8">
        <v>44641</v>
      </c>
      <c r="AM917" s="8">
        <v>44665</v>
      </c>
      <c r="AN917" s="8">
        <v>44666</v>
      </c>
      <c r="AO917" s="8">
        <v>44711</v>
      </c>
      <c r="AP917" s="8">
        <v>44732</v>
      </c>
      <c r="AQ917" s="8">
        <v>44739</v>
      </c>
      <c r="AR917" s="8">
        <v>44746</v>
      </c>
      <c r="AS917" s="8">
        <v>44762</v>
      </c>
      <c r="AT917" s="8">
        <v>44788</v>
      </c>
    </row>
    <row r="918" spans="38:46" x14ac:dyDescent="0.25">
      <c r="AL918" s="7">
        <v>44641</v>
      </c>
      <c r="AM918" s="7">
        <v>44665</v>
      </c>
      <c r="AN918" s="7">
        <v>44666</v>
      </c>
      <c r="AO918" s="7">
        <v>44711</v>
      </c>
      <c r="AP918" s="7">
        <v>44732</v>
      </c>
      <c r="AQ918" s="7">
        <v>44739</v>
      </c>
      <c r="AR918" s="7">
        <v>44746</v>
      </c>
      <c r="AS918" s="7">
        <v>44762</v>
      </c>
      <c r="AT918" s="7">
        <v>44788</v>
      </c>
    </row>
    <row r="919" spans="38:46" x14ac:dyDescent="0.25">
      <c r="AL919" s="8">
        <v>44641</v>
      </c>
      <c r="AM919" s="8">
        <v>44665</v>
      </c>
      <c r="AN919" s="8">
        <v>44666</v>
      </c>
      <c r="AO919" s="8">
        <v>44711</v>
      </c>
      <c r="AP919" s="8">
        <v>44732</v>
      </c>
      <c r="AQ919" s="8">
        <v>44739</v>
      </c>
      <c r="AR919" s="8">
        <v>44746</v>
      </c>
      <c r="AS919" s="8">
        <v>44762</v>
      </c>
      <c r="AT919" s="8">
        <v>44788</v>
      </c>
    </row>
    <row r="920" spans="38:46" x14ac:dyDescent="0.25">
      <c r="AL920" s="8">
        <v>44641</v>
      </c>
      <c r="AM920" s="8">
        <v>44665</v>
      </c>
      <c r="AN920" s="8">
        <v>44666</v>
      </c>
      <c r="AO920" s="8">
        <v>44711</v>
      </c>
      <c r="AP920" s="8">
        <v>44732</v>
      </c>
      <c r="AQ920" s="8">
        <v>44739</v>
      </c>
      <c r="AR920" s="8">
        <v>44746</v>
      </c>
      <c r="AS920" s="8">
        <v>44762</v>
      </c>
      <c r="AT920" s="8">
        <v>44788</v>
      </c>
    </row>
    <row r="921" spans="38:46" x14ac:dyDescent="0.25">
      <c r="AL921" s="8">
        <v>44641</v>
      </c>
      <c r="AM921" s="8">
        <v>44665</v>
      </c>
      <c r="AN921" s="8">
        <v>44666</v>
      </c>
      <c r="AO921" s="8">
        <v>44711</v>
      </c>
      <c r="AP921" s="8">
        <v>44732</v>
      </c>
      <c r="AQ921" s="8">
        <v>44739</v>
      </c>
      <c r="AR921" s="8">
        <v>44746</v>
      </c>
      <c r="AS921" s="8">
        <v>44762</v>
      </c>
      <c r="AT921" s="8">
        <v>44788</v>
      </c>
    </row>
    <row r="922" spans="38:46" x14ac:dyDescent="0.25">
      <c r="AL922" s="7">
        <v>44641</v>
      </c>
      <c r="AM922" s="7">
        <v>44665</v>
      </c>
      <c r="AN922" s="7">
        <v>44666</v>
      </c>
      <c r="AO922" s="7">
        <v>44711</v>
      </c>
      <c r="AP922" s="7">
        <v>44732</v>
      </c>
      <c r="AQ922" s="7">
        <v>44739</v>
      </c>
      <c r="AR922" s="7">
        <v>44746</v>
      </c>
      <c r="AS922" s="7">
        <v>44762</v>
      </c>
      <c r="AT922" s="7">
        <v>44788</v>
      </c>
    </row>
    <row r="923" spans="38:46" x14ac:dyDescent="0.25">
      <c r="AL923" s="8">
        <v>44641</v>
      </c>
      <c r="AM923" s="8">
        <v>44665</v>
      </c>
      <c r="AN923" s="8">
        <v>44666</v>
      </c>
      <c r="AO923" s="8">
        <v>44711</v>
      </c>
      <c r="AP923" s="8">
        <v>44732</v>
      </c>
      <c r="AQ923" s="8">
        <v>44739</v>
      </c>
      <c r="AR923" s="8">
        <v>44746</v>
      </c>
      <c r="AS923" s="8">
        <v>44762</v>
      </c>
      <c r="AT923" s="8">
        <v>44788</v>
      </c>
    </row>
    <row r="924" spans="38:46" x14ac:dyDescent="0.25">
      <c r="AL924" s="8">
        <v>44641</v>
      </c>
      <c r="AM924" s="8">
        <v>44665</v>
      </c>
      <c r="AN924" s="8">
        <v>44666</v>
      </c>
      <c r="AO924" s="8">
        <v>44711</v>
      </c>
      <c r="AP924" s="8">
        <v>44732</v>
      </c>
      <c r="AQ924" s="8">
        <v>44739</v>
      </c>
      <c r="AR924" s="8">
        <v>44746</v>
      </c>
      <c r="AS924" s="8">
        <v>44762</v>
      </c>
      <c r="AT924" s="8">
        <v>44788</v>
      </c>
    </row>
    <row r="925" spans="38:46" x14ac:dyDescent="0.25">
      <c r="AL925" s="8">
        <v>44641</v>
      </c>
      <c r="AM925" s="8">
        <v>44665</v>
      </c>
      <c r="AN925" s="8">
        <v>44666</v>
      </c>
      <c r="AO925" s="8">
        <v>44711</v>
      </c>
      <c r="AP925" s="8">
        <v>44732</v>
      </c>
      <c r="AQ925" s="8">
        <v>44739</v>
      </c>
      <c r="AR925" s="8">
        <v>44746</v>
      </c>
      <c r="AS925" s="8">
        <v>44762</v>
      </c>
      <c r="AT925" s="8">
        <v>44788</v>
      </c>
    </row>
    <row r="926" spans="38:46" x14ac:dyDescent="0.25">
      <c r="AL926" s="7">
        <v>44641</v>
      </c>
      <c r="AM926" s="7">
        <v>44665</v>
      </c>
      <c r="AN926" s="7">
        <v>44666</v>
      </c>
      <c r="AO926" s="7">
        <v>44711</v>
      </c>
      <c r="AP926" s="7">
        <v>44732</v>
      </c>
      <c r="AQ926" s="7">
        <v>44739</v>
      </c>
      <c r="AR926" s="7">
        <v>44746</v>
      </c>
      <c r="AS926" s="7">
        <v>44762</v>
      </c>
      <c r="AT926" s="7">
        <v>44788</v>
      </c>
    </row>
    <row r="927" spans="38:46" x14ac:dyDescent="0.25">
      <c r="AL927" s="8">
        <v>44641</v>
      </c>
      <c r="AM927" s="8">
        <v>44665</v>
      </c>
      <c r="AN927" s="8">
        <v>44666</v>
      </c>
      <c r="AO927" s="8">
        <v>44711</v>
      </c>
      <c r="AP927" s="8">
        <v>44732</v>
      </c>
      <c r="AQ927" s="8">
        <v>44739</v>
      </c>
      <c r="AR927" s="8">
        <v>44746</v>
      </c>
      <c r="AS927" s="8">
        <v>44762</v>
      </c>
      <c r="AT927" s="8">
        <v>44788</v>
      </c>
    </row>
    <row r="928" spans="38:46" x14ac:dyDescent="0.25">
      <c r="AL928" s="8">
        <v>44641</v>
      </c>
      <c r="AM928" s="8">
        <v>44665</v>
      </c>
      <c r="AN928" s="8">
        <v>44666</v>
      </c>
      <c r="AO928" s="8">
        <v>44711</v>
      </c>
      <c r="AP928" s="8">
        <v>44732</v>
      </c>
      <c r="AQ928" s="8">
        <v>44739</v>
      </c>
      <c r="AR928" s="8">
        <v>44746</v>
      </c>
      <c r="AS928" s="8">
        <v>44762</v>
      </c>
      <c r="AT928" s="8">
        <v>44788</v>
      </c>
    </row>
    <row r="929" spans="38:46" x14ac:dyDescent="0.25">
      <c r="AL929" s="8">
        <v>44641</v>
      </c>
      <c r="AM929" s="8">
        <v>44665</v>
      </c>
      <c r="AN929" s="8">
        <v>44666</v>
      </c>
      <c r="AO929" s="8">
        <v>44711</v>
      </c>
      <c r="AP929" s="8">
        <v>44732</v>
      </c>
      <c r="AQ929" s="8">
        <v>44739</v>
      </c>
      <c r="AR929" s="8">
        <v>44746</v>
      </c>
      <c r="AS929" s="8">
        <v>44762</v>
      </c>
      <c r="AT929" s="8">
        <v>44788</v>
      </c>
    </row>
    <row r="930" spans="38:46" x14ac:dyDescent="0.25">
      <c r="AL930" s="7">
        <v>44641</v>
      </c>
      <c r="AM930" s="7">
        <v>44665</v>
      </c>
      <c r="AN930" s="7">
        <v>44666</v>
      </c>
      <c r="AO930" s="7">
        <v>44711</v>
      </c>
      <c r="AP930" s="7">
        <v>44732</v>
      </c>
      <c r="AQ930" s="7">
        <v>44739</v>
      </c>
      <c r="AR930" s="7">
        <v>44746</v>
      </c>
      <c r="AS930" s="7">
        <v>44762</v>
      </c>
      <c r="AT930" s="7">
        <v>44788</v>
      </c>
    </row>
    <row r="931" spans="38:46" x14ac:dyDescent="0.25">
      <c r="AL931" s="8">
        <v>44641</v>
      </c>
      <c r="AM931" s="8">
        <v>44665</v>
      </c>
      <c r="AN931" s="8">
        <v>44666</v>
      </c>
      <c r="AO931" s="8">
        <v>44711</v>
      </c>
      <c r="AP931" s="8">
        <v>44732</v>
      </c>
      <c r="AQ931" s="8">
        <v>44739</v>
      </c>
      <c r="AR931" s="8">
        <v>44746</v>
      </c>
      <c r="AS931" s="8">
        <v>44762</v>
      </c>
      <c r="AT931" s="8">
        <v>44788</v>
      </c>
    </row>
    <row r="932" spans="38:46" x14ac:dyDescent="0.25">
      <c r="AL932" s="8">
        <v>44641</v>
      </c>
      <c r="AM932" s="8">
        <v>44665</v>
      </c>
      <c r="AN932" s="8">
        <v>44666</v>
      </c>
      <c r="AO932" s="8">
        <v>44711</v>
      </c>
      <c r="AP932" s="8">
        <v>44732</v>
      </c>
      <c r="AQ932" s="8">
        <v>44739</v>
      </c>
      <c r="AR932" s="8">
        <v>44746</v>
      </c>
      <c r="AS932" s="8">
        <v>44762</v>
      </c>
      <c r="AT932" s="8">
        <v>44788</v>
      </c>
    </row>
    <row r="933" spans="38:46" x14ac:dyDescent="0.25">
      <c r="AL933" s="8">
        <v>44641</v>
      </c>
      <c r="AM933" s="8">
        <v>44665</v>
      </c>
      <c r="AN933" s="8">
        <v>44666</v>
      </c>
      <c r="AO933" s="8">
        <v>44711</v>
      </c>
      <c r="AP933" s="8">
        <v>44732</v>
      </c>
      <c r="AQ933" s="8">
        <v>44739</v>
      </c>
      <c r="AR933" s="8">
        <v>44746</v>
      </c>
      <c r="AS933" s="8">
        <v>44762</v>
      </c>
      <c r="AT933" s="8">
        <v>44788</v>
      </c>
    </row>
    <row r="934" spans="38:46" x14ac:dyDescent="0.25">
      <c r="AL934" s="7">
        <v>44641</v>
      </c>
      <c r="AM934" s="7">
        <v>44665</v>
      </c>
      <c r="AN934" s="7">
        <v>44666</v>
      </c>
      <c r="AO934" s="7">
        <v>44711</v>
      </c>
      <c r="AP934" s="7">
        <v>44732</v>
      </c>
      <c r="AQ934" s="7">
        <v>44739</v>
      </c>
      <c r="AR934" s="7">
        <v>44746</v>
      </c>
      <c r="AS934" s="7">
        <v>44762</v>
      </c>
      <c r="AT934" s="7">
        <v>44788</v>
      </c>
    </row>
    <row r="935" spans="38:46" x14ac:dyDescent="0.25">
      <c r="AL935" s="8">
        <v>44641</v>
      </c>
      <c r="AM935" s="8">
        <v>44665</v>
      </c>
      <c r="AN935" s="8">
        <v>44666</v>
      </c>
      <c r="AO935" s="8">
        <v>44711</v>
      </c>
      <c r="AP935" s="8">
        <v>44732</v>
      </c>
      <c r="AQ935" s="8">
        <v>44739</v>
      </c>
      <c r="AR935" s="8">
        <v>44746</v>
      </c>
      <c r="AS935" s="8">
        <v>44762</v>
      </c>
      <c r="AT935" s="8">
        <v>44788</v>
      </c>
    </row>
    <row r="936" spans="38:46" x14ac:dyDescent="0.25">
      <c r="AL936" s="8">
        <v>44641</v>
      </c>
      <c r="AM936" s="8">
        <v>44665</v>
      </c>
      <c r="AN936" s="8">
        <v>44666</v>
      </c>
      <c r="AO936" s="8">
        <v>44711</v>
      </c>
      <c r="AP936" s="8">
        <v>44732</v>
      </c>
      <c r="AQ936" s="8">
        <v>44739</v>
      </c>
      <c r="AR936" s="8">
        <v>44746</v>
      </c>
      <c r="AS936" s="8">
        <v>44762</v>
      </c>
      <c r="AT936" s="8">
        <v>44788</v>
      </c>
    </row>
    <row r="937" spans="38:46" x14ac:dyDescent="0.25">
      <c r="AL937" s="8">
        <v>44641</v>
      </c>
      <c r="AM937" s="8">
        <v>44665</v>
      </c>
      <c r="AN937" s="8">
        <v>44666</v>
      </c>
      <c r="AO937" s="8">
        <v>44711</v>
      </c>
      <c r="AP937" s="8">
        <v>44732</v>
      </c>
      <c r="AQ937" s="8">
        <v>44739</v>
      </c>
      <c r="AR937" s="8">
        <v>44746</v>
      </c>
      <c r="AS937" s="8">
        <v>44762</v>
      </c>
      <c r="AT937" s="8">
        <v>44788</v>
      </c>
    </row>
    <row r="938" spans="38:46" x14ac:dyDescent="0.25">
      <c r="AL938" s="7">
        <v>44641</v>
      </c>
      <c r="AM938" s="7">
        <v>44665</v>
      </c>
      <c r="AN938" s="7">
        <v>44666</v>
      </c>
      <c r="AO938" s="7">
        <v>44711</v>
      </c>
      <c r="AP938" s="7">
        <v>44732</v>
      </c>
      <c r="AQ938" s="7">
        <v>44739</v>
      </c>
      <c r="AR938" s="7">
        <v>44746</v>
      </c>
      <c r="AS938" s="7">
        <v>44762</v>
      </c>
      <c r="AT938" s="7">
        <v>44788</v>
      </c>
    </row>
    <row r="939" spans="38:46" x14ac:dyDescent="0.25">
      <c r="AL939" s="8">
        <v>44641</v>
      </c>
      <c r="AM939" s="8">
        <v>44665</v>
      </c>
      <c r="AN939" s="8">
        <v>44666</v>
      </c>
      <c r="AO939" s="8">
        <v>44711</v>
      </c>
      <c r="AP939" s="8">
        <v>44732</v>
      </c>
      <c r="AQ939" s="8">
        <v>44739</v>
      </c>
      <c r="AR939" s="8">
        <v>44746</v>
      </c>
      <c r="AS939" s="8">
        <v>44762</v>
      </c>
      <c r="AT939" s="8">
        <v>44788</v>
      </c>
    </row>
    <row r="940" spans="38:46" x14ac:dyDescent="0.25">
      <c r="AL940" s="8">
        <v>44641</v>
      </c>
      <c r="AM940" s="8">
        <v>44665</v>
      </c>
      <c r="AN940" s="8">
        <v>44666</v>
      </c>
      <c r="AO940" s="8">
        <v>44711</v>
      </c>
      <c r="AP940" s="8">
        <v>44732</v>
      </c>
      <c r="AQ940" s="8">
        <v>44739</v>
      </c>
      <c r="AR940" s="8">
        <v>44746</v>
      </c>
      <c r="AS940" s="8">
        <v>44762</v>
      </c>
      <c r="AT940" s="8">
        <v>44788</v>
      </c>
    </row>
    <row r="941" spans="38:46" x14ac:dyDescent="0.25">
      <c r="AL941" s="8">
        <v>44641</v>
      </c>
      <c r="AM941" s="8">
        <v>44665</v>
      </c>
      <c r="AN941" s="8">
        <v>44666</v>
      </c>
      <c r="AO941" s="8">
        <v>44711</v>
      </c>
      <c r="AP941" s="8">
        <v>44732</v>
      </c>
      <c r="AQ941" s="8">
        <v>44739</v>
      </c>
      <c r="AR941" s="8">
        <v>44746</v>
      </c>
      <c r="AS941" s="8">
        <v>44762</v>
      </c>
      <c r="AT941" s="8">
        <v>44788</v>
      </c>
    </row>
    <row r="942" spans="38:46" x14ac:dyDescent="0.25">
      <c r="AL942" s="7">
        <v>44641</v>
      </c>
      <c r="AM942" s="7">
        <v>44665</v>
      </c>
      <c r="AN942" s="7">
        <v>44666</v>
      </c>
      <c r="AO942" s="7">
        <v>44711</v>
      </c>
      <c r="AP942" s="7">
        <v>44732</v>
      </c>
      <c r="AQ942" s="7">
        <v>44739</v>
      </c>
      <c r="AR942" s="7">
        <v>44746</v>
      </c>
      <c r="AS942" s="7">
        <v>44762</v>
      </c>
      <c r="AT942" s="7">
        <v>44788</v>
      </c>
    </row>
    <row r="943" spans="38:46" x14ac:dyDescent="0.25">
      <c r="AL943" s="8">
        <v>44641</v>
      </c>
      <c r="AM943" s="8">
        <v>44665</v>
      </c>
      <c r="AN943" s="8">
        <v>44666</v>
      </c>
      <c r="AO943" s="8">
        <v>44711</v>
      </c>
      <c r="AP943" s="8">
        <v>44732</v>
      </c>
      <c r="AQ943" s="8">
        <v>44739</v>
      </c>
      <c r="AR943" s="8">
        <v>44746</v>
      </c>
      <c r="AS943" s="8">
        <v>44762</v>
      </c>
      <c r="AT943" s="8">
        <v>44788</v>
      </c>
    </row>
    <row r="944" spans="38:46" x14ac:dyDescent="0.25">
      <c r="AL944" s="8">
        <v>44641</v>
      </c>
      <c r="AM944" s="8">
        <v>44665</v>
      </c>
      <c r="AN944" s="8">
        <v>44666</v>
      </c>
      <c r="AO944" s="8">
        <v>44711</v>
      </c>
      <c r="AP944" s="8">
        <v>44732</v>
      </c>
      <c r="AQ944" s="8">
        <v>44739</v>
      </c>
      <c r="AR944" s="8">
        <v>44746</v>
      </c>
      <c r="AS944" s="8">
        <v>44762</v>
      </c>
      <c r="AT944" s="8">
        <v>44788</v>
      </c>
    </row>
    <row r="945" spans="38:46" x14ac:dyDescent="0.25">
      <c r="AL945" s="8">
        <v>44641</v>
      </c>
      <c r="AM945" s="8">
        <v>44665</v>
      </c>
      <c r="AN945" s="8">
        <v>44666</v>
      </c>
      <c r="AO945" s="8">
        <v>44711</v>
      </c>
      <c r="AP945" s="8">
        <v>44732</v>
      </c>
      <c r="AQ945" s="8">
        <v>44739</v>
      </c>
      <c r="AR945" s="8">
        <v>44746</v>
      </c>
      <c r="AS945" s="8">
        <v>44762</v>
      </c>
      <c r="AT945" s="8">
        <v>44788</v>
      </c>
    </row>
    <row r="946" spans="38:46" x14ac:dyDescent="0.25">
      <c r="AL946" s="7">
        <v>44641</v>
      </c>
      <c r="AM946" s="7">
        <v>44665</v>
      </c>
      <c r="AN946" s="7">
        <v>44666</v>
      </c>
      <c r="AO946" s="7">
        <v>44711</v>
      </c>
      <c r="AP946" s="7">
        <v>44732</v>
      </c>
      <c r="AQ946" s="7">
        <v>44739</v>
      </c>
      <c r="AR946" s="7">
        <v>44746</v>
      </c>
      <c r="AS946" s="7">
        <v>44762</v>
      </c>
      <c r="AT946" s="7">
        <v>44788</v>
      </c>
    </row>
    <row r="947" spans="38:46" x14ac:dyDescent="0.25">
      <c r="AL947" s="8">
        <v>44641</v>
      </c>
      <c r="AM947" s="8">
        <v>44665</v>
      </c>
      <c r="AN947" s="8">
        <v>44666</v>
      </c>
      <c r="AO947" s="8">
        <v>44711</v>
      </c>
      <c r="AP947" s="8">
        <v>44732</v>
      </c>
      <c r="AQ947" s="8">
        <v>44739</v>
      </c>
      <c r="AR947" s="8">
        <v>44746</v>
      </c>
      <c r="AS947" s="8">
        <v>44762</v>
      </c>
      <c r="AT947" s="8">
        <v>44788</v>
      </c>
    </row>
    <row r="948" spans="38:46" x14ac:dyDescent="0.25">
      <c r="AL948" s="8">
        <v>44641</v>
      </c>
      <c r="AM948" s="8">
        <v>44665</v>
      </c>
      <c r="AN948" s="8">
        <v>44666</v>
      </c>
      <c r="AO948" s="8">
        <v>44711</v>
      </c>
      <c r="AP948" s="8">
        <v>44732</v>
      </c>
      <c r="AQ948" s="8">
        <v>44739</v>
      </c>
      <c r="AR948" s="8">
        <v>44746</v>
      </c>
      <c r="AS948" s="8">
        <v>44762</v>
      </c>
      <c r="AT948" s="8">
        <v>44788</v>
      </c>
    </row>
    <row r="949" spans="38:46" x14ac:dyDescent="0.25">
      <c r="AL949" s="8">
        <v>44641</v>
      </c>
      <c r="AM949" s="8">
        <v>44665</v>
      </c>
      <c r="AN949" s="8">
        <v>44666</v>
      </c>
      <c r="AO949" s="8">
        <v>44711</v>
      </c>
      <c r="AP949" s="8">
        <v>44732</v>
      </c>
      <c r="AQ949" s="8">
        <v>44739</v>
      </c>
      <c r="AR949" s="8">
        <v>44746</v>
      </c>
      <c r="AS949" s="8">
        <v>44762</v>
      </c>
      <c r="AT949" s="8">
        <v>44788</v>
      </c>
    </row>
    <row r="950" spans="38:46" x14ac:dyDescent="0.25">
      <c r="AL950" s="7">
        <v>44641</v>
      </c>
      <c r="AM950" s="7">
        <v>44665</v>
      </c>
      <c r="AN950" s="7">
        <v>44666</v>
      </c>
      <c r="AO950" s="7">
        <v>44711</v>
      </c>
      <c r="AP950" s="7">
        <v>44732</v>
      </c>
      <c r="AQ950" s="7">
        <v>44739</v>
      </c>
      <c r="AR950" s="7">
        <v>44746</v>
      </c>
      <c r="AS950" s="7">
        <v>44762</v>
      </c>
      <c r="AT950" s="7">
        <v>44788</v>
      </c>
    </row>
    <row r="951" spans="38:46" x14ac:dyDescent="0.25">
      <c r="AL951" s="8">
        <v>44641</v>
      </c>
      <c r="AM951" s="8">
        <v>44665</v>
      </c>
      <c r="AN951" s="8">
        <v>44666</v>
      </c>
      <c r="AO951" s="8">
        <v>44711</v>
      </c>
      <c r="AP951" s="8">
        <v>44732</v>
      </c>
      <c r="AQ951" s="8">
        <v>44739</v>
      </c>
      <c r="AR951" s="8">
        <v>44746</v>
      </c>
      <c r="AS951" s="8">
        <v>44762</v>
      </c>
      <c r="AT951" s="8">
        <v>44788</v>
      </c>
    </row>
    <row r="952" spans="38:46" x14ac:dyDescent="0.25">
      <c r="AL952" s="8">
        <v>44641</v>
      </c>
      <c r="AM952" s="8">
        <v>44665</v>
      </c>
      <c r="AN952" s="8">
        <v>44666</v>
      </c>
      <c r="AO952" s="8">
        <v>44711</v>
      </c>
      <c r="AP952" s="8">
        <v>44732</v>
      </c>
      <c r="AQ952" s="8">
        <v>44739</v>
      </c>
      <c r="AR952" s="8">
        <v>44746</v>
      </c>
      <c r="AS952" s="8">
        <v>44762</v>
      </c>
      <c r="AT952" s="8">
        <v>44788</v>
      </c>
    </row>
    <row r="953" spans="38:46" x14ac:dyDescent="0.25">
      <c r="AL953" s="8">
        <v>44641</v>
      </c>
      <c r="AM953" s="8">
        <v>44665</v>
      </c>
      <c r="AN953" s="8">
        <v>44666</v>
      </c>
      <c r="AO953" s="8">
        <v>44711</v>
      </c>
      <c r="AP953" s="8">
        <v>44732</v>
      </c>
      <c r="AQ953" s="8">
        <v>44739</v>
      </c>
      <c r="AR953" s="8">
        <v>44746</v>
      </c>
      <c r="AS953" s="8">
        <v>44762</v>
      </c>
      <c r="AT953" s="8">
        <v>44788</v>
      </c>
    </row>
    <row r="954" spans="38:46" x14ac:dyDescent="0.25">
      <c r="AL954" s="7">
        <v>44641</v>
      </c>
      <c r="AM954" s="7">
        <v>44665</v>
      </c>
      <c r="AN954" s="7">
        <v>44666</v>
      </c>
      <c r="AO954" s="7">
        <v>44711</v>
      </c>
      <c r="AP954" s="7">
        <v>44732</v>
      </c>
      <c r="AQ954" s="7">
        <v>44739</v>
      </c>
      <c r="AR954" s="7">
        <v>44746</v>
      </c>
      <c r="AS954" s="7">
        <v>44762</v>
      </c>
      <c r="AT954" s="7">
        <v>44788</v>
      </c>
    </row>
    <row r="955" spans="38:46" x14ac:dyDescent="0.25">
      <c r="AL955" s="8">
        <v>44641</v>
      </c>
      <c r="AM955" s="8">
        <v>44665</v>
      </c>
      <c r="AN955" s="8">
        <v>44666</v>
      </c>
      <c r="AO955" s="8">
        <v>44711</v>
      </c>
      <c r="AP955" s="8">
        <v>44732</v>
      </c>
      <c r="AQ955" s="8">
        <v>44739</v>
      </c>
      <c r="AR955" s="8">
        <v>44746</v>
      </c>
      <c r="AS955" s="8">
        <v>44762</v>
      </c>
      <c r="AT955" s="8">
        <v>44788</v>
      </c>
    </row>
    <row r="956" spans="38:46" x14ac:dyDescent="0.25">
      <c r="AL956" s="8">
        <v>44641</v>
      </c>
      <c r="AM956" s="8">
        <v>44665</v>
      </c>
      <c r="AN956" s="8">
        <v>44666</v>
      </c>
      <c r="AO956" s="8">
        <v>44711</v>
      </c>
      <c r="AP956" s="8">
        <v>44732</v>
      </c>
      <c r="AQ956" s="8">
        <v>44739</v>
      </c>
      <c r="AR956" s="8">
        <v>44746</v>
      </c>
      <c r="AS956" s="8">
        <v>44762</v>
      </c>
      <c r="AT956" s="8">
        <v>44788</v>
      </c>
    </row>
    <row r="957" spans="38:46" x14ac:dyDescent="0.25">
      <c r="AL957" s="8">
        <v>44641</v>
      </c>
      <c r="AM957" s="8">
        <v>44665</v>
      </c>
      <c r="AN957" s="8">
        <v>44666</v>
      </c>
      <c r="AO957" s="8">
        <v>44711</v>
      </c>
      <c r="AP957" s="8">
        <v>44732</v>
      </c>
      <c r="AQ957" s="8">
        <v>44739</v>
      </c>
      <c r="AR957" s="8">
        <v>44746</v>
      </c>
      <c r="AS957" s="8">
        <v>44762</v>
      </c>
      <c r="AT957" s="8">
        <v>44788</v>
      </c>
    </row>
    <row r="958" spans="38:46" x14ac:dyDescent="0.25">
      <c r="AL958" s="7">
        <v>44641</v>
      </c>
      <c r="AM958" s="7">
        <v>44665</v>
      </c>
      <c r="AN958" s="7">
        <v>44666</v>
      </c>
      <c r="AO958" s="7">
        <v>44711</v>
      </c>
      <c r="AP958" s="7">
        <v>44732</v>
      </c>
      <c r="AQ958" s="7">
        <v>44739</v>
      </c>
      <c r="AR958" s="7">
        <v>44746</v>
      </c>
      <c r="AS958" s="7">
        <v>44762</v>
      </c>
      <c r="AT958" s="7">
        <v>44788</v>
      </c>
    </row>
    <row r="959" spans="38:46" x14ac:dyDescent="0.25">
      <c r="AL959" s="8">
        <v>44641</v>
      </c>
      <c r="AM959" s="8">
        <v>44665</v>
      </c>
      <c r="AN959" s="8">
        <v>44666</v>
      </c>
      <c r="AO959" s="8">
        <v>44711</v>
      </c>
      <c r="AP959" s="8">
        <v>44732</v>
      </c>
      <c r="AQ959" s="8">
        <v>44739</v>
      </c>
      <c r="AR959" s="8">
        <v>44746</v>
      </c>
      <c r="AS959" s="8">
        <v>44762</v>
      </c>
      <c r="AT959" s="8">
        <v>44788</v>
      </c>
    </row>
    <row r="960" spans="38:46" x14ac:dyDescent="0.25">
      <c r="AL960" s="8">
        <v>44641</v>
      </c>
      <c r="AM960" s="8">
        <v>44665</v>
      </c>
      <c r="AN960" s="8">
        <v>44666</v>
      </c>
      <c r="AO960" s="8">
        <v>44711</v>
      </c>
      <c r="AP960" s="8">
        <v>44732</v>
      </c>
      <c r="AQ960" s="8">
        <v>44739</v>
      </c>
      <c r="AR960" s="8">
        <v>44746</v>
      </c>
      <c r="AS960" s="8">
        <v>44762</v>
      </c>
      <c r="AT960" s="8">
        <v>44788</v>
      </c>
    </row>
    <row r="961" spans="38:46" x14ac:dyDescent="0.25">
      <c r="AL961" s="8">
        <v>44641</v>
      </c>
      <c r="AM961" s="8">
        <v>44665</v>
      </c>
      <c r="AN961" s="8">
        <v>44666</v>
      </c>
      <c r="AO961" s="8">
        <v>44711</v>
      </c>
      <c r="AP961" s="8">
        <v>44732</v>
      </c>
      <c r="AQ961" s="8">
        <v>44739</v>
      </c>
      <c r="AR961" s="8">
        <v>44746</v>
      </c>
      <c r="AS961" s="8">
        <v>44762</v>
      </c>
      <c r="AT961" s="8">
        <v>44788</v>
      </c>
    </row>
    <row r="962" spans="38:46" x14ac:dyDescent="0.25">
      <c r="AL962" s="7">
        <v>44641</v>
      </c>
      <c r="AM962" s="7">
        <v>44665</v>
      </c>
      <c r="AN962" s="7">
        <v>44666</v>
      </c>
      <c r="AO962" s="7">
        <v>44711</v>
      </c>
      <c r="AP962" s="7">
        <v>44732</v>
      </c>
      <c r="AQ962" s="7">
        <v>44739</v>
      </c>
      <c r="AR962" s="7">
        <v>44746</v>
      </c>
      <c r="AS962" s="7">
        <v>44762</v>
      </c>
      <c r="AT962" s="7">
        <v>44788</v>
      </c>
    </row>
    <row r="963" spans="38:46" x14ac:dyDescent="0.25">
      <c r="AL963" s="8">
        <v>44641</v>
      </c>
      <c r="AM963" s="8">
        <v>44665</v>
      </c>
      <c r="AN963" s="8">
        <v>44666</v>
      </c>
      <c r="AO963" s="8">
        <v>44711</v>
      </c>
      <c r="AP963" s="8">
        <v>44732</v>
      </c>
      <c r="AQ963" s="8">
        <v>44739</v>
      </c>
      <c r="AR963" s="8">
        <v>44746</v>
      </c>
      <c r="AS963" s="8">
        <v>44762</v>
      </c>
      <c r="AT963" s="8">
        <v>44788</v>
      </c>
    </row>
    <row r="964" spans="38:46" x14ac:dyDescent="0.25">
      <c r="AL964" s="8">
        <v>44641</v>
      </c>
      <c r="AM964" s="8">
        <v>44665</v>
      </c>
      <c r="AN964" s="8">
        <v>44666</v>
      </c>
      <c r="AO964" s="8">
        <v>44711</v>
      </c>
      <c r="AP964" s="8">
        <v>44732</v>
      </c>
      <c r="AQ964" s="8">
        <v>44739</v>
      </c>
      <c r="AR964" s="8">
        <v>44746</v>
      </c>
      <c r="AS964" s="8">
        <v>44762</v>
      </c>
      <c r="AT964" s="8">
        <v>44788</v>
      </c>
    </row>
    <row r="965" spans="38:46" x14ac:dyDescent="0.25">
      <c r="AL965" s="8">
        <v>44641</v>
      </c>
      <c r="AM965" s="8">
        <v>44665</v>
      </c>
      <c r="AN965" s="8">
        <v>44666</v>
      </c>
      <c r="AO965" s="8">
        <v>44711</v>
      </c>
      <c r="AP965" s="8">
        <v>44732</v>
      </c>
      <c r="AQ965" s="8">
        <v>44739</v>
      </c>
      <c r="AR965" s="8">
        <v>44746</v>
      </c>
      <c r="AS965" s="8">
        <v>44762</v>
      </c>
      <c r="AT965" s="8">
        <v>44788</v>
      </c>
    </row>
    <row r="966" spans="38:46" x14ac:dyDescent="0.25">
      <c r="AL966" s="7">
        <v>44641</v>
      </c>
      <c r="AM966" s="7">
        <v>44665</v>
      </c>
      <c r="AN966" s="7">
        <v>44666</v>
      </c>
      <c r="AO966" s="7">
        <v>44711</v>
      </c>
      <c r="AP966" s="7">
        <v>44732</v>
      </c>
      <c r="AQ966" s="7">
        <v>44739</v>
      </c>
      <c r="AR966" s="7">
        <v>44746</v>
      </c>
      <c r="AS966" s="7">
        <v>44762</v>
      </c>
      <c r="AT966" s="7">
        <v>44788</v>
      </c>
    </row>
    <row r="967" spans="38:46" x14ac:dyDescent="0.25">
      <c r="AL967" s="8">
        <v>44641</v>
      </c>
      <c r="AM967" s="8">
        <v>44665</v>
      </c>
      <c r="AN967" s="8">
        <v>44666</v>
      </c>
      <c r="AO967" s="8">
        <v>44711</v>
      </c>
      <c r="AP967" s="8">
        <v>44732</v>
      </c>
      <c r="AQ967" s="8">
        <v>44739</v>
      </c>
      <c r="AR967" s="8">
        <v>44746</v>
      </c>
      <c r="AS967" s="8">
        <v>44762</v>
      </c>
      <c r="AT967" s="8">
        <v>44788</v>
      </c>
    </row>
    <row r="968" spans="38:46" x14ac:dyDescent="0.25">
      <c r="AL968" s="8">
        <v>44641</v>
      </c>
      <c r="AM968" s="8">
        <v>44665</v>
      </c>
      <c r="AN968" s="8">
        <v>44666</v>
      </c>
      <c r="AO968" s="8">
        <v>44711</v>
      </c>
      <c r="AP968" s="8">
        <v>44732</v>
      </c>
      <c r="AQ968" s="8">
        <v>44739</v>
      </c>
      <c r="AR968" s="8">
        <v>44746</v>
      </c>
      <c r="AS968" s="8">
        <v>44762</v>
      </c>
      <c r="AT968" s="8">
        <v>44788</v>
      </c>
    </row>
    <row r="969" spans="38:46" x14ac:dyDescent="0.25">
      <c r="AL969" s="8">
        <v>44641</v>
      </c>
      <c r="AM969" s="8">
        <v>44665</v>
      </c>
      <c r="AN969" s="8">
        <v>44666</v>
      </c>
      <c r="AO969" s="8">
        <v>44711</v>
      </c>
      <c r="AP969" s="8">
        <v>44732</v>
      </c>
      <c r="AQ969" s="8">
        <v>44739</v>
      </c>
      <c r="AR969" s="8">
        <v>44746</v>
      </c>
      <c r="AS969" s="8">
        <v>44762</v>
      </c>
      <c r="AT969" s="8">
        <v>44788</v>
      </c>
    </row>
    <row r="970" spans="38:46" x14ac:dyDescent="0.25">
      <c r="AL970" s="7">
        <v>44641</v>
      </c>
      <c r="AM970" s="7">
        <v>44665</v>
      </c>
      <c r="AN970" s="7">
        <v>44666</v>
      </c>
      <c r="AO970" s="7">
        <v>44711</v>
      </c>
      <c r="AP970" s="7">
        <v>44732</v>
      </c>
      <c r="AQ970" s="7">
        <v>44739</v>
      </c>
      <c r="AR970" s="7">
        <v>44746</v>
      </c>
      <c r="AS970" s="7">
        <v>44762</v>
      </c>
      <c r="AT970" s="7">
        <v>44788</v>
      </c>
    </row>
    <row r="971" spans="38:46" x14ac:dyDescent="0.25">
      <c r="AL971" s="8">
        <v>44641</v>
      </c>
      <c r="AM971" s="8">
        <v>44665</v>
      </c>
      <c r="AN971" s="8">
        <v>44666</v>
      </c>
      <c r="AO971" s="8">
        <v>44711</v>
      </c>
      <c r="AP971" s="8">
        <v>44732</v>
      </c>
      <c r="AQ971" s="8">
        <v>44739</v>
      </c>
      <c r="AR971" s="8">
        <v>44746</v>
      </c>
      <c r="AS971" s="8">
        <v>44762</v>
      </c>
      <c r="AT971" s="8">
        <v>44788</v>
      </c>
    </row>
    <row r="972" spans="38:46" x14ac:dyDescent="0.25">
      <c r="AL972" s="8">
        <v>44641</v>
      </c>
      <c r="AM972" s="8">
        <v>44665</v>
      </c>
      <c r="AN972" s="8">
        <v>44666</v>
      </c>
      <c r="AO972" s="8">
        <v>44711</v>
      </c>
      <c r="AP972" s="8">
        <v>44732</v>
      </c>
      <c r="AQ972" s="8">
        <v>44739</v>
      </c>
      <c r="AR972" s="8">
        <v>44746</v>
      </c>
      <c r="AS972" s="8">
        <v>44762</v>
      </c>
      <c r="AT972" s="8">
        <v>44788</v>
      </c>
    </row>
    <row r="973" spans="38:46" x14ac:dyDescent="0.25">
      <c r="AL973" s="8">
        <v>44641</v>
      </c>
      <c r="AM973" s="8">
        <v>44665</v>
      </c>
      <c r="AN973" s="8">
        <v>44666</v>
      </c>
      <c r="AO973" s="8">
        <v>44711</v>
      </c>
      <c r="AP973" s="8">
        <v>44732</v>
      </c>
      <c r="AQ973" s="8">
        <v>44739</v>
      </c>
      <c r="AR973" s="8">
        <v>44746</v>
      </c>
      <c r="AS973" s="8">
        <v>44762</v>
      </c>
      <c r="AT973" s="8">
        <v>44788</v>
      </c>
    </row>
    <row r="974" spans="38:46" x14ac:dyDescent="0.25">
      <c r="AL974" s="7">
        <v>44641</v>
      </c>
      <c r="AM974" s="7">
        <v>44665</v>
      </c>
      <c r="AN974" s="7">
        <v>44666</v>
      </c>
      <c r="AO974" s="7">
        <v>44711</v>
      </c>
      <c r="AP974" s="7">
        <v>44732</v>
      </c>
      <c r="AQ974" s="7">
        <v>44739</v>
      </c>
      <c r="AR974" s="7">
        <v>44746</v>
      </c>
      <c r="AS974" s="7">
        <v>44762</v>
      </c>
      <c r="AT974" s="7">
        <v>44788</v>
      </c>
    </row>
    <row r="975" spans="38:46" x14ac:dyDescent="0.25">
      <c r="AL975" s="8">
        <v>44641</v>
      </c>
      <c r="AM975" s="8">
        <v>44665</v>
      </c>
      <c r="AN975" s="8">
        <v>44666</v>
      </c>
      <c r="AO975" s="8">
        <v>44711</v>
      </c>
      <c r="AP975" s="8">
        <v>44732</v>
      </c>
      <c r="AQ975" s="8">
        <v>44739</v>
      </c>
      <c r="AR975" s="8">
        <v>44746</v>
      </c>
      <c r="AS975" s="8">
        <v>44762</v>
      </c>
      <c r="AT975" s="8">
        <v>44788</v>
      </c>
    </row>
    <row r="976" spans="38:46" x14ac:dyDescent="0.25">
      <c r="AL976" s="8">
        <v>44641</v>
      </c>
      <c r="AM976" s="8">
        <v>44665</v>
      </c>
      <c r="AN976" s="8">
        <v>44666</v>
      </c>
      <c r="AO976" s="8">
        <v>44711</v>
      </c>
      <c r="AP976" s="8">
        <v>44732</v>
      </c>
      <c r="AQ976" s="8">
        <v>44739</v>
      </c>
      <c r="AR976" s="8">
        <v>44746</v>
      </c>
      <c r="AS976" s="8">
        <v>44762</v>
      </c>
      <c r="AT976" s="8">
        <v>44788</v>
      </c>
    </row>
    <row r="977" spans="38:46" x14ac:dyDescent="0.25">
      <c r="AL977" s="8">
        <v>44641</v>
      </c>
      <c r="AM977" s="8">
        <v>44665</v>
      </c>
      <c r="AN977" s="8">
        <v>44666</v>
      </c>
      <c r="AO977" s="8">
        <v>44711</v>
      </c>
      <c r="AP977" s="8">
        <v>44732</v>
      </c>
      <c r="AQ977" s="8">
        <v>44739</v>
      </c>
      <c r="AR977" s="8">
        <v>44746</v>
      </c>
      <c r="AS977" s="8">
        <v>44762</v>
      </c>
      <c r="AT977" s="8">
        <v>44788</v>
      </c>
    </row>
    <row r="978" spans="38:46" x14ac:dyDescent="0.25">
      <c r="AL978" s="7">
        <v>44641</v>
      </c>
      <c r="AM978" s="7">
        <v>44665</v>
      </c>
      <c r="AN978" s="7">
        <v>44666</v>
      </c>
      <c r="AO978" s="7">
        <v>44711</v>
      </c>
      <c r="AP978" s="7">
        <v>44732</v>
      </c>
      <c r="AQ978" s="7">
        <v>44739</v>
      </c>
      <c r="AR978" s="7">
        <v>44746</v>
      </c>
      <c r="AS978" s="7">
        <v>44762</v>
      </c>
      <c r="AT978" s="7">
        <v>44788</v>
      </c>
    </row>
    <row r="979" spans="38:46" x14ac:dyDescent="0.25">
      <c r="AL979" s="8">
        <v>44641</v>
      </c>
      <c r="AM979" s="8">
        <v>44665</v>
      </c>
      <c r="AN979" s="8">
        <v>44666</v>
      </c>
      <c r="AO979" s="8">
        <v>44711</v>
      </c>
      <c r="AP979" s="8">
        <v>44732</v>
      </c>
      <c r="AQ979" s="8">
        <v>44739</v>
      </c>
      <c r="AR979" s="8">
        <v>44746</v>
      </c>
      <c r="AS979" s="8">
        <v>44762</v>
      </c>
      <c r="AT979" s="8">
        <v>44788</v>
      </c>
    </row>
    <row r="980" spans="38:46" x14ac:dyDescent="0.25">
      <c r="AL980" s="8">
        <v>44641</v>
      </c>
      <c r="AM980" s="8">
        <v>44665</v>
      </c>
      <c r="AN980" s="8">
        <v>44666</v>
      </c>
      <c r="AO980" s="8">
        <v>44711</v>
      </c>
      <c r="AP980" s="8">
        <v>44732</v>
      </c>
      <c r="AQ980" s="8">
        <v>44739</v>
      </c>
      <c r="AR980" s="8">
        <v>44746</v>
      </c>
      <c r="AS980" s="8">
        <v>44762</v>
      </c>
      <c r="AT980" s="8">
        <v>44788</v>
      </c>
    </row>
    <row r="981" spans="38:46" x14ac:dyDescent="0.25">
      <c r="AL981" s="8">
        <v>44641</v>
      </c>
      <c r="AM981" s="8">
        <v>44665</v>
      </c>
      <c r="AN981" s="8">
        <v>44666</v>
      </c>
      <c r="AO981" s="8">
        <v>44711</v>
      </c>
      <c r="AP981" s="8">
        <v>44732</v>
      </c>
      <c r="AQ981" s="8">
        <v>44739</v>
      </c>
      <c r="AR981" s="8">
        <v>44746</v>
      </c>
      <c r="AS981" s="8">
        <v>44762</v>
      </c>
      <c r="AT981" s="8">
        <v>44788</v>
      </c>
    </row>
    <row r="982" spans="38:46" x14ac:dyDescent="0.25">
      <c r="AL982" s="7">
        <v>44641</v>
      </c>
      <c r="AM982" s="7">
        <v>44665</v>
      </c>
      <c r="AN982" s="7">
        <v>44666</v>
      </c>
      <c r="AO982" s="7">
        <v>44711</v>
      </c>
      <c r="AP982" s="7">
        <v>44732</v>
      </c>
      <c r="AQ982" s="7">
        <v>44739</v>
      </c>
      <c r="AR982" s="7">
        <v>44746</v>
      </c>
      <c r="AS982" s="7">
        <v>44762</v>
      </c>
      <c r="AT982" s="7">
        <v>44788</v>
      </c>
    </row>
    <row r="983" spans="38:46" x14ac:dyDescent="0.25">
      <c r="AL983" s="8">
        <v>44641</v>
      </c>
      <c r="AM983" s="8">
        <v>44665</v>
      </c>
      <c r="AN983" s="8">
        <v>44666</v>
      </c>
      <c r="AO983" s="8">
        <v>44711</v>
      </c>
      <c r="AP983" s="8">
        <v>44732</v>
      </c>
      <c r="AQ983" s="8">
        <v>44739</v>
      </c>
      <c r="AR983" s="8">
        <v>44746</v>
      </c>
      <c r="AS983" s="8">
        <v>44762</v>
      </c>
      <c r="AT983" s="8">
        <v>44788</v>
      </c>
    </row>
    <row r="984" spans="38:46" x14ac:dyDescent="0.25">
      <c r="AL984" s="8">
        <v>44641</v>
      </c>
      <c r="AM984" s="8">
        <v>44665</v>
      </c>
      <c r="AN984" s="8">
        <v>44666</v>
      </c>
      <c r="AO984" s="8">
        <v>44711</v>
      </c>
      <c r="AP984" s="8">
        <v>44732</v>
      </c>
      <c r="AQ984" s="8">
        <v>44739</v>
      </c>
      <c r="AR984" s="8">
        <v>44746</v>
      </c>
      <c r="AS984" s="8">
        <v>44762</v>
      </c>
      <c r="AT984" s="8">
        <v>44788</v>
      </c>
    </row>
    <row r="985" spans="38:46" x14ac:dyDescent="0.25">
      <c r="AL985" s="8">
        <v>44641</v>
      </c>
      <c r="AM985" s="8">
        <v>44665</v>
      </c>
      <c r="AN985" s="8">
        <v>44666</v>
      </c>
      <c r="AO985" s="8">
        <v>44711</v>
      </c>
      <c r="AP985" s="8">
        <v>44732</v>
      </c>
      <c r="AQ985" s="8">
        <v>44739</v>
      </c>
      <c r="AR985" s="8">
        <v>44746</v>
      </c>
      <c r="AS985" s="8">
        <v>44762</v>
      </c>
      <c r="AT985" s="8">
        <v>44788</v>
      </c>
    </row>
    <row r="986" spans="38:46" x14ac:dyDescent="0.25">
      <c r="AL986" s="7">
        <v>44641</v>
      </c>
      <c r="AM986" s="7">
        <v>44665</v>
      </c>
      <c r="AN986" s="7">
        <v>44666</v>
      </c>
      <c r="AO986" s="7">
        <v>44711</v>
      </c>
      <c r="AP986" s="7">
        <v>44732</v>
      </c>
      <c r="AQ986" s="7">
        <v>44739</v>
      </c>
      <c r="AR986" s="7">
        <v>44746</v>
      </c>
      <c r="AS986" s="7">
        <v>44762</v>
      </c>
      <c r="AT986" s="7">
        <v>44788</v>
      </c>
    </row>
    <row r="987" spans="38:46" x14ac:dyDescent="0.25">
      <c r="AL987" s="8">
        <v>44641</v>
      </c>
      <c r="AM987" s="8">
        <v>44665</v>
      </c>
      <c r="AN987" s="8">
        <v>44666</v>
      </c>
      <c r="AO987" s="8">
        <v>44711</v>
      </c>
      <c r="AP987" s="8">
        <v>44732</v>
      </c>
      <c r="AQ987" s="8">
        <v>44739</v>
      </c>
      <c r="AR987" s="8">
        <v>44746</v>
      </c>
      <c r="AS987" s="8">
        <v>44762</v>
      </c>
      <c r="AT987" s="8">
        <v>44788</v>
      </c>
    </row>
    <row r="988" spans="38:46" x14ac:dyDescent="0.25">
      <c r="AL988" s="8">
        <v>44641</v>
      </c>
      <c r="AM988" s="8">
        <v>44665</v>
      </c>
      <c r="AN988" s="8">
        <v>44666</v>
      </c>
      <c r="AO988" s="8">
        <v>44711</v>
      </c>
      <c r="AP988" s="8">
        <v>44732</v>
      </c>
      <c r="AQ988" s="8">
        <v>44739</v>
      </c>
      <c r="AR988" s="8">
        <v>44746</v>
      </c>
      <c r="AS988" s="8">
        <v>44762</v>
      </c>
      <c r="AT988" s="8">
        <v>44788</v>
      </c>
    </row>
    <row r="989" spans="38:46" x14ac:dyDescent="0.25">
      <c r="AL989" s="8">
        <v>44641</v>
      </c>
      <c r="AM989" s="8">
        <v>44665</v>
      </c>
      <c r="AN989" s="8">
        <v>44666</v>
      </c>
      <c r="AO989" s="8">
        <v>44711</v>
      </c>
      <c r="AP989" s="8">
        <v>44732</v>
      </c>
      <c r="AQ989" s="8">
        <v>44739</v>
      </c>
      <c r="AR989" s="8">
        <v>44746</v>
      </c>
      <c r="AS989" s="8">
        <v>44762</v>
      </c>
      <c r="AT989" s="8">
        <v>44788</v>
      </c>
    </row>
    <row r="990" spans="38:46" x14ac:dyDescent="0.25">
      <c r="AL990" s="7">
        <v>44641</v>
      </c>
      <c r="AM990" s="7">
        <v>44665</v>
      </c>
      <c r="AN990" s="7">
        <v>44666</v>
      </c>
      <c r="AO990" s="7">
        <v>44711</v>
      </c>
      <c r="AP990" s="7">
        <v>44732</v>
      </c>
      <c r="AQ990" s="7">
        <v>44739</v>
      </c>
      <c r="AR990" s="7">
        <v>44746</v>
      </c>
      <c r="AS990" s="7">
        <v>44762</v>
      </c>
      <c r="AT990" s="7">
        <v>44788</v>
      </c>
    </row>
    <row r="991" spans="38:46" x14ac:dyDescent="0.25">
      <c r="AL991" s="8">
        <v>44641</v>
      </c>
      <c r="AM991" s="8">
        <v>44665</v>
      </c>
      <c r="AN991" s="8">
        <v>44666</v>
      </c>
      <c r="AO991" s="8">
        <v>44711</v>
      </c>
      <c r="AP991" s="8">
        <v>44732</v>
      </c>
      <c r="AQ991" s="8">
        <v>44739</v>
      </c>
      <c r="AR991" s="8">
        <v>44746</v>
      </c>
      <c r="AS991" s="8">
        <v>44762</v>
      </c>
      <c r="AT991" s="8">
        <v>44788</v>
      </c>
    </row>
    <row r="992" spans="38:46" x14ac:dyDescent="0.25">
      <c r="AL992" s="8">
        <v>44641</v>
      </c>
      <c r="AM992" s="8">
        <v>44665</v>
      </c>
      <c r="AN992" s="8">
        <v>44666</v>
      </c>
      <c r="AO992" s="8">
        <v>44711</v>
      </c>
      <c r="AP992" s="8">
        <v>44732</v>
      </c>
      <c r="AQ992" s="8">
        <v>44739</v>
      </c>
      <c r="AR992" s="8">
        <v>44746</v>
      </c>
      <c r="AS992" s="8">
        <v>44762</v>
      </c>
      <c r="AT992" s="8">
        <v>44788</v>
      </c>
    </row>
    <row r="993" spans="38:46" x14ac:dyDescent="0.25">
      <c r="AL993" s="8">
        <v>44641</v>
      </c>
      <c r="AM993" s="8">
        <v>44665</v>
      </c>
      <c r="AN993" s="8">
        <v>44666</v>
      </c>
      <c r="AO993" s="8">
        <v>44711</v>
      </c>
      <c r="AP993" s="8">
        <v>44732</v>
      </c>
      <c r="AQ993" s="8">
        <v>44739</v>
      </c>
      <c r="AR993" s="8">
        <v>44746</v>
      </c>
      <c r="AS993" s="8">
        <v>44762</v>
      </c>
      <c r="AT993" s="8">
        <v>44788</v>
      </c>
    </row>
    <row r="994" spans="38:46" x14ac:dyDescent="0.25">
      <c r="AL994" s="7">
        <v>44641</v>
      </c>
      <c r="AM994" s="7">
        <v>44665</v>
      </c>
      <c r="AN994" s="7">
        <v>44666</v>
      </c>
      <c r="AO994" s="7">
        <v>44711</v>
      </c>
      <c r="AP994" s="7">
        <v>44732</v>
      </c>
      <c r="AQ994" s="7">
        <v>44739</v>
      </c>
      <c r="AR994" s="7">
        <v>44746</v>
      </c>
      <c r="AS994" s="7">
        <v>44762</v>
      </c>
      <c r="AT994" s="7">
        <v>44788</v>
      </c>
    </row>
    <row r="995" spans="38:46" x14ac:dyDescent="0.25">
      <c r="AL995" s="8">
        <v>44641</v>
      </c>
      <c r="AM995" s="8">
        <v>44665</v>
      </c>
      <c r="AN995" s="8">
        <v>44666</v>
      </c>
      <c r="AO995" s="8">
        <v>44711</v>
      </c>
      <c r="AP995" s="8">
        <v>44732</v>
      </c>
      <c r="AQ995" s="8">
        <v>44739</v>
      </c>
      <c r="AR995" s="8">
        <v>44746</v>
      </c>
      <c r="AS995" s="8">
        <v>44762</v>
      </c>
      <c r="AT995" s="8">
        <v>44788</v>
      </c>
    </row>
    <row r="996" spans="38:46" x14ac:dyDescent="0.25">
      <c r="AL996" s="8">
        <v>44641</v>
      </c>
      <c r="AM996" s="8">
        <v>44665</v>
      </c>
      <c r="AN996" s="8">
        <v>44666</v>
      </c>
      <c r="AO996" s="8">
        <v>44711</v>
      </c>
      <c r="AP996" s="8">
        <v>44732</v>
      </c>
      <c r="AQ996" s="8">
        <v>44739</v>
      </c>
      <c r="AR996" s="8">
        <v>44746</v>
      </c>
      <c r="AS996" s="8">
        <v>44762</v>
      </c>
      <c r="AT996" s="8">
        <v>44788</v>
      </c>
    </row>
    <row r="997" spans="38:46" x14ac:dyDescent="0.25">
      <c r="AL997" s="8">
        <v>44641</v>
      </c>
      <c r="AM997" s="8">
        <v>44665</v>
      </c>
      <c r="AN997" s="8">
        <v>44666</v>
      </c>
      <c r="AO997" s="8">
        <v>44711</v>
      </c>
      <c r="AP997" s="8">
        <v>44732</v>
      </c>
      <c r="AQ997" s="8">
        <v>44739</v>
      </c>
      <c r="AR997" s="8">
        <v>44746</v>
      </c>
      <c r="AS997" s="8">
        <v>44762</v>
      </c>
      <c r="AT997" s="8">
        <v>44788</v>
      </c>
    </row>
    <row r="998" spans="38:46" x14ac:dyDescent="0.25">
      <c r="AL998" s="7">
        <v>44641</v>
      </c>
      <c r="AM998" s="7">
        <v>44665</v>
      </c>
      <c r="AN998" s="7">
        <v>44666</v>
      </c>
      <c r="AO998" s="7">
        <v>44711</v>
      </c>
      <c r="AP998" s="7">
        <v>44732</v>
      </c>
      <c r="AQ998" s="7">
        <v>44739</v>
      </c>
      <c r="AR998" s="7">
        <v>44746</v>
      </c>
      <c r="AS998" s="7">
        <v>44762</v>
      </c>
      <c r="AT998" s="7">
        <v>44788</v>
      </c>
    </row>
    <row r="999" spans="38:46" x14ac:dyDescent="0.25">
      <c r="AL999" s="8">
        <v>44641</v>
      </c>
      <c r="AM999" s="8">
        <v>44665</v>
      </c>
      <c r="AN999" s="8">
        <v>44666</v>
      </c>
      <c r="AO999" s="8">
        <v>44711</v>
      </c>
      <c r="AP999" s="8">
        <v>44732</v>
      </c>
      <c r="AQ999" s="8">
        <v>44739</v>
      </c>
      <c r="AR999" s="8">
        <v>44746</v>
      </c>
      <c r="AS999" s="8">
        <v>44762</v>
      </c>
      <c r="AT999" s="8">
        <v>44788</v>
      </c>
    </row>
    <row r="1000" spans="38:46" x14ac:dyDescent="0.25">
      <c r="AL1000" s="8">
        <v>44641</v>
      </c>
      <c r="AM1000" s="8">
        <v>44665</v>
      </c>
      <c r="AN1000" s="8">
        <v>44666</v>
      </c>
      <c r="AO1000" s="8">
        <v>44711</v>
      </c>
      <c r="AP1000" s="8">
        <v>44732</v>
      </c>
      <c r="AQ1000" s="8">
        <v>44739</v>
      </c>
      <c r="AR1000" s="8">
        <v>44746</v>
      </c>
      <c r="AS1000" s="8">
        <v>44762</v>
      </c>
      <c r="AT1000" s="8">
        <v>44788</v>
      </c>
    </row>
  </sheetData>
  <autoFilter ref="A1:Y602">
    <filterColumn colId="18">
      <filters>
        <filter val="Extemporanea"/>
        <filter val="Vencida"/>
      </filters>
    </filterColumn>
  </autoFilter>
  <hyperlinks>
    <hyperlink ref="Y1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5"/>
  <sheetViews>
    <sheetView workbookViewId="0"/>
  </sheetViews>
  <sheetFormatPr baseColWidth="10" defaultRowHeight="15" x14ac:dyDescent="0.25"/>
  <cols>
    <col min="1" max="1" width="17.5703125" bestFit="1" customWidth="1"/>
    <col min="2" max="2" width="10" bestFit="1" customWidth="1"/>
    <col min="3" max="3" width="21.7109375" style="127" customWidth="1"/>
    <col min="12" max="12" width="12" bestFit="1" customWidth="1"/>
    <col min="15" max="15" width="31.140625" style="135" customWidth="1"/>
  </cols>
  <sheetData>
    <row r="1" spans="1:3" ht="30" x14ac:dyDescent="0.25">
      <c r="A1" s="122" t="s">
        <v>9869</v>
      </c>
      <c r="B1" s="13" t="s">
        <v>9871</v>
      </c>
      <c r="C1" s="128" t="s">
        <v>9889</v>
      </c>
    </row>
    <row r="2" spans="1:3" ht="45" x14ac:dyDescent="0.25">
      <c r="A2" s="123" t="s">
        <v>9076</v>
      </c>
      <c r="B2" s="124">
        <v>48</v>
      </c>
      <c r="C2" s="128">
        <f>48/601</f>
        <v>7.9866888519134774E-2</v>
      </c>
    </row>
    <row r="3" spans="1:3" ht="30" x14ac:dyDescent="0.25">
      <c r="A3" s="123" t="s">
        <v>7162</v>
      </c>
      <c r="B3" s="124">
        <v>72</v>
      </c>
      <c r="C3" s="128">
        <f>72/601</f>
        <v>0.11980033277870217</v>
      </c>
    </row>
    <row r="4" spans="1:3" ht="60" x14ac:dyDescent="0.25">
      <c r="A4" s="123" t="s">
        <v>360</v>
      </c>
      <c r="B4" s="124">
        <v>481</v>
      </c>
      <c r="C4" s="128">
        <f>481/601</f>
        <v>0.80033277870216302</v>
      </c>
    </row>
    <row r="5" spans="1:3" x14ac:dyDescent="0.25">
      <c r="A5" s="123" t="s">
        <v>9870</v>
      </c>
      <c r="B5" s="124">
        <v>601</v>
      </c>
      <c r="C5" s="126">
        <f>SUM(C2:C4)</f>
        <v>1</v>
      </c>
    </row>
    <row r="28" spans="1:15" x14ac:dyDescent="0.25">
      <c r="A28" s="122" t="s">
        <v>9869</v>
      </c>
      <c r="B28" s="13" t="s">
        <v>9872</v>
      </c>
      <c r="C28" s="130" t="s">
        <v>9889</v>
      </c>
      <c r="O28" s="135">
        <v>20222140058211</v>
      </c>
    </row>
    <row r="29" spans="1:15" x14ac:dyDescent="0.25">
      <c r="A29" s="123" t="s">
        <v>9135</v>
      </c>
      <c r="B29" s="124">
        <v>385</v>
      </c>
      <c r="C29" s="128">
        <f>385/601</f>
        <v>0.6405990016638935</v>
      </c>
    </row>
    <row r="30" spans="1:15" x14ac:dyDescent="0.25">
      <c r="A30" s="123" t="s">
        <v>9679</v>
      </c>
      <c r="B30" s="124">
        <v>8</v>
      </c>
      <c r="C30" s="128">
        <f>8/601</f>
        <v>1.3311148086522463E-2</v>
      </c>
    </row>
    <row r="31" spans="1:15" x14ac:dyDescent="0.25">
      <c r="A31" s="123" t="s">
        <v>9141</v>
      </c>
      <c r="B31" s="124">
        <v>130</v>
      </c>
      <c r="C31" s="128">
        <f>130/601</f>
        <v>0.21630615640599002</v>
      </c>
    </row>
    <row r="32" spans="1:15" x14ac:dyDescent="0.25">
      <c r="A32" s="123" t="s">
        <v>9158</v>
      </c>
      <c r="B32" s="124">
        <v>78</v>
      </c>
      <c r="C32" s="128">
        <f>78/601</f>
        <v>0.12978369384359401</v>
      </c>
    </row>
    <row r="33" spans="1:3" x14ac:dyDescent="0.25">
      <c r="A33" s="123" t="s">
        <v>9870</v>
      </c>
      <c r="B33" s="124">
        <v>601</v>
      </c>
      <c r="C33" s="126">
        <f>SUM(C29:C32)</f>
        <v>1</v>
      </c>
    </row>
    <row r="47" spans="1:3" x14ac:dyDescent="0.25">
      <c r="A47" s="120" t="s">
        <v>9880</v>
      </c>
      <c r="B47" s="121" t="s">
        <v>9881</v>
      </c>
      <c r="C47" s="129" t="s">
        <v>9889</v>
      </c>
    </row>
    <row r="48" spans="1:3" x14ac:dyDescent="0.25">
      <c r="A48" s="116" t="s">
        <v>9886</v>
      </c>
      <c r="B48" s="116">
        <v>69</v>
      </c>
      <c r="C48" s="129">
        <f>69/601</f>
        <v>0.11480865224625623</v>
      </c>
    </row>
    <row r="49" spans="1:3" x14ac:dyDescent="0.25">
      <c r="A49" s="116" t="s">
        <v>9887</v>
      </c>
      <c r="B49" s="116">
        <v>128</v>
      </c>
      <c r="C49" s="129">
        <f>128/601</f>
        <v>0.21297836938435941</v>
      </c>
    </row>
    <row r="50" spans="1:3" x14ac:dyDescent="0.25">
      <c r="A50" s="116" t="s">
        <v>9888</v>
      </c>
      <c r="B50" s="116">
        <v>106</v>
      </c>
      <c r="C50" s="129">
        <f>106/601</f>
        <v>0.17637271214642264</v>
      </c>
    </row>
    <row r="51" spans="1:3" x14ac:dyDescent="0.25">
      <c r="A51" s="116" t="s">
        <v>9882</v>
      </c>
      <c r="B51" s="116">
        <v>72</v>
      </c>
      <c r="C51" s="129">
        <f>72/601</f>
        <v>0.11980033277870217</v>
      </c>
    </row>
    <row r="52" spans="1:3" x14ac:dyDescent="0.25">
      <c r="A52" s="116" t="s">
        <v>9883</v>
      </c>
      <c r="B52" s="116">
        <v>125</v>
      </c>
      <c r="C52" s="129">
        <f>125/601</f>
        <v>0.20798668885191349</v>
      </c>
    </row>
    <row r="53" spans="1:3" x14ac:dyDescent="0.25">
      <c r="A53" s="116" t="s">
        <v>9884</v>
      </c>
      <c r="B53" s="116">
        <v>101</v>
      </c>
      <c r="C53" s="129">
        <f>101/601</f>
        <v>0.16805324459234608</v>
      </c>
    </row>
    <row r="54" spans="1:3" x14ac:dyDescent="0.25">
      <c r="A54" s="120" t="s">
        <v>9885</v>
      </c>
      <c r="B54" s="120">
        <f>SUM(B48:B53)</f>
        <v>601</v>
      </c>
      <c r="C54" s="131">
        <f>SUM(C48:C53)</f>
        <v>1</v>
      </c>
    </row>
    <row r="91" spans="1:3" ht="45" x14ac:dyDescent="0.25">
      <c r="A91" s="122" t="s">
        <v>9869</v>
      </c>
      <c r="B91" s="13" t="s">
        <v>9873</v>
      </c>
      <c r="C91" s="130" t="s">
        <v>9889</v>
      </c>
    </row>
    <row r="92" spans="1:3" ht="30" x14ac:dyDescent="0.25">
      <c r="A92" s="123" t="s">
        <v>93</v>
      </c>
      <c r="B92" s="124">
        <v>126</v>
      </c>
      <c r="C92" s="128">
        <f>126/601</f>
        <v>0.20965058236272879</v>
      </c>
    </row>
    <row r="93" spans="1:3" ht="45" x14ac:dyDescent="0.25">
      <c r="A93" s="123" t="s">
        <v>585</v>
      </c>
      <c r="B93" s="124">
        <v>71</v>
      </c>
      <c r="C93" s="128">
        <f>71/601</f>
        <v>0.11813643926788686</v>
      </c>
    </row>
    <row r="94" spans="1:3" ht="30" x14ac:dyDescent="0.25">
      <c r="A94" s="123" t="s">
        <v>660</v>
      </c>
      <c r="B94" s="124">
        <v>29</v>
      </c>
      <c r="C94" s="128">
        <f>29/601</f>
        <v>4.8252911813643926E-2</v>
      </c>
    </row>
    <row r="95" spans="1:3" ht="45" x14ac:dyDescent="0.25">
      <c r="A95" s="123" t="s">
        <v>4053</v>
      </c>
      <c r="B95" s="124">
        <v>1</v>
      </c>
      <c r="C95" s="128">
        <f>1/601</f>
        <v>1.6638935108153079E-3</v>
      </c>
    </row>
    <row r="96" spans="1:3" ht="30" x14ac:dyDescent="0.25">
      <c r="A96" s="123" t="s">
        <v>128</v>
      </c>
      <c r="B96" s="124">
        <v>204</v>
      </c>
      <c r="C96" s="128">
        <f>204/601</f>
        <v>0.33943427620632277</v>
      </c>
    </row>
    <row r="97" spans="1:3" ht="30" x14ac:dyDescent="0.25">
      <c r="A97" s="123" t="s">
        <v>55</v>
      </c>
      <c r="B97" s="124">
        <v>165</v>
      </c>
      <c r="C97" s="128">
        <f>165/601</f>
        <v>0.27454242928452577</v>
      </c>
    </row>
    <row r="98" spans="1:3" x14ac:dyDescent="0.25">
      <c r="A98" s="123" t="s">
        <v>880</v>
      </c>
      <c r="B98" s="124">
        <v>5</v>
      </c>
      <c r="C98" s="128">
        <f>5/601</f>
        <v>8.3194675540765387E-3</v>
      </c>
    </row>
    <row r="99" spans="1:3" x14ac:dyDescent="0.25">
      <c r="A99" s="123" t="s">
        <v>9870</v>
      </c>
      <c r="B99" s="124">
        <v>601</v>
      </c>
      <c r="C99" s="126">
        <f>SUM(C92:C98)</f>
        <v>1</v>
      </c>
    </row>
    <row r="129" spans="1:3" ht="60" x14ac:dyDescent="0.25">
      <c r="A129" s="122" t="s">
        <v>9869</v>
      </c>
      <c r="B129" s="13" t="s">
        <v>9874</v>
      </c>
      <c r="C129" s="128" t="s">
        <v>9889</v>
      </c>
    </row>
    <row r="130" spans="1:3" x14ac:dyDescent="0.25">
      <c r="A130" s="123" t="s">
        <v>9065</v>
      </c>
      <c r="B130" s="124">
        <v>595</v>
      </c>
      <c r="C130" s="128">
        <f>595/601</f>
        <v>0.99001663893510816</v>
      </c>
    </row>
    <row r="131" spans="1:3" x14ac:dyDescent="0.25">
      <c r="A131" s="123" t="s">
        <v>9425</v>
      </c>
      <c r="B131" s="124">
        <v>1</v>
      </c>
      <c r="C131" s="128">
        <f>1/601</f>
        <v>1.6638935108153079E-3</v>
      </c>
    </row>
    <row r="132" spans="1:3" x14ac:dyDescent="0.25">
      <c r="A132" s="123" t="s">
        <v>9086</v>
      </c>
      <c r="B132" s="124">
        <v>5</v>
      </c>
      <c r="C132" s="128">
        <f>5/601</f>
        <v>8.3194675540765387E-3</v>
      </c>
    </row>
    <row r="133" spans="1:3" x14ac:dyDescent="0.25">
      <c r="A133" s="123" t="s">
        <v>9870</v>
      </c>
      <c r="B133" s="124">
        <v>601</v>
      </c>
      <c r="C133" s="126">
        <f>SUM(C130:C132)</f>
        <v>1</v>
      </c>
    </row>
    <row r="147" spans="1:12" x14ac:dyDescent="0.25">
      <c r="L147" s="136"/>
    </row>
    <row r="155" spans="1:12" ht="60" x14ac:dyDescent="0.25">
      <c r="A155" s="122" t="s">
        <v>9869</v>
      </c>
      <c r="B155" s="13" t="s">
        <v>9875</v>
      </c>
      <c r="C155" s="132" t="s">
        <v>9889</v>
      </c>
    </row>
    <row r="156" spans="1:12" x14ac:dyDescent="0.25">
      <c r="A156" s="123" t="s">
        <v>9087</v>
      </c>
      <c r="B156" s="124">
        <v>4</v>
      </c>
      <c r="C156" s="128">
        <f>4/601</f>
        <v>6.6555740432612314E-3</v>
      </c>
    </row>
    <row r="157" spans="1:12" ht="30" x14ac:dyDescent="0.25">
      <c r="A157" s="123" t="s">
        <v>9066</v>
      </c>
      <c r="B157" s="124">
        <v>522</v>
      </c>
      <c r="C157" s="128">
        <f>522/601</f>
        <v>0.86855241264559069</v>
      </c>
      <c r="I157" s="136"/>
      <c r="L157" s="136"/>
    </row>
    <row r="158" spans="1:12" ht="30" x14ac:dyDescent="0.25">
      <c r="A158" s="123" t="s">
        <v>9100</v>
      </c>
      <c r="B158" s="124">
        <v>14</v>
      </c>
      <c r="C158" s="128">
        <f>14/601</f>
        <v>2.329450915141431E-2</v>
      </c>
    </row>
    <row r="159" spans="1:12" ht="30" x14ac:dyDescent="0.25">
      <c r="A159" s="123" t="s">
        <v>9224</v>
      </c>
      <c r="B159" s="124">
        <v>30</v>
      </c>
      <c r="C159" s="128">
        <f>30/601</f>
        <v>4.9916805324459232E-2</v>
      </c>
    </row>
    <row r="160" spans="1:12" x14ac:dyDescent="0.25">
      <c r="A160" s="123" t="s">
        <v>9070</v>
      </c>
      <c r="B160" s="124">
        <v>15</v>
      </c>
      <c r="C160" s="128">
        <f>15/601</f>
        <v>2.4958402662229616E-2</v>
      </c>
    </row>
    <row r="161" spans="1:3" x14ac:dyDescent="0.25">
      <c r="A161" s="123" t="s">
        <v>9258</v>
      </c>
      <c r="B161" s="124">
        <v>1</v>
      </c>
      <c r="C161" s="128">
        <f>1/601</f>
        <v>1.6638935108153079E-3</v>
      </c>
    </row>
    <row r="162" spans="1:3" ht="30" x14ac:dyDescent="0.25">
      <c r="A162" s="123" t="s">
        <v>9117</v>
      </c>
      <c r="B162" s="124">
        <v>15</v>
      </c>
      <c r="C162" s="128">
        <f>15/601</f>
        <v>2.4958402662229616E-2</v>
      </c>
    </row>
    <row r="163" spans="1:3" x14ac:dyDescent="0.25">
      <c r="A163" s="123" t="s">
        <v>9870</v>
      </c>
      <c r="B163" s="124">
        <v>601</v>
      </c>
      <c r="C163" s="126">
        <f>SUM(C156:C162)</f>
        <v>0.99999999999999989</v>
      </c>
    </row>
    <row r="186" spans="1:3" ht="90" x14ac:dyDescent="0.25">
      <c r="A186" s="122" t="s">
        <v>9869</v>
      </c>
      <c r="B186" s="13" t="s">
        <v>9876</v>
      </c>
      <c r="C186" s="128" t="s">
        <v>9889</v>
      </c>
    </row>
    <row r="187" spans="1:3" x14ac:dyDescent="0.25">
      <c r="A187" s="123" t="s">
        <v>9068</v>
      </c>
      <c r="B187" s="124">
        <v>244</v>
      </c>
      <c r="C187" s="128">
        <f>244/601</f>
        <v>0.40599001663893508</v>
      </c>
    </row>
    <row r="188" spans="1:3" x14ac:dyDescent="0.25">
      <c r="A188" s="123" t="s">
        <v>9121</v>
      </c>
      <c r="B188" s="124">
        <v>44</v>
      </c>
      <c r="C188" s="128">
        <f>44/601</f>
        <v>7.3211314475873548E-2</v>
      </c>
    </row>
    <row r="189" spans="1:3" x14ac:dyDescent="0.25">
      <c r="A189" s="123" t="s">
        <v>9073</v>
      </c>
      <c r="B189" s="124">
        <v>87</v>
      </c>
      <c r="C189" s="128">
        <f>87/601</f>
        <v>0.14475873544093179</v>
      </c>
    </row>
    <row r="190" spans="1:3" x14ac:dyDescent="0.25">
      <c r="A190" s="123" t="s">
        <v>9102</v>
      </c>
      <c r="B190" s="124">
        <v>43</v>
      </c>
      <c r="C190" s="128">
        <f>43/601</f>
        <v>7.1547420965058242E-2</v>
      </c>
    </row>
    <row r="191" spans="1:3" x14ac:dyDescent="0.25">
      <c r="A191" s="123" t="s">
        <v>9078</v>
      </c>
      <c r="B191" s="124">
        <v>183</v>
      </c>
      <c r="C191" s="128">
        <f>183/601</f>
        <v>0.30449251247920134</v>
      </c>
    </row>
    <row r="192" spans="1:3" x14ac:dyDescent="0.25">
      <c r="A192" s="123" t="s">
        <v>9870</v>
      </c>
      <c r="B192" s="124">
        <v>601</v>
      </c>
      <c r="C192" s="126">
        <f>SUM(C187:C191)</f>
        <v>1</v>
      </c>
    </row>
    <row r="211" spans="1:3" ht="45" x14ac:dyDescent="0.25">
      <c r="A211" s="122" t="s">
        <v>9869</v>
      </c>
      <c r="B211" s="13" t="s">
        <v>9877</v>
      </c>
      <c r="C211" s="130" t="s">
        <v>9889</v>
      </c>
    </row>
    <row r="212" spans="1:3" x14ac:dyDescent="0.25">
      <c r="A212" s="123" t="s">
        <v>9754</v>
      </c>
      <c r="B212" s="124">
        <v>3</v>
      </c>
      <c r="C212" s="128">
        <f>3/601</f>
        <v>4.9916805324459234E-3</v>
      </c>
    </row>
    <row r="213" spans="1:3" x14ac:dyDescent="0.25">
      <c r="A213" s="123" t="s">
        <v>9067</v>
      </c>
      <c r="B213" s="124">
        <v>43</v>
      </c>
      <c r="C213" s="128">
        <f>43/601</f>
        <v>7.1547420965058242E-2</v>
      </c>
    </row>
    <row r="214" spans="1:3" x14ac:dyDescent="0.25">
      <c r="A214" s="123" t="s">
        <v>9106</v>
      </c>
      <c r="B214" s="124">
        <v>4</v>
      </c>
      <c r="C214" s="128">
        <f>4/601</f>
        <v>6.6555740432612314E-3</v>
      </c>
    </row>
    <row r="215" spans="1:3" x14ac:dyDescent="0.25">
      <c r="A215" s="123" t="s">
        <v>9252</v>
      </c>
      <c r="B215" s="124">
        <v>12</v>
      </c>
      <c r="C215" s="128">
        <f>12/601</f>
        <v>1.9966722129783693E-2</v>
      </c>
    </row>
    <row r="216" spans="1:3" x14ac:dyDescent="0.25">
      <c r="A216" s="123" t="s">
        <v>9071</v>
      </c>
      <c r="B216" s="124">
        <v>182</v>
      </c>
      <c r="C216" s="128">
        <f>182/601</f>
        <v>0.30282861896838603</v>
      </c>
    </row>
    <row r="217" spans="1:3" x14ac:dyDescent="0.25">
      <c r="A217" s="123" t="s">
        <v>9122</v>
      </c>
      <c r="B217" s="124">
        <v>13</v>
      </c>
      <c r="C217" s="128">
        <f>13/601</f>
        <v>2.1630615640599003E-2</v>
      </c>
    </row>
    <row r="218" spans="1:3" x14ac:dyDescent="0.25">
      <c r="A218" s="123" t="s">
        <v>9097</v>
      </c>
      <c r="B218" s="124">
        <v>19</v>
      </c>
      <c r="C218" s="128">
        <f>19/601</f>
        <v>3.1613976705490848E-2</v>
      </c>
    </row>
    <row r="219" spans="1:3" x14ac:dyDescent="0.25">
      <c r="A219" s="123" t="s">
        <v>9077</v>
      </c>
      <c r="B219" s="124">
        <v>20</v>
      </c>
      <c r="C219" s="128">
        <f>20/601</f>
        <v>3.3277870216306155E-2</v>
      </c>
    </row>
    <row r="220" spans="1:3" x14ac:dyDescent="0.25">
      <c r="A220" s="123" t="s">
        <v>9269</v>
      </c>
      <c r="B220" s="124">
        <v>6</v>
      </c>
      <c r="C220" s="128">
        <f>6/601</f>
        <v>9.9833610648918467E-3</v>
      </c>
    </row>
    <row r="221" spans="1:3" x14ac:dyDescent="0.25">
      <c r="A221" s="123" t="s">
        <v>9273</v>
      </c>
      <c r="B221" s="124">
        <v>11</v>
      </c>
      <c r="C221" s="128">
        <f>11/601</f>
        <v>1.8302828618968387E-2</v>
      </c>
    </row>
    <row r="222" spans="1:3" x14ac:dyDescent="0.25">
      <c r="A222" s="123" t="s">
        <v>9084</v>
      </c>
      <c r="B222" s="124">
        <v>13</v>
      </c>
      <c r="C222" s="128">
        <f>13/601</f>
        <v>2.1630615640599003E-2</v>
      </c>
    </row>
    <row r="223" spans="1:3" x14ac:dyDescent="0.25">
      <c r="A223" s="123" t="s">
        <v>9131</v>
      </c>
      <c r="B223" s="124">
        <v>14</v>
      </c>
      <c r="C223" s="128">
        <f>14/601</f>
        <v>2.329450915141431E-2</v>
      </c>
    </row>
    <row r="224" spans="1:3" x14ac:dyDescent="0.25">
      <c r="A224" s="123" t="s">
        <v>9283</v>
      </c>
      <c r="B224" s="124">
        <v>5</v>
      </c>
      <c r="C224" s="128">
        <f>5/601</f>
        <v>8.3194675540765387E-3</v>
      </c>
    </row>
    <row r="225" spans="1:3" x14ac:dyDescent="0.25">
      <c r="A225" s="123" t="s">
        <v>9111</v>
      </c>
      <c r="B225" s="124">
        <v>4</v>
      </c>
      <c r="C225" s="128">
        <f>4/601</f>
        <v>6.6555740432612314E-3</v>
      </c>
    </row>
    <row r="226" spans="1:3" x14ac:dyDescent="0.25">
      <c r="A226" s="123" t="s">
        <v>9088</v>
      </c>
      <c r="B226" s="124">
        <v>48</v>
      </c>
      <c r="C226" s="128">
        <f>48/601</f>
        <v>7.9866888519134774E-2</v>
      </c>
    </row>
    <row r="227" spans="1:3" x14ac:dyDescent="0.25">
      <c r="A227" s="123" t="s">
        <v>9257</v>
      </c>
      <c r="B227" s="124">
        <v>3</v>
      </c>
      <c r="C227" s="128">
        <f>3/601</f>
        <v>4.9916805324459234E-3</v>
      </c>
    </row>
    <row r="228" spans="1:3" x14ac:dyDescent="0.25">
      <c r="A228" s="123" t="s">
        <v>8872</v>
      </c>
      <c r="B228" s="124">
        <v>2</v>
      </c>
      <c r="C228" s="128">
        <f>2/601</f>
        <v>3.3277870216306157E-3</v>
      </c>
    </row>
    <row r="229" spans="1:3" x14ac:dyDescent="0.25">
      <c r="A229" s="123" t="s">
        <v>9124</v>
      </c>
      <c r="B229" s="124">
        <v>13</v>
      </c>
      <c r="C229" s="128">
        <f>13/601</f>
        <v>2.1630615640599003E-2</v>
      </c>
    </row>
    <row r="230" spans="1:3" x14ac:dyDescent="0.25">
      <c r="A230" s="123" t="s">
        <v>9537</v>
      </c>
      <c r="B230" s="124">
        <v>3</v>
      </c>
      <c r="C230" s="128">
        <f>3/601</f>
        <v>4.9916805324459234E-3</v>
      </c>
    </row>
    <row r="231" spans="1:3" x14ac:dyDescent="0.25">
      <c r="A231" s="123" t="s">
        <v>9115</v>
      </c>
      <c r="B231" s="124">
        <v>5</v>
      </c>
      <c r="C231" s="128">
        <f>5/601</f>
        <v>8.3194675540765387E-3</v>
      </c>
    </row>
    <row r="232" spans="1:3" x14ac:dyDescent="0.25">
      <c r="A232" s="123" t="s">
        <v>9108</v>
      </c>
      <c r="B232" s="124">
        <v>11</v>
      </c>
      <c r="C232" s="128">
        <f>11/601</f>
        <v>1.8302828618968387E-2</v>
      </c>
    </row>
    <row r="233" spans="1:3" x14ac:dyDescent="0.25">
      <c r="A233" s="123" t="s">
        <v>9072</v>
      </c>
      <c r="B233" s="124">
        <v>12</v>
      </c>
      <c r="C233" s="128">
        <f>12/601</f>
        <v>1.9966722129783693E-2</v>
      </c>
    </row>
    <row r="234" spans="1:3" x14ac:dyDescent="0.25">
      <c r="A234" s="123" t="s">
        <v>9230</v>
      </c>
      <c r="B234" s="124">
        <v>3</v>
      </c>
      <c r="C234" s="128">
        <f>3/601</f>
        <v>4.9916805324459234E-3</v>
      </c>
    </row>
    <row r="235" spans="1:3" ht="30" x14ac:dyDescent="0.25">
      <c r="A235" s="123" t="s">
        <v>9275</v>
      </c>
      <c r="B235" s="124">
        <v>3</v>
      </c>
      <c r="C235" s="128">
        <f t="shared" ref="C235" si="0">3/601</f>
        <v>4.9916805324459234E-3</v>
      </c>
    </row>
    <row r="236" spans="1:3" x14ac:dyDescent="0.25">
      <c r="A236" s="123" t="s">
        <v>9132</v>
      </c>
      <c r="B236" s="124">
        <v>11</v>
      </c>
      <c r="C236" s="128">
        <f>11/601</f>
        <v>1.8302828618968387E-2</v>
      </c>
    </row>
    <row r="237" spans="1:3" x14ac:dyDescent="0.25">
      <c r="A237" s="123" t="s">
        <v>9082</v>
      </c>
      <c r="B237" s="124">
        <v>22</v>
      </c>
      <c r="C237" s="128">
        <f>22/601</f>
        <v>3.6605657237936774E-2</v>
      </c>
    </row>
    <row r="238" spans="1:3" x14ac:dyDescent="0.25">
      <c r="A238" s="123" t="s">
        <v>9104</v>
      </c>
      <c r="B238" s="124">
        <v>7</v>
      </c>
      <c r="C238" s="128">
        <f>7/601</f>
        <v>1.1647254575707155E-2</v>
      </c>
    </row>
    <row r="239" spans="1:3" x14ac:dyDescent="0.25">
      <c r="A239" s="123" t="s">
        <v>8001</v>
      </c>
      <c r="B239" s="124">
        <v>1</v>
      </c>
      <c r="C239" s="128">
        <f>1/601</f>
        <v>1.6638935108153079E-3</v>
      </c>
    </row>
    <row r="240" spans="1:3" x14ac:dyDescent="0.25">
      <c r="A240" s="123" t="s">
        <v>9080</v>
      </c>
      <c r="B240" s="124">
        <v>39</v>
      </c>
      <c r="C240" s="128">
        <f>39/601</f>
        <v>6.4891846921797003E-2</v>
      </c>
    </row>
    <row r="241" spans="1:4" x14ac:dyDescent="0.25">
      <c r="A241" s="123" t="s">
        <v>9240</v>
      </c>
      <c r="B241" s="124">
        <v>3</v>
      </c>
      <c r="C241" s="128">
        <f>3/601</f>
        <v>4.9916805324459234E-3</v>
      </c>
    </row>
    <row r="242" spans="1:4" x14ac:dyDescent="0.25">
      <c r="A242" s="123" t="s">
        <v>9091</v>
      </c>
      <c r="B242" s="124">
        <v>22</v>
      </c>
      <c r="C242" s="128">
        <f>22/601</f>
        <v>3.6605657237936774E-2</v>
      </c>
    </row>
    <row r="243" spans="1:4" x14ac:dyDescent="0.25">
      <c r="A243" s="123" t="s">
        <v>9098</v>
      </c>
      <c r="B243" s="124">
        <v>39</v>
      </c>
      <c r="C243" s="128">
        <f>39/601</f>
        <v>6.4891846921797003E-2</v>
      </c>
    </row>
    <row r="244" spans="1:4" x14ac:dyDescent="0.25">
      <c r="A244" s="123" t="s">
        <v>9113</v>
      </c>
      <c r="B244" s="124">
        <v>5</v>
      </c>
      <c r="C244" s="128">
        <f>5/601</f>
        <v>8.3194675540765387E-3</v>
      </c>
    </row>
    <row r="245" spans="1:4" x14ac:dyDescent="0.25">
      <c r="A245" s="123" t="s">
        <v>9870</v>
      </c>
      <c r="B245" s="124">
        <v>601</v>
      </c>
      <c r="C245" s="126">
        <f>SUM(C212:C244)</f>
        <v>0.99999999999999956</v>
      </c>
    </row>
    <row r="246" spans="1:4" x14ac:dyDescent="0.25">
      <c r="B246" s="133"/>
      <c r="C246" s="134"/>
      <c r="D246" s="133"/>
    </row>
    <row r="268" spans="1:3" ht="45" x14ac:dyDescent="0.25">
      <c r="A268" s="122" t="s">
        <v>9869</v>
      </c>
      <c r="B268" s="13" t="s">
        <v>9878</v>
      </c>
      <c r="C268" s="130" t="s">
        <v>9889</v>
      </c>
    </row>
    <row r="269" spans="1:3" ht="30" x14ac:dyDescent="0.25">
      <c r="A269" s="123" t="s">
        <v>9099</v>
      </c>
      <c r="B269" s="124">
        <v>63</v>
      </c>
      <c r="C269" s="128">
        <f>63/601</f>
        <v>0.1048252911813644</v>
      </c>
    </row>
    <row r="270" spans="1:3" ht="30" x14ac:dyDescent="0.25">
      <c r="A270" s="123" t="s">
        <v>9069</v>
      </c>
      <c r="B270" s="124">
        <v>184</v>
      </c>
      <c r="C270" s="128">
        <f>184/601</f>
        <v>0.30615640599001664</v>
      </c>
    </row>
    <row r="271" spans="1:3" x14ac:dyDescent="0.25">
      <c r="A271" s="123" t="s">
        <v>9095</v>
      </c>
      <c r="B271" s="124">
        <v>64</v>
      </c>
      <c r="C271" s="128">
        <f>64/601</f>
        <v>0.1064891846921797</v>
      </c>
    </row>
    <row r="272" spans="1:3" ht="45" x14ac:dyDescent="0.25">
      <c r="A272" s="123" t="s">
        <v>9101</v>
      </c>
      <c r="B272" s="124">
        <v>40</v>
      </c>
      <c r="C272" s="128">
        <f>40/601</f>
        <v>6.6555740432612309E-2</v>
      </c>
    </row>
    <row r="273" spans="1:3" ht="30" x14ac:dyDescent="0.25">
      <c r="A273" s="123" t="s">
        <v>9074</v>
      </c>
      <c r="B273" s="124">
        <v>250</v>
      </c>
      <c r="C273" s="128">
        <f>250/601</f>
        <v>0.41597337770382697</v>
      </c>
    </row>
    <row r="274" spans="1:3" x14ac:dyDescent="0.25">
      <c r="A274" s="123" t="s">
        <v>9870</v>
      </c>
      <c r="B274" s="124">
        <v>601</v>
      </c>
      <c r="C274" s="126">
        <f>SUM(C269:C273)</f>
        <v>1</v>
      </c>
    </row>
    <row r="297" spans="1:2" ht="45" x14ac:dyDescent="0.25">
      <c r="A297" s="122" t="s">
        <v>9869</v>
      </c>
      <c r="B297" s="13" t="s">
        <v>9879</v>
      </c>
    </row>
    <row r="298" spans="1:2" ht="30" x14ac:dyDescent="0.25">
      <c r="A298" s="123" t="s">
        <v>93</v>
      </c>
      <c r="B298" s="125">
        <v>24.579365079365079</v>
      </c>
    </row>
    <row r="299" spans="1:2" ht="45" x14ac:dyDescent="0.25">
      <c r="A299" s="123" t="s">
        <v>585</v>
      </c>
      <c r="B299" s="125">
        <v>21.47887323943662</v>
      </c>
    </row>
    <row r="300" spans="1:2" ht="30" x14ac:dyDescent="0.25">
      <c r="A300" s="123" t="s">
        <v>660</v>
      </c>
      <c r="B300" s="125">
        <v>29.517241379310345</v>
      </c>
    </row>
    <row r="301" spans="1:2" ht="45" x14ac:dyDescent="0.25">
      <c r="A301" s="123" t="s">
        <v>4053</v>
      </c>
      <c r="B301" s="125">
        <v>3</v>
      </c>
    </row>
    <row r="302" spans="1:2" ht="30" x14ac:dyDescent="0.25">
      <c r="A302" s="123" t="s">
        <v>128</v>
      </c>
      <c r="B302" s="125">
        <v>26.480392156862745</v>
      </c>
    </row>
    <row r="303" spans="1:2" ht="30" x14ac:dyDescent="0.25">
      <c r="A303" s="123" t="s">
        <v>55</v>
      </c>
      <c r="B303" s="125">
        <v>23.666666666666668</v>
      </c>
    </row>
    <row r="304" spans="1:2" x14ac:dyDescent="0.25">
      <c r="A304" s="123" t="s">
        <v>880</v>
      </c>
      <c r="B304" s="125">
        <v>20</v>
      </c>
    </row>
    <row r="305" spans="1:2" x14ac:dyDescent="0.25">
      <c r="A305" s="123" t="s">
        <v>9870</v>
      </c>
      <c r="B305" s="125">
        <v>24.772046589018302</v>
      </c>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9" sqref="A19"/>
    </sheetView>
  </sheetViews>
  <sheetFormatPr baseColWidth="10" defaultRowHeight="15" x14ac:dyDescent="0.25"/>
  <cols>
    <col min="1" max="1" width="58.5703125" bestFit="1" customWidth="1"/>
    <col min="2" max="2" width="16.42578125" bestFit="1" customWidth="1"/>
  </cols>
  <sheetData>
    <row r="1" spans="1:2" x14ac:dyDescent="0.25">
      <c r="A1" s="115" t="s">
        <v>9869</v>
      </c>
      <c r="B1" s="116" t="s">
        <v>9872</v>
      </c>
    </row>
    <row r="2" spans="1:2" x14ac:dyDescent="0.25">
      <c r="A2" s="117" t="s">
        <v>9076</v>
      </c>
      <c r="B2" s="118">
        <v>48</v>
      </c>
    </row>
    <row r="3" spans="1:2" x14ac:dyDescent="0.25">
      <c r="A3" s="119" t="s">
        <v>9135</v>
      </c>
      <c r="B3" s="118">
        <v>28</v>
      </c>
    </row>
    <row r="4" spans="1:2" x14ac:dyDescent="0.25">
      <c r="A4" s="119" t="s">
        <v>9141</v>
      </c>
      <c r="B4" s="118">
        <v>14</v>
      </c>
    </row>
    <row r="5" spans="1:2" x14ac:dyDescent="0.25">
      <c r="A5" s="119" t="s">
        <v>9158</v>
      </c>
      <c r="B5" s="118">
        <v>6</v>
      </c>
    </row>
    <row r="6" spans="1:2" x14ac:dyDescent="0.25">
      <c r="A6" s="117" t="s">
        <v>7162</v>
      </c>
      <c r="B6" s="118">
        <v>72</v>
      </c>
    </row>
    <row r="7" spans="1:2" x14ac:dyDescent="0.25">
      <c r="A7" s="119" t="s">
        <v>9135</v>
      </c>
      <c r="B7" s="118">
        <v>45</v>
      </c>
    </row>
    <row r="8" spans="1:2" x14ac:dyDescent="0.25">
      <c r="A8" s="119" t="s">
        <v>9679</v>
      </c>
      <c r="B8" s="118">
        <v>1</v>
      </c>
    </row>
    <row r="9" spans="1:2" x14ac:dyDescent="0.25">
      <c r="A9" s="119" t="s">
        <v>9141</v>
      </c>
      <c r="B9" s="118">
        <v>10</v>
      </c>
    </row>
    <row r="10" spans="1:2" x14ac:dyDescent="0.25">
      <c r="A10" s="119" t="s">
        <v>9158</v>
      </c>
      <c r="B10" s="118">
        <v>16</v>
      </c>
    </row>
    <row r="11" spans="1:2" x14ac:dyDescent="0.25">
      <c r="A11" s="117" t="s">
        <v>360</v>
      </c>
      <c r="B11" s="118">
        <v>481</v>
      </c>
    </row>
    <row r="12" spans="1:2" x14ac:dyDescent="0.25">
      <c r="A12" s="119" t="s">
        <v>9135</v>
      </c>
      <c r="B12" s="118">
        <v>312</v>
      </c>
    </row>
    <row r="13" spans="1:2" x14ac:dyDescent="0.25">
      <c r="A13" s="119" t="s">
        <v>9679</v>
      </c>
      <c r="B13" s="118">
        <v>7</v>
      </c>
    </row>
    <row r="14" spans="1:2" x14ac:dyDescent="0.25">
      <c r="A14" s="119" t="s">
        <v>9141</v>
      </c>
      <c r="B14" s="118">
        <v>106</v>
      </c>
    </row>
    <row r="15" spans="1:2" x14ac:dyDescent="0.25">
      <c r="A15" s="119" t="s">
        <v>9158</v>
      </c>
      <c r="B15" s="118">
        <v>56</v>
      </c>
    </row>
    <row r="16" spans="1:2" x14ac:dyDescent="0.25">
      <c r="A16" s="117" t="s">
        <v>9870</v>
      </c>
      <c r="B16" s="118">
        <v>601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OrfeoSemestre1</vt:lpstr>
      <vt:lpstr>Registro PQRSDjunio</vt:lpstr>
      <vt:lpstr>Dinamicas</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dcterms:created xsi:type="dcterms:W3CDTF">2022-07-11T19:27:43Z</dcterms:created>
  <dcterms:modified xsi:type="dcterms:W3CDTF">2022-08-09T16:06:43Z</dcterms:modified>
</cp:coreProperties>
</file>