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QRSD 2022\"/>
    </mc:Choice>
  </mc:AlternateContent>
  <bookViews>
    <workbookView xWindow="-120" yWindow="-120" windowWidth="20730" windowHeight="11160" activeTab="1"/>
  </bookViews>
  <sheets>
    <sheet name="ORFEO Marzo" sheetId="1" r:id="rId1"/>
    <sheet name="Registro PQRSDMarzo" sheetId="2" r:id="rId2"/>
    <sheet name="Dinamicas" sheetId="6" r:id="rId3"/>
    <sheet name="DINAMICAS1" sheetId="5" r:id="rId4"/>
  </sheets>
  <definedNames>
    <definedName name="_xlnm._FilterDatabase" localSheetId="0" hidden="1">'ORFEO Marzo'!$A$1:$R$699</definedName>
    <definedName name="_xlnm._FilterDatabase" localSheetId="1" hidden="1">'Registro PQRSDMarzo'!$A$1:$Y$107</definedName>
  </definedNames>
  <calcPr calcId="152511"/>
  <pivotCaches>
    <pivotCache cacheId="99" r:id="rId5"/>
    <pivotCache cacheId="9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5" l="1"/>
  <c r="C26" i="5"/>
  <c r="C25" i="5"/>
  <c r="C24" i="5"/>
  <c r="C23" i="5"/>
  <c r="C28" i="5"/>
  <c r="C34" i="6"/>
  <c r="C33" i="6"/>
  <c r="C32" i="6"/>
  <c r="C31" i="6"/>
  <c r="B34" i="6"/>
  <c r="C126" i="6" l="1"/>
  <c r="C125" i="6"/>
  <c r="C124" i="6"/>
  <c r="C123" i="6"/>
  <c r="C122" i="6"/>
  <c r="C121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78" i="6"/>
  <c r="C77" i="6"/>
  <c r="C76" i="6"/>
  <c r="C75" i="6"/>
  <c r="C74" i="6"/>
  <c r="C73" i="6"/>
  <c r="C61" i="6"/>
  <c r="C60" i="6"/>
  <c r="C59" i="6"/>
  <c r="C49" i="6"/>
  <c r="C48" i="6"/>
  <c r="C47" i="6"/>
  <c r="C46" i="6"/>
  <c r="C45" i="6"/>
  <c r="C44" i="6"/>
  <c r="C43" i="6"/>
  <c r="C22" i="6"/>
  <c r="C21" i="6"/>
  <c r="C20" i="6"/>
  <c r="C19" i="6"/>
  <c r="C18" i="6"/>
  <c r="C7" i="6"/>
  <c r="C6" i="6"/>
  <c r="C5" i="6"/>
  <c r="C4" i="6"/>
  <c r="R26" i="2"/>
  <c r="R74" i="2" l="1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2" i="2"/>
</calcChain>
</file>

<file path=xl/sharedStrings.xml><?xml version="1.0" encoding="utf-8"?>
<sst xmlns="http://schemas.openxmlformats.org/spreadsheetml/2006/main" count="11632" uniqueCount="4232">
  <si>
    <t>Radicado</t>
  </si>
  <si>
    <t>Fecha Radicacion</t>
  </si>
  <si>
    <t>Asunto</t>
  </si>
  <si>
    <t>Tipo de Documento</t>
  </si>
  <si>
    <t>Direccion contacto</t>
  </si>
  <si>
    <t>Telefono contacto</t>
  </si>
  <si>
    <t>Mail Contacto</t>
  </si>
  <si>
    <t>Nombre</t>
  </si>
  <si>
    <t>Usuario Actual</t>
  </si>
  <si>
    <t>Dependencia Actual</t>
  </si>
  <si>
    <t>Usuario Anterior</t>
  </si>
  <si>
    <t>Pais</t>
  </si>
  <si>
    <t>Dias Restantes</t>
  </si>
  <si>
    <t>usuario de salida </t>
  </si>
  <si>
    <t>DEPENDENCIA DE SALIDA </t>
  </si>
  <si>
    <t>LINA.ROJAS </t>
  </si>
  <si>
    <t>170 </t>
  </si>
  <si>
    <t>PETICIóN INTERéS GENERAL  </t>
  </si>
  <si>
    <t>Maicol Villarreal Ospina </t>
  </si>
  <si>
    <t>EDUCACIÓN NACIONAL PARA BOMBEROS  </t>
  </si>
  <si>
    <t>JULIO.CHAMORRO </t>
  </si>
  <si>
    <t>INSPECCIÓN, VIGILANCIA Y CONTROL </t>
  </si>
  <si>
    <t>Jonathan Prieto </t>
  </si>
  <si>
    <t>SUBDIRECCIÓN ADMINISTRATIVA Y FINANCIERA </t>
  </si>
  <si>
    <t>PETICIóN DOCUMENTOS O INFORMACIóN </t>
  </si>
  <si>
    <t>JIUD.GAVIRIA </t>
  </si>
  <si>
    <t>5 </t>
  </si>
  <si>
    <t>Camilo Portilla Quelal </t>
  </si>
  <si>
    <t>FORMULACIÓN, ACTUALIZACIÓN ,ACOMPAÑAMINETO NORMATIVO Y OPERATIVO </t>
  </si>
  <si>
    <t>JORGE.RESTREPO </t>
  </si>
  <si>
    <t>' </t>
  </si>
  <si>
    <t>CARRERA 10 CALLE 7 # 6-42  </t>
  </si>
  <si>
    <t>7584222 </t>
  </si>
  <si>
    <t>bomberoscircasia70@gmail.com  </t>
  </si>
  <si>
    <t>CUERPO DE BOMBEROS VOLUNTARIOS DE CIRCASIA  </t>
  </si>
  <si>
    <t>Jorge Restrepo Sanguino </t>
  </si>
  <si>
    <t>RONNY.ROMERO </t>
  </si>
  <si>
    <t>FAUBRICIO.SANCHEZ </t>
  </si>
  <si>
    <t>MAURICIO.DELGADO </t>
  </si>
  <si>
    <t>PETICIóN INTERéS PARTICULAR  </t>
  </si>
  <si>
    <t>ANDREA.CASTAñEDA </t>
  </si>
  <si>
    <t>PETICIóN ENTRE AUTORIDADES  </t>
  </si>
  <si>
    <t>SUBDIRECCIÓN ESTRATÉGICA Y DE COORDINACIÓN BOMBERIL </t>
  </si>
  <si>
    <t>25 </t>
  </si>
  <si>
    <t>Andrea Bibiana Castañeda Durán  </t>
  </si>
  <si>
    <t>Alvaro Perez </t>
  </si>
  <si>
    <t>GESTIÓN CONTRACTUAL </t>
  </si>
  <si>
    <t>PENDIENTE  </t>
  </si>
  <si>
    <t>CARLOS.CARTAGENA </t>
  </si>
  <si>
    <t>26 </t>
  </si>
  <si>
    <t>MIGUEL.FRANCO </t>
  </si>
  <si>
    <t>Andrés Fernando Muñoz Cabrera </t>
  </si>
  <si>
    <t>FORTALECIMIENTO BOMBERIL PARA LA RESPUESTA </t>
  </si>
  <si>
    <t>12 </t>
  </si>
  <si>
    <t>PETICIóN DE CONSULTA </t>
  </si>
  <si>
    <t>CLL 6 CARRERA 8 ESQUINA  </t>
  </si>
  <si>
    <t>2272445 - 3124262234 </t>
  </si>
  <si>
    <t>bomberos_voluntarios_guamo@hotmail.com  </t>
  </si>
  <si>
    <t>CUERPO DE BOMBEROS VOLUNTARIOS DE GUAMO  </t>
  </si>
  <si>
    <t>gisetb1284@gmail.com  </t>
  </si>
  <si>
    <t>MELBA GISELLA VARGAS  </t>
  </si>
  <si>
    <t>Carlos Cartagena Cano </t>
  </si>
  <si>
    <t>DIRECCION GENERAL </t>
  </si>
  <si>
    <t>Melba Vidal </t>
  </si>
  <si>
    <t>36 </t>
  </si>
  <si>
    <t>29 </t>
  </si>
  <si>
    <t>CALLE 67 SUR # 48B - 46  </t>
  </si>
  <si>
    <t>15 </t>
  </si>
  <si>
    <t>VIVIANA ANDRADE TOVAR </t>
  </si>
  <si>
    <t>PLANEACIÓN ESTRATEGICA </t>
  </si>
  <si>
    <t>0 </t>
  </si>
  <si>
    <t>PENDIENTE </t>
  </si>
  <si>
    <t>Edgar Alexander Maya Lopez </t>
  </si>
  <si>
    <t>Liz Margaret Álvarez calderon </t>
  </si>
  <si>
    <t>2 </t>
  </si>
  <si>
    <t>30 </t>
  </si>
  <si>
    <t>VIVIAN LORENA RAMIREZ SERNA </t>
  </si>
  <si>
    <t>16 </t>
  </si>
  <si>
    <t>ALVARO.PEREZ </t>
  </si>
  <si>
    <t>5187000 </t>
  </si>
  <si>
    <t>Carlos Armando López Barrera </t>
  </si>
  <si>
    <t>GESTIÓN JURÍDICA </t>
  </si>
  <si>
    <t>37 </t>
  </si>
  <si>
    <t>4751390 </t>
  </si>
  <si>
    <t>31 </t>
  </si>
  <si>
    <t>CUERPO DE BOMBEROS VOLUNTARIOS FLORIDABLANCA  </t>
  </si>
  <si>
    <t>Jiud Magnoly Gaviria Narvaez </t>
  </si>
  <si>
    <t>COORDINACIÓN OPERATIVA </t>
  </si>
  <si>
    <t>32 </t>
  </si>
  <si>
    <t>18 </t>
  </si>
  <si>
    <t>Carrera 8 Número 4ª - 38, Barrio Las Mercedes  </t>
  </si>
  <si>
    <t>CUERPO DE BOMBEROS VOLUNTARIOS DE EL COPEY - CESAR  </t>
  </si>
  <si>
    <t>Canal Oficial de Entrada</t>
  </si>
  <si>
    <t>Canal de Atención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</si>
  <si>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</si>
  <si>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</si>
  <si>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</si>
  <si>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</si>
  <si>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</si>
  <si>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</si>
  <si>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</si>
  <si>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</si>
  <si>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</si>
  <si>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RADICADO</t>
  </si>
  <si>
    <t>Número de salida</t>
  </si>
  <si>
    <t>Fecha de salida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</si>
  <si>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</si>
  <si>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</si>
  <si>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</si>
  <si>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</si>
  <si>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</si>
  <si>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</si>
  <si>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</si>
  <si>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</si>
  <si>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Fecha</t>
  </si>
  <si>
    <t>Miguel Ángel Franco Torres </t>
  </si>
  <si>
    <t>GESTIÓN FINANCIERA </t>
  </si>
  <si>
    <t>13 </t>
  </si>
  <si>
    <t>RD: cuenta de cobro </t>
  </si>
  <si>
    <t>DIAG 4 # 6-37  </t>
  </si>
  <si>
    <t>bomberosomosnilo@hotmail.com  </t>
  </si>
  <si>
    <t>CUERPO DE BOMBEROS VOLUNTARIOS DE NILO  </t>
  </si>
  <si>
    <t>-14 </t>
  </si>
  <si>
    <t>ANONIMO_PQRSD </t>
  </si>
  <si>
    <t>-6 </t>
  </si>
  <si>
    <t>-13 </t>
  </si>
  <si>
    <t>-12 </t>
  </si>
  <si>
    <t>Calle 44 # 10 -+ 13  </t>
  </si>
  <si>
    <t>3162415356 </t>
  </si>
  <si>
    <t>ofic.juridica@bomberosdebucaramanga.gov.co  </t>
  </si>
  <si>
    <t>BOMBEROS OFICIALES DE BUCARAMANGA  </t>
  </si>
  <si>
    <t>JAVIER.CORAL </t>
  </si>
  <si>
    <t>7417700 </t>
  </si>
  <si>
    <t>DELEGACIÓN DEPARTAMENTAL DE NORTE DE SANTANDER  </t>
  </si>
  <si>
    <t>VIVIAN.RAMIREZ </t>
  </si>
  <si>
    <t>CALLE 24 # 17 - 30  </t>
  </si>
  <si>
    <t>6347735 </t>
  </si>
  <si>
    <t>CUERPO DE BOMBEROS VOLUNTARIOS DE YOPAL  </t>
  </si>
  <si>
    <t>EDWIN.ZAMORA </t>
  </si>
  <si>
    <t>alejoparamed@yahoo.com  </t>
  </si>
  <si>
    <t>CARRERA 5 CALLE 5  </t>
  </si>
  <si>
    <t>8770000 - 8773030 </t>
  </si>
  <si>
    <t>bomberosvillamaria@gmail.com  </t>
  </si>
  <si>
    <t>CUERPO DE BOMBEROS VOLUNTARIOS DE VILLAMARIA  </t>
  </si>
  <si>
    <t>CALLE 22 # 6 - 22  </t>
  </si>
  <si>
    <t>7426076 </t>
  </si>
  <si>
    <t>centrodeformacion@bomberostunja.com  </t>
  </si>
  <si>
    <t>DEPARTAMENTO DE CAPACITACIóN BOMBEROS TUNJA  </t>
  </si>
  <si>
    <t>CARRERA 58 # 9 - 39  </t>
  </si>
  <si>
    <t>DELEGACION DEPARTAMENTAL DE BOMBEROS CUNDINAMARCA  </t>
  </si>
  <si>
    <t>CALLE 8 - BARRIO LAS AMERICAS  </t>
  </si>
  <si>
    <t>3202929291 </t>
  </si>
  <si>
    <t>Bomberoslahormiga@gmail.com  </t>
  </si>
  <si>
    <t>CUERPO DE BOMBEROS VOLUNTARIOS DE LA HORMIGA  </t>
  </si>
  <si>
    <t>CARRERA 3 # 5 - 56  </t>
  </si>
  <si>
    <t>8361524 </t>
  </si>
  <si>
    <t>CUERPO DE BOMBEROS VOLUNTARIOS DE PITALITO  </t>
  </si>
  <si>
    <t>Julio Cesar Garcia Triana </t>
  </si>
  <si>
    <t>CAC. DERECHO DE PETICIÓN. </t>
  </si>
  <si>
    <t>CAC. URGENTE Cumplimiento Ley 1575 de 2012. </t>
  </si>
  <si>
    <t>cbvsantarosadec@gmail.com  </t>
  </si>
  <si>
    <t>Robinson Palacio Moná </t>
  </si>
  <si>
    <t>CALLE 1 # 9 - 36  </t>
  </si>
  <si>
    <t>8515252 </t>
  </si>
  <si>
    <t>bomberoszipa@gmail.com  </t>
  </si>
  <si>
    <t>CUERPO DE BOMBEROS VOLUNTARIOS DE ZIPAQUIRA  </t>
  </si>
  <si>
    <t>CALLE 11 # 14 - 26  </t>
  </si>
  <si>
    <t>3148328368 </t>
  </si>
  <si>
    <t>bcv54@hotmail.com  </t>
  </si>
  <si>
    <t>CUERPO DE BOMBEROS VOLUNTARIOS CAICEDONIA  </t>
  </si>
  <si>
    <t>Calle 4 # 27a - 47  </t>
  </si>
  <si>
    <t>3005538031 - 3182315338 </t>
  </si>
  <si>
    <t>bomberogalapa2014@outlook.com  </t>
  </si>
  <si>
    <t>CUERPO DE BOMBEROS VOLUNTARIOS DE GALAPA - ATLANTICO  </t>
  </si>
  <si>
    <t>Carrera 69 No. 44 - 35 Piso 1  </t>
  </si>
  <si>
    <t>harold.chavez@contraloria.gov.co  </t>
  </si>
  <si>
    <t>CONTRALORIA DELAGA PARA INFRAESTRUCTORA  </t>
  </si>
  <si>
    <t>Calle 2 # 1A - 18 - 20  </t>
  </si>
  <si>
    <t>3124222786 </t>
  </si>
  <si>
    <t>bomberospalestina1@gmail.com  </t>
  </si>
  <si>
    <t>CUERPO DE BOMBEROS VOLUNTARIOS DE PALESTINA - HUILA  </t>
  </si>
  <si>
    <t>ARBEY HERNAN TRUJILLO MENDEZ </t>
  </si>
  <si>
    <t>-7 </t>
  </si>
  <si>
    <t>Carretera Cartagena Turbaco Km 3 sector Bajo Miranda  </t>
  </si>
  <si>
    <t>3017666478 </t>
  </si>
  <si>
    <t>delegaciondptalbomberosbolivar@gmail.com  </t>
  </si>
  <si>
    <t>DELEGACION DEPARTAMENTAL DE BOMBEROS DE BOLIVAR  </t>
  </si>
  <si>
    <t>CAC. Consulta. </t>
  </si>
  <si>
    <t>Av. Bucarica # 21 peatonal 16 Floridablanca, Santander  </t>
  </si>
  <si>
    <t>+(57) 6750665 </t>
  </si>
  <si>
    <t>21 </t>
  </si>
  <si>
    <t>Calle 6 Bis # 8 - 80  </t>
  </si>
  <si>
    <t>2004612 - 3117490698 </t>
  </si>
  <si>
    <t>CUERPO DE BOMBEROS VOLUNTARIOS DE ALCALA  </t>
  </si>
  <si>
    <t>7244417 </t>
  </si>
  <si>
    <t>-5 </t>
  </si>
  <si>
    <t>23 </t>
  </si>
  <si>
    <t>9 </t>
  </si>
  <si>
    <t>diegofernandoguti2@gmail.com  </t>
  </si>
  <si>
    <t>DIEGO GUTIERREZ  </t>
  </si>
  <si>
    <t>JULIO.GARCIA </t>
  </si>
  <si>
    <t>NINGUNO </t>
  </si>
  <si>
    <t>Carrera 2 No. 9 - 06 Palacio de Justicia Piso 2  </t>
  </si>
  <si>
    <t>7564107 </t>
  </si>
  <si>
    <t>j01pfvelez@cendoj.ramajudicial.gov.co  </t>
  </si>
  <si>
    <t>JUZGADO PRIMERO PROMISCUO DE FAMILIA  </t>
  </si>
  <si>
    <t>GESTIÓN ADMININSTRATIVA </t>
  </si>
  <si>
    <t>35 </t>
  </si>
  <si>
    <t>CAC. Derecho de Petición. </t>
  </si>
  <si>
    <t>bomberoselcopeycesar@gmail.com  </t>
  </si>
  <si>
    <t>CALLE 7 # 8-21 BARRIO EL BOSQUE  </t>
  </si>
  <si>
    <t>6254027 - 3124500579 </t>
  </si>
  <si>
    <t>cbvsanvicentedechucuri@gmail.com  </t>
  </si>
  <si>
    <t>CUERPO DE BOMBEROS VOLUNTARIOS DE SAN VICENTE DE CHUCURI  </t>
  </si>
  <si>
    <t>1 </t>
  </si>
  <si>
    <t>Jose Alexander Teuta Gomez </t>
  </si>
  <si>
    <t>Carrera 13 Calle 15 esquina  </t>
  </si>
  <si>
    <t>4356685 </t>
  </si>
  <si>
    <t>cdgrd.caqueta@gestiondelriesgo.gov.co  </t>
  </si>
  <si>
    <t>AV 6 No. 1 - 46  </t>
  </si>
  <si>
    <t>5712255 </t>
  </si>
  <si>
    <t>secretaria@bomberoscucuta.org  </t>
  </si>
  <si>
    <t>CUERPO DE BOMBEROS VOLUNTARIOS DE CUCUTA  </t>
  </si>
  <si>
    <t>ORLANDO.MURILLO </t>
  </si>
  <si>
    <t>AVENIDA KEVIN CARRERAS 13 14  </t>
  </si>
  <si>
    <t>8768383 </t>
  </si>
  <si>
    <t>bomberosvoluntariosmanizales@gmail.com  </t>
  </si>
  <si>
    <t>CUERPO DE BOMBEROS VOLUNTARIOS DE MANIZALES  </t>
  </si>
  <si>
    <t>coor.ejecutivacasanare@gmail.com  </t>
  </si>
  <si>
    <t>CARRERA 4 este No. 3 - 02  </t>
  </si>
  <si>
    <t>3223844820 3163680683 </t>
  </si>
  <si>
    <t>bomberoscachipai@hotmail.com  </t>
  </si>
  <si>
    <t>CUERPO DE BOMBEROS DE CACHIPAY  </t>
  </si>
  <si>
    <t>GESTIÓN ATENCIÓN AL USUARIO </t>
  </si>
  <si>
    <t>comandante@bomberossabaneta.com  </t>
  </si>
  <si>
    <t>CUERPO DE BOMBEROS VOLUNTARIOS DE SABANETA CUERPO DE BOMBEROS VOLUNTARIOS DE SABANETA  </t>
  </si>
  <si>
    <t>20221140133022  </t>
  </si>
  <si>
    <t>2022-03-01 09:14:55 </t>
  </si>
  <si>
    <t>CAC. NOTIFICACIÓN FALLO TUTELA 2022-012. </t>
  </si>
  <si>
    <t>20229000133042  </t>
  </si>
  <si>
    <t>2022-03-01 09:27:26 </t>
  </si>
  <si>
    <t>Solicitud de información </t>
  </si>
  <si>
    <t>Calle 31CA #89E - 28 </t>
  </si>
  <si>
    <t>2052229 3192632394 </t>
  </si>
  <si>
    <t>pinzon.gomez@gmail.com </t>
  </si>
  <si>
    <t>Daniel Pinzón Gómez </t>
  </si>
  <si>
    <t>20221140133162  </t>
  </si>
  <si>
    <t>2022-03-01 14:38:52 </t>
  </si>
  <si>
    <t>CAC. Solicitud apoyo seguimiento e investigación al CBV de Planadas. </t>
  </si>
  <si>
    <t>20221140133172  </t>
  </si>
  <si>
    <t>2022-03-01 14:43:19 </t>
  </si>
  <si>
    <t>CAC. Aclaración del documento que fué enviado el día 15/02/2022. </t>
  </si>
  <si>
    <t>20221140133232  </t>
  </si>
  <si>
    <t>2022-03-01 16:37:28 </t>
  </si>
  <si>
    <t>CAC. OFI2022-3620-DVR-3000 Respuesta al rad EXT_S22-00003952-PQRSD-003850-PQR VEEDUBOMB. </t>
  </si>
  <si>
    <t>veeduriafuncionpublica2020@gmail.com  </t>
  </si>
  <si>
    <t>VEEDURIA FUNCION PUBLICA  </t>
  </si>
  <si>
    <t>20221140133242  </t>
  </si>
  <si>
    <t>2022-03-01 16:43:20 </t>
  </si>
  <si>
    <t>CAC. OFI2022-3623 Sr. Herberth Vargas respuesta EXT_S22-00008053-PQRSD-007187-PQR Sindicato Distrital de Bomberos de Buenaventura. </t>
  </si>
  <si>
    <t>Carrera 59 NO. 11A -73  </t>
  </si>
  <si>
    <t>3135474995 </t>
  </si>
  <si>
    <t>hvargassinisterra09@gmail.com  </t>
  </si>
  <si>
    <t>SINDICATO DISTRITAL DE BOMBEROS VOLUNTARIOS DE BUENAVENTURA  </t>
  </si>
  <si>
    <t>20221140133272  </t>
  </si>
  <si>
    <t>2022-03-01 16:58:19 </t>
  </si>
  <si>
    <t>williamjnino.62@gmail.com  </t>
  </si>
  <si>
    <t>WILLIAM JAVIER NIÑO RAMON  </t>
  </si>
  <si>
    <t>20229000133292  </t>
  </si>
  <si>
    <t>2022-03-02 11:50:36 </t>
  </si>
  <si>
    <t>Petición  </t>
  </si>
  <si>
    <t>carrera 38c diagonal 20 05 </t>
  </si>
  <si>
    <t>3114459745 </t>
  </si>
  <si>
    <t>salo514@hotmail.com </t>
  </si>
  <si>
    <t>Salomon Roa </t>
  </si>
  <si>
    <t>ADMINISTRADOR </t>
  </si>
  <si>
    <t>DEPENDENCIA PRUBAS </t>
  </si>
  <si>
    <t>42 </t>
  </si>
  <si>
    <t>20221140133322  </t>
  </si>
  <si>
    <t>2022-03-02 13:40:17 </t>
  </si>
  <si>
    <t>CAC. Respuesta Oficial, EXT_S22-00005724-PQRSD-005605-PQR, permiso certificación para movilización pruebas de equipo para extinción de incendios a gran escala en el territorio nacional.  </t>
  </si>
  <si>
    <t>performanceh57@gmail.com  </t>
  </si>
  <si>
    <t>3154004246 </t>
  </si>
  <si>
    <t>HIGH PERFORMANCE RECYCLE S.A.S ESP  </t>
  </si>
  <si>
    <t>Ronny Estiven Romero Velandia </t>
  </si>
  <si>
    <t>20221140133452  </t>
  </si>
  <si>
    <t>2022-03-02 16:34:48 </t>
  </si>
  <si>
    <t>CAC. SOLICITUD ASESORIA EVENTO A REALIZAR EN EL MUNICIPIO DE CAHIPAY. </t>
  </si>
  <si>
    <t>20221140133462  </t>
  </si>
  <si>
    <t>2022-03-02 16:42:32 </t>
  </si>
  <si>
    <t>CAC. Solicitud de Certificación de experiencia - OC No 75495. </t>
  </si>
  <si>
    <t>Calle 33 Bis No. 13A -54  </t>
  </si>
  <si>
    <t>5932200 </t>
  </si>
  <si>
    <t>ngonzalez@gtscolombia.com  </t>
  </si>
  <si>
    <t>GTS  </t>
  </si>
  <si>
    <t>Formato PQRSD Web</t>
  </si>
  <si>
    <t>Servicio de Mensajeria</t>
  </si>
  <si>
    <t>Cumplida</t>
  </si>
  <si>
    <t>Legislacion Bomberil</t>
  </si>
  <si>
    <t>Entidad Bomberil</t>
  </si>
  <si>
    <t>Cundinamarca</t>
  </si>
  <si>
    <t>Solicitud de informacion</t>
  </si>
  <si>
    <t>Antioquia</t>
  </si>
  <si>
    <t>Persona natural</t>
  </si>
  <si>
    <t>Acompañamiento juridico</t>
  </si>
  <si>
    <t>Cesar</t>
  </si>
  <si>
    <t>Quindio</t>
  </si>
  <si>
    <t>No designa</t>
  </si>
  <si>
    <t xml:space="preserve"> SUBDIRECCIÓN ADMINISTRATIVA Y FINANCIERA</t>
  </si>
  <si>
    <t>Bogota</t>
  </si>
  <si>
    <t>Cauca</t>
  </si>
  <si>
    <t>Otros</t>
  </si>
  <si>
    <t>Tolima</t>
  </si>
  <si>
    <t>Entidad Publica</t>
  </si>
  <si>
    <t>Casanare</t>
  </si>
  <si>
    <t>Atlantico</t>
  </si>
  <si>
    <t>DIRECCION GENERAL</t>
  </si>
  <si>
    <t>Caldas</t>
  </si>
  <si>
    <t>Santander</t>
  </si>
  <si>
    <t>Huila</t>
  </si>
  <si>
    <t>Putumayo</t>
  </si>
  <si>
    <t>Nariño</t>
  </si>
  <si>
    <t>Bolivar</t>
  </si>
  <si>
    <t>Magdalena</t>
  </si>
  <si>
    <t>Caqueta</t>
  </si>
  <si>
    <t>Vencida</t>
  </si>
  <si>
    <t>SUBDIRECCIÓN ESTRATÉGICA Y DE COORDINACIÓN BOMBERIL</t>
  </si>
  <si>
    <t>Meta</t>
  </si>
  <si>
    <t>Cordoba</t>
  </si>
  <si>
    <t>Etiquetas de fila</t>
  </si>
  <si>
    <t>Total general</t>
  </si>
  <si>
    <t>Cuenta de Estado</t>
  </si>
  <si>
    <t>Expediente</t>
  </si>
  <si>
    <t>Tipo</t>
  </si>
  <si>
    <t>Numero de Hojas</t>
  </si>
  <si>
    <t>Dignatario</t>
  </si>
  <si>
    <t>Documento</t>
  </si>
  <si>
    <t>Ciudadano </t>
  </si>
  <si>
    <t>-20 </t>
  </si>
  <si>
    <t>71748049 </t>
  </si>
  <si>
    <t>8 </t>
  </si>
  <si>
    <t>CARLOS.LOPEZ </t>
  </si>
  <si>
    <t>12133992 </t>
  </si>
  <si>
    <t>10 </t>
  </si>
  <si>
    <t>900.165.071-6 </t>
  </si>
  <si>
    <t>20221140133502  </t>
  </si>
  <si>
    <t>2022-03-03 09:41:15 </t>
  </si>
  <si>
    <t>SM. Inquietudes inspecciones técnicas. </t>
  </si>
  <si>
    <t>Carrera 1F No. 40 - 195  </t>
  </si>
  <si>
    <t>7420529 </t>
  </si>
  <si>
    <t>asociacionedsorientecolombiano@gmail.com  </t>
  </si>
  <si>
    <t>ESOCOL COLOMBIA  </t>
  </si>
  <si>
    <t>20221140133662  </t>
  </si>
  <si>
    <t>2022-03-03 14:37:33 </t>
  </si>
  <si>
    <t>CI. Solicitud información Seguimiento reportes SIRECI entre el 31/12/2020 y 26/11/2021 - Averiguación Preliminar. </t>
  </si>
  <si>
    <t>Carrera 69 No. 44-35 Piso 1  </t>
  </si>
  <si>
    <t>rafael.vargas@contraloria.gov.co  </t>
  </si>
  <si>
    <t>CONTRALORIA DELEGADA PARA EL SECTOR DE INFRAESTRUTURA CAROLINA SANCHEZ BRAVO  </t>
  </si>
  <si>
    <t>-17 </t>
  </si>
  <si>
    <t>20229000133672  </t>
  </si>
  <si>
    <t>2022-03-03 15:02:06 </t>
  </si>
  <si>
    <t>Solicitud de Certificación de Local Comercial (Establecimiento de Comercio) </t>
  </si>
  <si>
    <t>CALLE 34A #66A – 13 LOCAL 103 </t>
  </si>
  <si>
    <t>3117078148 </t>
  </si>
  <si>
    <t>david.a.suarez.monsalve@gmail.com </t>
  </si>
  <si>
    <t>DAVID ALBERTO SUAREZ MONSALVE </t>
  </si>
  <si>
    <t>1001225612 </t>
  </si>
  <si>
    <t>ANGELICA.ROSADO </t>
  </si>
  <si>
    <t>11 </t>
  </si>
  <si>
    <t>20221140133722  </t>
  </si>
  <si>
    <t>2022-03-03 15:59:24 </t>
  </si>
  <si>
    <t>CAC. Reiteración de solicitud de información, según Oficio con radicado No 2022EE0027239 del 21 de febrero de 2022. </t>
  </si>
  <si>
    <t>20221140133782  </t>
  </si>
  <si>
    <t>2022-03-03 16:54:53 </t>
  </si>
  <si>
    <t>CAC. Recurso de insistencia del señor David Márquez Cruz. </t>
  </si>
  <si>
    <t>CARRERA 10 No. 35 - 30  </t>
  </si>
  <si>
    <t>radesec01tadmcun@cendoj.ramajudicial.gov.co  </t>
  </si>
  <si>
    <t>RAMA JUDICIAL CONSEJO SUPERIOR DE LA JUDICATURA  </t>
  </si>
  <si>
    <t>20229000133792  </t>
  </si>
  <si>
    <t>2022-03-03 17:48:08 </t>
  </si>
  <si>
    <t>OBLIGATORIEDAD DE VACUNACION CONTRA COVID-19 PARA INGRESAR A CUERPO DE BOMBEROS </t>
  </si>
  <si>
    <t>20229000133802  </t>
  </si>
  <si>
    <t>2022-03-03 18:15:41 </t>
  </si>
  <si>
    <t>CERTIFICACION DE OBLIGATORIEDAD EN VACUNACION COVID 19 PARA INGRESO COMO VOLUNTARIA </t>
  </si>
  <si>
    <t>CRA 19 N 23 - 42 BARRIO CORDOBA </t>
  </si>
  <si>
    <t>3132588406 </t>
  </si>
  <si>
    <t>alejandra201807@gmail.com </t>
  </si>
  <si>
    <t>JESSICA ALEJANDRA TORRES MOGOLLON </t>
  </si>
  <si>
    <t>1116779346 </t>
  </si>
  <si>
    <t>20221140133862  </t>
  </si>
  <si>
    <t>2022-03-04 10:11:51 </t>
  </si>
  <si>
    <t>CAC. ENTERAR 57598-JZDO 20,  </t>
  </si>
  <si>
    <t>CARRERA 4 # 6 - 99  </t>
  </si>
  <si>
    <t>8714197 </t>
  </si>
  <si>
    <t>aretutcsajepmsbta@cendoj.ramajudicial.gov.co  </t>
  </si>
  <si>
    <t>CENTRO DE SERVICIOS ADMINISTRATIVOS DE JUZGADOS DE EJECUCION DE PENAS Y MEDIDAS DE SEGURIDAD  </t>
  </si>
  <si>
    <t>20221140133992  </t>
  </si>
  <si>
    <t>2022-03-04 11:55:25 </t>
  </si>
  <si>
    <t>CAC. Centros de formación para brigadas contraincendios del Valle del Cauca y Colombia.  </t>
  </si>
  <si>
    <t>Carrera 11 No. 7 -25  </t>
  </si>
  <si>
    <t>2450360 </t>
  </si>
  <si>
    <t>desarrollo@bomberosdagua.com.co  </t>
  </si>
  <si>
    <t>CUERPO DE BOMBEROS VOLUNTARIOS DE DAGUA  </t>
  </si>
  <si>
    <t>EDGAR.MAYA </t>
  </si>
  <si>
    <t>20221140134032  </t>
  </si>
  <si>
    <t>2022-03-04 15:13:33 </t>
  </si>
  <si>
    <t>CAC. Traslado por competencia Queja Mompox </t>
  </si>
  <si>
    <t>Calle 19 No. 4 - 161  </t>
  </si>
  <si>
    <t>320571005 </t>
  </si>
  <si>
    <t>MIEMBROS FUNDADORES ASOCIADOS DEL CBV DE SANTA CRUZ DE MOMPOX  </t>
  </si>
  <si>
    <t>20221140134102  </t>
  </si>
  <si>
    <t>2022-03-04 16:44:53 </t>
  </si>
  <si>
    <t>CAC. Reiteración solicitud de apoyo, seguimiento e investigación al CBV de Plandas. </t>
  </si>
  <si>
    <t>20229000134132  </t>
  </si>
  <si>
    <t>2022-03-05 18:19:59 </t>
  </si>
  <si>
    <t>PERFIL DOCENTES AERONAUTICA CIVIL BOMBEROS </t>
  </si>
  <si>
    <t>20221140134152  </t>
  </si>
  <si>
    <t>2022-03-07 10:29:57 </t>
  </si>
  <si>
    <t>CAC. solitud información comodato. </t>
  </si>
  <si>
    <t>8919014976 </t>
  </si>
  <si>
    <t>20221140134172  </t>
  </si>
  <si>
    <t>2022-03-07 11:14:08 </t>
  </si>
  <si>
    <t>CAC. SOLICITUD DE ORIENTACION LEGAL Y NORMATIVA. </t>
  </si>
  <si>
    <t>aypreemergencias@gmail.com  </t>
  </si>
  <si>
    <t>4673366 314 3518071 </t>
  </si>
  <si>
    <t>SIHO ALEXANDER LUQUE  </t>
  </si>
  <si>
    <t>22 </t>
  </si>
  <si>
    <t>20221140134212  </t>
  </si>
  <si>
    <t>2022-03-07 13:33:56 </t>
  </si>
  <si>
    <t>CAC. Solicitud Información. </t>
  </si>
  <si>
    <t>CARRERA 27 # 32-10  </t>
  </si>
  <si>
    <t>2756677 </t>
  </si>
  <si>
    <t>bomberospal@hotmail.com  </t>
  </si>
  <si>
    <t>CUERPO DE BOMBEROS VOLUNTARIOS DE PALMIRA  </t>
  </si>
  <si>
    <t>891.380.015-2 </t>
  </si>
  <si>
    <t>20221140134222  </t>
  </si>
  <si>
    <t>2022-03-07 13:47:59 </t>
  </si>
  <si>
    <t>CAC. Solicitud de Directriz ARL voluntarios. </t>
  </si>
  <si>
    <t>CARRERA 22 # 8 - 44  </t>
  </si>
  <si>
    <t>4884119 - 2896589 </t>
  </si>
  <si>
    <t>cuerpodebomberosgirardota@gmail.com  </t>
  </si>
  <si>
    <t>CUERPO DE BOMBEROS VOLUNTARIOS DE GIRARDOTA  </t>
  </si>
  <si>
    <t>20221140134252  </t>
  </si>
  <si>
    <t>2022-03-07 14:02:26 </t>
  </si>
  <si>
    <t>CAC. Inspección control y vigilancia. </t>
  </si>
  <si>
    <t>3143886694 </t>
  </si>
  <si>
    <t>20221140134262  </t>
  </si>
  <si>
    <t>2022-03-07 14:08:27 </t>
  </si>
  <si>
    <t>CAC. Derecho de petición de consulta. </t>
  </si>
  <si>
    <t>Calle 17 A 13 C 10  </t>
  </si>
  <si>
    <t>andrearodriguez1985@hotmail.com  </t>
  </si>
  <si>
    <t>PAOLA ANDREA RODRIGUEZ BULLA  </t>
  </si>
  <si>
    <t>1073230074 </t>
  </si>
  <si>
    <t>20221140134292  </t>
  </si>
  <si>
    <t>2022-03-07 14:22:54 </t>
  </si>
  <si>
    <t>CAC. Solicitud de información. </t>
  </si>
  <si>
    <t>CALLE 1 CARRERA 4 ESQUINA  </t>
  </si>
  <si>
    <t>2564113 - 3112274368 </t>
  </si>
  <si>
    <t>bomberoslibano@yahoo.es  </t>
  </si>
  <si>
    <t>CUERPO DE BOMBEROS VOLUNTARIOS DE LIBANO  </t>
  </si>
  <si>
    <t>809.006.816-5 </t>
  </si>
  <si>
    <t>20221140134302  </t>
  </si>
  <si>
    <t>2022-03-07 14:50:56 </t>
  </si>
  <si>
    <t>CAC. PQRSD, Resolución 0256 de 2014. </t>
  </si>
  <si>
    <t>pinzon.gomez@gmail.com  </t>
  </si>
  <si>
    <t>5192632394 </t>
  </si>
  <si>
    <t>DANIEL PINZON GOMEZ  </t>
  </si>
  <si>
    <t>20221140134322  </t>
  </si>
  <si>
    <t>2022-03-07 15:35:08 </t>
  </si>
  <si>
    <t>RD Prueba Orfeo T.I </t>
  </si>
  <si>
    <t>Calle 26 #69-76  </t>
  </si>
  <si>
    <t>5557926 </t>
  </si>
  <si>
    <t>FUNCIONARIOS Y CONTRATISTAS DE LA DNBC  </t>
  </si>
  <si>
    <t>20221140134422  </t>
  </si>
  <si>
    <t>2022-03-09 10:08:13 </t>
  </si>
  <si>
    <t>CAC. documentos viota, apoyo jurídico. </t>
  </si>
  <si>
    <t>NINGUNO  </t>
  </si>
  <si>
    <t>3163680683 </t>
  </si>
  <si>
    <t>bomberosemergenciasviota@gmail.com  </t>
  </si>
  <si>
    <t>CUERPO DE BOMBEROS VOLUNTARIOS VIOTA CUNDINAMARCA </t>
  </si>
  <si>
    <t>456789909 </t>
  </si>
  <si>
    <t>20221140134542  </t>
  </si>
  <si>
    <t>2022-03-09 11:46:41 </t>
  </si>
  <si>
    <t>CAC. Solicitud concepto juridico. </t>
  </si>
  <si>
    <t>CALLE 22 # 20 - 58 PISO 4  </t>
  </si>
  <si>
    <t>8845393 </t>
  </si>
  <si>
    <t>tvalenciac@gobernaciondecaldas.gov.co  </t>
  </si>
  <si>
    <t>GOBERNACION DE CALDAS  </t>
  </si>
  <si>
    <t>24 </t>
  </si>
  <si>
    <t>20221140134572  </t>
  </si>
  <si>
    <t>2022-03-09 12:00:05 </t>
  </si>
  <si>
    <t>CI. Petición reiterativa, número de radicado 2022140134262. Radicado Ministerio del Interior: EXT_S22-00020317-PQRSD-016726-PQR. </t>
  </si>
  <si>
    <t>20221140134682  </t>
  </si>
  <si>
    <t>2022-03-09 15:32:28 </t>
  </si>
  <si>
    <t>CAC. Reiteración: novedad de registro RUE DNBC.  </t>
  </si>
  <si>
    <t>Calle 13 Nº 7-30 </t>
  </si>
  <si>
    <t>1-7305500 - 1-5770580 </t>
  </si>
  <si>
    <t>contactenos@alcaldiasoacha.gov.co </t>
  </si>
  <si>
    <t>ALCALDIA SOACHA CUNDINAMARCA </t>
  </si>
  <si>
    <t>8000947557 </t>
  </si>
  <si>
    <t>3 </t>
  </si>
  <si>
    <t>20221140134692  </t>
  </si>
  <si>
    <t>2022-03-09 15:41:26 </t>
  </si>
  <si>
    <t>CAC. Solicitud intervención de manera Oficiosa el cuerpo de Bomberos de Caldas. </t>
  </si>
  <si>
    <t>veeduriaamiga@gmail.com  </t>
  </si>
  <si>
    <t>316 550 4510 </t>
  </si>
  <si>
    <t>rojaslondonon@gmail.com  </t>
  </si>
  <si>
    <t>VEEDURIA CIUDADANA AMIGA  </t>
  </si>
  <si>
    <t>17 </t>
  </si>
  <si>
    <t>20221140134722  </t>
  </si>
  <si>
    <t>2022-03-09 16:02:54 </t>
  </si>
  <si>
    <t>CAC. Oficio 2022EE0037555- Reiteración de información Contraloría General de la República - Atención Denuncias 2021-206012-82111-D, 2021-208978-82111-D, 2021-210344-82111-D, 2021-212026-82111-D. </t>
  </si>
  <si>
    <t>-11 </t>
  </si>
  <si>
    <t>20221140134732  </t>
  </si>
  <si>
    <t>2022-03-09 16:06:57 </t>
  </si>
  <si>
    <t>CAC. SOLICITUD ACTIVACION UNIDAD BOMBERIL EN LA RUE. </t>
  </si>
  <si>
    <t>890.802.884-5 </t>
  </si>
  <si>
    <t>20221140134782  </t>
  </si>
  <si>
    <t>2022-03-09 16:42:25 </t>
  </si>
  <si>
    <t>CAC. SOLICITUD DE MESA TÉCNICA CON LA DIRECCIÓN NACIONAL DEL BOMBEROS. INCUMPLIMIENTOS DE LOS COMPROMISOS POR PARTE DE LA GOBERNACIÓN DEL MAGDALENA. </t>
  </si>
  <si>
    <t>Calle 4 No. 14-05  </t>
  </si>
  <si>
    <t>3216982777 </t>
  </si>
  <si>
    <t>juridica@pivijay-magdalena.gov.co  </t>
  </si>
  <si>
    <t>ALCALDIA MUNICIPAL PIVIJAY MAGDALENA </t>
  </si>
  <si>
    <t>20221140134812  </t>
  </si>
  <si>
    <t>2022-03-09 17:04:23 </t>
  </si>
  <si>
    <t>CAC. NOTIFICACIÓN Y REQUERIMIENTO AUTO ADMISORIO ACCION DE TUTELA 2022-00106. </t>
  </si>
  <si>
    <t>Carrera 57 No. 43-91 Piso 4  </t>
  </si>
  <si>
    <t>jadmin06bta@notificacionesrj.gov.co  </t>
  </si>
  <si>
    <t>JUZGADO SEXTO ADMINISTRATIVO CIRCUITO DE BOGOTA  </t>
  </si>
  <si>
    <t>20221140134872  </t>
  </si>
  <si>
    <t>2022-03-10 09:49:28 </t>
  </si>
  <si>
    <t>CAC. SOLICITUD DE INFORMACION. </t>
  </si>
  <si>
    <t>CALLE 29 No. 21 - 145  </t>
  </si>
  <si>
    <t>3106555105 </t>
  </si>
  <si>
    <t>bomberos.v.sabanalarga.rr.hh@gmail.com  </t>
  </si>
  <si>
    <t>CUERPO DE BOMBEROS VOLUNTARIOS DE SABANALARGA  </t>
  </si>
  <si>
    <t>20221140135042  </t>
  </si>
  <si>
    <t>2022-03-10 12:01:02 </t>
  </si>
  <si>
    <t>CAC. Solicitud de aclaración ascensos personal bomberos Girardota.  </t>
  </si>
  <si>
    <t>departamentodecapacitacioncbvg@gmail.com  </t>
  </si>
  <si>
    <t>811.016.066-8 </t>
  </si>
  <si>
    <t>20221140135202  </t>
  </si>
  <si>
    <t>2022-03-10 15:44:03 </t>
  </si>
  <si>
    <t>CAC. Solicitud de apoyo.  </t>
  </si>
  <si>
    <t>Calle 2 # 3 - 46, B Santo Domingo  </t>
  </si>
  <si>
    <t>3124499093 </t>
  </si>
  <si>
    <t>bomberosvtrinidad@gmail.com  </t>
  </si>
  <si>
    <t>CUERPO DE BOMBEROS VOLUNTARIOS DE TRINIDAD - CASANARE  </t>
  </si>
  <si>
    <t>900.022.155-2 </t>
  </si>
  <si>
    <t>20229000135262  </t>
  </si>
  <si>
    <t>2022-03-11 14:31:55 </t>
  </si>
  <si>
    <t>Requerimiento claridad sobre el color (azul) de la tela del uniforme número 3. </t>
  </si>
  <si>
    <t>Calle 12 No. 15 - 10 </t>
  </si>
  <si>
    <t>3005917749 </t>
  </si>
  <si>
    <t>ing.jorgeardilapallares@outlook.com </t>
  </si>
  <si>
    <t>Jorge Ardila Pallares </t>
  </si>
  <si>
    <t>80040903 </t>
  </si>
  <si>
    <t>20221140135372  </t>
  </si>
  <si>
    <t>2022-03-15 10:57:50 </t>
  </si>
  <si>
    <t>CAC: Solicitud de concepto sobre la aplicación de la Ley 2187 de 2022 </t>
  </si>
  <si>
    <t>Calle 44 N 52 – 165 Centro Administrativo La Alpujarra – Medellín, Colombia.  </t>
  </si>
  <si>
    <t>4444144 </t>
  </si>
  <si>
    <t>comunicaciones.oficiales@medellin.gov.co  </t>
  </si>
  <si>
    <t>CAM ALCALDIA MEDELLIN ANTIOQUIA </t>
  </si>
  <si>
    <t>20221140135392  </t>
  </si>
  <si>
    <t>2022-03-15 11:18:10 </t>
  </si>
  <si>
    <t>CAC SOLICITUD DE INFORMACION </t>
  </si>
  <si>
    <t>SIN DIRECCIÓN  </t>
  </si>
  <si>
    <t>SIN TELEFONO </t>
  </si>
  <si>
    <t>sonyasanchez44@gmail.com </t>
  </si>
  <si>
    <t>Sonia Sanchez  </t>
  </si>
  <si>
    <t>52.319.830 </t>
  </si>
  <si>
    <t>20221140135402  </t>
  </si>
  <si>
    <t>2022-03-15 11:32:27 </t>
  </si>
  <si>
    <t>CAC Auto de apertura de averiguación preliminar </t>
  </si>
  <si>
    <t>Calle 37 No. 10 – 30 Palacio Amarillo  </t>
  </si>
  <si>
    <t>forest@santander.gov.co  </t>
  </si>
  <si>
    <t>GOBERNACION DE SANTANDER  </t>
  </si>
  <si>
    <t>20221140135452  </t>
  </si>
  <si>
    <t>2022-03-15 11:58:20 </t>
  </si>
  <si>
    <t>CAC Traslado de solicitud </t>
  </si>
  <si>
    <t>interior@santander.gov.co  </t>
  </si>
  <si>
    <t>20221140135462  </t>
  </si>
  <si>
    <t>2022-03-15 12:06:21 </t>
  </si>
  <si>
    <t>CAC Consulta - Resolución 328 del 22 de octubre del 2020  </t>
  </si>
  <si>
    <t>CALLE 10 # 21 - 53  </t>
  </si>
  <si>
    <t>2314569 </t>
  </si>
  <si>
    <t>jardilap@bomberosbogota.gov.co </t>
  </si>
  <si>
    <t>CUERPO DE BOMBEROS OFICIALES DE BOGOTA Ing. Jorge Ardila Pallares  </t>
  </si>
  <si>
    <t>20221140135502  </t>
  </si>
  <si>
    <t>2022-03-15 12:37:43 </t>
  </si>
  <si>
    <t>RD SOLICITUD CONCEPTO </t>
  </si>
  <si>
    <t>CARRERA 3 CALLE 23 ESQUINA  </t>
  </si>
  <si>
    <t>7535232 </t>
  </si>
  <si>
    <t>cvbfundmon@gmail.com  </t>
  </si>
  <si>
    <t>CUERPO DE BOMBEROS LOS FUNDADORES  </t>
  </si>
  <si>
    <t>890.001.635-0 </t>
  </si>
  <si>
    <t>20221140135542  </t>
  </si>
  <si>
    <t>2022-03-15 14:12:15 </t>
  </si>
  <si>
    <t>CAC Oficio de comunicación y Auto de apertura de averiguación preliminar </t>
  </si>
  <si>
    <t>20221140135552  </t>
  </si>
  <si>
    <t>2022-03-15 14:33:32 </t>
  </si>
  <si>
    <t>CAC Solicitud de información </t>
  </si>
  <si>
    <t>bomberosvillagorgona@yahoo.com  </t>
  </si>
  <si>
    <t>CUERPO DE BOMBEROS VOLUNTARIOS DE VILLAGORGONA CANDELARIA  </t>
  </si>
  <si>
    <t>20221140135562  </t>
  </si>
  <si>
    <t>2022-03-15 14:59:44 </t>
  </si>
  <si>
    <t>CAC INTERVENCION CBV VALLEDUPAR </t>
  </si>
  <si>
    <t>Calle 16 No. 19 - 85  </t>
  </si>
  <si>
    <t>3217568222, 5897996 </t>
  </si>
  <si>
    <t>CUERPO DE BOMBEROS VOLUNTARIOS DE VALLEDUPAR  </t>
  </si>
  <si>
    <t>20221140135702  </t>
  </si>
  <si>
    <t>2022-03-16 10:43:45 </t>
  </si>
  <si>
    <t>CAC. Inquietud educación. </t>
  </si>
  <si>
    <t>Carrera 8 # 10 - 725  </t>
  </si>
  <si>
    <t>3148853002 - 3127527043 </t>
  </si>
  <si>
    <t>bomberosvoluntariosviterbo@gmail.com  </t>
  </si>
  <si>
    <t>CUERPO DE BOMBEROS VOLUNTARIOS DE VITERBO - CALDAS  </t>
  </si>
  <si>
    <t>20221140135712  </t>
  </si>
  <si>
    <t>2022-03-16 10:48:29 </t>
  </si>
  <si>
    <t>CAC. Solicitud urgente para que se tenga en cuenta para dotación de implementos para pagar incendios. </t>
  </si>
  <si>
    <t>yeinerpaulsoto@hotmail.com  </t>
  </si>
  <si>
    <t>YEINER PAUL SOTO HERNÁNDEZ </t>
  </si>
  <si>
    <t>20221140135742  </t>
  </si>
  <si>
    <t>2022-03-16 11:27:52 </t>
  </si>
  <si>
    <t>CAC. Segunda Reiteración de Información CGR - Atención Denuncias 2021-206012-82111-D, 2021-208978-82111-D, 2021-210344-82111-D, 2021-212026-82111-D. </t>
  </si>
  <si>
    <t>carrera 69 No 44 - 35  </t>
  </si>
  <si>
    <t>CONTRALORIA GENERAL DE LA NACION VIGILANCIA FISCAL SECTOR INFRAESTRUCTURA  </t>
  </si>
  <si>
    <t>-4 </t>
  </si>
  <si>
    <t>20221140135802  </t>
  </si>
  <si>
    <t>2022-03-16 12:11:47 </t>
  </si>
  <si>
    <t>CAC. Requisitos Realización Curso Intermedio SCI-Bomberos Montelíbano. </t>
  </si>
  <si>
    <t>CARRERA 13 # 11P - 14 BARRIO LA LIBERTAD  </t>
  </si>
  <si>
    <t>3113291466 </t>
  </si>
  <si>
    <t>departamentodecapacitacionbm@gmail.com@gmail.com  </t>
  </si>
  <si>
    <t>CUERPO DE BOMBEROS VOLUNTARIOS DE MONTELIBANO  </t>
  </si>
  <si>
    <t>900.676.215-2 </t>
  </si>
  <si>
    <t>20221140135862  </t>
  </si>
  <si>
    <t>2022-03-16 14:28:16 </t>
  </si>
  <si>
    <t>CAC. SOLICITUD EVENTO EQUIDAD Y GENERO DEPARTAMENTO DE NARIÑO. </t>
  </si>
  <si>
    <t>CALLE 22 # 23 - 10  </t>
  </si>
  <si>
    <t>7215090 </t>
  </si>
  <si>
    <t>secretariabomberospasto@gmail.com  </t>
  </si>
  <si>
    <t>BENEMERITO CUERPO DE BOMBEROS VOLUNTARIOS DE SAN JUAN DE PASTO  </t>
  </si>
  <si>
    <t>20221140135892  </t>
  </si>
  <si>
    <t>2022-03-16 15:02:09 </t>
  </si>
  <si>
    <t>CAC. Solicitud de apoyo, seguimiento e investigación al Cuerpo de Bomberos Voluntarios de Planadas, referente a la elección Comandante e inscripción de Dignatarios. </t>
  </si>
  <si>
    <t>coordinacionejecutiva.tolima@gmail.com  </t>
  </si>
  <si>
    <t>COORDINACION EJECUTIVA BOMBEROS DEL TOLIMA  </t>
  </si>
  <si>
    <t>20221140135932  </t>
  </si>
  <si>
    <t>2022-03-16 15:35:22 </t>
  </si>
  <si>
    <t>CAC. Derecho de Petición Curso CPI Fusagasugá. </t>
  </si>
  <si>
    <t>CARRERA 5 # 9 - 02 ESQUINA  </t>
  </si>
  <si>
    <t>8678072 - 8673399 </t>
  </si>
  <si>
    <t>bomberosfggacapacitaciones@hotmail.com  </t>
  </si>
  <si>
    <t>CUERPO DE BOMBEROS VOLUNTARIOS DE FUSAGASUGA  </t>
  </si>
  <si>
    <t>20221140136002  </t>
  </si>
  <si>
    <t>2022-03-16 16:14:52 </t>
  </si>
  <si>
    <t>CAC. OFICIO PETITORIO TALLER CFB CURSO INSTRUCTOR BOMBEROS. </t>
  </si>
  <si>
    <t>bomberosvoluntarioseltambonar@gmail.com  </t>
  </si>
  <si>
    <t>3108335121 </t>
  </si>
  <si>
    <t>CUERPO DE BOMBEROS VOLUNTARIOS DE EL TAMBO - NARIÑO  </t>
  </si>
  <si>
    <t>20221140136012  </t>
  </si>
  <si>
    <t>2022-03-16 16:20:05 </t>
  </si>
  <si>
    <t>CAC. Derecho de Petición. Oficio_CTJairo_Soto_Bomberos.  </t>
  </si>
  <si>
    <t>Cra. 65 N°. 44 A 32  </t>
  </si>
  <si>
    <t>312 853 18 84 </t>
  </si>
  <si>
    <t>donhaliliam@gmail.com  </t>
  </si>
  <si>
    <t>CSPA CONSEJO SECCIONAL DE PLAGUICIDAS DE ANTIOQUIA  </t>
  </si>
  <si>
    <t>20221140136062  </t>
  </si>
  <si>
    <t>2022-03-16 16:45:20 </t>
  </si>
  <si>
    <t>CAC. Inquietudes seguro de vida. </t>
  </si>
  <si>
    <t>20221140136092  </t>
  </si>
  <si>
    <t>2022-03-16 17:02:19 </t>
  </si>
  <si>
    <t>CAC. TUTELA 2021-620. </t>
  </si>
  <si>
    <t>Carrera 10 # 14 - 33 Piso 8  </t>
  </si>
  <si>
    <t>3369521 </t>
  </si>
  <si>
    <t>www.ramajudicial.gov.co  </t>
  </si>
  <si>
    <t>JUZGADO VEINTITRES 23 CIVIL MUNICIPAL DE ORALIDAD DE BOGOTA  </t>
  </si>
  <si>
    <t>20221140136202  </t>
  </si>
  <si>
    <t>2022-03-17 11:02:41 </t>
  </si>
  <si>
    <t>CAC. Solicitud de información. Respuesta 2022-EE-0487489 2022-03-15 13:44:22.523. </t>
  </si>
  <si>
    <t>Calle 17 Sur # 18 - 49 Piso 5  </t>
  </si>
  <si>
    <t>3820450 </t>
  </si>
  <si>
    <t>sirius2@personeriabogota.gov.co  </t>
  </si>
  <si>
    <t>PERSONERIA DE BOGOTA  </t>
  </si>
  <si>
    <t>KEYLA.CORTES </t>
  </si>
  <si>
    <t>20221140136252  </t>
  </si>
  <si>
    <t>2022-03-17 11:10:14 </t>
  </si>
  <si>
    <t>dudamel465@gmail.com  </t>
  </si>
  <si>
    <t>3006065110, 3012928846 </t>
  </si>
  <si>
    <t>DUDAMEL GARCIA  </t>
  </si>
  <si>
    <t>20221140136262  </t>
  </si>
  <si>
    <t>2022-03-17 11:14:57 </t>
  </si>
  <si>
    <t>CAC. Traslado EXT_S22-00024860-PQRSD-019140-PQR Derecho de Petición - Consulta,  </t>
  </si>
  <si>
    <t>Carrera 6 # 8 - 75  </t>
  </si>
  <si>
    <t>7340444-732484 </t>
  </si>
  <si>
    <t>institucional@ipiales-narino.gov.co  </t>
  </si>
  <si>
    <t>ALCALDÍA MUNICIPAL DE IPIALES PERSONERIA MUNICIPAL  </t>
  </si>
  <si>
    <t>20221140136302  </t>
  </si>
  <si>
    <t>2022-03-17 11:40:54 </t>
  </si>
  <si>
    <t>CAC. solicitud certificado de trabajo. </t>
  </si>
  <si>
    <t>CARRERA 95 48 D 3  </t>
  </si>
  <si>
    <t>3007882782 </t>
  </si>
  <si>
    <t>cuentaalexisferrero@gmail.com  </t>
  </si>
  <si>
    <t>YOMAR ALEXIS HERRERA FERRERO </t>
  </si>
  <si>
    <t>20221140136352  </t>
  </si>
  <si>
    <t>2022-03-17 12:03:34 </t>
  </si>
  <si>
    <t>CAC. solicitud de información y aclaración de aplicativo ley 2187 para mi capitán Charles Benavides. </t>
  </si>
  <si>
    <t>Carrera 27 # 15 - 33  </t>
  </si>
  <si>
    <t>3125944636 </t>
  </si>
  <si>
    <t>bomberosaravenahotmail.com  </t>
  </si>
  <si>
    <t>CUERPO DE BOMBEROS VOLUNTARIOS DE SARAVENA - ARAUCA  </t>
  </si>
  <si>
    <t>20221140136402  </t>
  </si>
  <si>
    <t>2022-03-17 13:40:17 </t>
  </si>
  <si>
    <t>CAC. Solicitud capacitación sobre incidentes sustancias nocivas en Parques Nacionales Naturales. </t>
  </si>
  <si>
    <t>sumapaz2011@gmail.com  </t>
  </si>
  <si>
    <t>3154840158 </t>
  </si>
  <si>
    <t>EDUARDO CHILITO  </t>
  </si>
  <si>
    <t>20221140136492  </t>
  </si>
  <si>
    <t>2022-03-17 14:28:38 </t>
  </si>
  <si>
    <t>CAC. Solicitud concepto. </t>
  </si>
  <si>
    <t>Avenida México Calle 17 # 804 Plaza principal  </t>
  </si>
  <si>
    <t>5 643 6408 </t>
  </si>
  <si>
    <t>contactenos@turbaco-bolivar.gov.co  </t>
  </si>
  <si>
    <t>ALCALDIA TURBACO BOLIVAR </t>
  </si>
  <si>
    <t>20221140136642  </t>
  </si>
  <si>
    <t>2022-03-17 16:04:58 </t>
  </si>
  <si>
    <t>CAC. Documento de +57 315 5698200 Buena tarrde, cordial saludo al recibir el presente derecho, certificar su recibido. </t>
  </si>
  <si>
    <t>rescobarrestrepo@gmail.com  </t>
  </si>
  <si>
    <t>3155698200 </t>
  </si>
  <si>
    <t>OJO POLíTICO  </t>
  </si>
  <si>
    <t>LUIS.VALENCIA </t>
  </si>
  <si>
    <t>20229000136742  </t>
  </si>
  <si>
    <t>2022-03-17 17:40:23 </t>
  </si>
  <si>
    <t>PETICION INVESTIGACION DE ASENSO </t>
  </si>
  <si>
    <t>CL 9 # 27 - 37 CA CENTRO MELGA </t>
  </si>
  <si>
    <t>3107546004 3107546004 </t>
  </si>
  <si>
    <t>vbc.veeduriabomberil.colombia@gmail.com </t>
  </si>
  <si>
    <t>WILLIAM DARIO RODRIGUEZ </t>
  </si>
  <si>
    <t>15389129 </t>
  </si>
  <si>
    <t>20221140136852  </t>
  </si>
  <si>
    <t>2022-03-18 09:48:10 </t>
  </si>
  <si>
    <t>CAC. SOLICITUD URGENTE DE COMPRA VEHICULO CUERPO OFICIAL DE BOMBEROS. </t>
  </si>
  <si>
    <t>Calle 2A # 4 - 07  </t>
  </si>
  <si>
    <t>8795356 - 8837077 </t>
  </si>
  <si>
    <t>dirgestionriesgo@cajica.gov.co  </t>
  </si>
  <si>
    <t>ALCALDÍA MUNICIPAL DE CAJICA - CUNDINAMARCA  </t>
  </si>
  <si>
    <t>20221140136862  </t>
  </si>
  <si>
    <t>2022-03-18 10:04:22 </t>
  </si>
  <si>
    <t>CAC. Traslado por competencia. </t>
  </si>
  <si>
    <t>20221140137042  </t>
  </si>
  <si>
    <t>2022-03-18 12:03:00 </t>
  </si>
  <si>
    <t>CI. proceso jurídico de la sobre taza bomberil de la alcaldía de morales cauca. </t>
  </si>
  <si>
    <t>3174769863 - 3215263150 </t>
  </si>
  <si>
    <t>Bomberosmorales2@gmail.com  </t>
  </si>
  <si>
    <t>CUERPO DE BOMBEROS COLOMBIA DE MORALES CAUCA  </t>
  </si>
  <si>
    <t>900.843.056-4 </t>
  </si>
  <si>
    <t>20221140137102  </t>
  </si>
  <si>
    <t>2022-03-18 12:21:23 </t>
  </si>
  <si>
    <t>CAC. Derecho de peticion. </t>
  </si>
  <si>
    <t>Calle 2 Norte No. 18 -109  </t>
  </si>
  <si>
    <t>kargutibe@outlook.com  </t>
  </si>
  <si>
    <t>KAREN ANDREA GUTIERREZ BERNAL  </t>
  </si>
  <si>
    <t>20221140137192  </t>
  </si>
  <si>
    <t>2022-03-18 15:01:18 </t>
  </si>
  <si>
    <t>CAC. Traslado EXT_S22-00026398-PQRSD-020367-PQR Veeduría Bomberil de Colombia. </t>
  </si>
  <si>
    <t>CR 8 # 7 - 83 Casa Giralda  </t>
  </si>
  <si>
    <t>PBX: (57)1 2427400 Ext 1260 </t>
  </si>
  <si>
    <t>viceministerio.politicas@mininterior.gov.co  </t>
  </si>
  <si>
    <t>MINISTERIO DEL INTEROR VICEMINISTERIO DE RELACIONES POLÍTICAS  </t>
  </si>
  <si>
    <t>20221140137392  </t>
  </si>
  <si>
    <t>2022-03-22 09:49:50 </t>
  </si>
  <si>
    <t>CAC. NOT ADMISIÓN DE TUTELA 2022-00128-00. </t>
  </si>
  <si>
    <t>Carrera 10 No. 7-45  </t>
  </si>
  <si>
    <t>2208985 </t>
  </si>
  <si>
    <t>j01pmzarzal@cendoj.ramajudicial.gov.co  </t>
  </si>
  <si>
    <t>JUZGADO PROMISCUO MUNICIPAL DE ZARZAL  </t>
  </si>
  <si>
    <t>20221140137442  </t>
  </si>
  <si>
    <t>2022-03-22 10:25:41 </t>
  </si>
  <si>
    <t>CAC. Derecho de peticion info. caida de arboles en vias. </t>
  </si>
  <si>
    <t>20221140137502  </t>
  </si>
  <si>
    <t>2022-03-22 11:12:41 </t>
  </si>
  <si>
    <t>CAC. Respuesta Petición No. 20219000116982. </t>
  </si>
  <si>
    <t>aeropuerto tovar lopez  </t>
  </si>
  <si>
    <t>3182557413 </t>
  </si>
  <si>
    <t>franklin.cano@aerocivil.gov.co  </t>
  </si>
  <si>
    <t>FRANKLIN ROLANDO CANO VALCARCEL </t>
  </si>
  <si>
    <t>74857866 </t>
  </si>
  <si>
    <t>20221140137532  </t>
  </si>
  <si>
    <t>2022-03-22 13:41:58 </t>
  </si>
  <si>
    <t>CAC. EXT_S22-00010061-PQRSD-008486-PQR, traslado por competencia. </t>
  </si>
  <si>
    <t>Carrera 5 NO. 4 - 25  </t>
  </si>
  <si>
    <t>impuestos@rioblanco-tolima.gov.co  </t>
  </si>
  <si>
    <t>FAVIAN FARLEY POVEDA CASTILLO  </t>
  </si>
  <si>
    <t>20221140137592  </t>
  </si>
  <si>
    <t>2022-03-22 14:46:23 </t>
  </si>
  <si>
    <t>CAC. SOLICITUD CERTIFICADOS DE RETENCION ALFAPEOPLE NIT 830.013.988-9. </t>
  </si>
  <si>
    <t>ljr@alfapeople.com  </t>
  </si>
  <si>
    <t>ALFA PEOPLE  </t>
  </si>
  <si>
    <t>20221140137612  </t>
  </si>
  <si>
    <t>2022-03-22 15:22:42 </t>
  </si>
  <si>
    <t>CAC. SOLICITUD DE IMFORMACION. </t>
  </si>
  <si>
    <t>CALLE 6 # 2 - 52 TUNIA  </t>
  </si>
  <si>
    <t>3155775455 - 3216213197 </t>
  </si>
  <si>
    <t>anselmol06@hotmail.com  </t>
  </si>
  <si>
    <t>ANSELMO LOZANO MORENO </t>
  </si>
  <si>
    <t>16648167-1 </t>
  </si>
  <si>
    <t>20221140137652  </t>
  </si>
  <si>
    <t>2022-03-22 15:45:42 </t>
  </si>
  <si>
    <t>rubenmontoya956@gmail.com  </t>
  </si>
  <si>
    <t>RUBEN MONTOYA  </t>
  </si>
  <si>
    <t>20221140137712  </t>
  </si>
  <si>
    <t>2022-03-22 16:17:12 </t>
  </si>
  <si>
    <t>CAC. Contratación Bomberos El Copey. </t>
  </si>
  <si>
    <t>20221140137782  </t>
  </si>
  <si>
    <t>2022-03-22 16:42:44 </t>
  </si>
  <si>
    <t>CI. Traslado por Competencia Derecho de Petición código 2022-234799-82111-NC Radicado:2022ER0039315 -C- Oficio 2022EE0046417. </t>
  </si>
  <si>
    <t>SIN EMAIL  </t>
  </si>
  <si>
    <t>USUARIO ANONIMO  </t>
  </si>
  <si>
    <t>20221140138332  </t>
  </si>
  <si>
    <t>2022-03-24 09:21:00 </t>
  </si>
  <si>
    <t>CAC. SOLICITUD APOYO TECNICO FRENTE ADOPCION CARRERA BOMBERIL. </t>
  </si>
  <si>
    <t>20221140138402  </t>
  </si>
  <si>
    <t>2022-03-24 10:22:46 </t>
  </si>
  <si>
    <t>CAC. TRASLADO QUEJA EN CONTRA DE UN SERVICIO PUBLICO ESENCIAL CON RESPONSABILIDAD E INDONEIDAD. </t>
  </si>
  <si>
    <t>EDIFICIO GOBERNACION 2 PISO  </t>
  </si>
  <si>
    <t>4359604 </t>
  </si>
  <si>
    <t>lualtoti@hotmail.com  </t>
  </si>
  <si>
    <t>DELEGACION DEPARTAMENTAL DE BOMBEROS DEL CAQUETA  </t>
  </si>
  <si>
    <t>20221140138482  </t>
  </si>
  <si>
    <t>2022-03-24 11:15:33 </t>
  </si>
  <si>
    <t>CAC. Pregunta de votantes. </t>
  </si>
  <si>
    <t>ninguna  </t>
  </si>
  <si>
    <t>iseletoscano@gmail.com  </t>
  </si>
  <si>
    <t>ISELE TOSCANA  </t>
  </si>
  <si>
    <t>56896256 </t>
  </si>
  <si>
    <t>39 </t>
  </si>
  <si>
    <t>20221140138502  </t>
  </si>
  <si>
    <t>2022-03-24 11:32:32 </t>
  </si>
  <si>
    <t>CAC. Solicitud de capacitación a los tribunales disciplinarios de los cuerpos de bomberos de Casanare. </t>
  </si>
  <si>
    <t>Carrera 18 No. 7 -40  </t>
  </si>
  <si>
    <t>3202147220 </t>
  </si>
  <si>
    <t>COORDINACION EJECUTIVA BOMBEROS CASANARE  </t>
  </si>
  <si>
    <t>Arbey Hernan Trujillo Mendez </t>
  </si>
  <si>
    <t>20221140138522  </t>
  </si>
  <si>
    <t>2022-03-24 12:03:10 </t>
  </si>
  <si>
    <t>CI. Notificación Fallo A.T. 2022-00106. </t>
  </si>
  <si>
    <t>20221140138582  </t>
  </si>
  <si>
    <t>2022-03-24 15:20:53 </t>
  </si>
  <si>
    <t>CAC. Respuesta radicado 20221140128392. </t>
  </si>
  <si>
    <t>CRA 49C 86A - 15  </t>
  </si>
  <si>
    <t>11111 </t>
  </si>
  <si>
    <t>edgardomandon@hotmail.com  </t>
  </si>
  <si>
    <t>EDGARDO MANDON ARENAS  </t>
  </si>
  <si>
    <t>9691407 </t>
  </si>
  <si>
    <t>Jorge Edwin Amarillo Alvarado </t>
  </si>
  <si>
    <t>20221140138672  </t>
  </si>
  <si>
    <t>2022-03-24 16:35:17 </t>
  </si>
  <si>
    <t>dptoformacion@bomberosfloridablanca.com  </t>
  </si>
  <si>
    <t>CUERPO DE BOMBEROS VOLUNTARIOS FLORIDABLANCA FORMACIóN INTERNA  </t>
  </si>
  <si>
    <t>20221140138702  </t>
  </si>
  <si>
    <t>2022-03-25 10:34:51 </t>
  </si>
  <si>
    <t>CAC. Solicitud de información.  </t>
  </si>
  <si>
    <t>Carrera 1A No. 29A - 24  </t>
  </si>
  <si>
    <t>3134570715 </t>
  </si>
  <si>
    <t>sitraborcep@hotmail.com  </t>
  </si>
  <si>
    <t>SITRABORCEP  </t>
  </si>
  <si>
    <t>20221140138752  </t>
  </si>
  <si>
    <t>2022-03-25 11:46:33 </t>
  </si>
  <si>
    <t>QUEJA </t>
  </si>
  <si>
    <t>jeisonferneyrangelpinto1234@gmail.com  </t>
  </si>
  <si>
    <t>3125786160 </t>
  </si>
  <si>
    <t>JEISON RANGEL  </t>
  </si>
  <si>
    <t>Viviana Gonzalez Cano </t>
  </si>
  <si>
    <t>GESTIÓN DE ASUNTOS DISCIPLINARIOS </t>
  </si>
  <si>
    <t>20221140138812  </t>
  </si>
  <si>
    <t>2022-03-28 09:50:28 </t>
  </si>
  <si>
    <t>CAC. SOLICITUD DE INVESTIGACION. </t>
  </si>
  <si>
    <t>20221140138832  </t>
  </si>
  <si>
    <t>2022-03-28 10:21:17 </t>
  </si>
  <si>
    <t>CAC. Solicitud documentación. </t>
  </si>
  <si>
    <t>maricelavb01@gmail.com  </t>
  </si>
  <si>
    <t>3233013120 </t>
  </si>
  <si>
    <t>MARICELA VANEGAS BUSTAMANE  </t>
  </si>
  <si>
    <t>20221140138862  </t>
  </si>
  <si>
    <t>2022-03-28 10:47:38 </t>
  </si>
  <si>
    <t>CAC. Solicitud de Información y reunión. </t>
  </si>
  <si>
    <t>Carrera 6 N° 5-02  </t>
  </si>
  <si>
    <t>8498531 - 3148937017 </t>
  </si>
  <si>
    <t>personeria@marulanda-caldas.gov.co  </t>
  </si>
  <si>
    <t>ALCALDIA MARULANDA CALDAS </t>
  </si>
  <si>
    <t>Cristian Fernando Salcedo Rueda </t>
  </si>
  <si>
    <t>20221140138882  </t>
  </si>
  <si>
    <t>2022-03-28 10:56:11 </t>
  </si>
  <si>
    <t>ENRIQUE ALEJANDRO PEREA GOMEZ  </t>
  </si>
  <si>
    <t>20221140138892  </t>
  </si>
  <si>
    <t>2022-03-28 11:06:32 </t>
  </si>
  <si>
    <t>CAC. SOLICITUD COMPLEMENTO A REVISIÓN DE DOCUMENTACIÓN DE RADICADO 20222150038311. </t>
  </si>
  <si>
    <t>20221140138902  </t>
  </si>
  <si>
    <t>2022-03-28 11:12:01 </t>
  </si>
  <si>
    <t>CAC. SOLICITUD VISITA INSPECCIÓN VIGILANCIA Y CONTROL. </t>
  </si>
  <si>
    <t>COMITE DEPARTAMENTAL CAQUETA  </t>
  </si>
  <si>
    <t>JAIRO SOTO GIL  </t>
  </si>
  <si>
    <t>20221140139092  </t>
  </si>
  <si>
    <t>2022-03-28 15:36:54 </t>
  </si>
  <si>
    <t>CAC. DENUNCIA URGUENTE.. CUERPO DE BOMBEROS PALESTINA-CALDAS. </t>
  </si>
  <si>
    <t>clemencia.rose@gmail.com  </t>
  </si>
  <si>
    <t>MARIA CLEMENCIA ROSERO ESCOBAR  </t>
  </si>
  <si>
    <t>20221140139362  </t>
  </si>
  <si>
    <t>2022-03-29 11:29:58 </t>
  </si>
  <si>
    <t>CAC. NOTIFICACION NO CUMPLE REQUISITOS Taller para la formación de instructores del Curso de formación para bomberos 2022 DNBC. </t>
  </si>
  <si>
    <t>hufai66@gmail.com  </t>
  </si>
  <si>
    <t>ELIBERIO HUMBERTO FAJARDO IBARRA  </t>
  </si>
  <si>
    <t>20221140139462  </t>
  </si>
  <si>
    <t>2022-03-29 14:13:12 </t>
  </si>
  <si>
    <t>CI. Derecho de petición de información. </t>
  </si>
  <si>
    <t>handradesalas0103@gmail.com  </t>
  </si>
  <si>
    <t>HENRY MANUEL ANDRADE SALAS  </t>
  </si>
  <si>
    <t>20221140139502  </t>
  </si>
  <si>
    <t>2022-03-29 14:44:11 </t>
  </si>
  <si>
    <t>CAC. Derecho de petición - Holman Bernal CC 1023917369. </t>
  </si>
  <si>
    <t>Carrera 10 No. 16 - 39  </t>
  </si>
  <si>
    <t>3007571866 </t>
  </si>
  <si>
    <t>holmanbernalm@abogadosdis.com  </t>
  </si>
  <si>
    <t>HOLMAN NICOLAS BERNAL MUñOZ  </t>
  </si>
  <si>
    <t>20221140139582  </t>
  </si>
  <si>
    <t>2022-03-29 15:38:47 </t>
  </si>
  <si>
    <t>CAC. Solicitud de acompañamiento y asesoria.  </t>
  </si>
  <si>
    <t>20221140139602  </t>
  </si>
  <si>
    <t>2022-03-29 15:53:28 </t>
  </si>
  <si>
    <t>jcathetoboncruz@gmail.com  </t>
  </si>
  <si>
    <t>CATHERINE TOBPN  </t>
  </si>
  <si>
    <t>20221140139642  </t>
  </si>
  <si>
    <t>2022-03-29 16:24:14 </t>
  </si>
  <si>
    <t>CAC. Solicitud copias digitales. </t>
  </si>
  <si>
    <t>fermingrg@gmail.com  </t>
  </si>
  <si>
    <t>3132148089 </t>
  </si>
  <si>
    <t>FERMIN GIOVANNI RAMIREZ GUERRERO  </t>
  </si>
  <si>
    <t>Mauricio Delgado Perdomo </t>
  </si>
  <si>
    <t>20221140139842  </t>
  </si>
  <si>
    <t>2022-03-30 14:48:42 </t>
  </si>
  <si>
    <t>CAC. DERECHO PETICION CUERPO DE BOMBEROS VOLUNTARIOS DE LA HORMIGA con Nit 800049215. </t>
  </si>
  <si>
    <t>Carrera 13 No 26A-65  </t>
  </si>
  <si>
    <t>7434441 </t>
  </si>
  <si>
    <t>cgarcias@porvenir.com.co  </t>
  </si>
  <si>
    <t>PORVENIR GARCIA SALAS CAMILO ANDRES  </t>
  </si>
  <si>
    <t>38 </t>
  </si>
  <si>
    <t>20221140139862  </t>
  </si>
  <si>
    <t>2022-03-30 15:04:57 </t>
  </si>
  <si>
    <t>CAC. PETICIÓN NUEVA AL DIRECTOR DE BOMBEROS DE DAVID 30 MARZO 2022 </t>
  </si>
  <si>
    <t>Calle 6 # 11 - 30  </t>
  </si>
  <si>
    <t>3125537180 3506711265 3114798615 </t>
  </si>
  <si>
    <t>bomberosbarbosa7520@gmail.com  </t>
  </si>
  <si>
    <t>CUERPO DE BOMBEROS VOLUNTARIOS DE BARBOSA - SANTANDER  </t>
  </si>
  <si>
    <t>45 </t>
  </si>
  <si>
    <t>20221140139882  </t>
  </si>
  <si>
    <t>2022-03-30 15:50:22 </t>
  </si>
  <si>
    <t>CI. CONCEPTO JURIDICO. </t>
  </si>
  <si>
    <t>calle 9 No. 27-37  </t>
  </si>
  <si>
    <t>3107546004 </t>
  </si>
  <si>
    <t>vbc.veeduriabomberil.colombia@gmail.com  </t>
  </si>
  <si>
    <t>VEEDURIA BOMBERIL  </t>
  </si>
  <si>
    <t>20221140139892  </t>
  </si>
  <si>
    <t>2022-03-30 16:00:38 </t>
  </si>
  <si>
    <t>CAC. PETICION RESPETUOSA. </t>
  </si>
  <si>
    <t>diegohernandez986@hotmail.com  </t>
  </si>
  <si>
    <t>3145851514 </t>
  </si>
  <si>
    <t>DIEGO ALEJANDRO HERNANDEZ  </t>
  </si>
  <si>
    <t>20221140139912  </t>
  </si>
  <si>
    <t>2022-03-30 16:10:17 </t>
  </si>
  <si>
    <t>CAC. Traslado Derecho de Petición - Remite informe – Solicitud de concepto. </t>
  </si>
  <si>
    <t>Palacio Municipal Carrera 11 No. 5-33 Parque Principal  </t>
  </si>
  <si>
    <t>(8) 6361179 - Gobierno: 3212033945 </t>
  </si>
  <si>
    <t>gobierno@tamara-casanare.gov.co  </t>
  </si>
  <si>
    <t>ALCALDIA TAMARA CASANARE </t>
  </si>
  <si>
    <t>20221140139932  </t>
  </si>
  <si>
    <t>2022-03-30 16:21:15 </t>
  </si>
  <si>
    <t>CAC. Solicitud de apoyo consulta ante la DIAN. </t>
  </si>
  <si>
    <t>CALLE 6 No. 3 -45  </t>
  </si>
  <si>
    <t>3122194962 </t>
  </si>
  <si>
    <t>coordbomberosputumayo@gmail.com  </t>
  </si>
  <si>
    <t>DELEGACION DEPARTAMENTAL DE BOMBEROS PUTUMAYO  </t>
  </si>
  <si>
    <t>20221140139942  </t>
  </si>
  <si>
    <t>2022-03-30 16:27:16 </t>
  </si>
  <si>
    <t>CAC. Aclaración de duda, sí personal con menos de las 150 horas curso bomberos nivel uno (1) y nivel dos se pueden graduar como bomberos. </t>
  </si>
  <si>
    <t>eduardaliriolagunasuarez@gmail.com </t>
  </si>
  <si>
    <t>EDUARD ALIRIO LAGUNA SUAREZ  </t>
  </si>
  <si>
    <t>20221140133032  </t>
  </si>
  <si>
    <t>2022-03-01 09:23:56 </t>
  </si>
  <si>
    <t>CAC. envío solicitud de información de los convenniso de los cuerpos de bomberos del Norte de Santander. </t>
  </si>
  <si>
    <t>INFORMES </t>
  </si>
  <si>
    <t>cuerpodebomberos.pamplona@hotmail.com  </t>
  </si>
  <si>
    <t>JOSE.MARTINEZ </t>
  </si>
  <si>
    <t>-34 </t>
  </si>
  <si>
    <t>20221000133052  </t>
  </si>
  <si>
    <t>2022-03-01 09:52:49 </t>
  </si>
  <si>
    <t>RD CUENTA DE COBRO </t>
  </si>
  <si>
    <t>SOLICITUD </t>
  </si>
  <si>
    <t>AV CALLE 3 #31B-83  </t>
  </si>
  <si>
    <t>3104702499 </t>
  </si>
  <si>
    <t>SABINA.LOPEZ@DNBC.GOV.CO  </t>
  </si>
  <si>
    <t>SABINA LOPEZ GOMEZ </t>
  </si>
  <si>
    <t>20221000133062  </t>
  </si>
  <si>
    <t>2022-03-01 09:56:35 </t>
  </si>
  <si>
    <t>20221140133072  </t>
  </si>
  <si>
    <t>2022-03-01 10:48:38 </t>
  </si>
  <si>
    <t>RD: certificados 017-2022 </t>
  </si>
  <si>
    <t>CALLE 4 # 25 - 05  </t>
  </si>
  <si>
    <t>8976083 </t>
  </si>
  <si>
    <t>bomberoslamesa25@gmail.com  </t>
  </si>
  <si>
    <t>CUERPO DE BOMBEROS VOLUNTARIOS DE LA MESA  </t>
  </si>
  <si>
    <t>808.001.309-6 </t>
  </si>
  <si>
    <t>MAICOL.VILLARREAL </t>
  </si>
  <si>
    <t>20221140133082  </t>
  </si>
  <si>
    <t>2022-03-01 13:04:53 </t>
  </si>
  <si>
    <t>CAC. respuesta a requerimiento por la secretaria de gobierno del Castillo Meta. </t>
  </si>
  <si>
    <t>Carrera 11 Esquina  </t>
  </si>
  <si>
    <t>elcastillocomandobomberos@hotmail.com </t>
  </si>
  <si>
    <t>comandodebomberoselcastillo@gmail.com  </t>
  </si>
  <si>
    <t>CUERPO DE BOMBEROS VOLUNTARIOS DE EL CASTILLO - META  </t>
  </si>
  <si>
    <t>-33 </t>
  </si>
  <si>
    <t>20221140133092  </t>
  </si>
  <si>
    <t>2022-03-01 13:11:28 </t>
  </si>
  <si>
    <t>CAC. Documentos Solicitados, “Completar solicitud aval de instructor radicado 20221140126122” </t>
  </si>
  <si>
    <t>CARRERA 19 # 9 - 46  </t>
  </si>
  <si>
    <t>4100702 . 3008058178 </t>
  </si>
  <si>
    <t>centroformacioncbvc@gmail.com  </t>
  </si>
  <si>
    <t>CUERPO DE BOMBEROS VOLUNTARIOS DE CIENAGA - MAGDALENA  </t>
  </si>
  <si>
    <t>JOSE.TEUTA </t>
  </si>
  <si>
    <t>20221140133102  </t>
  </si>
  <si>
    <t>2022-03-01 13:17:36 </t>
  </si>
  <si>
    <t>cac. RESPUESTA A SU PETICIÓN RAD R-00001-2022000950 (IDCONTROL 1111953). </t>
  </si>
  <si>
    <t>Cra 14 No. 13-30 Centro  </t>
  </si>
  <si>
    <t>(57+8) - 6574632 - 6574633 </t>
  </si>
  <si>
    <t>gobierno@acacias.gov.co  </t>
  </si>
  <si>
    <t>ALCALDIA MUNICIPAL ACACIAS META </t>
  </si>
  <si>
    <t>20221140133112  </t>
  </si>
  <si>
    <t>2022-03-01 13:20:42 </t>
  </si>
  <si>
    <t>CAC. Remisión de Información. </t>
  </si>
  <si>
    <t>CALLE 11 # 10 A - 21 BARRIO FÁTIMA  </t>
  </si>
  <si>
    <t>8712828 - 3114212987 </t>
  </si>
  <si>
    <t>bomberossabanagrande@hotmail.com  </t>
  </si>
  <si>
    <t>CUERPO DE BOMBEROS VOLUNTARIOS SABANAGRANDE  </t>
  </si>
  <si>
    <t>900.403.715-2 </t>
  </si>
  <si>
    <t>20221140133122  </t>
  </si>
  <si>
    <t>2022-03-01 13:26:47 </t>
  </si>
  <si>
    <t>CAC. SOLICITUD DE CONTRATACION. </t>
  </si>
  <si>
    <t>3105895640 </t>
  </si>
  <si>
    <t>20221140133132  </t>
  </si>
  <si>
    <t>2022-03-01 13:29:36 </t>
  </si>
  <si>
    <t>CAC. DOCUEMENTOS PARA RECLAMACION, &amp;amp;quot;Osorio Vargas Jose Fernando&amp;amp;quot;. </t>
  </si>
  <si>
    <t>CARRERA 9 -07  </t>
  </si>
  <si>
    <t>3528058 - 3527364 - 3116095872 </t>
  </si>
  <si>
    <t>bomberosbelendeumbria@gmail.com  </t>
  </si>
  <si>
    <t>CUERPO DE BOMBEROS VOLUNTARIOS DE BELEN DE UMBRIA  </t>
  </si>
  <si>
    <t>891.411.288-0 </t>
  </si>
  <si>
    <t>-19 </t>
  </si>
  <si>
    <t>20221140133142  </t>
  </si>
  <si>
    <t>2022-03-01 13:37:15 </t>
  </si>
  <si>
    <t>CAC. verificación de certificados y investigación de grados del personal. </t>
  </si>
  <si>
    <t>20221140133152  </t>
  </si>
  <si>
    <t>2022-03-01 13:40:51 </t>
  </si>
  <si>
    <t>RD. Legalización de viáticos, Manizales - Caldas, 24 de febrero. </t>
  </si>
  <si>
    <t>Calle 26 No. 85B - 09  </t>
  </si>
  <si>
    <t>director@dnbc.gov.co  </t>
  </si>
  <si>
    <t>CHARLES WILBER BENAVIDES CASTILLO  </t>
  </si>
  <si>
    <t>20221140133182  </t>
  </si>
  <si>
    <t>2022-03-01 15:15:54 </t>
  </si>
  <si>
    <t>CAC. CE018. Solicitud de Cambio de Instructor para proceso de CPI. </t>
  </si>
  <si>
    <t>890.804607-0 </t>
  </si>
  <si>
    <t>20221140133192  </t>
  </si>
  <si>
    <t>2022-03-01 15:19:34 </t>
  </si>
  <si>
    <t>CAC. RESPUESTA ALCALDIA DE JAMBALO CAUCA OFICIO 20222110034341 DNB. </t>
  </si>
  <si>
    <t>Carrera 3A # 5 - 11  </t>
  </si>
  <si>
    <t>3185441339 </t>
  </si>
  <si>
    <t>despachoalcalde@jambalo-cauca.gov.co  </t>
  </si>
  <si>
    <t>ALCALDÍA MUNICIPAL DE JAMBALO - CAUCA  </t>
  </si>
  <si>
    <t>891501047-9 </t>
  </si>
  <si>
    <t>20221140133202  </t>
  </si>
  <si>
    <t>2022-03-01 15:25:56 </t>
  </si>
  <si>
    <t>CAC. SOLICITUD INFOMRMACION POLIZA CUERPO DE BOMBEROS // KEINER YESID SALCEDO ACEVEDO. </t>
  </si>
  <si>
    <t>Carrera 40ª No. 15-07  </t>
  </si>
  <si>
    <t>3172782863 </t>
  </si>
  <si>
    <t>csquintero@solidaria.com.co  </t>
  </si>
  <si>
    <t>ASEGURADORA SOLIDARIA DE COLOMBIA  </t>
  </si>
  <si>
    <t>20221140133212  </t>
  </si>
  <si>
    <t>2022-03-01 15:28:31 </t>
  </si>
  <si>
    <t>CAC. RESPUESTA SOLICITUD DE ACCIONES AL INCUMPLIMIENTO POR PARTE DEL ALCALDE EN LA PRESTACIÓN DEL SERVICIO ESENCIAL SEGÚN LEY 1575 DE 2012. </t>
  </si>
  <si>
    <t>Calle 14 No. 15-45 </t>
  </si>
  <si>
    <t>3228236027 </t>
  </si>
  <si>
    <t>bomberosvillanuevabol@gmail.com </t>
  </si>
  <si>
    <t>CUERPO DE BOMBEROS VOLUNTARIOS DE VILLANUEVA - BOLIVAR  </t>
  </si>
  <si>
    <t>20221140133222  </t>
  </si>
  <si>
    <t>2022-03-01 15:58:28 </t>
  </si>
  <si>
    <t>CAC. DOCUMENTOS EXPEDICIÓN REGISTRO CURSO BOMBERO I CBVC. </t>
  </si>
  <si>
    <t>8905005805 </t>
  </si>
  <si>
    <t>20221140133252  </t>
  </si>
  <si>
    <t>2022-03-01 16:49:58 </t>
  </si>
  <si>
    <t>RD. CUENTA No. 01, Programa Nacional de Aeronaves. </t>
  </si>
  <si>
    <t>calle 8 SUR No. 70B - 90  </t>
  </si>
  <si>
    <t>9272727 </t>
  </si>
  <si>
    <t>comando@cbvb.co  </t>
  </si>
  <si>
    <t>CUERPO DE BOMBEROS VOLUNTARIOS DE BOGOTA  </t>
  </si>
  <si>
    <t>20221140133262  </t>
  </si>
  <si>
    <t>2022-03-01 16:55:08 </t>
  </si>
  <si>
    <t>CAC. Solicitud aval para instructores del Benemérito Cuerpo de Bomberos Voluntarios de Cali.  </t>
  </si>
  <si>
    <t>Avenida 15 oeste # 10-40 B/ Aguacatal  </t>
  </si>
  <si>
    <t>5190950 ext. 604-605, 317-4390959 </t>
  </si>
  <si>
    <t>coordinadorcapacitacion@bomberoscali.org  </t>
  </si>
  <si>
    <t>ACADEMIA NACIONAL DE LOS BOMBEROS DE COLOMBIA (ANBC) BENEMéRITO CUERPO DE BOMBEROS VOLUNTARIOS DE CALI  </t>
  </si>
  <si>
    <t>20221140133282  </t>
  </si>
  <si>
    <t>2022-03-02 11:28:00 </t>
  </si>
  <si>
    <t>CAC. PLAN DE MEJORAMIENTO AL INFORME MEDIADOS DE 2021 CBVG. </t>
  </si>
  <si>
    <t>-32 </t>
  </si>
  <si>
    <t>20221140133302  </t>
  </si>
  <si>
    <t>2022-03-02 11:57:46 </t>
  </si>
  <si>
    <t>CAC. Solicitud aval para instructores del Benemérito Cuerpo de Bomberos Voluntarios de Cali. </t>
  </si>
  <si>
    <t>-18 </t>
  </si>
  <si>
    <t>20221140133312  </t>
  </si>
  <si>
    <t>2022-03-02 13:15:38 </t>
  </si>
  <si>
    <t>CAC. Solicitud aval para instructores del Benemérito Cuerpo de Bomberos Voluntarios de Cali. Séptimo Grupo. </t>
  </si>
  <si>
    <t>20221140133332  </t>
  </si>
  <si>
    <t>2022-03-02 13:44:03 </t>
  </si>
  <si>
    <t>CAC. Solicitud de intervención, control y vigilancia e inspección para el C.B.V Polonuevo. </t>
  </si>
  <si>
    <t>Calle 3 # 11 a - 51  </t>
  </si>
  <si>
    <t>3008093220 - 3002861501 </t>
  </si>
  <si>
    <t>bomberospolonuevo@gmail.com  </t>
  </si>
  <si>
    <t>CUERPO DE BOMBEROS VOLUNTARIOS DE POLONUEVO - ATLANTICO  </t>
  </si>
  <si>
    <t>20221140133342  </t>
  </si>
  <si>
    <t>2022-03-02 14:13:19 </t>
  </si>
  <si>
    <t>CAC. Solicitud aval para instructores del Benemérito Cuerpo de Bomberos Voluntarios de Cali. Octavo Grupo.  </t>
  </si>
  <si>
    <t>20221140133352  </t>
  </si>
  <si>
    <t>2022-03-02 14:36:27 </t>
  </si>
  <si>
    <t>RD. CUENTA DE COBRO NO. 02. </t>
  </si>
  <si>
    <t>Carrera 30 No. 85a - 39/47  </t>
  </si>
  <si>
    <t>2571263 </t>
  </si>
  <si>
    <t>LUZ MARINA SERNA HERRERA  </t>
  </si>
  <si>
    <t>34323578 </t>
  </si>
  <si>
    <t>20221140133362  </t>
  </si>
  <si>
    <t>2022-03-02 14:59:09 </t>
  </si>
  <si>
    <t>DNBC  </t>
  </si>
  <si>
    <t>NO DESIGNA </t>
  </si>
  <si>
    <t>NO DESIGNA  </t>
  </si>
  <si>
    <t>CRISTIAN JORGE GUSTIN VALENCIA </t>
  </si>
  <si>
    <t>20221140133372  </t>
  </si>
  <si>
    <t>2022-03-02 15:04:40 </t>
  </si>
  <si>
    <t>CARRERA 54A #169-15  </t>
  </si>
  <si>
    <t>3114762980 </t>
  </si>
  <si>
    <t>DIEGO ALEJANDRO ESPITIA VILLALOBOS </t>
  </si>
  <si>
    <t>1010170813 </t>
  </si>
  <si>
    <t>20221140133382  </t>
  </si>
  <si>
    <t>2022-03-02 15:05:20 </t>
  </si>
  <si>
    <t>CAC. PRUEBA DE CAPACITACIÒN. </t>
  </si>
  <si>
    <t>134564  </t>
  </si>
  <si>
    <t>PRUEBA PRUEBA  </t>
  </si>
  <si>
    <t>123456789 </t>
  </si>
  <si>
    <t>20221140133392  </t>
  </si>
  <si>
    <t>2022-03-02 15:10:05 </t>
  </si>
  <si>
    <t>CARRERA 50 #122-20  </t>
  </si>
  <si>
    <t>3165328474 </t>
  </si>
  <si>
    <t>DIEGO ALEJANDRO CAMARGO RODRIGUEZ </t>
  </si>
  <si>
    <t>80208211 </t>
  </si>
  <si>
    <t>20221140133402  </t>
  </si>
  <si>
    <t>2022-03-02 15:14:01 </t>
  </si>
  <si>
    <t>3176685159 </t>
  </si>
  <si>
    <t>ANDRES FERNANDO CABRERA OCHOA </t>
  </si>
  <si>
    <t>797981514 </t>
  </si>
  <si>
    <t>20221140133412  </t>
  </si>
  <si>
    <t>2022-03-02 15:16:56 </t>
  </si>
  <si>
    <t>NINGUNA  </t>
  </si>
  <si>
    <t>JORGE ARMANDO SANTA CRUZ </t>
  </si>
  <si>
    <t>87060911 </t>
  </si>
  <si>
    <t>20221140133422  </t>
  </si>
  <si>
    <t>2022-03-02 16:15:49 </t>
  </si>
  <si>
    <t>CAC. Derecho de petición.  </t>
  </si>
  <si>
    <t>20221140133432  </t>
  </si>
  <si>
    <t>2022-03-02 16:21:59 </t>
  </si>
  <si>
    <t>CAC. Solicitud de numero de registro de PRIMAP. </t>
  </si>
  <si>
    <t>formacion@bomberosfloridablanca.com  </t>
  </si>
  <si>
    <t>20221140133442  </t>
  </si>
  <si>
    <t>2022-03-02 16:32:22 </t>
  </si>
  <si>
    <t>CAC. Solicitud del numero de registro curso de Sistema comando de incidentes básico para bomberos.  </t>
  </si>
  <si>
    <t>20221140133472  </t>
  </si>
  <si>
    <t>2022-03-02 16:45:53 </t>
  </si>
  <si>
    <t>CAC. Oficio CONS Nº 007 Febrero 16 de 2022 Respuesta queja Adriam Sanchez Cte CBV de Galapa. </t>
  </si>
  <si>
    <t>20221140133482  </t>
  </si>
  <si>
    <t>2022-03-02 16:51:59 </t>
  </si>
  <si>
    <t>RD. VIÁTICOS CAICEDONIA - VALLE DEL CAUCA, 23 Y 24 DE FEBRERO. </t>
  </si>
  <si>
    <t>mvidal@valledelcauca.gov.co  </t>
  </si>
  <si>
    <t>3103581700 </t>
  </si>
  <si>
    <t>MELBA LEYNER VIDAL </t>
  </si>
  <si>
    <t>20221140133492  </t>
  </si>
  <si>
    <t>2022-03-03 09:34:18 </t>
  </si>
  <si>
    <t>RD. CUENTA DE COBRO No. 2. </t>
  </si>
  <si>
    <t>CARRERA 7 # 6A - 52  </t>
  </si>
  <si>
    <t>3123690783 </t>
  </si>
  <si>
    <t>FABIANDELGADILLO2@HOTMAIL.COM  </t>
  </si>
  <si>
    <t>YERSON FABIAN DELGADILLO PAEZ </t>
  </si>
  <si>
    <t>20221140133512  </t>
  </si>
  <si>
    <t>2022-03-03 09:47:49 </t>
  </si>
  <si>
    <t>SM. Remisión de certificados para firma, registro No. 302-2021. </t>
  </si>
  <si>
    <t>20221140133522  </t>
  </si>
  <si>
    <t>2022-03-03 09:51:27 </t>
  </si>
  <si>
    <t>SM. Remisión de diplomas para firma (solo adjuntan diplomas), registros: 055-2021 y 56-2021. </t>
  </si>
  <si>
    <t>CARRERA 15 # 10 - 51  </t>
  </si>
  <si>
    <t>7602794 </t>
  </si>
  <si>
    <t>bomberosduitama@gmail.com  </t>
  </si>
  <si>
    <t>CUERPO DE BOMBEROS VOLUNTARIOS DE DUITAMA  </t>
  </si>
  <si>
    <t>891.855.193-5 </t>
  </si>
  <si>
    <t>20221140133532  </t>
  </si>
  <si>
    <t>2022-03-03 11:13:40 </t>
  </si>
  <si>
    <t>CAC. Solicitud cambio de coordinador de curso básico SCI bomberos Itagüí-AMVA 5-6 marzo / registro DNBC- 014-2022. </t>
  </si>
  <si>
    <t>ITAGUI  </t>
  </si>
  <si>
    <t>bomberositagui@gmail.com  </t>
  </si>
  <si>
    <t>CUERPO DE BOMBEROS VOLUNTARIOS DE ITAGUI  </t>
  </si>
  <si>
    <t>20221140133542  </t>
  </si>
  <si>
    <t>2022-03-03 11:31:51 </t>
  </si>
  <si>
    <t>CAC. ENVIO SOPORTES PLAN DE MEJORAMIENTO MATRIZ DE HALLAZGOS. </t>
  </si>
  <si>
    <t>890.003.904-6 </t>
  </si>
  <si>
    <t>-31 </t>
  </si>
  <si>
    <t>20221140133552  </t>
  </si>
  <si>
    <t>2022-03-03 11:43:05 </t>
  </si>
  <si>
    <t>CAC. “ajustes registro de curso radicado 20221140131832”. </t>
  </si>
  <si>
    <t>CARRERA 01 ESQUINA  </t>
  </si>
  <si>
    <t>3113715907 </t>
  </si>
  <si>
    <t>bomberos.albania@gmail.com  </t>
  </si>
  <si>
    <t>CUERPO DE BOMBEROS VOLUNTARIOS DE ALBANIA - LA GUAJIRA  </t>
  </si>
  <si>
    <t>900.179.523-4 </t>
  </si>
  <si>
    <t>20221140133562  </t>
  </si>
  <si>
    <t>2022-03-03 11:46:32 </t>
  </si>
  <si>
    <t>RD. Legalización de comisión Tocancipá - Cundinamarca el día 26 de febrero. </t>
  </si>
  <si>
    <t>FACTURAS </t>
  </si>
  <si>
    <t>andres.munoz@dnbc.gov.co  </t>
  </si>
  <si>
    <t>ANDRES MUÑOZ  </t>
  </si>
  <si>
    <t>20221140133572  </t>
  </si>
  <si>
    <t>2022-03-03 11:50:10 </t>
  </si>
  <si>
    <t>Carrera 30 No. 85A - 39  </t>
  </si>
  <si>
    <t>2571166 </t>
  </si>
  <si>
    <t>LUIS ALBERTO VALENCIA PULIDO </t>
  </si>
  <si>
    <t>20221140133582  </t>
  </si>
  <si>
    <t>2022-03-03 11:53:03 </t>
  </si>
  <si>
    <t>Cra 35 No. 85A -39  </t>
  </si>
  <si>
    <t>EDGAR ALEXANDER MAYA LOPEZ </t>
  </si>
  <si>
    <t>20221140133592  </t>
  </si>
  <si>
    <t>2022-03-03 11:56:57 </t>
  </si>
  <si>
    <t>Carrera 30 # 85a - 39  </t>
  </si>
  <si>
    <t>3223472143 </t>
  </si>
  <si>
    <t>edwin.gonzalez@dnbc.gov.co  </t>
  </si>
  <si>
    <t>EDWIN GONZALEZ MALAGON </t>
  </si>
  <si>
    <t>20221140133602  </t>
  </si>
  <si>
    <t>2022-03-03 12:04:09 </t>
  </si>
  <si>
    <t>RD. Legalización de comisión Tocancipá - Cundinamarca el día 25 de febrero. </t>
  </si>
  <si>
    <t>Carrera 26 G 9 No. 72 -33  </t>
  </si>
  <si>
    <t>3042211169 </t>
  </si>
  <si>
    <t>altevez_2000@hotmail.com  </t>
  </si>
  <si>
    <t>ALVARO JOSE RESTREPO PLAZA </t>
  </si>
  <si>
    <t>20221140133612  </t>
  </si>
  <si>
    <t>2022-03-03 13:27:11 </t>
  </si>
  <si>
    <t>RD. Legalización de comisión Acacias - Meta, el día 26 y 27 de febrero. </t>
  </si>
  <si>
    <t>JAVIER ALBERTO CORAL MENESES </t>
  </si>
  <si>
    <t>20221140133622  </t>
  </si>
  <si>
    <t>2022-03-03 13:32:24 </t>
  </si>
  <si>
    <t>a Carrera 30 No. 85A – 39/47  </t>
  </si>
  <si>
    <t>2 57 12 63 </t>
  </si>
  <si>
    <t>jairo.soto@dnbc.gov.co  </t>
  </si>
  <si>
    <t>JAIRO SOTO GIL SUBDIRECTOR ESTRATéGICO Y DE COORDINACIóN BOMBERIL </t>
  </si>
  <si>
    <t>20221140133632  </t>
  </si>
  <si>
    <t>2022-03-03 13:48:36 </t>
  </si>
  <si>
    <t>SM. DIPLOMAS PARA FIRMA REGISTROS: 478-2021, 504-2021 (con acta), 477-2021, 476 - 2021, 009-2022, 479-2021, 491 -2021 (En este paquete se encuetra un diploma que no es de nosotros). </t>
  </si>
  <si>
    <t>20221140133642  </t>
  </si>
  <si>
    <t>2022-03-03 14:07:35 </t>
  </si>
  <si>
    <t>SM. DIPLOMAS PARA FIRMA REGISTROS. 2239-2021, 459-2021, 458-2021. </t>
  </si>
  <si>
    <t>bomberospitalito@hotmail.com  </t>
  </si>
  <si>
    <t>20221140133652  </t>
  </si>
  <si>
    <t>2022-03-03 14:28:29 </t>
  </si>
  <si>
    <t>CAC. ACTUALIZACION CRONOGRAMA CURSO BOMBERO I CBVC. </t>
  </si>
  <si>
    <t>20221140133682  </t>
  </si>
  <si>
    <t>2022-03-03 15:25:45 </t>
  </si>
  <si>
    <t>RD. CUENTA DE COBRO NO. 01. </t>
  </si>
  <si>
    <t>CARRERA 14#77-39  </t>
  </si>
  <si>
    <t>3004816365 </t>
  </si>
  <si>
    <t>jmanzur987@hotmail.com  </t>
  </si>
  <si>
    <t>JORGE ALFREDO MANZUR HARF </t>
  </si>
  <si>
    <t>20221140133692  </t>
  </si>
  <si>
    <t>2022-03-03 15:35:49 </t>
  </si>
  <si>
    <t>CAC. asistencia bomberos dos. </t>
  </si>
  <si>
    <t>CARRERA 50 B # 52A - 49  </t>
  </si>
  <si>
    <t>5465589 </t>
  </si>
  <si>
    <t>bomberoselsantuario@yahoo.es  </t>
  </si>
  <si>
    <t>CUERPO DE BOMBEROS VOLUNTARIOS DE EL SANTUARIO  </t>
  </si>
  <si>
    <t>811.023.633-3 </t>
  </si>
  <si>
    <t>20221140133702  </t>
  </si>
  <si>
    <t>2022-03-03 15:49:14 </t>
  </si>
  <si>
    <t>CAC. Informes comodatos de febrero 2022. </t>
  </si>
  <si>
    <t>CALLE 113 # 50 - 64  </t>
  </si>
  <si>
    <t>2693333 </t>
  </si>
  <si>
    <t>cbvibague@yahoo.es  </t>
  </si>
  <si>
    <t>BENEMERITO CUERPO DE BOMBEROS VOLUNTARIOS DE IBAGUE  </t>
  </si>
  <si>
    <t>890.701.379-3 </t>
  </si>
  <si>
    <t>Edgar Hernán Molina Macías </t>
  </si>
  <si>
    <t>GESTIÓN DE COMUNICACIONES </t>
  </si>
  <si>
    <t>20221140133712  </t>
  </si>
  <si>
    <t>2022-03-03 15:52:22 </t>
  </si>
  <si>
    <t>CAC. Informes de supervisión comodato. </t>
  </si>
  <si>
    <t>cbvibague@gmail.com  </t>
  </si>
  <si>
    <t>20221140133732  </t>
  </si>
  <si>
    <t>2022-03-03 16:05:08 </t>
  </si>
  <si>
    <t>CAC. Copia de la respuesta dada al Alcalde Municipal que hace referencia a la prestación del servicio en el Cuerpo de Bomberos. </t>
  </si>
  <si>
    <t>CARRERA 1 # 12 - 108  </t>
  </si>
  <si>
    <t>3187173718 </t>
  </si>
  <si>
    <t>bomberos.ipiales@hotmail.com  </t>
  </si>
  <si>
    <t>CUERPO DE BOMBEROS VOLUNTARIOS DE IPIALES  </t>
  </si>
  <si>
    <t>800.153.527-8 </t>
  </si>
  <si>
    <t>20221140133742  </t>
  </si>
  <si>
    <t>2022-03-03 16:16:55 </t>
  </si>
  <si>
    <t>cac. Ajustes registro de curso radicado 20221140129292. </t>
  </si>
  <si>
    <t>bomberosvoluntariosviota@outlook.com  </t>
  </si>
  <si>
    <t>20221140133752  </t>
  </si>
  <si>
    <t>2022-03-03 16:19:46 </t>
  </si>
  <si>
    <t>CAC. Informe Tribunal Disciplinario del Cuerpo de Bomberos Voluntarios. </t>
  </si>
  <si>
    <t>20221140133762  </t>
  </si>
  <si>
    <t>2022-03-03 16:26:44 </t>
  </si>
  <si>
    <t>CAC., SOLICITUD DE ACOMPAÑAMIENTO E INTERVENCION POR PARTE DE LA DNBC.  </t>
  </si>
  <si>
    <t>Carrera 9 # 10 - 78  </t>
  </si>
  <si>
    <t>3117875045 </t>
  </si>
  <si>
    <t>bomberosdesantaanamagdalena@gmail.com  </t>
  </si>
  <si>
    <t>CUERPO DE BOMBEROS VOLUNTARIOS DE SANTA ANA - MAGDALENA  </t>
  </si>
  <si>
    <t>20221140133772  </t>
  </si>
  <si>
    <t>2022-03-03 16:49:21 </t>
  </si>
  <si>
    <t>CAC. Ajustes registro de curso radicado 20221140131782”. </t>
  </si>
  <si>
    <t>BARRIO 4 DE JUNIO  </t>
  </si>
  <si>
    <t>3202872469 </t>
  </si>
  <si>
    <t>escuela@bomberoslaunionvalle.org  </t>
  </si>
  <si>
    <t>CUERPO DE BOMBEROS VOLUNTARIOS DE LA UNION  </t>
  </si>
  <si>
    <t>20221140133812  </t>
  </si>
  <si>
    <t>2022-03-04 09:20:23 </t>
  </si>
  <si>
    <t>CAC. listado de asistencias bomberos dos el santuario. </t>
  </si>
  <si>
    <t>20221140133822  </t>
  </si>
  <si>
    <t>2022-03-04 09:36:34 </t>
  </si>
  <si>
    <t>CAC. Respuesta a radicado DNBC No. 20222110034511. </t>
  </si>
  <si>
    <t>CALLE 21# 9 - 43  </t>
  </si>
  <si>
    <t>7370983 </t>
  </si>
  <si>
    <t>contratacion@maguipayan-narino.gov.co  </t>
  </si>
  <si>
    <t>ALCALDIA MUNICIPAL DE MAGUI PAYAN  </t>
  </si>
  <si>
    <t>800.099.106-1 </t>
  </si>
  <si>
    <t>20221140133832  </t>
  </si>
  <si>
    <t>2022-03-04 09:41:29 </t>
  </si>
  <si>
    <t>CAC. Respuesta petición especial.  </t>
  </si>
  <si>
    <t>CRA 20 # 20 - 14  </t>
  </si>
  <si>
    <t>alcaldia@betulia-antioquia.gov.co  </t>
  </si>
  <si>
    <t>ALCALDIA BETULIA ANTIOQUIA </t>
  </si>
  <si>
    <t>20221140133842  </t>
  </si>
  <si>
    <t>2022-03-04 09:46:38 </t>
  </si>
  <si>
    <t>CAC. Respuesta solicitud Registro de cursos Bomberos Montelíbano Radicado DNBC 20221140127662 - Completar solicitud. </t>
  </si>
  <si>
    <t>20221140133852  </t>
  </si>
  <si>
    <t>2022-03-04 10:10:32 </t>
  </si>
  <si>
    <t>RD. Adquisición equipos de protección personal especializados en extinción de incendios. </t>
  </si>
  <si>
    <t>CARRERA 7 BIS # 124 - 10  </t>
  </si>
  <si>
    <t>6298804 6129348 </t>
  </si>
  <si>
    <t>ripel@ripel.com  </t>
  </si>
  <si>
    <t>RIPEL  </t>
  </si>
  <si>
    <t>8300542998 </t>
  </si>
  <si>
    <t>20221140133872  </t>
  </si>
  <si>
    <t>2022-03-04 10:25:17 </t>
  </si>
  <si>
    <t>CAC. Copia Derecho de Petición. </t>
  </si>
  <si>
    <t>Calle 16 # 19 A - 20  </t>
  </si>
  <si>
    <t>3103677926-7748112 </t>
  </si>
  <si>
    <t>cbvmagangue2020@gmail.com  </t>
  </si>
  <si>
    <t>CUERPO DE BOMBEROS VOLUNTARIOS MAGANGUE - BOLIVAR  </t>
  </si>
  <si>
    <t>20221140133882  </t>
  </si>
  <si>
    <t>2022-03-04 10:28:48 </t>
  </si>
  <si>
    <t>CAC. ajustes registro de curso radicado 20221140133432. </t>
  </si>
  <si>
    <t>20221140133892  </t>
  </si>
  <si>
    <t>2022-03-04 10:45:09 </t>
  </si>
  <si>
    <t>CAC. Arreglos de solicitud de SCI radicado 20221140133442.  </t>
  </si>
  <si>
    <t>20221140133902  </t>
  </si>
  <si>
    <t>2022-03-04 10:55:09 </t>
  </si>
  <si>
    <t>CI. Remisión respuesta dada por la Alcaldía Municipal. </t>
  </si>
  <si>
    <t>CARRERA 13 # 3° - 18  </t>
  </si>
  <si>
    <t>3132777000 </t>
  </si>
  <si>
    <t>bomberoslejanias@gmail.com  </t>
  </si>
  <si>
    <t>CUERPO DE BOMBEROS VOLUNTARIOS DE LEJANIAS  </t>
  </si>
  <si>
    <t>822.006.574-5 </t>
  </si>
  <si>
    <t>20221140133912  </t>
  </si>
  <si>
    <t>2022-03-04 10:59:16 </t>
  </si>
  <si>
    <t>CI. URGENTE Cumplimiento Ley 1575 de 2012. </t>
  </si>
  <si>
    <t>20221140133922  </t>
  </si>
  <si>
    <t>2022-03-04 11:02:25 </t>
  </si>
  <si>
    <t>CAC. Envió certificación del personal activo, &amp;amp;quot;carnetización&amp;amp;quot;. </t>
  </si>
  <si>
    <t>Carrera 3 # 5 - 56  </t>
  </si>
  <si>
    <t>3108169552 </t>
  </si>
  <si>
    <t>bomberospitalito.escuela@gmail.com  </t>
  </si>
  <si>
    <t>ESCUELA SURCOLOMBIANA DE BOMBEROS - PITALITO  </t>
  </si>
  <si>
    <t>20221140133932  </t>
  </si>
  <si>
    <t>2022-03-04 11:21:24 </t>
  </si>
  <si>
    <t>RD. Cuenta de cobro No. 1. </t>
  </si>
  <si>
    <t>VEREDA ABREO  </t>
  </si>
  <si>
    <t>3206574871 </t>
  </si>
  <si>
    <t>cristian.salcedo@dnbc.gov.co  </t>
  </si>
  <si>
    <t>CRISTIAN FERNANDO SALCEDO RUEDA </t>
  </si>
  <si>
    <t>1.098.710.574 </t>
  </si>
  <si>
    <t>-16 </t>
  </si>
  <si>
    <t>20221140133942  </t>
  </si>
  <si>
    <t>2022-03-04 11:25:14 </t>
  </si>
  <si>
    <t>CAC. Mintrabajo - Respuesta Radicado No. 08SE2022410600000008243. </t>
  </si>
  <si>
    <t>Carrera 14 No. 99-33 pisos 6, 7, 10, 11, 12 y 13  </t>
  </si>
  <si>
    <t>4893900 </t>
  </si>
  <si>
    <t>pqrsd@mintrabajo.gov.co  </t>
  </si>
  <si>
    <t>MIN TRABAJO  </t>
  </si>
  <si>
    <t>-30 </t>
  </si>
  <si>
    <t>20221140133952  </t>
  </si>
  <si>
    <t>2022-03-04 11:35:43 </t>
  </si>
  <si>
    <t>CAC. HOMOLOGACION CURSO CPI. </t>
  </si>
  <si>
    <t>CARRERA 8 # 10 -11  </t>
  </si>
  <si>
    <t>3134159828 </t>
  </si>
  <si>
    <t>cbomberosmaní2014@hotmail.com  </t>
  </si>
  <si>
    <t>CUERPO DE BOMBEROS VOLUNTARIOS DE MANI - CASANARE  </t>
  </si>
  <si>
    <t>844.001.449-1 </t>
  </si>
  <si>
    <t>20221140133962  </t>
  </si>
  <si>
    <t>2022-03-04 11:39:41 </t>
  </si>
  <si>
    <t>CAC. Ajustes registro de curso radicado 20221140133772. </t>
  </si>
  <si>
    <t>20221140133972  </t>
  </si>
  <si>
    <t>2022-03-04 11:44:52 </t>
  </si>
  <si>
    <t>CAC. Matriz de emergencias año 2022. </t>
  </si>
  <si>
    <t>CARRERA 11 No. 15 - 141  </t>
  </si>
  <si>
    <t>5166939 </t>
  </si>
  <si>
    <t>capacitacionbomberosjamundi@gmail.com  </t>
  </si>
  <si>
    <t>CUERPO DE BOMBEROS VOLUNTARIOS DE JAMUNDI - VALLE DEL CAUCA  </t>
  </si>
  <si>
    <t>890.309953-1 </t>
  </si>
  <si>
    <t>20221140133982  </t>
  </si>
  <si>
    <t>2022-03-04 11:51:32 </t>
  </si>
  <si>
    <t>CAC. Solicitud de Inclusión. </t>
  </si>
  <si>
    <t>delegaciondebomberosguaviare@gmail.com  </t>
  </si>
  <si>
    <t>3115778223 </t>
  </si>
  <si>
    <t>DELEGACION DEPARTAMENTAL BOMBEROS GUAVIARE  </t>
  </si>
  <si>
    <t>Pedro Andrés Manosalva Rincón </t>
  </si>
  <si>
    <t>20221140134002  </t>
  </si>
  <si>
    <t>2022-03-04 11:59:29 </t>
  </si>
  <si>
    <t>CAC. OFICIO20222000015501/: DESIGNACIÓN DELEGADO ANTE LA JUNTA NACIONAL DE BOMBEROS DE COLOMBIA DNBC. </t>
  </si>
  <si>
    <t>AV CALLE 26 # 69B - 53  </t>
  </si>
  <si>
    <t>4870024 </t>
  </si>
  <si>
    <t>direccionejecutiva@fnd.org.co  </t>
  </si>
  <si>
    <t>FEDERACION NACIONAL DE DEPARTAMENTOS  </t>
  </si>
  <si>
    <t>ANDREA.GONZALEZ </t>
  </si>
  <si>
    <t>20221140134012  </t>
  </si>
  <si>
    <t>2022-03-04 12:11:22 </t>
  </si>
  <si>
    <t>CAC. Seguimiento Plan Estratégico del Vía Parque Isla de Salamanca Sentencia 3872 de 2020 RespuestaSinRadicadoSuperiorMbConfig. </t>
  </si>
  <si>
    <t>INVITACIONES </t>
  </si>
  <si>
    <t>CALLE 7 # 6 - 54  </t>
  </si>
  <si>
    <t>562 9300 </t>
  </si>
  <si>
    <t>www.presidencia.gov.co  </t>
  </si>
  <si>
    <t>PRESIDENCIA DE LA REPUBLICA  </t>
  </si>
  <si>
    <t>DIRECTOR </t>
  </si>
  <si>
    <t>20221140134022  </t>
  </si>
  <si>
    <t>2022-03-04 14:57:43 </t>
  </si>
  <si>
    <t>RD LEGALIZACION VIATICOS </t>
  </si>
  <si>
    <t>CALLE 66#11-50  </t>
  </si>
  <si>
    <t>3102683455 </t>
  </si>
  <si>
    <t>JULIO.CHAMORRO@DNBC.GOV.CO  </t>
  </si>
  <si>
    <t>JULIO ALEJANDRO CHAMORRO CABRERA </t>
  </si>
  <si>
    <t>20221140134042  </t>
  </si>
  <si>
    <t>2022-03-04 15:14:09 </t>
  </si>
  <si>
    <t>20221140134052  </t>
  </si>
  <si>
    <t>2022-03-04 15:18:37 </t>
  </si>
  <si>
    <t>20221140134062  </t>
  </si>
  <si>
    <t>2022-03-04 15:38:55 </t>
  </si>
  <si>
    <t>CAC. AJUSTES REGISTRO DE CURSO RADICADO 20221140131872. </t>
  </si>
  <si>
    <t>CALLE 28 # 10 - 13  </t>
  </si>
  <si>
    <t>(6) 3265200 </t>
  </si>
  <si>
    <t>bomberosvoluntariospereira@gmail.com  </t>
  </si>
  <si>
    <t>CUERPO DE BOMBEROS VOLUNTARIOS DE PEREIRA  </t>
  </si>
  <si>
    <t>800.023.706-2 </t>
  </si>
  <si>
    <t>20221140134072  </t>
  </si>
  <si>
    <t>2022-03-04 16:15:35 </t>
  </si>
  <si>
    <t>CAC. “ajustes registro de curso radicado 20221140133552”. </t>
  </si>
  <si>
    <t>20221140134082  </t>
  </si>
  <si>
    <t>2022-03-04 16:26:25 </t>
  </si>
  <si>
    <t>CAC. POSTULACIÓN CURSO OPAQ _ BOMBEROS PASTO. </t>
  </si>
  <si>
    <t>LUZ.SERNA </t>
  </si>
  <si>
    <t>20221140134092  </t>
  </si>
  <si>
    <t>2022-03-04 16:34:45 </t>
  </si>
  <si>
    <t>CAC. SOLICITUD APOYO CAPACITACIÓN Y CURSOS A CUERPO DE BOMBEROS OFICIALES DE BUCARAMANGA. </t>
  </si>
  <si>
    <t>Calle 44 No. 10-13  </t>
  </si>
  <si>
    <t>6522220 </t>
  </si>
  <si>
    <t>direcciongeneral@direcciongeneral.Gov.co  </t>
  </si>
  <si>
    <t>CUERPO DE BOMBEROS OFICIALES DE BUCARAMANGA YELITZA OLIVEROS RAMíREZ  </t>
  </si>
  <si>
    <t>20221140134112  </t>
  </si>
  <si>
    <t>2022-03-04 16:55:54 </t>
  </si>
  <si>
    <t>CAC. Solicitud Registros / Benemérito Cuerpo de Bomberos Voluntarios de Villagorgona. </t>
  </si>
  <si>
    <t>CALLE 10 CARRERA 12 ESQUINA  </t>
  </si>
  <si>
    <t>2601188 </t>
  </si>
  <si>
    <t>institucional@bomberosvillagorgona.org  </t>
  </si>
  <si>
    <t>CUERPO DE BOMBEROS VOLUNTARIOS DE VILLAGORGONA  </t>
  </si>
  <si>
    <t>891.380.094-4 </t>
  </si>
  <si>
    <t>20229000134122  </t>
  </si>
  <si>
    <t>2022-03-05 15:26:26 </t>
  </si>
  <si>
    <t>Instructores avalados Bomberos de Bucaramanga </t>
  </si>
  <si>
    <t>Carrera 18 # 46-20 Torre 1 Apto 1103 Torres Elite </t>
  </si>
  <si>
    <t>+573115736979 3115736979 </t>
  </si>
  <si>
    <t>ochoajudicatura@gmail.com </t>
  </si>
  <si>
    <t>Edgar Ochoa Flórez </t>
  </si>
  <si>
    <t>91262923 </t>
  </si>
  <si>
    <t>-15 </t>
  </si>
  <si>
    <t>20221140134142  </t>
  </si>
  <si>
    <t>2022-03-07 10:26:52 </t>
  </si>
  <si>
    <t>CAC. Re cumplimiento Ley 1575 de 2012- contratación para la prestación del servicio público esencial con el cuerpo de bomberos voluntarios para la vigencia 2022 - radicado 20222110032831. </t>
  </si>
  <si>
    <t>Calle 6 No. 7-52  </t>
  </si>
  <si>
    <t>(057) (8) 2870015 </t>
  </si>
  <si>
    <t>alcaldia@cajamarca-tolima.gov.co  </t>
  </si>
  <si>
    <t>ALCALDÍA MUNICIPAL DE CAJAMARCA  </t>
  </si>
  <si>
    <t>-28 </t>
  </si>
  <si>
    <t>20221140134162  </t>
  </si>
  <si>
    <t>2022-03-07 10:53:56 </t>
  </si>
  <si>
    <t>CI. Respuesta solicitud Registro de curso Bomberos Cáqueza Radicado DNBC 20221000127792 - completar solicitud. </t>
  </si>
  <si>
    <t>CALLE 3 # 3-09 SUR  </t>
  </si>
  <si>
    <t>3213901757 </t>
  </si>
  <si>
    <t>bomberosdecolombiacaqueza@hotmail.com  </t>
  </si>
  <si>
    <t>CUERPO DE BOMBEROS VOLUNTARIOS CAQUEZA  </t>
  </si>
  <si>
    <t>8320027338 </t>
  </si>
  <si>
    <t>20221140134182  </t>
  </si>
  <si>
    <t>2022-03-07 11:20:59 </t>
  </si>
  <si>
    <t>CAC. Soportes / Registro N° 251-2021 / Curso actualización bombero 1. </t>
  </si>
  <si>
    <t>educacionbomberilfloridavalle@gmail.com  </t>
  </si>
  <si>
    <t>DEPARTAMENTO DE EEDUCACIóN BOMBERO FLORIDA VALLE  </t>
  </si>
  <si>
    <t>20221140134192  </t>
  </si>
  <si>
    <t>2022-03-07 11:36:09 </t>
  </si>
  <si>
    <t>RD FACTURA ASEA-4177 </t>
  </si>
  <si>
    <t>Carrera 51 C No. 12B sur 66  </t>
  </si>
  <si>
    <t>3222278 </t>
  </si>
  <si>
    <t>asearesp@mail.com  </t>
  </si>
  <si>
    <t>ASEAR S.A. E.S.P.  </t>
  </si>
  <si>
    <t>20221140134202  </t>
  </si>
  <si>
    <t>2022-03-07 11:42:19 </t>
  </si>
  <si>
    <t>RD FACTURA EB000300000132 </t>
  </si>
  <si>
    <t>calle 57 n. 13-60  </t>
  </si>
  <si>
    <t>3080700 </t>
  </si>
  <si>
    <t>ETB  </t>
  </si>
  <si>
    <t>20221140134232  </t>
  </si>
  <si>
    <t>2022-03-07 13:52:09 </t>
  </si>
  <si>
    <t>CAC. RTA. RAD. DNBC N° 20222110035041. </t>
  </si>
  <si>
    <t>Calle 15 N° 8 - 20, Centro - Palacio Municipal  </t>
  </si>
  <si>
    <t>4 765 4567 </t>
  </si>
  <si>
    <t>gobierno@chinu-cordoba.gov.co  </t>
  </si>
  <si>
    <t>ALCALDIA CHINU CORDOBA </t>
  </si>
  <si>
    <t>-27 </t>
  </si>
  <si>
    <t>20221140134242  </t>
  </si>
  <si>
    <t>2022-03-07 13:54:24 </t>
  </si>
  <si>
    <t>CAC. REPORTE INFORMES COMODATO DNBC 2022.  </t>
  </si>
  <si>
    <t>CARRERA 6 # 5-64  </t>
  </si>
  <si>
    <t>8387140 </t>
  </si>
  <si>
    <t>bomberosrivera@hotmail.es  </t>
  </si>
  <si>
    <t>CUERPO DE BOMBEROS VOLUNTARIOS DE RIVERA  </t>
  </si>
  <si>
    <t>813.012.320-3 </t>
  </si>
  <si>
    <t>20221140134272  </t>
  </si>
  <si>
    <t>2022-03-07 14:12:13 </t>
  </si>
  <si>
    <t>CAC. COPIA OFICIO 20212110032061 DE 27/12/2021, RESPUESTA A SOLICITUD CONCEPTO TÉCNICO. </t>
  </si>
  <si>
    <t>CARRERA 3 CALLE 20 ESQUINA  </t>
  </si>
  <si>
    <t>2611418 - 2633900 </t>
  </si>
  <si>
    <t>talentohumano@ibague.gov.co  </t>
  </si>
  <si>
    <t>ALCALDÍA MUNICIPAL DE IBAGUE  </t>
  </si>
  <si>
    <t>20221140134282  </t>
  </si>
  <si>
    <t>2022-03-07 14:17:18 </t>
  </si>
  <si>
    <t>20221140134312  </t>
  </si>
  <si>
    <t>2022-03-07 14:58:26 </t>
  </si>
  <si>
    <t>CAC. Documento - 2022002438, respuesta solicitud de información en relación al Cuerpo de Bomberos Oficiales. </t>
  </si>
  <si>
    <t>CARRERA 50 # 50 - 02  </t>
  </si>
  <si>
    <t>5510025 </t>
  </si>
  <si>
    <t>correo.guarne@guarne-antioquia.gov.co  </t>
  </si>
  <si>
    <t>ALCALDIA GUARNE ANTIOQUIA </t>
  </si>
  <si>
    <t>20221140134332  </t>
  </si>
  <si>
    <t>2022-03-07 15:56:17 </t>
  </si>
  <si>
    <t>CAC. SOLICITUD CARNETIZACION. </t>
  </si>
  <si>
    <t>PALACIO MUNICIPAL PISO 1 , CALLE 28 # 26 - 04  </t>
  </si>
  <si>
    <t>(5) 2844225 </t>
  </si>
  <si>
    <t>bomberoscorozalsucre@hotmail.com  </t>
  </si>
  <si>
    <t>CUERPO DE BOMBEROS VOLUNTARIOS DE COROZAL  </t>
  </si>
  <si>
    <t>8230024513 </t>
  </si>
  <si>
    <t>20221140134342  </t>
  </si>
  <si>
    <t>2022-03-07 16:03:28 </t>
  </si>
  <si>
    <t>CAC. Respuesta Registro de curso Bomberos Viotá Radicado DNBC 20221140133742. </t>
  </si>
  <si>
    <t>20221140134352  </t>
  </si>
  <si>
    <t>2022-03-07 16:16:09 </t>
  </si>
  <si>
    <t>RD. Legalización de Comisión, Caicedonia - Valle del Cauca, los días 23 y 24 de febrero. </t>
  </si>
  <si>
    <t>No definido </t>
  </si>
  <si>
    <t>Carrera 7 No 11-89 Barrio Hospital  </t>
  </si>
  <si>
    <t>ORLANDO.MURILLO@DNBC.GOV.CO  </t>
  </si>
  <si>
    <t>ORLANDO MURILLO LOPEZ </t>
  </si>
  <si>
    <t>91518635 </t>
  </si>
  <si>
    <t>20221140134362  </t>
  </si>
  <si>
    <t>2022-03-07 16:30:20 </t>
  </si>
  <si>
    <t>CAC. equipo de inspeccion vigilancia y control REENVIO DE 28 REQUERIMIENTOS CERTIFICADO SEGURIDAD HUMANA BOMBEROS MARIA LA BAJA, BOLIVAR. </t>
  </si>
  <si>
    <t>Montecarlos, Calle 13 No. 8-61  </t>
  </si>
  <si>
    <t>3206038634 </t>
  </si>
  <si>
    <t>bomberoslabaja@hotmail.com  </t>
  </si>
  <si>
    <t>CUERPO DE BOMBEROS VOLUNTARIOS MARIA LA BAJA PENDIENTE </t>
  </si>
  <si>
    <t>20221140134372  </t>
  </si>
  <si>
    <t>2022-03-07 16:59:38 </t>
  </si>
  <si>
    <t>RD. Certificación brigada forestal. </t>
  </si>
  <si>
    <t>CARRERA 27 # 29 - 07  </t>
  </si>
  <si>
    <t>543 25 421 </t>
  </si>
  <si>
    <t>bombercar@hotmail.com  </t>
  </si>
  <si>
    <t>CUERPO DE BOMBEROS VOLUNTARIOS DE EL CARMEN DEL VIBORAL  </t>
  </si>
  <si>
    <t>800.009.884-7 </t>
  </si>
  <si>
    <t>VIVIANA.ANDRADE </t>
  </si>
  <si>
    <t>20221140134382  </t>
  </si>
  <si>
    <t>2022-03-08 10:19:01 </t>
  </si>
  <si>
    <t>CAC: Comunicado de aceptación </t>
  </si>
  <si>
    <t>CALLE 16 # 10-00  </t>
  </si>
  <si>
    <t>3182153827 - 3188217243 </t>
  </si>
  <si>
    <t>bomberossantiagodetolu@hotmail.com  </t>
  </si>
  <si>
    <t>CUERPO DE BOMBEROS VOLUNTARIOS DE SANTIAGO DE TOLU  </t>
  </si>
  <si>
    <t>900.308.387-3 </t>
  </si>
  <si>
    <t>20221140134392  </t>
  </si>
  <si>
    <t>2022-03-08 15:50:01 </t>
  </si>
  <si>
    <t>CI: Datos específicos de bombera desaparecida </t>
  </si>
  <si>
    <t>800.049.215-0 </t>
  </si>
  <si>
    <t>20221140134402  </t>
  </si>
  <si>
    <t>2022-03-08 16:48:10 </t>
  </si>
  <si>
    <t>CALLE 19 # 5-30  </t>
  </si>
  <si>
    <t>2494837 </t>
  </si>
  <si>
    <t>comjuridica@outloo.es  </t>
  </si>
  <si>
    <t>COMJURIDICA ASESORES  </t>
  </si>
  <si>
    <t>900084353-1 </t>
  </si>
  <si>
    <t>-26 </t>
  </si>
  <si>
    <t>20221140134412  </t>
  </si>
  <si>
    <t>2022-03-09 09:57:25 </t>
  </si>
  <si>
    <t>CAC. Listado de requerimientos Dirección Nacional Cuerpo de Bomberos Voluntarios de Riofrío Valle del Cauca. </t>
  </si>
  <si>
    <t>CALLE 5 # 9 - 73  </t>
  </si>
  <si>
    <t>2268181 </t>
  </si>
  <si>
    <t>cbv-riofrio@hotmail.com  </t>
  </si>
  <si>
    <t>CUERPO DE BOMBEROS VOLUNTARIOS DE RIOFRIO  </t>
  </si>
  <si>
    <t>891.900.889-5 </t>
  </si>
  <si>
    <t>20221140134432  </t>
  </si>
  <si>
    <t>2022-03-09 10:16:15 </t>
  </si>
  <si>
    <t>CAC. Respuesta a radicado DNBC No.20222110034001. </t>
  </si>
  <si>
    <t>CALLE 20 # 20 - 40 PARQUE PRINCIPAL  </t>
  </si>
  <si>
    <t>contactenos@elretiro-antioquia.gov.co  </t>
  </si>
  <si>
    <t>ALCALDIA EL RETIRO ANTIOQUIA </t>
  </si>
  <si>
    <t>20221140134442  </t>
  </si>
  <si>
    <t>2022-03-09 10:22:29 </t>
  </si>
  <si>
    <t>CAC. URGENTE Cumplimiento Ley 1575 de 2012 - Gómez Plata - Antioquia. </t>
  </si>
  <si>
    <t>Carrera 50 con calle 50 # 49 - 49  </t>
  </si>
  <si>
    <t>8627522 </t>
  </si>
  <si>
    <t>gobierno@gomezplata-antioquia.gov.co  </t>
  </si>
  <si>
    <t>ALCALDIA GOMEZ PLATA SECRETARIA GENERAL GOBIERNO Y POSTCONFLICTO ANTIOQUIA </t>
  </si>
  <si>
    <t>20221140134452  </t>
  </si>
  <si>
    <t>2022-03-09 10:35:25 </t>
  </si>
  <si>
    <t>CAC. RESPUESTA RADICADO 220222110033031. </t>
  </si>
  <si>
    <t>CARRERA 13 NO. 10-58  </t>
  </si>
  <si>
    <t>3102673657 </t>
  </si>
  <si>
    <t>contactenos@fuentedeoro-meta.gov.co  </t>
  </si>
  <si>
    <t>ALCALDÍA MUNICIPAL FUENTE DE ORO META </t>
  </si>
  <si>
    <t>20221140134462  </t>
  </si>
  <si>
    <t>2022-03-09 10:40:29 </t>
  </si>
  <si>
    <t>CAC. Respuesta a la solicitud de información de inscripción de dignatarios. </t>
  </si>
  <si>
    <t>Carrera 2 No. 1 - 113  </t>
  </si>
  <si>
    <t>3115375060 </t>
  </si>
  <si>
    <t>sanjosebomberos@hotmail.com  </t>
  </si>
  <si>
    <t>CUERPO DE BOMBEROS VOLUNTARIOS DE SAN JOSE - CALDAS  </t>
  </si>
  <si>
    <t>890807745-2 </t>
  </si>
  <si>
    <t>20221140134472  </t>
  </si>
  <si>
    <t>2022-03-09 10:47:58 </t>
  </si>
  <si>
    <t>CAC. Radicado 171.22.0371, Respuesta: 20222110040661. </t>
  </si>
  <si>
    <t>CARRERA 24 ENTRE CALLES 18 Y 19  </t>
  </si>
  <si>
    <t>(7) 8853156 </t>
  </si>
  <si>
    <t>clopad@arauca-arauca.gov.co  </t>
  </si>
  <si>
    <t>ALCALDIA MUNICIPAL DE ARAUCA  </t>
  </si>
  <si>
    <t>20221140134482  </t>
  </si>
  <si>
    <t>2022-03-09 11:02:06 </t>
  </si>
  <si>
    <t>RD. Legalización de comisión Medellín - Antioquia, 3 y 4 de marzo. </t>
  </si>
  <si>
    <t>Carrera 15 No. 124-30  </t>
  </si>
  <si>
    <t>3105940054 </t>
  </si>
  <si>
    <t>josias.fiesco.agudelo@gmail.com  </t>
  </si>
  <si>
    <t>JOSIAS FIESCO AGUDELO  </t>
  </si>
  <si>
    <t>1107056493 </t>
  </si>
  <si>
    <t>20221140134492  </t>
  </si>
  <si>
    <t>2022-03-09 11:22:41 </t>
  </si>
  <si>
    <t>CAC. solicitud registro curso bombero 1 y 2 en Barichara.  </t>
  </si>
  <si>
    <t>CARRERA 6 # 3 -61  </t>
  </si>
  <si>
    <t>3118499848 </t>
  </si>
  <si>
    <t>bomberosbarichara@gmail.com  </t>
  </si>
  <si>
    <t>CUERPO DE BOMBEROS VOLUNTARIOS DE BARICHARA  </t>
  </si>
  <si>
    <t>900.616.900-3 </t>
  </si>
  <si>
    <t>20221140134502  </t>
  </si>
  <si>
    <t>2022-03-09 11:26:03 </t>
  </si>
  <si>
    <t>CAC. Remisión de documento dando a conocer que en el municipio no se tiene convenio con el Cuerpo de Bomberos. </t>
  </si>
  <si>
    <t>bomberosvlinares@gmail.com  </t>
  </si>
  <si>
    <t>CUERPO DE BOMBEROS VOLUNTARIOS LINARES - NARIñO  </t>
  </si>
  <si>
    <t>-25 </t>
  </si>
  <si>
    <t>20221140134512  </t>
  </si>
  <si>
    <t>2022-03-09 11:31:28 </t>
  </si>
  <si>
    <t>CAC. LEVANTAMIENTO CESE DE ACTIVIDADES. </t>
  </si>
  <si>
    <t>20221140134522  </t>
  </si>
  <si>
    <t>2022-03-09 11:37:51 </t>
  </si>
  <si>
    <t>CAC. Ofico PLA-085 Respuesta oficio con radicado No. 20222110034181. </t>
  </si>
  <si>
    <t>Carrera 5 Nr. 7-50  </t>
  </si>
  <si>
    <t>(4)8523101 </t>
  </si>
  <si>
    <t>gestiondelriesgojerico@gmail.com  </t>
  </si>
  <si>
    <t>ALCALDIA JERICO ANTIOQUIA SECRETARIO DE PLANEACION Y DESARROLLO RURAL  </t>
  </si>
  <si>
    <t>20221140134532  </t>
  </si>
  <si>
    <t>2022-03-09 11:42:00 </t>
  </si>
  <si>
    <t>CAC. Estado actual cuerpo de bomberos San Pedro Sucre y Galeras Sucre. </t>
  </si>
  <si>
    <t>martinezargemiro@hotmail.  </t>
  </si>
  <si>
    <t>3015332993 - 2844225 </t>
  </si>
  <si>
    <t>martinezargemiro@hotmail.es  </t>
  </si>
  <si>
    <t>DELEGACION DEPARTAMENTAL DE BOMBEROS DE SUCRE  </t>
  </si>
  <si>
    <t>20221140134552  </t>
  </si>
  <si>
    <t>2022-03-09 11:51:50 </t>
  </si>
  <si>
    <t>CAC. INFORME DE CERTICIFACION TECNICA BOMBERO 2021. </t>
  </si>
  <si>
    <t>CALLE 35 # 29-09  </t>
  </si>
  <si>
    <t>6827475 - 6838572 </t>
  </si>
  <si>
    <t>coordinacionacademica@bomberosvillavicencio.org  </t>
  </si>
  <si>
    <t>CUERPO DE BOMBEROS VOLUNTARIOS DE VILLAVICENCIO  </t>
  </si>
  <si>
    <t>20221140134562  </t>
  </si>
  <si>
    <t>2022-03-09 11:55:35 </t>
  </si>
  <si>
    <t>CAC. respuesta radicado 20222140044121 Bomberos Firavitoba. </t>
  </si>
  <si>
    <t>Calle 6 # 2-184  </t>
  </si>
  <si>
    <t>3222932217 </t>
  </si>
  <si>
    <t>bomberosfiravitoba@gmail.com  </t>
  </si>
  <si>
    <t>CBV FIRAVITOBA  </t>
  </si>
  <si>
    <t>900933194-9 </t>
  </si>
  <si>
    <t>20221140134582  </t>
  </si>
  <si>
    <t>2022-03-09 12:13:21 </t>
  </si>
  <si>
    <t>CAC. ajustes registro de curso radicado 20221140132732.  </t>
  </si>
  <si>
    <t>Calle 52 No. 47 - 65  </t>
  </si>
  <si>
    <t>3147784347 - 4015110 </t>
  </si>
  <si>
    <t>administracion@bomberoscopacabana.com  </t>
  </si>
  <si>
    <t>ADMINISTRACIóN BOMBEROS COPACABANA  </t>
  </si>
  <si>
    <t>20221140134592  </t>
  </si>
  <si>
    <t>2022-03-09 12:17:21 </t>
  </si>
  <si>
    <t>RD. LEGALIZACIÓN DE COMISIÓN. </t>
  </si>
  <si>
    <t>CALLE 48 CSUR42A-80  </t>
  </si>
  <si>
    <t>3136849140 </t>
  </si>
  <si>
    <t>lina.rojas@dnbc.gov.co  </t>
  </si>
  <si>
    <t>LINA MARIA ROJAS GALLEGO </t>
  </si>
  <si>
    <t>43.865.286 </t>
  </si>
  <si>
    <t>20221140134602  </t>
  </si>
  <si>
    <t>2022-03-09 12:21:59 </t>
  </si>
  <si>
    <t>carrera 11 #140-62  </t>
  </si>
  <si>
    <t>3115943445 </t>
  </si>
  <si>
    <t>No designa  </t>
  </si>
  <si>
    <t>MAURICIO DELGADO PERDOMO </t>
  </si>
  <si>
    <t>79.625.131 </t>
  </si>
  <si>
    <t>20221140134612  </t>
  </si>
  <si>
    <t>2022-03-09 12:24:21 </t>
  </si>
  <si>
    <t>RD. Legalización de comisión. </t>
  </si>
  <si>
    <t>20221140134622  </t>
  </si>
  <si>
    <t>2022-03-09 12:29:22 </t>
  </si>
  <si>
    <t>RD. LEGALIZACIÓN DE COMIISIÓN. </t>
  </si>
  <si>
    <t>20221140134632  </t>
  </si>
  <si>
    <t>2022-03-09 14:37:06 </t>
  </si>
  <si>
    <t>RD. Legalización de comisión, Medellín - Antioquia de los 02 al 05 de marzo de 2022.. </t>
  </si>
  <si>
    <t>20221140134642  </t>
  </si>
  <si>
    <t>2022-03-09 14:49:02 </t>
  </si>
  <si>
    <t>SM. Diplomas para firma, registro No. 459 - 2021. </t>
  </si>
  <si>
    <t>20221140134652  </t>
  </si>
  <si>
    <t>2022-03-09 14:56:33 </t>
  </si>
  <si>
    <t>SM. Diplomas para firma, registro No. 251-2021. </t>
  </si>
  <si>
    <t>(2) 2642222 - 2642691 </t>
  </si>
  <si>
    <t>bomberosflorida@yahoo.es  </t>
  </si>
  <si>
    <t>CUERPO DE BOMBEROS VOLUNTARIOS DE FLORIDA - VALLE  </t>
  </si>
  <si>
    <t>8913800439 </t>
  </si>
  <si>
    <t>20221140134662  </t>
  </si>
  <si>
    <t>2022-03-09 15:13:13 </t>
  </si>
  <si>
    <t>CAC. DOCUMENTOS CURSO ACTUALIZACION BOMBERO II AVAL 454-2021. </t>
  </si>
  <si>
    <t>CARRERA 13 # 11 - 26 BARRIO SAN FRANSISCO  </t>
  </si>
  <si>
    <t>3118102783 </t>
  </si>
  <si>
    <t>capacitacionbomberosflorencia@gmail.com  </t>
  </si>
  <si>
    <t>DCS BOMBEROS FLORENCIA  </t>
  </si>
  <si>
    <t>20221140134672  </t>
  </si>
  <si>
    <t>2022-03-09 15:16:13 </t>
  </si>
  <si>
    <t>CAC. RESPUESTA DEL RAD. DNBC No. 20222110035421. </t>
  </si>
  <si>
    <t>Cra 3 # 3-13 Centro  </t>
  </si>
  <si>
    <t>1 8495001- 3208095268 </t>
  </si>
  <si>
    <t>gobierno@guayabetal-cundinamarca.gov.co  </t>
  </si>
  <si>
    <t>ALCALDIA GUAYABETAL CUNDINAMARCA </t>
  </si>
  <si>
    <t>20221140134702  </t>
  </si>
  <si>
    <t>2022-03-09 15:49:18 </t>
  </si>
  <si>
    <t>CAC. SOLICITUD DE REGISTRO GAB. </t>
  </si>
  <si>
    <t>educacion@bomberospasto.org  </t>
  </si>
  <si>
    <t>20221140134712  </t>
  </si>
  <si>
    <t>2022-03-09 15:59:16 </t>
  </si>
  <si>
    <t>CAC. Respuesta automática: URGENTE - Cumplimiento Ley 1575 de 2012 – Contratación para la prestación del servicio público esencial con el Cuerpo de Bomberos Voluntarios para la vigencia 2022. </t>
  </si>
  <si>
    <t>Carrera 7 No. 6 - 06 Barrio Centro  </t>
  </si>
  <si>
    <t>3102604904 - 3155118436 </t>
  </si>
  <si>
    <t>gobierno@bojaca-cundinamarca.gov.co  </t>
  </si>
  <si>
    <t>ALCALDIA BOJACA CUNDINAMARCA </t>
  </si>
  <si>
    <t>20221140134742  </t>
  </si>
  <si>
    <t>2022-03-09 16:09:57 </t>
  </si>
  <si>
    <t>CI. Solicitud Información Curso de atención prehospitalaria. </t>
  </si>
  <si>
    <t>Edificio NEA – Avenida Eldorado 103-15  </t>
  </si>
  <si>
    <t>ana.pineda@aerocivil.gov.co  </t>
  </si>
  <si>
    <t>AERONAUTICA CIVIL  </t>
  </si>
  <si>
    <t>20221140134752  </t>
  </si>
  <si>
    <t>2022-03-09 16:32:29 </t>
  </si>
  <si>
    <t>RD. Legalización de comisión Bello - Antioquia, 4 de marzo. </t>
  </si>
  <si>
    <t>Carrera 89 No. 147 - 14 Conjunto Cerros del Campanario  </t>
  </si>
  <si>
    <t>3142744010 </t>
  </si>
  <si>
    <t>yerky.garavito@dnbc.gov.co  </t>
  </si>
  <si>
    <t>YERKY SNEIDER GARAVITO CANCELADO  </t>
  </si>
  <si>
    <t>20221140134762  </t>
  </si>
  <si>
    <t>2022-03-09 16:37:11 </t>
  </si>
  <si>
    <t>RD. LEGALIZACIÓN DE COMIISÓN MEDELLÍN - ANTIOQUIA. </t>
  </si>
  <si>
    <t>edwingoma@gmail.com  </t>
  </si>
  <si>
    <t>80.135.029 </t>
  </si>
  <si>
    <t>20221140134772  </t>
  </si>
  <si>
    <t>2022-03-09 16:41:06 </t>
  </si>
  <si>
    <t>RD. LEGALIZACIÓN DE COMISIÓN MEDELLÍN - ANTIOQUIA. </t>
  </si>
  <si>
    <t>20221140134792  </t>
  </si>
  <si>
    <t>2022-03-09 16:46:39 </t>
  </si>
  <si>
    <t>ANDRES FERNANDO MUÑOZ CABRERA </t>
  </si>
  <si>
    <t>20221140134802  </t>
  </si>
  <si>
    <t>2022-03-09 16:50:23 </t>
  </si>
  <si>
    <t>RD. Legalización de comisión Medellín - Antioquia. </t>
  </si>
  <si>
    <t>no registra  </t>
  </si>
  <si>
    <t>SANTIAGO ALARCON TALERO  </t>
  </si>
  <si>
    <t>20221140134822  </t>
  </si>
  <si>
    <t>2022-03-09 17:18:36 </t>
  </si>
  <si>
    <t>RD. SOLICITUD PERMISO PARA LA ASAMBLEA GENERAL ORDINARIA PARA LOS FUNCIONARIOS. </t>
  </si>
  <si>
    <t>CALLE 12 B # 8 - 38  </t>
  </si>
  <si>
    <t>2841150 </t>
  </si>
  <si>
    <t>fondemintjus@mininterior.gov.co  </t>
  </si>
  <si>
    <t>FONDEMINTJUS  </t>
  </si>
  <si>
    <t>20221140134832  </t>
  </si>
  <si>
    <t>2022-03-10 08:55:24 </t>
  </si>
  <si>
    <t>CAC. Recibido del radicado DNBC N° *20222110034911*. </t>
  </si>
  <si>
    <t>Barrio el cilencio / lloro choco  </t>
  </si>
  <si>
    <t>3145133763-3117353715-3208616653 </t>
  </si>
  <si>
    <t>bomberoslloro@hotmail.com  </t>
  </si>
  <si>
    <t>CUERPO DE BOMBEROS VOLUNTARIOS DE LLORO - CHOCÓ  </t>
  </si>
  <si>
    <t>20221140134842  </t>
  </si>
  <si>
    <t>2022-03-10 09:14:17 </t>
  </si>
  <si>
    <t>CAC. SOLICITUD REGISTRO CURSO GESTION Y ADMINISTRACION. </t>
  </si>
  <si>
    <t>20221140134852  </t>
  </si>
  <si>
    <t>2022-03-10 09:23:54 </t>
  </si>
  <si>
    <t>CAC. Respuesta derecho de petición radicado 20222110033361. </t>
  </si>
  <si>
    <t>CALLE 20 # 20 - 052  </t>
  </si>
  <si>
    <t>sgeneral@amalfi-antioquia.gov.co  </t>
  </si>
  <si>
    <t>ALCALDIA AMALFI ANTIOQUIA </t>
  </si>
  <si>
    <t>20221140134862  </t>
  </si>
  <si>
    <t>2022-03-10 09:40:28 </t>
  </si>
  <si>
    <t>CAC. Solicitud Reunión con la dirección.  </t>
  </si>
  <si>
    <t>jcdpduarte@hotmail.com  </t>
  </si>
  <si>
    <t>3112810409 </t>
  </si>
  <si>
    <t>VANNET S.A.S.  </t>
  </si>
  <si>
    <t>JUAN.PUERTO </t>
  </si>
  <si>
    <t>20221140134882  </t>
  </si>
  <si>
    <t>2022-03-10 09:56:55 </t>
  </si>
  <si>
    <t>CAC. SOLICITUD SOPORTE RUE. </t>
  </si>
  <si>
    <t>comandoalcala2019@gmail.com  </t>
  </si>
  <si>
    <t>20221140134892  </t>
  </si>
  <si>
    <t>2022-03-10 10:07:10 </t>
  </si>
  <si>
    <t>CAC. Interés misional de la universidad Distrital. </t>
  </si>
  <si>
    <t>Carrera 5 este No. 15-82  </t>
  </si>
  <si>
    <t>180000914410 </t>
  </si>
  <si>
    <t>labcartografia@udistrital.edu.co  </t>
  </si>
  <si>
    <t>UNIVERSIDAD DISTRITAL FRANCISCO JOSE DE CALDAS  </t>
  </si>
  <si>
    <t>20221140134902  </t>
  </si>
  <si>
    <t>2022-03-10 10:11:17 </t>
  </si>
  <si>
    <t>CAC. REMISIÓN FORMATO DESIGNACIÓN DE BENEFICIARIOS PARA EL SEGURO DE VIDA. </t>
  </si>
  <si>
    <t>ingjajg@yahoo.es  </t>
  </si>
  <si>
    <t>JOSE ANTONIO JIMENEZ GUTIERREZ  </t>
  </si>
  <si>
    <t>20221140134912  </t>
  </si>
  <si>
    <t>2022-03-10 10:17:04 </t>
  </si>
  <si>
    <t>CAC. Firma de certificados Bomberos uno Sandoná - Nariño. </t>
  </si>
  <si>
    <t>20221140134922  </t>
  </si>
  <si>
    <t>2022-03-10 10:27:35 </t>
  </si>
  <si>
    <t>RD. Legalización de comisión Lugar: En Fort Lauderdale Estados Unidos. </t>
  </si>
  <si>
    <t>CARRERA 63 NO. 22-31 B1 Casa 6  </t>
  </si>
  <si>
    <t>2973752 </t>
  </si>
  <si>
    <t>carlos.cartagena@dnbc.gov.co  </t>
  </si>
  <si>
    <t>CARLOS ANDRES CARTAGENA CANO </t>
  </si>
  <si>
    <t>20229000134932  </t>
  </si>
  <si>
    <t>2022-03-10 10:33:36 </t>
  </si>
  <si>
    <t>Solicitud Capacitación Brigadista  </t>
  </si>
  <si>
    <t>Instalaciones Cantón Militar Coronel Jaime Rooke  </t>
  </si>
  <si>
    <t>608-2690087 3225826118 - 3142983833 </t>
  </si>
  <si>
    <t>LINA.SANTIS@HOTMAIL.COM </t>
  </si>
  <si>
    <t>LINA MARIA SANTISTEBAN VEGA </t>
  </si>
  <si>
    <t>1036958751 </t>
  </si>
  <si>
    <t>20221140134942  </t>
  </si>
  <si>
    <t>2022-03-10 10:44:45 </t>
  </si>
  <si>
    <t>CAC. Firma de certificados Bomberos uno Buesaco Nariño. </t>
  </si>
  <si>
    <t>20221140134952  </t>
  </si>
  <si>
    <t>2022-03-10 10:51:30 </t>
  </si>
  <si>
    <t>CAC. Respuesta a solicitud del oficio 2022110036171. </t>
  </si>
  <si>
    <t>Calle 5 No. 3 - 16  </t>
  </si>
  <si>
    <t>3132971826 </t>
  </si>
  <si>
    <t>notificacionjudicial@nilo-cundinamarca.gov.co  </t>
  </si>
  <si>
    <t>ALCALDIA MUNICIPAL DE NILO SECRETARIA DE GOBIERNO  </t>
  </si>
  <si>
    <t>20221140134962  </t>
  </si>
  <si>
    <t>2022-03-10 11:04:48 </t>
  </si>
  <si>
    <t>CAC. ajustes registro de curso radicado 20221140132082. </t>
  </si>
  <si>
    <t>subcomando@bomberosyopal.com  </t>
  </si>
  <si>
    <t>20221140134972  </t>
  </si>
  <si>
    <t>2022-03-10 11:07:23 </t>
  </si>
  <si>
    <t>CAC. solicitud de registro para curso básico de bomberos nivel 1. </t>
  </si>
  <si>
    <t>-10 </t>
  </si>
  <si>
    <t>20221140134982  </t>
  </si>
  <si>
    <t>2022-03-10 11:09:18 </t>
  </si>
  <si>
    <t>CAC. Solicitud Capacitación Sistema Comando de incidentes. </t>
  </si>
  <si>
    <t>20221140134992  </t>
  </si>
  <si>
    <t>2022-03-10 11:16:11 </t>
  </si>
  <si>
    <t>CAC. Respuesta Radicado 20222110033961. </t>
  </si>
  <si>
    <t>Edifición CAM - Barrio Centro  </t>
  </si>
  <si>
    <t>3103746309 </t>
  </si>
  <si>
    <t>gestiondelriesgo@inza-cauca.gov.co  </t>
  </si>
  <si>
    <t>ALCALDÍA MUNICIPAL DE INZA - CAUCA  </t>
  </si>
  <si>
    <t>-24 </t>
  </si>
  <si>
    <t>20221140135002  </t>
  </si>
  <si>
    <t>2022-03-10 11:39:01 </t>
  </si>
  <si>
    <t>CAC. Respuesta radicado DNBC No. 20222110034431. </t>
  </si>
  <si>
    <t>CALLE 12 # 1 - 20  </t>
  </si>
  <si>
    <t>7265668 </t>
  </si>
  <si>
    <t>alcaldia@launion-narino.gov.co  </t>
  </si>
  <si>
    <t>ALCALDIA MUNICIPAL DE LA UNION NARIÑO  </t>
  </si>
  <si>
    <t>800.099.102-0 </t>
  </si>
  <si>
    <t>20221140135012  </t>
  </si>
  <si>
    <t>2022-03-10 11:42:27 </t>
  </si>
  <si>
    <t>CAC. Requerimiento Citel DNBC. </t>
  </si>
  <si>
    <t>Carrera 4 # 10 - 08  </t>
  </si>
  <si>
    <t>312 530 6004 </t>
  </si>
  <si>
    <t>bomberoslavega@yahoo.com  </t>
  </si>
  <si>
    <t>CUERPO DE BOMBEROS VOLUNTARIOS DE LA VEGA  </t>
  </si>
  <si>
    <t>20221140135022  </t>
  </si>
  <si>
    <t>2022-03-10 11:47:53 </t>
  </si>
  <si>
    <t>CAC. solicitud de sede capacitacion presencial curso sistema comando de incidentes basico. </t>
  </si>
  <si>
    <t>CALLE 11 # 7-63  </t>
  </si>
  <si>
    <t>5683320 - 3223779971 - 3182924932 </t>
  </si>
  <si>
    <t>CUERPO DE BOMBEROS VOLUNTARIOS DE PAMPLONA  </t>
  </si>
  <si>
    <t>800.056.326-9 </t>
  </si>
  <si>
    <t>20221140135032  </t>
  </si>
  <si>
    <t>2022-03-10 11:50:13 </t>
  </si>
  <si>
    <t>CAC. Postulación convocatoria CURSO INTERMEDIO SISTEMA COMANDO DE INCIDENTES Municipio de Tolú́ (Sucre). </t>
  </si>
  <si>
    <t>20221140135052  </t>
  </si>
  <si>
    <t>2022-03-10 12:09:18 </t>
  </si>
  <si>
    <t>CAC. RESPUESTA CAPITAN JAIRO SOTO, 20222110033411. </t>
  </si>
  <si>
    <t>Calle arboleda # 49A - 39  </t>
  </si>
  <si>
    <t>8414101 </t>
  </si>
  <si>
    <t>gobierno@andes-antioquia.gov.co  </t>
  </si>
  <si>
    <t>ALCALDÍA DE ANDES  </t>
  </si>
  <si>
    <t>20221140135062  </t>
  </si>
  <si>
    <t>2022-03-10 12:23:44 </t>
  </si>
  <si>
    <t>CAC. SOLICITUD AVALES PARA INSTRUCTORES. </t>
  </si>
  <si>
    <t>CALLE 7 CON CARRERA 7 ESQUINA  </t>
  </si>
  <si>
    <t>3134188202 </t>
  </si>
  <si>
    <t>bomberosvenadillo@yahoo.es  </t>
  </si>
  <si>
    <t>CUERPO DE BOMBEROS VOLUNTARIOS DE VENADILLO  </t>
  </si>
  <si>
    <t>809.010.197-1 </t>
  </si>
  <si>
    <t>20221140135072  </t>
  </si>
  <si>
    <t>2022-03-10 13:45:39 </t>
  </si>
  <si>
    <t>CAC. Solicitud de Información de instructores. </t>
  </si>
  <si>
    <t>cbvoluntariostebaida@hotmail.es  </t>
  </si>
  <si>
    <t>7542333 - 7541315 - 3104687844 </t>
  </si>
  <si>
    <t>secretariabomberoslatebaida@gmail.com  </t>
  </si>
  <si>
    <t>CUERPO DE BOMBEROS VOLUNTARIOS DE LA TEBAIDA  </t>
  </si>
  <si>
    <t>20221140135082  </t>
  </si>
  <si>
    <t>2022-03-10 14:06:19 </t>
  </si>
  <si>
    <t>CAC. hojas de vida con fotografía Bomberos Voluntarios Pijao. </t>
  </si>
  <si>
    <t>CARRERA 5 CALLE 8 ESQUINA  </t>
  </si>
  <si>
    <t>7544037 - 3127131619 </t>
  </si>
  <si>
    <t>bomberosvoluntariospijao1960@gmail.com  </t>
  </si>
  <si>
    <t>CUERPO DE BOMBEROS VOLUNTARIOS DE PIJAO  </t>
  </si>
  <si>
    <t>800.127.617-2 </t>
  </si>
  <si>
    <t>20221140135092  </t>
  </si>
  <si>
    <t>2022-03-10 14:10:56 </t>
  </si>
  <si>
    <t>CAC. oficio solicitud de carnets Bomberos Voluntarios de Pijao. </t>
  </si>
  <si>
    <t>20221140135102  </t>
  </si>
  <si>
    <t>2022-03-10 14:17:47 </t>
  </si>
  <si>
    <t>CAC. Reconocimiento como Escuela de Formación Bomberil o Departamento de Formación 7.6.2.1. Paso 1 - documentos legales. </t>
  </si>
  <si>
    <t>20221140135112  </t>
  </si>
  <si>
    <t>2022-03-10 14:25:06 </t>
  </si>
  <si>
    <t>CAC. INFORME DE CUMPLIMIENTO A LEY 1575 DE 2012 - CÁQUEZA, CUNDINAMARCA. </t>
  </si>
  <si>
    <t>Calle 2 N° 4-30 - Parque Principal.  </t>
  </si>
  <si>
    <t>3152112360 </t>
  </si>
  <si>
    <t>gestiondelriesgo.caqueza@gmail.com  </t>
  </si>
  <si>
    <t>ALCALDIA CAQUEZA CUNDINAMARCA SECRETARIA DE GOBIERNO Y DESARROLLO INSTITUCIONAL  </t>
  </si>
  <si>
    <t>20221140135122  </t>
  </si>
  <si>
    <t>2022-03-10 14:38:26 </t>
  </si>
  <si>
    <t>CAC. SEGURO DE VIDA BOMBEROS VOLUNTARIOS DE PIJAO.pdf. </t>
  </si>
  <si>
    <t>20221140135132  </t>
  </si>
  <si>
    <t>2022-03-10 14:47:46 </t>
  </si>
  <si>
    <t>CAC. Información equipo de MATPEL. </t>
  </si>
  <si>
    <t>20221140135142  </t>
  </si>
  <si>
    <t>2022-03-10 14:51:55 </t>
  </si>
  <si>
    <t>CAC. Solicitud curso SCI virtual. </t>
  </si>
  <si>
    <t>huertas@bomberoslibano.org  </t>
  </si>
  <si>
    <t>FABIAN HUERTAS  </t>
  </si>
  <si>
    <t>20221140135152  </t>
  </si>
  <si>
    <t>2022-03-10 15:00:48 </t>
  </si>
  <si>
    <t>bogota  </t>
  </si>
  <si>
    <t>7032978 </t>
  </si>
  <si>
    <t>MULTIPACK MS S.A.S  </t>
  </si>
  <si>
    <t>900.438.222 </t>
  </si>
  <si>
    <t>20221140135162  </t>
  </si>
  <si>
    <t>2022-03-10 15:02:10 </t>
  </si>
  <si>
    <t>CAC. Ajustes registro curso radicado 20221140130062. </t>
  </si>
  <si>
    <t>Calle 3 No. 1 - 23  </t>
  </si>
  <si>
    <t>3143231581 </t>
  </si>
  <si>
    <t>bomberosmorelia2021@gmail.com  </t>
  </si>
  <si>
    <t>CUERPO DE BOMBEROS VOLUNTARIOS DE MORELIA  </t>
  </si>
  <si>
    <t>20221140135172  </t>
  </si>
  <si>
    <t>2022-03-10 15:03:36 </t>
  </si>
  <si>
    <t>CARRERA 7 # 75 - 51 PISO 13  </t>
  </si>
  <si>
    <t>3175438 - 3175353 </t>
  </si>
  <si>
    <t>terpel@certifactura.com  </t>
  </si>
  <si>
    <t>ORGANIZACIÓN TERPEL S.A.  </t>
  </si>
  <si>
    <t>8300952130 </t>
  </si>
  <si>
    <t>20221140135182  </t>
  </si>
  <si>
    <t>2022-03-10 15:20:46 </t>
  </si>
  <si>
    <t>SM. Solicitud fortalecimiento para el Cuerpo de Bomberos. </t>
  </si>
  <si>
    <t>CALLE SUCRE EDIFICIO BOMBEROS  </t>
  </si>
  <si>
    <t>3185951267 - 3188326128 - 7272311 </t>
  </si>
  <si>
    <t>bomberostumaco@hotmail.com  </t>
  </si>
  <si>
    <t>CUERPO DE BOMBEROS VOLUNTARIOS DE TUMACO  </t>
  </si>
  <si>
    <t>20221140135192  </t>
  </si>
  <si>
    <t>2022-03-10 15:27:46 </t>
  </si>
  <si>
    <t>SM. Remisión de diplomas registro No. 487-2021. </t>
  </si>
  <si>
    <t>20221140135212  </t>
  </si>
  <si>
    <t>2022-03-10 16:02:23 </t>
  </si>
  <si>
    <t>RD. Presentación proyecto. </t>
  </si>
  <si>
    <t>Carrera 18 # 7 - 40 Barrio Centro  </t>
  </si>
  <si>
    <t>3132591005 </t>
  </si>
  <si>
    <t>bomberosaguazul@hotmail.com  </t>
  </si>
  <si>
    <t>CUERPO DE BOMBEROS VOLUNTARIOS DE AGUAZUL - CASANARE  </t>
  </si>
  <si>
    <t>20221140135222  </t>
  </si>
  <si>
    <t>2022-03-10 16:08:32 </t>
  </si>
  <si>
    <t>CAC. SOLICITUD CARNET BOMBEROS ANDALUCIA. </t>
  </si>
  <si>
    <t>CARRERA 3 # 12 - 87  </t>
  </si>
  <si>
    <t>(2) 223 52 50 - 3185895232 </t>
  </si>
  <si>
    <t>bomberos_andalucia@hotmail.com  </t>
  </si>
  <si>
    <t>CUERPO DE BOMBEROS VOLUNTARIOS DE ANDALUCIA  </t>
  </si>
  <si>
    <t>8919005299 </t>
  </si>
  <si>
    <t>20221140135232  </t>
  </si>
  <si>
    <t>2022-03-10 16:29:38 </t>
  </si>
  <si>
    <t>CAC. Respuesta Radicado DNBC No 20222110035301. </t>
  </si>
  <si>
    <t>Carrera 6 No7-40  </t>
  </si>
  <si>
    <t>(1) 8240525 - 3219857357 (1) 824 0011 - </t>
  </si>
  <si>
    <t>desarrolloeconomico1@elrosal-cundinamarca.gov.co  </t>
  </si>
  <si>
    <t>ALCALDIA EL ROSAL CUNDINAMARCA </t>
  </si>
  <si>
    <t>20229000135242  </t>
  </si>
  <si>
    <t>2022-03-10 16:41:16 </t>
  </si>
  <si>
    <t>Solicitud visita para certificado a establecimiento comercial </t>
  </si>
  <si>
    <t>Calle 7Sur Nro. 42-70, Barrio Poblado, Edificio Forum Oficina 420, Clinica Dental Viena </t>
  </si>
  <si>
    <t>3229224 3224776418 </t>
  </si>
  <si>
    <t>clinicadentalviena@hotmail.com </t>
  </si>
  <si>
    <t>Sara Pelaez Monsalve </t>
  </si>
  <si>
    <t>1023723786 </t>
  </si>
  <si>
    <t>20221140135252  </t>
  </si>
  <si>
    <t>2022-03-11 11:21:17 </t>
  </si>
  <si>
    <t>RD FIRMA DIPLOMAS 504-2021 </t>
  </si>
  <si>
    <t>CARRERA 8 CALLE 6 ESQUINA  </t>
  </si>
  <si>
    <t>8400628 - 8506569 </t>
  </si>
  <si>
    <t>bomberoschinchina@hotmail.com  </t>
  </si>
  <si>
    <t>CUERPO DE BOMBEROS VOLUNTARIOS DE CHINCHINA  </t>
  </si>
  <si>
    <t>810.003.064-3 </t>
  </si>
  <si>
    <t>-9 </t>
  </si>
  <si>
    <t>20229000135272  </t>
  </si>
  <si>
    <t>2022-03-11 15:32:34 </t>
  </si>
  <si>
    <t>dghsdfg </t>
  </si>
  <si>
    <t>-23 </t>
  </si>
  <si>
    <t>20221140135282  </t>
  </si>
  <si>
    <t>2022-03-14 15:20:49 </t>
  </si>
  <si>
    <t>TRV 32A SUR #32-55  </t>
  </si>
  <si>
    <t>3053552894 </t>
  </si>
  <si>
    <t>GMAIL  </t>
  </si>
  <si>
    <t>JULIAN LOPEZ ALZATE </t>
  </si>
  <si>
    <t>1037657617 </t>
  </si>
  <si>
    <t>20221140135292  </t>
  </si>
  <si>
    <t>2022-03-15 09:39:12 </t>
  </si>
  <si>
    <t>CAC Descargos y pronunciamiento </t>
  </si>
  <si>
    <t>Calle 7 No. 5 - 65  </t>
  </si>
  <si>
    <t>3138934348 </t>
  </si>
  <si>
    <t>ctyepes@yahoo.com  </t>
  </si>
  <si>
    <t>DELEGACION DEPARTAMENTAL DE BOMBEROS DE TOLIMA  </t>
  </si>
  <si>
    <t>20221140135302  </t>
  </si>
  <si>
    <t>2022-03-15 10:08:09 </t>
  </si>
  <si>
    <t>CAC Respuesta a radicado DNBC No. 20222110034171 </t>
  </si>
  <si>
    <t>Carrera 3 N°10-10  </t>
  </si>
  <si>
    <t>(4)8455550 </t>
  </si>
  <si>
    <t>contactenos@eljardin-antioquia.gov.co  </t>
  </si>
  <si>
    <t>ALCALDIA JARDIN ANTIOQUIA </t>
  </si>
  <si>
    <t>20221140135312  </t>
  </si>
  <si>
    <t>2022-03-15 10:17:52 </t>
  </si>
  <si>
    <t>CAC SOLICITUD CARNETS  </t>
  </si>
  <si>
    <t>Carrera 12 Calle 13 </t>
  </si>
  <si>
    <t>7656122 </t>
  </si>
  <si>
    <t>milton65buitrago2@gmail.com </t>
  </si>
  <si>
    <t>CUERPO DE BOMBEROS DE BARCELONA MILTON BUITRAGO QUINTERO  </t>
  </si>
  <si>
    <t>20221140135322  </t>
  </si>
  <si>
    <t>2022-03-15 10:24:58 </t>
  </si>
  <si>
    <t>CAC SOLICITUD FORTALECIMIENTO </t>
  </si>
  <si>
    <t>Carrera 1 # 3 - 12  </t>
  </si>
  <si>
    <t>3212212000 - 3223482374 </t>
  </si>
  <si>
    <t>Bombero-leon@hotmail.com  </t>
  </si>
  <si>
    <t>CUERPO DE BOMBEROS VOLUNTARIOS DE SAN BERNARDO  </t>
  </si>
  <si>
    <t>20221140135332  </t>
  </si>
  <si>
    <t>2022-03-15 10:45:38 </t>
  </si>
  <si>
    <t>CAC Respuesta funcionamiento del cuerpo de bomberos 2022 </t>
  </si>
  <si>
    <t>Calle 10 # 6 - 25  </t>
  </si>
  <si>
    <t>2533117 - 2533220 </t>
  </si>
  <si>
    <t>cmgrdcarmendeldarien@gmail.com  </t>
  </si>
  <si>
    <t>ALCALDIA MUNICIPAL DE CALIMA DE DARIEN  </t>
  </si>
  <si>
    <t>20221140135342  </t>
  </si>
  <si>
    <t>2022-03-15 10:50:12 </t>
  </si>
  <si>
    <t>CAC: SOLICITUD DE APOYO </t>
  </si>
  <si>
    <t>AVENIDA BUCARICA #21 PEATONAL 16  </t>
  </si>
  <si>
    <t>(7) 6750666 6750665 6750667 </t>
  </si>
  <si>
    <t>secretaria@bomberosfloridablanca.com  </t>
  </si>
  <si>
    <t>8040021985 </t>
  </si>
  <si>
    <t>20221140135352  </t>
  </si>
  <si>
    <t>2022-03-15 10:50:33 </t>
  </si>
  <si>
    <t>CAC Cumplimiento Ley 1575 de 2012  </t>
  </si>
  <si>
    <t>Edificio CAM Paispamba - Calle 1 Nº 01 barrio Centro  </t>
  </si>
  <si>
    <t>3148947379 </t>
  </si>
  <si>
    <t>alcaldia@sotara-cauca.gov.co  </t>
  </si>
  <si>
    <t>ALCALDIA SOTARA CAUCA </t>
  </si>
  <si>
    <t>20221140135362  </t>
  </si>
  <si>
    <t>2022-03-15 10:55:53 </t>
  </si>
  <si>
    <t>CAC solicitud sobre expedición de carnet </t>
  </si>
  <si>
    <t>CALLE 39 # 18-52 - VERSALLES  </t>
  </si>
  <si>
    <t>7421299 - 3137889558 </t>
  </si>
  <si>
    <t>broscalarca@gmail.com  </t>
  </si>
  <si>
    <t>CUERPO DE BOMBEROS VOLUTARIOS CALARCA QUINDIO  </t>
  </si>
  <si>
    <t>890002072 </t>
  </si>
  <si>
    <t>20221140135382  </t>
  </si>
  <si>
    <t>2022-03-15 11:08:31 </t>
  </si>
  <si>
    <t>CAC SOLICITUD AUDIENCIA  </t>
  </si>
  <si>
    <t>Carrera 3 # 3-34 Barrio El Centro  </t>
  </si>
  <si>
    <t>2726 4684 - Fax 2726 4696 </t>
  </si>
  <si>
    <t>alcaldia@florencia-cauca.gov.co  </t>
  </si>
  <si>
    <t>ALCALDIA FLORENCIA CAUCA </t>
  </si>
  <si>
    <t>20221140135412  </t>
  </si>
  <si>
    <t>2022-03-15 11:44:48 </t>
  </si>
  <si>
    <t>CAC: SOLICITUD DE INSCRIPCION MIEMBRO MESA DE TRABAJAO MATERIALES PELIGROSO </t>
  </si>
  <si>
    <t>CARRERA 6A # 4A -39  </t>
  </si>
  <si>
    <t>(2) 242 22 22 - 242 22 23 </t>
  </si>
  <si>
    <t>comandobomberosbun@gmail.com  </t>
  </si>
  <si>
    <t>CUERPO DE BOMBEROS VOLUNTARIOS DE BUENAVENTURA  </t>
  </si>
  <si>
    <t>8002500265 </t>
  </si>
  <si>
    <t>Adriana Moreno Roncancio </t>
  </si>
  <si>
    <t>20221140135422  </t>
  </si>
  <si>
    <t>2022-03-15 11:45:50 </t>
  </si>
  <si>
    <t>CAC Cumplimiento Ley 1575 de 2012 </t>
  </si>
  <si>
    <t>gobierno@arbelaez-cundinamarca.gov.co  </t>
  </si>
  <si>
    <t>GOBIERNO DE ARBELAEZ  </t>
  </si>
  <si>
    <t>20221140135432  </t>
  </si>
  <si>
    <t>2022-03-15 11:47:05 </t>
  </si>
  <si>
    <t>CAC: Solicitud de Reconocimiento a instructores de brigadas de emergencia </t>
  </si>
  <si>
    <t>CUERPO DE BOMBEROS VOLUNTARIOS DE VILLAMARIA CALDAS  </t>
  </si>
  <si>
    <t>20221140135442  </t>
  </si>
  <si>
    <t>2022-03-15 11:51:05 </t>
  </si>
  <si>
    <t>CAC solicitud de aceptacion de postulacion a taller </t>
  </si>
  <si>
    <t>Carrera 4 # 10 - 33  </t>
  </si>
  <si>
    <t>3124202849 </t>
  </si>
  <si>
    <t>bomberoscarmen2002@gmail.com  </t>
  </si>
  <si>
    <t>CUERPO DE BOMBEROS VOLUNTARIOS DE CARMEN DE APICALA  </t>
  </si>
  <si>
    <t>20221140135472  </t>
  </si>
  <si>
    <t>2022-03-15 12:09:08 </t>
  </si>
  <si>
    <t>CARRERA 7F#146-55  </t>
  </si>
  <si>
    <t>3003231521 </t>
  </si>
  <si>
    <t>JONATHAN PRIETO BARAJAS </t>
  </si>
  <si>
    <t>80.134.934 </t>
  </si>
  <si>
    <t>20221140135482  </t>
  </si>
  <si>
    <t>2022-03-15 12:18:11 </t>
  </si>
  <si>
    <t>CAC : Proceso de recertificación curso de capacitación Brigadas Contraincendios Clase I </t>
  </si>
  <si>
    <t>CALLE 20 No. 68A - 06  </t>
  </si>
  <si>
    <t>3822500 ext. 3190 </t>
  </si>
  <si>
    <t>CUERPO DE BOMBEROS OFICIALES DE BOGOTA SUBDIRECCION GESTION DEL RIESGO  </t>
  </si>
  <si>
    <t>20221140135492  </t>
  </si>
  <si>
    <t>2022-03-15 12:31:37 </t>
  </si>
  <si>
    <t>RD PROYECTO MAQUINA EXTINTORA </t>
  </si>
  <si>
    <t>20221140135512  </t>
  </si>
  <si>
    <t>2022-03-15 12:40:57 </t>
  </si>
  <si>
    <t>RD SOLICITUD AVAL ESCUELA </t>
  </si>
  <si>
    <t>20221140135522  </t>
  </si>
  <si>
    <t>2022-03-15 12:42:59 </t>
  </si>
  <si>
    <t>RD SEGUROS DE VIDA </t>
  </si>
  <si>
    <t>CARRERA 12 # 26 - 01  </t>
  </si>
  <si>
    <t>3205753435 </t>
  </si>
  <si>
    <t>bomberos.genova@gmail.com  </t>
  </si>
  <si>
    <t>CUERPO DE BOMBEROS VOLUNTARIOS DE GENOVA - QUINDIO  </t>
  </si>
  <si>
    <t>20221140135532  </t>
  </si>
  <si>
    <t>2022-03-15 14:07:47 </t>
  </si>
  <si>
    <t>CAC Respuesta solicitud aval de instructores CBV Alcalá </t>
  </si>
  <si>
    <t>20221140135572  </t>
  </si>
  <si>
    <t>2022-03-15 15:04:33 </t>
  </si>
  <si>
    <t>CAC REPUESTA ALCALDIA </t>
  </si>
  <si>
    <t>20221140135582  </t>
  </si>
  <si>
    <t>2022-03-15 15:14:13 </t>
  </si>
  <si>
    <t>CAC Respuesta oficio 20222110040691 </t>
  </si>
  <si>
    <t>Av Ferrocarril (Carrera 10) No. 9-159 Sector Mitaca  </t>
  </si>
  <si>
    <t>3284050 </t>
  </si>
  <si>
    <t>bomberos@dosquebradas.gov.co  </t>
  </si>
  <si>
    <t>CUERPO DE BOMBEROS OFICIALES DE DOSQUEBRADAS  </t>
  </si>
  <si>
    <t>20221140135592  </t>
  </si>
  <si>
    <t>2022-03-15 15:19:42 </t>
  </si>
  <si>
    <t>CAC Proceso de carnetizacion </t>
  </si>
  <si>
    <t>Carrera 10 No. 3 -19 Barrio Vergel  </t>
  </si>
  <si>
    <t>3223482365 </t>
  </si>
  <si>
    <t>cuerpodebomberosvoluntariosarb@gmail.com  </t>
  </si>
  <si>
    <t>CUERPO DE BOMBEROS VOLUNTARIOS DE ARBELAEZ - CUNDINAMARCA  </t>
  </si>
  <si>
    <t>20221140135602  </t>
  </si>
  <si>
    <t>2022-03-15 15:31:54 </t>
  </si>
  <si>
    <t>CAC SOLICITUD AVAL CURSO SCIBB </t>
  </si>
  <si>
    <t>20221140135612  </t>
  </si>
  <si>
    <t>2022-03-15 16:01:14 </t>
  </si>
  <si>
    <t>CALLE 3 CARRERA 3 CENTRO  </t>
  </si>
  <si>
    <t>8433075 - 3138878931 </t>
  </si>
  <si>
    <t>alcaldia@nimaima-cundinamarca.gov.co  </t>
  </si>
  <si>
    <t>ALCALDIA MUNICIPAL DE NIMAIMA  </t>
  </si>
  <si>
    <t>800.094.713-8 </t>
  </si>
  <si>
    <t>20221140135622  </t>
  </si>
  <si>
    <t>2022-03-15 16:30:58 </t>
  </si>
  <si>
    <t>RD prueba orfeo FBR </t>
  </si>
  <si>
    <t>20221140135632  </t>
  </si>
  <si>
    <t>2022-03-15 16:47:32 </t>
  </si>
  <si>
    <t>RD: Curso de Bomberos 2 registro 484-2021 </t>
  </si>
  <si>
    <t>Calle 5 Carrera9  </t>
  </si>
  <si>
    <t>3118388495 - 3133254126-3132162184 </t>
  </si>
  <si>
    <t>bomberos@tocaima-cundinamarca.gov.co  </t>
  </si>
  <si>
    <t>CUERPO DE BOMBEROS VOLUNTARIOS DE TOCAIMA - CUNDINAMARCA  </t>
  </si>
  <si>
    <t>808.002.804-5 </t>
  </si>
  <si>
    <t>20221140135642  </t>
  </si>
  <si>
    <t>2022-03-16 09:20:39 </t>
  </si>
  <si>
    <t>Diagonal 49 Sur No. 85 - 79  </t>
  </si>
  <si>
    <t>3212411723 </t>
  </si>
  <si>
    <t>dvergara2541@gmail.com  </t>
  </si>
  <si>
    <t>DAGOBERTO VERGARA MAYORGA </t>
  </si>
  <si>
    <t>20221140135652  </t>
  </si>
  <si>
    <t>2022-03-16 09:32:10 </t>
  </si>
  <si>
    <t>RD. Cuenta de cobro, Adquisición de herramientas especializadas de recate vehicular en el marco del proyecto de fortalecimiento a los CB.  </t>
  </si>
  <si>
    <t>CALLE 33 #44A-09  </t>
  </si>
  <si>
    <t>2627766 </t>
  </si>
  <si>
    <t>NO ASIGNA  </t>
  </si>
  <si>
    <t>IMPLESEG S.A.S IMPLEMENTOS DE SEGURIDAD INDUSTRIAL  </t>
  </si>
  <si>
    <t>20221140135662  </t>
  </si>
  <si>
    <t>2022-03-16 09:59:14 </t>
  </si>
  <si>
    <t>SM. Solicitud firmas de certificados registros No. 1080-2019  </t>
  </si>
  <si>
    <t>20221140135672  </t>
  </si>
  <si>
    <t>2022-03-16 10:05:21 </t>
  </si>
  <si>
    <t>SM. Solicitud expedición de carnets. </t>
  </si>
  <si>
    <t>20221140135682  </t>
  </si>
  <si>
    <t>2022-03-16 10:30:21 </t>
  </si>
  <si>
    <t>CAC. URGENTE - Cumplimiento Ley 1575 de 2012 – Contratación para la prestación del servicio público esencial con el Cuerpo de Bomberos Voluntarios para la vigencia 2022. </t>
  </si>
  <si>
    <t>20221140135692  </t>
  </si>
  <si>
    <t>2022-03-16 10:37:16 </t>
  </si>
  <si>
    <t>CAC. Informe Actividades Bomberos Entrerríos Febrero. </t>
  </si>
  <si>
    <t>CALLE 13 # 13A - 46  </t>
  </si>
  <si>
    <t>8670331 - 8670411 EXT 115 </t>
  </si>
  <si>
    <t>bomberrios@yahoo.com  </t>
  </si>
  <si>
    <t>CUERPO DE BOMBEROS VOLUNTARIOS DE ENTRERRIOS  </t>
  </si>
  <si>
    <t>20221140135722  </t>
  </si>
  <si>
    <t>2022-03-16 11:08:15 </t>
  </si>
  <si>
    <t>CAC. SOLICITUD REGISTRO ESCUELA DE VILLAVICENCIO. </t>
  </si>
  <si>
    <t>20221140135732  </t>
  </si>
  <si>
    <t>2022-03-16 11:22:50 </t>
  </si>
  <si>
    <t>CAC. Respuesta a Radicado N° 22022813112957 y radicado DNBC N°22022813112957.  </t>
  </si>
  <si>
    <t>Carrera 51 # 51 - 55  </t>
  </si>
  <si>
    <t>3737676 </t>
  </si>
  <si>
    <t>atencionalciudadano@itagui.gov.co  </t>
  </si>
  <si>
    <t>ALCALDIA ITAGUI ANTIOQUIA </t>
  </si>
  <si>
    <t>890.980.093-8 </t>
  </si>
  <si>
    <t>20221140135752  </t>
  </si>
  <si>
    <t>2022-03-16 11:31:23 </t>
  </si>
  <si>
    <t>CARRERA 79 19-20  </t>
  </si>
  <si>
    <t>3219022038 </t>
  </si>
  <si>
    <t>rasantacruzw@gmail.com  </t>
  </si>
  <si>
    <t>RICHARD ALEXANDER SANTACRUZ WALLES </t>
  </si>
  <si>
    <t>20221140135762  </t>
  </si>
  <si>
    <t>2022-03-16 11:45:54 </t>
  </si>
  <si>
    <t>CAC. Solicitud de aval de instructor - Bomberos Tauramena. </t>
  </si>
  <si>
    <t>DIAGONAL 8 CON CALLE 12  </t>
  </si>
  <si>
    <t>3125397394 </t>
  </si>
  <si>
    <t>bomberostauramena928@gmail.com  </t>
  </si>
  <si>
    <t>CUERPO DE BOMBEROS DE TAURAMENA  </t>
  </si>
  <si>
    <t>20221140135772  </t>
  </si>
  <si>
    <t>2022-03-16 11:48:31 </t>
  </si>
  <si>
    <t>20221140135782  </t>
  </si>
  <si>
    <t>2022-03-16 11:52:46 </t>
  </si>
  <si>
    <t>RD. EJECUCIÓN DEL PROGRAMA NACIONAL DE INVESTIGACIÓN DE INCENDIOS Y EMERGENCIAS... </t>
  </si>
  <si>
    <t>CARRERA 4 # 22-34  </t>
  </si>
  <si>
    <t>4212815 </t>
  </si>
  <si>
    <t>bomberosdesantamartasst@gmail.com  </t>
  </si>
  <si>
    <t>CUERPO DE BOMBEROS VOLUNTARIOS DE SANTA MARTA  </t>
  </si>
  <si>
    <t>891.780.157-6 </t>
  </si>
  <si>
    <t>20221140135792  </t>
  </si>
  <si>
    <t>2022-03-16 12:04:57 </t>
  </si>
  <si>
    <t>CAC. solicitud número de registro. </t>
  </si>
  <si>
    <t>capacitacion@bomberospalmira.org  </t>
  </si>
  <si>
    <t>ESCUELA DE BOMBEROS PALMIRA  </t>
  </si>
  <si>
    <t>20221140135812  </t>
  </si>
  <si>
    <t>2022-03-16 12:18:46 </t>
  </si>
  <si>
    <t>CAC. Respuesta Radicado No.20222140044101 - Módulo presencial Curso Básico Sistema Comando de incidentes - CBSCI.  </t>
  </si>
  <si>
    <t>20221140135822  </t>
  </si>
  <si>
    <t>2022-03-16 12:19:03 </t>
  </si>
  <si>
    <t>CAC. respuesta oficio 20222110035551. </t>
  </si>
  <si>
    <t>Carrera 16 No. 7-29  </t>
  </si>
  <si>
    <t>secretariadegobierno@pacho-cundinamarca.gov.co  </t>
  </si>
  <si>
    <t>ALCALDIA DE PACHO SECRETARIA DE GOBIERNO CUNDINAMARCA </t>
  </si>
  <si>
    <t>20221140135832  </t>
  </si>
  <si>
    <t>2022-03-16 12:29:47 </t>
  </si>
  <si>
    <t>CAC. Respuesta Radicado No. 20222140044191 - Taller para la formación de instructores del Curso Básico Sistema de Comando de Incidentes T-CBSCI. </t>
  </si>
  <si>
    <t>20221140135842  </t>
  </si>
  <si>
    <t>2022-03-16 14:00:54 </t>
  </si>
  <si>
    <t>CAC. Proceso de recertificación curso de capacitación Brigadas Contraincendios Clase. </t>
  </si>
  <si>
    <t>Calle 20 No. 68 A - 06  </t>
  </si>
  <si>
    <t>3822500 </t>
  </si>
  <si>
    <t>notificacionesgestionhumana@bomberosbogota.gov.co  </t>
  </si>
  <si>
    <t>UNIDAD ADMINISTRATIVA ESPECIAL CUERPO OFICIAL DE BOMBEROS DE BOGOTA UAECOB  </t>
  </si>
  <si>
    <t>20221140135852  </t>
  </si>
  <si>
    <t>2022-03-16 14:05:48 </t>
  </si>
  <si>
    <t>academiauaecob@bomberosbogota.gov.co  </t>
  </si>
  <si>
    <t>correspondencia@bomberosbogota.gov.co  </t>
  </si>
  <si>
    <t>ACADEMIA UAECOB  </t>
  </si>
  <si>
    <t>20221140135872  </t>
  </si>
  <si>
    <t>2022-03-16 14:31:53 </t>
  </si>
  <si>
    <t>CAC. Carta de aceptacion Sede Curso CPI. </t>
  </si>
  <si>
    <t>(4) 288 00 33 </t>
  </si>
  <si>
    <t>lider.esfobom@bomberossabaneta.com  </t>
  </si>
  <si>
    <t>CUERPO DE BOMBEROS VOLUNTARIOS DE SABANETA  </t>
  </si>
  <si>
    <t>20221140135882  </t>
  </si>
  <si>
    <t>2022-03-16 14:48:49 </t>
  </si>
  <si>
    <t>CAC. Certificados tomas gaviria postulacion. </t>
  </si>
  <si>
    <t>bomberoscienagamag@gmail.com  </t>
  </si>
  <si>
    <t>819.000.158-6 </t>
  </si>
  <si>
    <t>20221140135902  </t>
  </si>
  <si>
    <t>2022-03-16 15:12:58 </t>
  </si>
  <si>
    <t>CAC. oficio de aceptación sede curso CPI. </t>
  </si>
  <si>
    <t>20221140135912  </t>
  </si>
  <si>
    <t>2022-03-16 15:17:00 </t>
  </si>
  <si>
    <t>RD. FACTURA ETB. </t>
  </si>
  <si>
    <t>20221140135922  </t>
  </si>
  <si>
    <t>2022-03-16 15:29:44 </t>
  </si>
  <si>
    <t>CAC. Solicitud registro. </t>
  </si>
  <si>
    <t>Carrera 1 No. 4 - 20  </t>
  </si>
  <si>
    <t>3219994917 </t>
  </si>
  <si>
    <t>bomberosvoluntariosalvarado@gmail.com  </t>
  </si>
  <si>
    <t>CUERPO DE BOMBEROS VOLUNTARIOS DE ALVARADO  </t>
  </si>
  <si>
    <t>9008287963 </t>
  </si>
  <si>
    <t>20221140135942  </t>
  </si>
  <si>
    <t>2022-03-16 15:37:18 </t>
  </si>
  <si>
    <t>CAC. Postulacion radicado “20222140001034” para participar del Curso Capacitación Para Instructores CPI. </t>
  </si>
  <si>
    <t>CALLE 24 CARRERA 28  </t>
  </si>
  <si>
    <t>2242222 2242888 </t>
  </si>
  <si>
    <t>capacitacion@bomberostulua.com.co  </t>
  </si>
  <si>
    <t>BENEMERITO CUERPO DE BOMBEROS VOLUNTARIOS TULUA - DEPARTAMENTO DE EDUCACIÓN  </t>
  </si>
  <si>
    <t>891.900.2359 </t>
  </si>
  <si>
    <t>20221140135952  </t>
  </si>
  <si>
    <t>2022-03-16 15:40:48 </t>
  </si>
  <si>
    <t>CAC. Respuesta solicitud Homologación de curso CPI CBV Maní - Casanare DNBC 20221140133952 – Corrección documento. </t>
  </si>
  <si>
    <t>20221140135962  </t>
  </si>
  <si>
    <t>2022-03-16 15:42:34 </t>
  </si>
  <si>
    <t>CAC. Solicitud curso CSCI. </t>
  </si>
  <si>
    <t>20221140135972  </t>
  </si>
  <si>
    <t>2022-03-16 15:46:01 </t>
  </si>
  <si>
    <t>CAC. SOLICITUD POSTULACION STTE DIAZ GERARDO - BOMBEROS CÚCUTA. </t>
  </si>
  <si>
    <t>20221140135982  </t>
  </si>
  <si>
    <t>2022-03-16 15:55:35 </t>
  </si>
  <si>
    <t>CAC. SOLICITUD DE AVAL COMO INSTRUCTOR DE BRIGADAS DEL SARGENTO. CARLOS LOPEZ. </t>
  </si>
  <si>
    <t>Carrera 6 # 3 - 09  </t>
  </si>
  <si>
    <t>2459228-3147068901 </t>
  </si>
  <si>
    <t>bomberoslacumbre1958@hotmail.com  </t>
  </si>
  <si>
    <t>CUERPO DE BOMBEROS VOLUNTARIOS DE LA CUMBRE VALLE DEL CAUCA  </t>
  </si>
  <si>
    <t>20221140135992  </t>
  </si>
  <si>
    <t>2022-03-16 16:12:03 </t>
  </si>
  <si>
    <t>CAC. Respuesta Radicado *20222140044161*.  </t>
  </si>
  <si>
    <t>20221140136022  </t>
  </si>
  <si>
    <t>2022-03-16 16:26:48 </t>
  </si>
  <si>
    <t>CAC. Respuesta DNBC solicitud de documentos – Acta 35 de 2005. </t>
  </si>
  <si>
    <t>bomberospal@gmail.com  </t>
  </si>
  <si>
    <t>20221140136032  </t>
  </si>
  <si>
    <t>2022-03-16 16:31:24 </t>
  </si>
  <si>
    <t>CI. RESPUESTA RADICADO 0959... CUMPLIMIENTO DE LA LEY 1575 </t>
  </si>
  <si>
    <t>CALLE 6 # 2 - 10  </t>
  </si>
  <si>
    <t>8578231/8146 </t>
  </si>
  <si>
    <t>gobierno@gachancipa-cundinamarca.gov.co  </t>
  </si>
  <si>
    <t>ALCALDIA MUNICIPAL DE GACHANCIPA CUNDINAMARCA </t>
  </si>
  <si>
    <t>20221140136042  </t>
  </si>
  <si>
    <t>2022-03-16 16:37:22 </t>
  </si>
  <si>
    <t>CI. URGENTE - Cumplimiento Ley 1575 de 2012 – Contratación para la prestación del servicio público esencial con el Cuerpo de Bomberos Voluntarios para la vigencia 2022. </t>
  </si>
  <si>
    <t>Carrera 2 # 2 - 68 parque principal  </t>
  </si>
  <si>
    <t>8296954-82706222/366/478 ext 153 </t>
  </si>
  <si>
    <t>gestiondelriesgo@mosquera-cundinamarca.gov.co  </t>
  </si>
  <si>
    <t>ALCALDÍA DE MOSQUERA CUNDINAMARCA </t>
  </si>
  <si>
    <t>20221140136052  </t>
  </si>
  <si>
    <t>2022-03-16 16:40:41 </t>
  </si>
  <si>
    <t>CAC. Respuesta radicado 20222110040871. </t>
  </si>
  <si>
    <t>20221140136072  </t>
  </si>
  <si>
    <t>2022-03-16 16:51:13 </t>
  </si>
  <si>
    <t>CAC. SOLICITUD curso CONDUCCION Y OPERACION PARA VEHICULOS DE BOMBEROS. </t>
  </si>
  <si>
    <t>20221140136082  </t>
  </si>
  <si>
    <t>2022-03-16 17:00:30 </t>
  </si>
  <si>
    <t>CAC. SOLICITUD REGISTROS BOMBERO NIVEL DOS. </t>
  </si>
  <si>
    <t>Via al paso Lote 3  </t>
  </si>
  <si>
    <t>3118518054 </t>
  </si>
  <si>
    <t>escuela@esiboc.edu.co  </t>
  </si>
  <si>
    <t>CUERPO DE BOMBEROS VOLUNTARIOS DE LOS SANTOS  </t>
  </si>
  <si>
    <t>900.180.563-0 </t>
  </si>
  <si>
    <t>20221140136102  </t>
  </si>
  <si>
    <t>2022-03-16 17:18:09 </t>
  </si>
  <si>
    <t>20221140136112  </t>
  </si>
  <si>
    <t>2022-03-17 09:09:06 </t>
  </si>
  <si>
    <t>RD. Cuenta de cobro No. 02. </t>
  </si>
  <si>
    <t>MARGARITA MARIA ARIAS DIAZ </t>
  </si>
  <si>
    <t>41963328 </t>
  </si>
  <si>
    <t>20221140136122  </t>
  </si>
  <si>
    <t>2022-03-17 09:16:50 </t>
  </si>
  <si>
    <t>CAC. Comunicación CGR Resultados Proceso Atención Denuncias 2021-206012-82111-D, 2021-208978-82111-D, 2021-210344-82111-D. </t>
  </si>
  <si>
    <t>20221140136132  </t>
  </si>
  <si>
    <t>2022-03-17 09:22:40 </t>
  </si>
  <si>
    <t>RD. CUENTA DE COBRO </t>
  </si>
  <si>
    <t>Calle 26 No. 70-46  </t>
  </si>
  <si>
    <t>3125592672 </t>
  </si>
  <si>
    <t>paonoriega@hotmail.com  </t>
  </si>
  <si>
    <t>PAOLA ANDREA NORIEGA JAIMES </t>
  </si>
  <si>
    <t>20221140136142  </t>
  </si>
  <si>
    <t>2022-03-17 10:01:42 </t>
  </si>
  <si>
    <t>RD. Cuenta de cobro No. 03. </t>
  </si>
  <si>
    <t>CALLE 15#119A-28  </t>
  </si>
  <si>
    <t>31326622831 </t>
  </si>
  <si>
    <t>CARILYN QUINTERO HUEPA </t>
  </si>
  <si>
    <t>20221140136152  </t>
  </si>
  <si>
    <t>2022-03-17 10:06:24 </t>
  </si>
  <si>
    <t>Carrera 54C No. 13 A sur - 25  </t>
  </si>
  <si>
    <t>3103554875 </t>
  </si>
  <si>
    <t>catañomarioz46@gmail.com  </t>
  </si>
  <si>
    <t>DIANA CATALINA RUIZ CARVALLO </t>
  </si>
  <si>
    <t>43221539 </t>
  </si>
  <si>
    <t>20221140136162  </t>
  </si>
  <si>
    <t>2022-03-17 10:10:12 </t>
  </si>
  <si>
    <t>20221140136172  </t>
  </si>
  <si>
    <t>2022-03-17 10:52:56 </t>
  </si>
  <si>
    <t>CAC. SOLICITUD AVAL INSTRUCTORES CURSO BOMBERO I Y II - BOMBEROS CÚCUTA. </t>
  </si>
  <si>
    <t>20221140136182  </t>
  </si>
  <si>
    <t>2022-03-17 10:59:25 </t>
  </si>
  <si>
    <t>CR 73 # 3 - 45  </t>
  </si>
  <si>
    <t>315 341 12 33 </t>
  </si>
  <si>
    <t>lugu_pa@hotmail.com  </t>
  </si>
  <si>
    <t>LUIS GUILLERMO PATIÑO MUÑOZ </t>
  </si>
  <si>
    <t>19.440.300 </t>
  </si>
  <si>
    <t>20221140136192  </t>
  </si>
  <si>
    <t>2022-03-17 11:02:00 </t>
  </si>
  <si>
    <t>CL77B # 129 - 70 APTO 1103  </t>
  </si>
  <si>
    <t>315 350 11 40 </t>
  </si>
  <si>
    <t>CLAUDIA QUINTERO FRANKLIN </t>
  </si>
  <si>
    <t>52.083.505 </t>
  </si>
  <si>
    <t>20221140136212  </t>
  </si>
  <si>
    <t>2022-03-17 11:05:49 </t>
  </si>
  <si>
    <t>CAC. SOLICITUD REGISTRO BOMBEROS UNO Y ACTUALIZACION BOMBEROS UNO. </t>
  </si>
  <si>
    <t>20221140136222  </t>
  </si>
  <si>
    <t>2022-03-17 11:05:51 </t>
  </si>
  <si>
    <t>CARLOS ANDRES VARGAS PUERTO </t>
  </si>
  <si>
    <t>20221140136232  </t>
  </si>
  <si>
    <t>2022-03-17 11:08:20 </t>
  </si>
  <si>
    <t>CAC. Carnetización. </t>
  </si>
  <si>
    <t>-3 </t>
  </si>
  <si>
    <t>20221140136242  </t>
  </si>
  <si>
    <t>2022-03-17 11:08:52 </t>
  </si>
  <si>
    <t>CL 44D # 45A - 86, TO 3, AP 102  </t>
  </si>
  <si>
    <t>458 29 51 </t>
  </si>
  <si>
    <t>jaki1008@hotmail.com  </t>
  </si>
  <si>
    <t>JACQUELINE RIVERA FONSECA </t>
  </si>
  <si>
    <t>51.986.132 </t>
  </si>
  <si>
    <t>20221140136272  </t>
  </si>
  <si>
    <t>2022-03-17 11:20:34 </t>
  </si>
  <si>
    <t>CAC. ENVIO OFICIO PROTOCOLO DE BIO-SEGURIDAD COVID-19 APROBADOS. </t>
  </si>
  <si>
    <t>sst@ibague.gov.co  </t>
  </si>
  <si>
    <t>20221140136282  </t>
  </si>
  <si>
    <t>2022-03-17 11:23:46 </t>
  </si>
  <si>
    <t>RD. Cuenta de cobo No. 003. </t>
  </si>
  <si>
    <t>20221140136292  </t>
  </si>
  <si>
    <t>2022-03-17 11:40:43 </t>
  </si>
  <si>
    <t>CARRERA 74 BIS 82-28  </t>
  </si>
  <si>
    <t>3229525475 </t>
  </si>
  <si>
    <t>DIANA ALEJANDRA ACERO CAMACHO </t>
  </si>
  <si>
    <t>20221140136312  </t>
  </si>
  <si>
    <t>2022-03-17 11:42:57 </t>
  </si>
  <si>
    <t>CLL 25D # 80C 72 APT 102  </t>
  </si>
  <si>
    <t>3103115171 </t>
  </si>
  <si>
    <t>jhon.vergara@dnbc.gov.co  </t>
  </si>
  <si>
    <t>JHON JAIVER VERGARA MENDOZA </t>
  </si>
  <si>
    <t>83044163 </t>
  </si>
  <si>
    <t>20221140136322  </t>
  </si>
  <si>
    <t>2022-03-17 11:46:16 </t>
  </si>
  <si>
    <t>RD PROYECTO INFRAESTRUCTURA </t>
  </si>
  <si>
    <t>Calle 5a # 4a - 08  </t>
  </si>
  <si>
    <t>3105201023 - 3137977373 </t>
  </si>
  <si>
    <t>bomberosinza@gmail.com  </t>
  </si>
  <si>
    <t>CUERPO DE BOMBEROS VOLUNTARIOS DE INZA - CAUCA  </t>
  </si>
  <si>
    <t>Yerky Sneider Garavito Cancelado </t>
  </si>
  <si>
    <t>20221140136332  </t>
  </si>
  <si>
    <t>2022-03-17 11:51:08 </t>
  </si>
  <si>
    <t>CAC. RESPUESTA A RADICADO * 20222110033591 * </t>
  </si>
  <si>
    <t>CRA 10 # 9 - 11  </t>
  </si>
  <si>
    <t>8570054 </t>
  </si>
  <si>
    <t>contactenos@briceno-antioquia.gov.co  </t>
  </si>
  <si>
    <t>ALCALDIA BRICEÑO ANTIOQUIA </t>
  </si>
  <si>
    <t>20221140136342  </t>
  </si>
  <si>
    <t>2022-03-17 11:55:02 </t>
  </si>
  <si>
    <t>CARRERA 79#19a-56  </t>
  </si>
  <si>
    <t>3175158386 </t>
  </si>
  <si>
    <t>alexander.obando@dnbc.gov.co  </t>
  </si>
  <si>
    <t>ALEXANDER OBANDO PENA </t>
  </si>
  <si>
    <t>79.901.626 </t>
  </si>
  <si>
    <t>20221140136362  </t>
  </si>
  <si>
    <t>2022-03-17 12:05:47 </t>
  </si>
  <si>
    <t>CARRERA 78I #40A-65 SUR  </t>
  </si>
  <si>
    <t>3228260650 </t>
  </si>
  <si>
    <t>MATEO CASTAÑEDA MASMELA </t>
  </si>
  <si>
    <t>1030672338 </t>
  </si>
  <si>
    <t>20221140136372  </t>
  </si>
  <si>
    <t>2022-03-17 12:15:08 </t>
  </si>
  <si>
    <t>CR 42 # 24A - 10  </t>
  </si>
  <si>
    <t>321 710 30 29 </t>
  </si>
  <si>
    <t>JUAN DAVID JARAMILLO RESTREPO </t>
  </si>
  <si>
    <t>1.027.884.330 </t>
  </si>
  <si>
    <t>20221140136382  </t>
  </si>
  <si>
    <t>2022-03-17 12:19:20 </t>
  </si>
  <si>
    <t>CARRERA 21#137-90  </t>
  </si>
  <si>
    <t>3022890258 </t>
  </si>
  <si>
    <t>kattyserpa@gmail.com  </t>
  </si>
  <si>
    <t>KATTY LILIANA SERPA BOLAÑO </t>
  </si>
  <si>
    <t>26984917 </t>
  </si>
  <si>
    <t>20221140136392  </t>
  </si>
  <si>
    <t>2022-03-17 12:34:36 </t>
  </si>
  <si>
    <t>RD. CUENTA DE COBRO No. 03. </t>
  </si>
  <si>
    <t>CRA 30 N. 85 A 39  </t>
  </si>
  <si>
    <t>2571169 </t>
  </si>
  <si>
    <t>ANA MILENA CEDEÑO AVILES </t>
  </si>
  <si>
    <t>65557007 </t>
  </si>
  <si>
    <t>20221140136412  </t>
  </si>
  <si>
    <t>2022-03-17 13:46:50 </t>
  </si>
  <si>
    <t>CAC. RESPUESTA RADICADO DNBC No. *20222140044321*. </t>
  </si>
  <si>
    <t>bomberosdesantamarta@hotmail.com  </t>
  </si>
  <si>
    <t>20221140136422  </t>
  </si>
  <si>
    <t>2022-03-17 14:00:11 </t>
  </si>
  <si>
    <t>CAC. Respuesta a su solicitud de Radicado DNBC No. 20222110033151. </t>
  </si>
  <si>
    <t>Cra 17 No.4-71-79  </t>
  </si>
  <si>
    <t>3124808997 </t>
  </si>
  <si>
    <t>secretariadegobierno@mesetas-meta.gov.co  </t>
  </si>
  <si>
    <t>SECRETARIA DE GOBIERNO MESETAS - META  </t>
  </si>
  <si>
    <t>20221140136432  </t>
  </si>
  <si>
    <t>2022-03-17 14:09:27 </t>
  </si>
  <si>
    <t>CAC. REITERACION DNBC SOLICITUD SOPORTES DOCUMENTOS CURSO DE FORMACION. </t>
  </si>
  <si>
    <t>Calle 14 No. 15-45  </t>
  </si>
  <si>
    <t>bomberosvillanuevabol@gmail.com  </t>
  </si>
  <si>
    <t>20221140136442  </t>
  </si>
  <si>
    <t>2022-03-17 14:13:52 </t>
  </si>
  <si>
    <t>RD. Cuenta de cobro No. 3. </t>
  </si>
  <si>
    <t>carrera 32A # 23-79  </t>
  </si>
  <si>
    <t>ingjairozalazar@gmail.com  </t>
  </si>
  <si>
    <t>JAIRO FERNANDO SALAZAR FAJARDO </t>
  </si>
  <si>
    <t>12753406 </t>
  </si>
  <si>
    <t>20221140136452  </t>
  </si>
  <si>
    <t>2022-03-17 14:22:02 </t>
  </si>
  <si>
    <t>CAC. Remisión queja y respuesta unidad bomberil. </t>
  </si>
  <si>
    <t>3657239-3657251-3657247 </t>
  </si>
  <si>
    <t>CUERPO DE BOMBEROS VOLUNTARIOS DE SANTA ROSA DE CABAL  </t>
  </si>
  <si>
    <t>20221140136462  </t>
  </si>
  <si>
    <t>2022-03-17 14:23:26 </t>
  </si>
  <si>
    <t>3006331875 </t>
  </si>
  <si>
    <t>CAMILO ANDRES GONZALEZ LARA </t>
  </si>
  <si>
    <t>80863884 </t>
  </si>
  <si>
    <t>20221140136472  </t>
  </si>
  <si>
    <t>2022-03-17 14:26:29 </t>
  </si>
  <si>
    <t>CRA 69 D 24C 50  </t>
  </si>
  <si>
    <t>3185484589 </t>
  </si>
  <si>
    <t>IVAN.GONZALEZ@DNBC.GOV.CO  </t>
  </si>
  <si>
    <t>IVAN LEONARDO GONZALEZ GONZALEZ </t>
  </si>
  <si>
    <t>74189991 </t>
  </si>
  <si>
    <t>20221140136482  </t>
  </si>
  <si>
    <t>2022-03-17 14:26:32 </t>
  </si>
  <si>
    <t>CAC. Solicitud fase presencial SCI.pdf. </t>
  </si>
  <si>
    <t>20221140136502  </t>
  </si>
  <si>
    <t>2022-03-17 14:35:39 </t>
  </si>
  <si>
    <t>CAC. Solicitud aval y nuevo registro. </t>
  </si>
  <si>
    <t>20221140136512  </t>
  </si>
  <si>
    <t>2022-03-17 14:45:53 </t>
  </si>
  <si>
    <t>CAC. Información curso SCI. </t>
  </si>
  <si>
    <t>20221140136522  </t>
  </si>
  <si>
    <t>2022-03-17 14:50:55 </t>
  </si>
  <si>
    <t>Carrera4 #3-61  </t>
  </si>
  <si>
    <t>3115241959 </t>
  </si>
  <si>
    <t>oscarpabon561@gmail.com  </t>
  </si>
  <si>
    <t>OSCAR ORLANDO PABON GARCIA </t>
  </si>
  <si>
    <t>11257574 </t>
  </si>
  <si>
    <t>20221140136532  </t>
  </si>
  <si>
    <t>2022-03-17 14:52:07 </t>
  </si>
  <si>
    <t>Transv 11 Calle 12 Esquina  </t>
  </si>
  <si>
    <t>8399252 Ext 6101 </t>
  </si>
  <si>
    <t>contactenos@puertosalgar-cundinamarca.gov.co  </t>
  </si>
  <si>
    <t>ALCALDÍA MUNICIPAL DE PUERTO SALGAR  </t>
  </si>
  <si>
    <t>20221140136542  </t>
  </si>
  <si>
    <t>2022-03-17 15:13:14 </t>
  </si>
  <si>
    <t>CAC. Envió hojas de vida del personal de bomberos Palestina. </t>
  </si>
  <si>
    <t>20221140136552  </t>
  </si>
  <si>
    <t>2022-03-17 15:17:00 </t>
  </si>
  <si>
    <t>CAC. REMISIÓN CONVENIO MUNICIPIO DE LA UNION NARIÑO. </t>
  </si>
  <si>
    <t>20221140136562  </t>
  </si>
  <si>
    <t>2022-03-17 15:18:06 </t>
  </si>
  <si>
    <t>DAG. 17B No. 88-77  </t>
  </si>
  <si>
    <t>3174160699 </t>
  </si>
  <si>
    <t>JORGE ENRIQUE RESTREPO SANGUINO </t>
  </si>
  <si>
    <t>20221140136572  </t>
  </si>
  <si>
    <t>2022-03-17 15:21:10 </t>
  </si>
  <si>
    <t>CAC. RESPUESTA A OFICIO NO 2022110034481. </t>
  </si>
  <si>
    <t>Carrera 4 No. 4 -11 Parque Principal  </t>
  </si>
  <si>
    <t>3226340267 </t>
  </si>
  <si>
    <t>contactenos@losandessotomayor-nariño.gov.co  </t>
  </si>
  <si>
    <t>ALCALDIA MUNICIPAL DE LOS ANDES NARIñO  </t>
  </si>
  <si>
    <t>20221140136582  </t>
  </si>
  <si>
    <t>2022-03-17 15:24:32 </t>
  </si>
  <si>
    <t>CAC. actualización documentos. </t>
  </si>
  <si>
    <t>Calle 4 A sur # 3A - 42 VILLA NATALIA  </t>
  </si>
  <si>
    <t>3212723132 </t>
  </si>
  <si>
    <t>b44une@outlook.com  </t>
  </si>
  <si>
    <t>CUERPO DE BOMBEROS VOLUNTARIOS DE UNE - CUNDINAMARCA  </t>
  </si>
  <si>
    <t>20221140136592  </t>
  </si>
  <si>
    <t>2022-03-17 15:38:52 </t>
  </si>
  <si>
    <t>carrera 63 #22-31  </t>
  </si>
  <si>
    <t>3008706339 </t>
  </si>
  <si>
    <t>123deysijd@gmail.com  </t>
  </si>
  <si>
    <t>DEYSI JHOHANNA YAMPUEZAN  </t>
  </si>
  <si>
    <t>1004564282 </t>
  </si>
  <si>
    <t>20221140136602  </t>
  </si>
  <si>
    <t>2022-03-17 15:42:42 </t>
  </si>
  <si>
    <t>Carrea 15 10a-71 sur  </t>
  </si>
  <si>
    <t>3043924265 </t>
  </si>
  <si>
    <t>vickyor307@gmail.com  </t>
  </si>
  <si>
    <t>VICKY ORDOñEZ MUñOZ </t>
  </si>
  <si>
    <t>20221140136612  </t>
  </si>
  <si>
    <t>2022-03-17 15:55:58 </t>
  </si>
  <si>
    <t>CAC. Queja por anomalías en la parte administrativa y operativa del C.B.V. de San Vicente del Caguan. </t>
  </si>
  <si>
    <t>amparariatorre59@gmail.com  </t>
  </si>
  <si>
    <t>AMPARO TORRES ARIAS  </t>
  </si>
  <si>
    <t>20221140136622  </t>
  </si>
  <si>
    <t>2022-03-17 15:59:23 </t>
  </si>
  <si>
    <t>CAC. Solicitud Registro para Curso PRIMAP. </t>
  </si>
  <si>
    <t>20221140136632  </t>
  </si>
  <si>
    <t>2022-03-17 16:02:45 </t>
  </si>
  <si>
    <t>3046583783 </t>
  </si>
  <si>
    <t>ANDREA BIBIANA CASTAÑEDA DURAN </t>
  </si>
  <si>
    <t>20221140136652  </t>
  </si>
  <si>
    <t>2022-03-17 16:07:46 </t>
  </si>
  <si>
    <t>CAC. Solicitud ayuda fortalecimiento. </t>
  </si>
  <si>
    <t>CALLE 16 B SUR # 12G - 10 EL VIVERO  </t>
  </si>
  <si>
    <t>3177415530 </t>
  </si>
  <si>
    <t>sargentoinstructorcolombia@gmail.com  </t>
  </si>
  <si>
    <t>CUERPO DE BOMBEROS VOLUNTARIOS DE SOACHA  </t>
  </si>
  <si>
    <t>832.003.053-2 </t>
  </si>
  <si>
    <t>20221140136662  </t>
  </si>
  <si>
    <t>2022-03-17 16:12:31 </t>
  </si>
  <si>
    <t>CR81 # 32B - 32  </t>
  </si>
  <si>
    <t>310 882 59 40 </t>
  </si>
  <si>
    <t>JFREDYGARAVITO2019@GMAIL.COM  </t>
  </si>
  <si>
    <t>JHON FREDY GARAVITO CORTES </t>
  </si>
  <si>
    <t>9.498.359 </t>
  </si>
  <si>
    <t>20221140136672  </t>
  </si>
  <si>
    <t>2022-03-17 16:18:48 </t>
  </si>
  <si>
    <t>CAC. Auto de cierre de averiguación preliminar. </t>
  </si>
  <si>
    <t>20221140136682  </t>
  </si>
  <si>
    <t>2022-03-17 16:23:35 </t>
  </si>
  <si>
    <t>CAC. Oficio de comunicación y Auto de cierre de averiguación preliminar. </t>
  </si>
  <si>
    <t>Calle 37 No. 10-30 Palacio Amarillo. Bucaramanga, Santander  </t>
  </si>
  <si>
    <t>GOBERNACIÓN DE SANTANDER  </t>
  </si>
  <si>
    <t>20221140136692  </t>
  </si>
  <si>
    <t>2022-03-17 16:26:57 </t>
  </si>
  <si>
    <t>CAC. Informe accidente de transito vehículo OUE-081.  </t>
  </si>
  <si>
    <t>3113751168 </t>
  </si>
  <si>
    <t>bomberoslamerced@gmail.com  </t>
  </si>
  <si>
    <t>CUERPO DE BOMBEROS VOLUNTARIOS DE LA MERCED - CALDAS  </t>
  </si>
  <si>
    <t>20221140136702  </t>
  </si>
  <si>
    <t>2022-03-17 16:32:25 </t>
  </si>
  <si>
    <t>CAC. Respuesta al cumplimiento de la Ley 1575, rad: 20222110034921. </t>
  </si>
  <si>
    <t>Barrio Villanueva - Avenida principal entrada a Puerto Meluk  </t>
  </si>
  <si>
    <t>3207077981 - 3217591821 </t>
  </si>
  <si>
    <t>alcaldia@mediobaudo-choco.gov.co  </t>
  </si>
  <si>
    <t>ALCALDIA MEDIO BAUDO CHOCO </t>
  </si>
  <si>
    <t>20221140136712  </t>
  </si>
  <si>
    <t>2022-03-17 16:38:41 </t>
  </si>
  <si>
    <t>CAC. INSPECCIÓN, VIGILANCIA Y CONTROL. </t>
  </si>
  <si>
    <t>flaco1968jcz@gmail.com  </t>
  </si>
  <si>
    <t>JULIO CESAR SUAREZ  </t>
  </si>
  <si>
    <t>20221140136722  </t>
  </si>
  <si>
    <t>2022-03-17 16:42:27 </t>
  </si>
  <si>
    <t>CAC. Informe de inspección, vigilancia y control realizado al Cuerpo de Bomberos Voluntarios de Candelaria Valle del Cauca el 04 de noviembre del 2021. </t>
  </si>
  <si>
    <t>CALLE 10 # 8 - 49  </t>
  </si>
  <si>
    <t>(032) 264 8266 - 312 6601736 </t>
  </si>
  <si>
    <t>bomberoscandelariavalle@yahoo.com  </t>
  </si>
  <si>
    <t>BENEMÉRITO CUERPO DE BOMBEROS CANDELARIA - VALLE  </t>
  </si>
  <si>
    <t>891.380.009-0 </t>
  </si>
  <si>
    <t>20221140136732  </t>
  </si>
  <si>
    <t>2022-03-17 16:47:55 </t>
  </si>
  <si>
    <t>CARRERA 71 B BIS No. 12-60  </t>
  </si>
  <si>
    <t>3178372799 </t>
  </si>
  <si>
    <t>jhon19guzman@hotmail.com  </t>
  </si>
  <si>
    <t>JHON ALEXANDER GUZMAN VALDERRAMA </t>
  </si>
  <si>
    <t>1110449263 </t>
  </si>
  <si>
    <t>20221140136752  </t>
  </si>
  <si>
    <t>2022-03-18 09:13:34 </t>
  </si>
  <si>
    <t>CAC. RESPUESTA RADICADO N° *202221100034121*. </t>
  </si>
  <si>
    <t>Calle 31 No. 30-08  </t>
  </si>
  <si>
    <t>contactenos@guatape-antioquia.gov.co  </t>
  </si>
  <si>
    <t>ALCALDIA GUATAPE ANTIOQUIA </t>
  </si>
  <si>
    <t>20221140136762  </t>
  </si>
  <si>
    <t>2022-03-18 09:15:59 </t>
  </si>
  <si>
    <t>Avenida Carrera 30 No. 85A – 39/47  </t>
  </si>
  <si>
    <t>maicol.villarreal@dnbc.gov.co  </t>
  </si>
  <si>
    <t>MAICOL VILLARREAL OSPINA  </t>
  </si>
  <si>
    <t>20221140136772  </t>
  </si>
  <si>
    <t>2022-03-18 09:22:17 </t>
  </si>
  <si>
    <t>3012606846 </t>
  </si>
  <si>
    <t>CJ11@MISENA.EDU.CO  </t>
  </si>
  <si>
    <t>20221140136782  </t>
  </si>
  <si>
    <t>2022-03-18 09:24:09 </t>
  </si>
  <si>
    <t>CAC. ajustes registro de curso radicado 20221140130062. </t>
  </si>
  <si>
    <t>20221140136792  </t>
  </si>
  <si>
    <t>2022-03-18 09:28:48 </t>
  </si>
  <si>
    <t>3134121054 </t>
  </si>
  <si>
    <t>LEIDY JOHANA JIMENEZ CASTILLO </t>
  </si>
  <si>
    <t>20221140136802  </t>
  </si>
  <si>
    <t>2022-03-18 09:29:18 </t>
  </si>
  <si>
    <t>CAC. Solicitud De Firma Acta De Salida.  </t>
  </si>
  <si>
    <t>b14recursohumano@gmail.com  </t>
  </si>
  <si>
    <t>20221140136812  </t>
  </si>
  <si>
    <t>2022-03-18 09:36:47 </t>
  </si>
  <si>
    <t>CARRERA 72B#8B-69  </t>
  </si>
  <si>
    <t>3005718482 </t>
  </si>
  <si>
    <t>GERMAN DARIO MENDEZ LOPEZ </t>
  </si>
  <si>
    <t>20221140136822  </t>
  </si>
  <si>
    <t>2022-03-18 09:38:07 </t>
  </si>
  <si>
    <t>CAC. Respuesta radicado DNBC *20222110035811*. </t>
  </si>
  <si>
    <t>Calle 3 # 3-97 Barrio Centro  </t>
  </si>
  <si>
    <t>322348612 </t>
  </si>
  <si>
    <t>gobierno@venecia-antioquia.gov.co  </t>
  </si>
  <si>
    <t>ALCALDIA MUNICIPAL DE VENECIA SECRETARíA GENERAL Y DE GOBIERNO DE VENECIA  </t>
  </si>
  <si>
    <t>20221140136832  </t>
  </si>
  <si>
    <t>2022-03-18 09:43:30 </t>
  </si>
  <si>
    <t>3162918538 </t>
  </si>
  <si>
    <t>20221140136842  </t>
  </si>
  <si>
    <t>2022-03-18 09:45:00 </t>
  </si>
  <si>
    <t>CAC. Respuesta radicado DNBC No. 20222110043401.  </t>
  </si>
  <si>
    <t>Calle 15 #14 - 18 Barrio Centro A Mitú Vaupés  </t>
  </si>
  <si>
    <t>secretariadehacienda@vaupes.gov.co  </t>
  </si>
  <si>
    <t>GOBERNACIÓN DEL VAUPES SECRETARIA DE HACIENDA  </t>
  </si>
  <si>
    <t>20221140136872  </t>
  </si>
  <si>
    <t>2022-03-18 10:18:56 </t>
  </si>
  <si>
    <t>CAC. Cumplimiento Ley 1575-2012 Contratación para la P.S.P.E. cuerpo de Bomberos Voluntarios vigencia 2022. </t>
  </si>
  <si>
    <t>cmgrd@anapoima-cundinamarca.gov.co  </t>
  </si>
  <si>
    <t>CMGRD ANAPOIMA  </t>
  </si>
  <si>
    <t>20221140136882  </t>
  </si>
  <si>
    <t>2022-03-18 10:24:29 </t>
  </si>
  <si>
    <t>Calle 42No. 27a - 69  </t>
  </si>
  <si>
    <t>3168392565 </t>
  </si>
  <si>
    <t>camiloportilla8@gmail.com  </t>
  </si>
  <si>
    <t>CHRISTIAN CAMILO PORTILLA QUELAL </t>
  </si>
  <si>
    <t>20221140136892  </t>
  </si>
  <si>
    <t>2022-03-18 10:29:49 </t>
  </si>
  <si>
    <t>20221140136902  </t>
  </si>
  <si>
    <t>2022-03-18 10:33:00 </t>
  </si>
  <si>
    <t>Transversal 78 I No. 41 D 41 Sur  </t>
  </si>
  <si>
    <t>3123275075 </t>
  </si>
  <si>
    <t>yoiscami@gmail.com  </t>
  </si>
  <si>
    <t>LEIDY JAZMIN CARRILLO VELA </t>
  </si>
  <si>
    <t>52975581 </t>
  </si>
  <si>
    <t>20221140136912  </t>
  </si>
  <si>
    <t>2022-03-18 10:34:56 </t>
  </si>
  <si>
    <t>Carrera 30 No. 85 A - 39/47  </t>
  </si>
  <si>
    <t>2571281 </t>
  </si>
  <si>
    <t>paola.uruena@dnbc.gov.co  </t>
  </si>
  <si>
    <t>PAOLA ANDREA URUEÑA GORDILLO </t>
  </si>
  <si>
    <t>20221140136922  </t>
  </si>
  <si>
    <t>2022-03-18 10:39:49 </t>
  </si>
  <si>
    <t>CALLE 7 # 87B 70 APTO 15 - 455  </t>
  </si>
  <si>
    <t>3152357645 </t>
  </si>
  <si>
    <t>JOSE ALEXANDER TEUTA GOMEZ </t>
  </si>
  <si>
    <t>79622676 </t>
  </si>
  <si>
    <t>20221140136932  </t>
  </si>
  <si>
    <t>2022-03-18 10:42:09 </t>
  </si>
  <si>
    <t>CAC. Documentos para CURSO FORMACION PARA BOMBEROS 2022. </t>
  </si>
  <si>
    <t>900.0430615-9 </t>
  </si>
  <si>
    <t>20221140136942  </t>
  </si>
  <si>
    <t>2022-03-18 11:13:55 </t>
  </si>
  <si>
    <t>CAC. solicitud de registros bomberos 1 y 2 COBI. </t>
  </si>
  <si>
    <t>Carrera 3 Calle 20 Esquina  </t>
  </si>
  <si>
    <t>26111419 - 2611418 </t>
  </si>
  <si>
    <t>bomberos@ibague.gov.co  </t>
  </si>
  <si>
    <t>CUERPO OFICIAL DE BOMBEROS DE IBAGUE - TOLIMA  </t>
  </si>
  <si>
    <t>-2 </t>
  </si>
  <si>
    <t>20221140136952  </t>
  </si>
  <si>
    <t>2022-03-18 11:24:17 </t>
  </si>
  <si>
    <t>CAC. Agresion fisica y verbal </t>
  </si>
  <si>
    <t>Carrera 5 No.16-81  </t>
  </si>
  <si>
    <t>3214478075 </t>
  </si>
  <si>
    <t>20221140136962  </t>
  </si>
  <si>
    <t>2022-03-18 11:33:27 </t>
  </si>
  <si>
    <t>RD: Cuenta de cobro </t>
  </si>
  <si>
    <t>CALLE 1# 16-73  </t>
  </si>
  <si>
    <t>3144132855 </t>
  </si>
  <si>
    <t>ARLEY ALFONSO COY GONZALEZ </t>
  </si>
  <si>
    <t>20221140136972  </t>
  </si>
  <si>
    <t>2022-03-18 11:35:16 </t>
  </si>
  <si>
    <t>CAC. Solicitud de Avales para Instructores. </t>
  </si>
  <si>
    <t>20221140136982  </t>
  </si>
  <si>
    <t>2022-03-18 11:35:54 </t>
  </si>
  <si>
    <t>NN  </t>
  </si>
  <si>
    <t>NN </t>
  </si>
  <si>
    <t>EDINSON ALEXANDER COY </t>
  </si>
  <si>
    <t>1256975632 </t>
  </si>
  <si>
    <t>20221140136992  </t>
  </si>
  <si>
    <t>2022-03-18 11:37:37 </t>
  </si>
  <si>
    <t>CAC. ACEPTACION PROCESO DE EDUCACIÓN Módulo presencial Curso Básico Sistema Comando de incidentes - CBSCI. </t>
  </si>
  <si>
    <t>20221140137002  </t>
  </si>
  <si>
    <t>2022-03-18 11:41:50 </t>
  </si>
  <si>
    <t>CAC. Solicitud de inscripción certificación postulación certificación de brigadas. </t>
  </si>
  <si>
    <t>(8) 435 2882 3118102783 </t>
  </si>
  <si>
    <t>Bomberosflorenciacomando@gmail.com  </t>
  </si>
  <si>
    <t>CUERPO DE BOMBEROS VOLUNTARIOS DE FLORENCIA  </t>
  </si>
  <si>
    <t>8911900100 </t>
  </si>
  <si>
    <t>20221140137012  </t>
  </si>
  <si>
    <t>2022-03-18 11:52:02 </t>
  </si>
  <si>
    <t>CAC. SOLICITUD REGISTRO/CUERPO DE BOMBEROS VOLUNTARIOS LA CUMBRE. </t>
  </si>
  <si>
    <t>20221140137022  </t>
  </si>
  <si>
    <t>2022-03-18 11:57:52 </t>
  </si>
  <si>
    <t>CAC. Respuesta radicado 007623- 20222110035481.  </t>
  </si>
  <si>
    <t>Calle 5 No. 4 -74  </t>
  </si>
  <si>
    <t>7449745 </t>
  </si>
  <si>
    <t>clopad@madrid-cundinamarca.gov.co  </t>
  </si>
  <si>
    <t>CLOPAD MADRID  </t>
  </si>
  <si>
    <t>20221140137032  </t>
  </si>
  <si>
    <t>2022-03-18 12:00:13 </t>
  </si>
  <si>
    <t>CAC. SOLICITUD ANULACION REGISTRO CURSO BOMBERO I BOMBEROS II.  </t>
  </si>
  <si>
    <t>20221140137052  </t>
  </si>
  <si>
    <t>2022-03-18 12:08:46 </t>
  </si>
  <si>
    <t>CAC. Reenvio respuesta Oficio DNBC No. 20221140127732. </t>
  </si>
  <si>
    <t>Carrera 4 N 3 - 55 Palacio Municipal  </t>
  </si>
  <si>
    <t>3112369411 </t>
  </si>
  <si>
    <t>alcaldia@pandi-cundinamarca.gov.co  </t>
  </si>
  <si>
    <t>ALCALDIA MUNICIPAL DE PANDI CUNDINAMARCA </t>
  </si>
  <si>
    <t>20221140137062  </t>
  </si>
  <si>
    <t>2022-03-18 12:12:48 </t>
  </si>
  <si>
    <t>Calle 36B sur Calle 36B Sur - 11  </t>
  </si>
  <si>
    <t>32222199080 </t>
  </si>
  <si>
    <t>lorenacharryacosta@gmail.com  </t>
  </si>
  <si>
    <t>LORENA CHARRY ACOSTA </t>
  </si>
  <si>
    <t>1.010.113.938 </t>
  </si>
  <si>
    <t>20221140137072  </t>
  </si>
  <si>
    <t>2022-03-18 12:13:11 </t>
  </si>
  <si>
    <t>CAC. Respuesta oficio radicado 20222110035561. </t>
  </si>
  <si>
    <t>20221140137082  </t>
  </si>
  <si>
    <t>2022-03-18 12:16:34 </t>
  </si>
  <si>
    <t>CAC. RADICACIÓN DE DOCUMENTOS PARA EXPEDICIÓN DE AVAL DEL INSTRUCTOR. </t>
  </si>
  <si>
    <t>20221140137092  </t>
  </si>
  <si>
    <t>2022-03-18 12:20:48 </t>
  </si>
  <si>
    <t>CL 45 # 66C - 10  </t>
  </si>
  <si>
    <t>311 450 22 27 </t>
  </si>
  <si>
    <t>salubristaleidychavarro@gmail.com  </t>
  </si>
  <si>
    <t>LEIDY YURANI CHAVARRO QUIROZ </t>
  </si>
  <si>
    <t>1.083.898.599 </t>
  </si>
  <si>
    <t>20221140137112  </t>
  </si>
  <si>
    <t>2022-03-18 14:16:38 </t>
  </si>
  <si>
    <t>CAC. SINIESTRALIDAD VIGENCIA FEBRERO 2.022. </t>
  </si>
  <si>
    <t>20221140137122  </t>
  </si>
  <si>
    <t>2022-03-18 14:23:50 </t>
  </si>
  <si>
    <t>CAC. POSTULACION BOMBEROS EL TAMBO NARIÑO A INSTRUCTOR DNBC. </t>
  </si>
  <si>
    <t>20221140137132  </t>
  </si>
  <si>
    <t>2022-03-18 14:37:04 </t>
  </si>
  <si>
    <t>CAC. RESPUESTA RADICADO 20222110036141-MUNICIPIO DE PUPIALES. </t>
  </si>
  <si>
    <t>Calle 6 # 2 - 77  </t>
  </si>
  <si>
    <t>7246236 </t>
  </si>
  <si>
    <t>alcaldia@pupiales-nariño.gov.co  </t>
  </si>
  <si>
    <t>ALCALDÍA MUNICIPAL DE PUPIALES - NARIÑO  </t>
  </si>
  <si>
    <t>20221140137142  </t>
  </si>
  <si>
    <t>2022-03-18 14:40:46 </t>
  </si>
  <si>
    <t>CI. Respuesta radicado20222140001014. Postulación de personal del COBM para el Taller para la formación de instructors del Curso de Formación para Bomberos CFB. </t>
  </si>
  <si>
    <t>20221140137152  </t>
  </si>
  <si>
    <t>2022-03-18 14:46:01 </t>
  </si>
  <si>
    <t>CAC. Respuesta a radicado 20222140001014. </t>
  </si>
  <si>
    <t>secretaria.gobierno@medellin.gov.co  </t>
  </si>
  <si>
    <t>ALCALDIA MEDELLIN ANTIOQUIA </t>
  </si>
  <si>
    <t>20221140137162  </t>
  </si>
  <si>
    <t>2022-03-18 14:48:18 </t>
  </si>
  <si>
    <t>CAC. ACTUALIZACIÓN CUENTAS DE CORREO INSTITUCIONALES DEL CUERPO DE BOMBEROS VOLUNTARIOS DE FLORIDABLANCA - CBVF. </t>
  </si>
  <si>
    <t>20221140137172  </t>
  </si>
  <si>
    <t>2022-03-18 14:53:30 </t>
  </si>
  <si>
    <t>CAC. Respuesta a su solicitud. Radicado E-2022-128836 D-2022-2299065. </t>
  </si>
  <si>
    <t>Carrera 2 # 2 - 89  </t>
  </si>
  <si>
    <t>8422009 - 8434731 </t>
  </si>
  <si>
    <t>meroncancio@procuraduria.gov.co  </t>
  </si>
  <si>
    <t>PROCURADURIA PROVINCIAL DE FACATATIVA  </t>
  </si>
  <si>
    <t>20221140137182  </t>
  </si>
  <si>
    <t>2022-03-18 14:56:54 </t>
  </si>
  <si>
    <t>CAC. Respuesta a su solicitud. Radicado E-2022-139198 D-2022-2299075. </t>
  </si>
  <si>
    <t>20221140137202  </t>
  </si>
  <si>
    <t>2022-03-18 15:05:15 </t>
  </si>
  <si>
    <t>CAC. INFORMES DE SEGUIMIENTO CBV ALCALA. </t>
  </si>
  <si>
    <t>20221140137212  </t>
  </si>
  <si>
    <t>2022-03-18 15:08:50 </t>
  </si>
  <si>
    <t>CAC. Ajustes registro de curso radicado 20221000132332. </t>
  </si>
  <si>
    <t>Calle 10 # 2A complejo ferial  </t>
  </si>
  <si>
    <t>3185055579 </t>
  </si>
  <si>
    <t>bomberosrestrepo@hotmail.es  </t>
  </si>
  <si>
    <t>CUERPO DE BOMBEROS VOLUNTARIOS DE RESTREPO - META  </t>
  </si>
  <si>
    <t>822006554-8 </t>
  </si>
  <si>
    <t>20221140137222  </t>
  </si>
  <si>
    <t>2022-03-18 15:14:08 </t>
  </si>
  <si>
    <t>RD. Cuenta de cobro No. 003. </t>
  </si>
  <si>
    <t>20221140137232  </t>
  </si>
  <si>
    <t>2022-03-18 15:21:02 </t>
  </si>
  <si>
    <t>CAC. SOLICITUD POSTULACION PARA EL TALLER FORMACION DE INSTRUCTORES. </t>
  </si>
  <si>
    <t>CORREGIMIENTO DE BORRERO AYERBE CALLE PRINCIPAL  </t>
  </si>
  <si>
    <t>2473999 3173260020 - 3164252987 </t>
  </si>
  <si>
    <t>bomberosborreroayerbekm30@gmail.com  </t>
  </si>
  <si>
    <t>BOMBEROS VOLUNTARIOS DE BORRERO AYERBE  </t>
  </si>
  <si>
    <t>800.014.109-7 </t>
  </si>
  <si>
    <t>20221140137242  </t>
  </si>
  <si>
    <t>2022-03-18 15:26:47 </t>
  </si>
  <si>
    <t>SM. Entrega herramienta de Gestión Municipal Aganda del Municipio Colombiano - FCM 2022. </t>
  </si>
  <si>
    <t>Carrera 7 # 74 - 56 Piso 18  </t>
  </si>
  <si>
    <t>5934020 </t>
  </si>
  <si>
    <t>alfredo.badel@fcm.org.co  </t>
  </si>
  <si>
    <t>FEDERACION COLOMBIANA DE MUNICIPIOS  </t>
  </si>
  <si>
    <t>20221140137252  </t>
  </si>
  <si>
    <t>2022-03-18 15:32:27 </t>
  </si>
  <si>
    <t>RD. Traslado por competencia. </t>
  </si>
  <si>
    <t>Calle 8 # 9 - 47 Piso 3  </t>
  </si>
  <si>
    <t>8332007 </t>
  </si>
  <si>
    <t>malvarezf@procuraduria.gov.co  </t>
  </si>
  <si>
    <t>PROCURADURIA PROVINCIAL DE GARZÓN HUILA  </t>
  </si>
  <si>
    <t>20221140137262  </t>
  </si>
  <si>
    <t>2022-03-18 15:36:19 </t>
  </si>
  <si>
    <t>RD. CUENTA DE COBRO NO. 002. </t>
  </si>
  <si>
    <t>carrera 19 No. 10 - 75  </t>
  </si>
  <si>
    <t>3125513603 </t>
  </si>
  <si>
    <t>simon.gonzalez@dnbc.gov.co  </t>
  </si>
  <si>
    <t>SIMON ANDRES GONZALEZ BOHORQUEZ  </t>
  </si>
  <si>
    <t>20221140137272  </t>
  </si>
  <si>
    <t>2022-03-18 15:52:48 </t>
  </si>
  <si>
    <t>20221140137282  </t>
  </si>
  <si>
    <t>2022-03-18 16:01:13 </t>
  </si>
  <si>
    <t>julio.garcia@cundinamarca.gov.co  </t>
  </si>
  <si>
    <t>JULIO CESAR GARCIA TRIANA  </t>
  </si>
  <si>
    <t>20221140137292  </t>
  </si>
  <si>
    <t>2022-03-18 16:04:19 </t>
  </si>
  <si>
    <t>calle 51N #2GN-61  </t>
  </si>
  <si>
    <t>3107285158 </t>
  </si>
  <si>
    <t>alejandram.h231@gmail.com  </t>
  </si>
  <si>
    <t>ALEJANDRA MOSQUERA  </t>
  </si>
  <si>
    <t>1144092653 </t>
  </si>
  <si>
    <t>20221140137302  </t>
  </si>
  <si>
    <t>2022-03-18 16:07:43 </t>
  </si>
  <si>
    <t>RD. CUENTA DE COBRO NO. 3. </t>
  </si>
  <si>
    <t>20221140137312  </t>
  </si>
  <si>
    <t>2022-03-18 16:10:31 </t>
  </si>
  <si>
    <t>RD. CUENTA DE COBRO. </t>
  </si>
  <si>
    <t>objetivopublicidad1818@gmail.com  </t>
  </si>
  <si>
    <t>LEIDY JOHANNA RAMIREZ PIZA </t>
  </si>
  <si>
    <t>20221140137322  </t>
  </si>
  <si>
    <t>2022-03-18 16:20:42 </t>
  </si>
  <si>
    <t>CAC. Solicitud de capacitación Virtual SCI. </t>
  </si>
  <si>
    <t>Carrera 2 # 6 Sector el bosque - polideportivo municipal de choachi  </t>
  </si>
  <si>
    <t>3114934406-3208075237-3132212812 </t>
  </si>
  <si>
    <t>bomberos.choachi16@gmail.com  </t>
  </si>
  <si>
    <t>CUERPO DE BOMBEROS VOLUNTARIOS DE CHOACHI - CUNDIMARCA  </t>
  </si>
  <si>
    <t>20221140137332  </t>
  </si>
  <si>
    <t>2022-03-18 16:24:12 </t>
  </si>
  <si>
    <t>SM. DIPLOMAS PARA FIRMA REGISTRO NO. 318-2021. </t>
  </si>
  <si>
    <t>CALLE 18 # 22-04  </t>
  </si>
  <si>
    <t>2688068 </t>
  </si>
  <si>
    <t>CUERPO BOMBEROS OFICIALES MEDELLIN  </t>
  </si>
  <si>
    <t>20221140137342  </t>
  </si>
  <si>
    <t>2022-03-18 16:28:45 </t>
  </si>
  <si>
    <t>SM. RESPUESTA RADICADO 20222110046271. </t>
  </si>
  <si>
    <t>20221140137352  </t>
  </si>
  <si>
    <t>2022-03-18 16:53:13 </t>
  </si>
  <si>
    <t>CAC. RESPUESTA RAD 202206500045062 </t>
  </si>
  <si>
    <t>CARRERA 14 # 013-05  </t>
  </si>
  <si>
    <t>8263311-8257620 </t>
  </si>
  <si>
    <t>ALCALDIA DE FUNZA  </t>
  </si>
  <si>
    <t>20221140137362  </t>
  </si>
  <si>
    <t>2022-03-18 16:59:41 </t>
  </si>
  <si>
    <t>CAC. RESPUESTA DERECHO DE PETICON DIRECCION NACIONAL DE BOMBEROS. </t>
  </si>
  <si>
    <t>Calle 4 # 18 -20 Barrio Sur  </t>
  </si>
  <si>
    <t>3112167903 </t>
  </si>
  <si>
    <t>alcaldia@lasierra-cauca.gov.co  </t>
  </si>
  <si>
    <t>ALCALDIA LA SIERRA CAUCA </t>
  </si>
  <si>
    <t>20221140137372  </t>
  </si>
  <si>
    <t>2022-03-18 17:05:01 </t>
  </si>
  <si>
    <t>RD. CUENTA DE COBRO NO. 03. </t>
  </si>
  <si>
    <t>CR 89B # 53 - 22  </t>
  </si>
  <si>
    <t>317 595 98 55 </t>
  </si>
  <si>
    <t>fd15930@gmail.com  </t>
  </si>
  <si>
    <t>JAVIER FERNANDO DELGADO YARA </t>
  </si>
  <si>
    <t>11.316.626 </t>
  </si>
  <si>
    <t>20221140137382  </t>
  </si>
  <si>
    <t>2022-03-18 17:08:30 </t>
  </si>
  <si>
    <t>RD. REMISIÓN DE DIPLOMAS PARA FIRMA Radicado No. 454-2021. </t>
  </si>
  <si>
    <t>20221140137402  </t>
  </si>
  <si>
    <t>2022-03-22 10:06:40 </t>
  </si>
  <si>
    <t>20221140137412  </t>
  </si>
  <si>
    <t>2022-03-22 10:09:51 </t>
  </si>
  <si>
    <t>20221140137422  </t>
  </si>
  <si>
    <t>2022-03-22 10:13:42 </t>
  </si>
  <si>
    <t>Carrera 61 No. 56 -29 Cop Ant  </t>
  </si>
  <si>
    <t>3104205864 </t>
  </si>
  <si>
    <t>robinsonpalacio@gmail.com  </t>
  </si>
  <si>
    <t>ROBINSON PALACIO MONA </t>
  </si>
  <si>
    <t>98638827 </t>
  </si>
  <si>
    <t>20221140137432  </t>
  </si>
  <si>
    <t>2022-03-22 10:16:23 </t>
  </si>
  <si>
    <t>CL144NO.49-50  </t>
  </si>
  <si>
    <t>3103004079 </t>
  </si>
  <si>
    <t>tatiana.herrera@dnbc.gov.co  </t>
  </si>
  <si>
    <t>TATIANA HERRERA BUSTOS </t>
  </si>
  <si>
    <t>1070949582 </t>
  </si>
  <si>
    <t>20221140137452  </t>
  </si>
  <si>
    <t>2022-03-22 10:31:25 </t>
  </si>
  <si>
    <t>CI. informe siniestro presentado el 15 de marzo. </t>
  </si>
  <si>
    <t>20221140137462  </t>
  </si>
  <si>
    <t>2022-03-22 10:35:22 </t>
  </si>
  <si>
    <t>CAC. cese de actividades del cuerpo de bomberos de malambo atlántico. </t>
  </si>
  <si>
    <t>CALLE 4A 5 SUR # 10 SUR  </t>
  </si>
  <si>
    <t>3763043 </t>
  </si>
  <si>
    <t>malambobomberos@gmail.com  </t>
  </si>
  <si>
    <t>CUERPO DE BOMBEROS VOLUNTARIOS DE MALAMBO  </t>
  </si>
  <si>
    <t>802-15-751-8 </t>
  </si>
  <si>
    <t>20221140137472  </t>
  </si>
  <si>
    <t>2022-03-22 10:39:59 </t>
  </si>
  <si>
    <t>CAC. ENVIO DE DOCUMENTACION PARA EXPEDICION DE CARNET. </t>
  </si>
  <si>
    <t>Carrea 19 calle 3 Parque Francisco José de Caldas  </t>
  </si>
  <si>
    <t>3213691892 </t>
  </si>
  <si>
    <t>cbvzambranobolivar@gmail.com  </t>
  </si>
  <si>
    <t>CUERPO DE BOMBEROS ZAMBRANO BOLIVAR  </t>
  </si>
  <si>
    <t>20221140137482  </t>
  </si>
  <si>
    <t>2022-03-22 10:54:17 </t>
  </si>
  <si>
    <t>CAC. Respuesta 20222000047681 </t>
  </si>
  <si>
    <t>Carrera 5 # 3 - 26 </t>
  </si>
  <si>
    <t>3115536945 </t>
  </si>
  <si>
    <t>bomberoschipaque79@gmail.com </t>
  </si>
  <si>
    <t>CUERPO DE BOMBEROS VOLUNTARIOS DE CHIPAQUE - CUNDINAMARCA  </t>
  </si>
  <si>
    <t>20221140137492  </t>
  </si>
  <si>
    <t>2022-03-22 11:08:16 </t>
  </si>
  <si>
    <t>CAC. Traslado al Cuerpo de Bomberos de San Antonio de Tequendama Cundinamarca. </t>
  </si>
  <si>
    <t>Calle 2 # 1 - 87 Piso 1  </t>
  </si>
  <si>
    <t>3144610541 </t>
  </si>
  <si>
    <t>bomberossat@hotmail.com  </t>
  </si>
  <si>
    <t>CUERPO DE BOMBEROS VOLUNTARIOS DE SAN ANTONIO DEL TEQUENDAMA  </t>
  </si>
  <si>
    <t>20221140137512  </t>
  </si>
  <si>
    <t>2022-03-22 12:25:59 </t>
  </si>
  <si>
    <t>john.beltran@dnbc.gov.co  </t>
  </si>
  <si>
    <t>JOHN JAIRO BELTRAN MAHECHA  </t>
  </si>
  <si>
    <t>20221140137522  </t>
  </si>
  <si>
    <t>2022-03-22 12:31:36 </t>
  </si>
  <si>
    <t>jabeto86@gmail.com  </t>
  </si>
  <si>
    <t>JAVIER CORAL  </t>
  </si>
  <si>
    <t>1085246868 </t>
  </si>
  <si>
    <t>20221140137542  </t>
  </si>
  <si>
    <t>2022-03-22 13:47:44 </t>
  </si>
  <si>
    <t>CAC. Respuesta Registro de curso Bomberos Los Santos Radicado DNBC 20221140136082. </t>
  </si>
  <si>
    <t>20221140137552  </t>
  </si>
  <si>
    <t>2022-03-22 13:54:57 </t>
  </si>
  <si>
    <t>CAC. RESPUESTA DNBC No. 20222110035141. </t>
  </si>
  <si>
    <t>CL 13 N 8 36  </t>
  </si>
  <si>
    <t>8345110 </t>
  </si>
  <si>
    <t>alcaldia@aguadedios-cundinamarca.gov.co  </t>
  </si>
  <si>
    <t>SECRETARIO ALCALDIA AGUA DE DIOS </t>
  </si>
  <si>
    <t>124587 </t>
  </si>
  <si>
    <t>20221140137562  </t>
  </si>
  <si>
    <t>2022-03-22 14:11:14 </t>
  </si>
  <si>
    <t>CAC. Construccion estacion de bomberos puerto salgar. </t>
  </si>
  <si>
    <t>CALLE 11 CARRERA 10 ESQUINA  </t>
  </si>
  <si>
    <t>(6) 8398114 </t>
  </si>
  <si>
    <t>Bomberospuertosalgar@yahoo.es  </t>
  </si>
  <si>
    <t>CUERPO DE BOMBEROS VOLUNTARIOS DE PUERTO SALGAR  </t>
  </si>
  <si>
    <t>832.008-736-7 </t>
  </si>
  <si>
    <t>20221140137572  </t>
  </si>
  <si>
    <t>2022-03-22 14:29:41 </t>
  </si>
  <si>
    <t>SM. Oficio DNBC 20223000046331 / Solicitud de información Proceso... - Diana Carolina Zambrano Vitonas. </t>
  </si>
  <si>
    <t>Carrera 22 NO. 19 - 47  </t>
  </si>
  <si>
    <t>cajur@fiscalia.gov.co  </t>
  </si>
  <si>
    <t>FISCALIA GENERAL DE LA NACION UNIDAD DE DESAPARICION FORZADA  </t>
  </si>
  <si>
    <t>20221140137582  </t>
  </si>
  <si>
    <t>2022-03-22 14:38:26 </t>
  </si>
  <si>
    <t>CAC. ajustes registro de curso radicado 20221140135792. </t>
  </si>
  <si>
    <t>bomberosvoluntariosvenadillo@yahoo.es  </t>
  </si>
  <si>
    <t>20221140137602  </t>
  </si>
  <si>
    <t>2022-03-22 14:52:07 </t>
  </si>
  <si>
    <t>CL 155 # 14 - 80  </t>
  </si>
  <si>
    <t>jiud.magnoly@dnbc.gov.co  </t>
  </si>
  <si>
    <t>JIUD MAGNOLY GAVIRIA NARVAEZ </t>
  </si>
  <si>
    <t>34.323.316 </t>
  </si>
  <si>
    <t>20221140137622  </t>
  </si>
  <si>
    <t>2022-03-22 15:27:34 </t>
  </si>
  <si>
    <t>KEYLA CORTES RODRÍGUEZ </t>
  </si>
  <si>
    <t>20221140137632  </t>
  </si>
  <si>
    <t>2022-03-22 15:33:39 </t>
  </si>
  <si>
    <t>RD. CUENTA DE COBRO No. 02. </t>
  </si>
  <si>
    <t>CARRERA 14 #12-04  </t>
  </si>
  <si>
    <t>3003391362 </t>
  </si>
  <si>
    <t>arturocujia@hotmail.com  </t>
  </si>
  <si>
    <t>ARTURO ENRIQUE CUJIA AMAYA </t>
  </si>
  <si>
    <t>79854912 </t>
  </si>
  <si>
    <t>20221140137642  </t>
  </si>
  <si>
    <t>2022-03-22 15:41:48 </t>
  </si>
  <si>
    <t>CAC. Solicitud aval curso actualización bombero II grupo 3. </t>
  </si>
  <si>
    <t>20221140137662  </t>
  </si>
  <si>
    <t>2022-03-22 15:49:17 </t>
  </si>
  <si>
    <t>CAC. Documentos para solicitud de aval de instructor - St. Oscar Andres Roa Salazar. </t>
  </si>
  <si>
    <t>bomberosvchinchinaeduca@gmail.com  </t>
  </si>
  <si>
    <t>20221140137672  </t>
  </si>
  <si>
    <t>2022-03-22 15:53:25 </t>
  </si>
  <si>
    <t>CAC. denuncia penal. </t>
  </si>
  <si>
    <t>JOSE ANTONIO JIMENEZ GUTIERREZ </t>
  </si>
  <si>
    <t>20221140137682  </t>
  </si>
  <si>
    <t>2022-03-22 15:57:55 </t>
  </si>
  <si>
    <t>CAC. Documentos para solicitud de aval de instructor - Cb. Cristian David Giraldo Martinez. </t>
  </si>
  <si>
    <t>20221140137692  </t>
  </si>
  <si>
    <t>2022-03-22 16:12:10 </t>
  </si>
  <si>
    <t>CAC. Documentos para solicitud de avala de instructor Te. Lina Maria Rojas. </t>
  </si>
  <si>
    <t>20221140137702  </t>
  </si>
  <si>
    <t>2022-03-22 16:16:39 </t>
  </si>
  <si>
    <t>pedro.manosalva@dnbc.gov.co  </t>
  </si>
  <si>
    <t>PEDRO MANOSALVA  </t>
  </si>
  <si>
    <t>20221140137722  </t>
  </si>
  <si>
    <t>2022-03-22 16:19:19 </t>
  </si>
  <si>
    <t>carrera 30 No 85a-39  </t>
  </si>
  <si>
    <t>viviana.andrade@dnbc.gov.co  </t>
  </si>
  <si>
    <t>20221140137732  </t>
  </si>
  <si>
    <t>2022-03-22 16:20:33 </t>
  </si>
  <si>
    <t>CAC. Resolucion No. 004/03/22 de dignatarios.  </t>
  </si>
  <si>
    <t>CARRERA 7 # 8 - 27  </t>
  </si>
  <si>
    <t>4292300 </t>
  </si>
  <si>
    <t>jaquisec119@hotmail.com  </t>
  </si>
  <si>
    <t>CUERPO DE BOMBEROS VOLUNTARIOS DE ORITO  </t>
  </si>
  <si>
    <t>9000193218 </t>
  </si>
  <si>
    <t>20221140137742  </t>
  </si>
  <si>
    <t>2022-03-22 16:27:49 </t>
  </si>
  <si>
    <t>CAC. SOLICITUD REGISTRO CURSO APH- BOMBEROS CHINCHINA. </t>
  </si>
  <si>
    <t>20221140137752  </t>
  </si>
  <si>
    <t>2022-03-22 16:30:36 </t>
  </si>
  <si>
    <t>CAC. RESPUESTA DERECHO DE PETICION CUMPLIMIENTO LEY 1575 DE 2012 CONTRATACION PARA LA PRESTACION DEL SERVICIO PUBLICO ESENCIAL DE CUERPO DE BOMBEROS VOLUNTARIOS PARA LA VIGENCIA 2022. </t>
  </si>
  <si>
    <t>20221140137762  </t>
  </si>
  <si>
    <t>2022-03-22 16:34:49 </t>
  </si>
  <si>
    <t>CAC. CUMPLIMIENTO LEY 1575 DE 2012 UBAQUE CUNDINAMARCA. </t>
  </si>
  <si>
    <t>Cra 3 # 2 -46 palacio municipal parque principal  </t>
  </si>
  <si>
    <t>8487003 </t>
  </si>
  <si>
    <t>Alcaldia@ubaque-cundinamarca.gov.co  </t>
  </si>
  <si>
    <t>ALCALDIA DE UBAQUE  </t>
  </si>
  <si>
    <t>20221140137772  </t>
  </si>
  <si>
    <t>2022-03-22 16:38:33 </t>
  </si>
  <si>
    <t>CAC. INFORME DE SUPERVISION DE EQUIPOS ENTREGADOS EN COMODATOS. </t>
  </si>
  <si>
    <t>bomberostierralta@gmail.com  </t>
  </si>
  <si>
    <t>CUERPO DE BOMBEROS VOLUNTARIOS DE TIERRALTA  </t>
  </si>
  <si>
    <t>20221140137792  </t>
  </si>
  <si>
    <t>2022-03-22 16:47:41 </t>
  </si>
  <si>
    <t>CAC. Contestación requerimiento planta de personal. </t>
  </si>
  <si>
    <t>Carrera 17 #16-00 Centro Administrativo Municipal  </t>
  </si>
  <si>
    <t>(036) 741 7100 </t>
  </si>
  <si>
    <t>servicioalcliente@armenia.gov.co  </t>
  </si>
  <si>
    <t>ALCALDIA MUNICIPAL ARMENIA QUINDIO </t>
  </si>
  <si>
    <t>20221140137802  </t>
  </si>
  <si>
    <t>2022-03-22 16:51:53 </t>
  </si>
  <si>
    <t>RD. Radicación de documentos del Cuerpo de Bomberos Voluntarios de Chipaque </t>
  </si>
  <si>
    <t>delegacioncundjur@gmail.com  </t>
  </si>
  <si>
    <t>20221140137812  </t>
  </si>
  <si>
    <t>2022-03-22 16:56:22 </t>
  </si>
  <si>
    <t>cra 15 # 29 -345  </t>
  </si>
  <si>
    <t>3126911395 </t>
  </si>
  <si>
    <t>ijguillot@hotmail.com  </t>
  </si>
  <si>
    <t>IVAN JAVIER HERNANDEZ GUILLOT </t>
  </si>
  <si>
    <t>85477272 </t>
  </si>
  <si>
    <t>20221140137822  </t>
  </si>
  <si>
    <t>2022-03-22 17:02:16 </t>
  </si>
  <si>
    <t>RD. factura etb </t>
  </si>
  <si>
    <t>20221140137832  </t>
  </si>
  <si>
    <t>2022-03-22 17:03:00 </t>
  </si>
  <si>
    <t>RD. CUENTA DE COBRO no. 02 </t>
  </si>
  <si>
    <t>3143145382 </t>
  </si>
  <si>
    <t>FERNEY MARTINEZ RAMIREZ </t>
  </si>
  <si>
    <t>11447655 </t>
  </si>
  <si>
    <t>20221140137842  </t>
  </si>
  <si>
    <t>2022-03-22 17:05:02 </t>
  </si>
  <si>
    <t>RD. CUENTA DE COBRO NO. 02 </t>
  </si>
  <si>
    <t>DG 182 # 20 - 17, INT 5, APTO 819  </t>
  </si>
  <si>
    <t>3123942137 </t>
  </si>
  <si>
    <t>diana.pedraza.abogada@gmail.com  </t>
  </si>
  <si>
    <t>DIANA PATRICIA PEDRAZA ARIAS </t>
  </si>
  <si>
    <t>53002853 </t>
  </si>
  <si>
    <t>20221140137852  </t>
  </si>
  <si>
    <t>2022-03-22 17:07:16 </t>
  </si>
  <si>
    <t>RD. CUENTA DE COBRO NO. 2. </t>
  </si>
  <si>
    <t>ANDRES.MONTALVO@DNBC.GOV.CO  </t>
  </si>
  <si>
    <t>ANDRES FELIPE MONTALVO DE LA OSSA </t>
  </si>
  <si>
    <t>73184070 </t>
  </si>
  <si>
    <t>20221140137862  </t>
  </si>
  <si>
    <t>2022-03-23 09:25:05 </t>
  </si>
  <si>
    <t>RD. CUENTA DE COBRO No. 002. </t>
  </si>
  <si>
    <t>3123348230 </t>
  </si>
  <si>
    <t>HERNANDO ANDRES GARCIA MARIÑO </t>
  </si>
  <si>
    <t>20221140137872  </t>
  </si>
  <si>
    <t>2022-03-23 09:27:53 </t>
  </si>
  <si>
    <t>20221140137882  </t>
  </si>
  <si>
    <t>2022-03-23 09:31:04 </t>
  </si>
  <si>
    <t>20221140137892  </t>
  </si>
  <si>
    <t>2022-03-23 09:43:19 </t>
  </si>
  <si>
    <t>CAROLINA ESCARRAGA TREJOS </t>
  </si>
  <si>
    <t>20221140137902  </t>
  </si>
  <si>
    <t>2022-03-23 09:51:36 </t>
  </si>
  <si>
    <t>CALLE 32 #13-83  </t>
  </si>
  <si>
    <t>3137214896 </t>
  </si>
  <si>
    <t>ELIZABETH ARIAS HERNANDEZ </t>
  </si>
  <si>
    <t>16926078 </t>
  </si>
  <si>
    <t>20221140137912  </t>
  </si>
  <si>
    <t>2022-03-23 09:55:54 </t>
  </si>
  <si>
    <t>CL 23F # 73F - 17  </t>
  </si>
  <si>
    <t>320 229 68 23 </t>
  </si>
  <si>
    <t>acevedojuridico3131@hotmail.com  </t>
  </si>
  <si>
    <t>CRISTIAN CAMILO ACEVEDO FORERO </t>
  </si>
  <si>
    <t>1036611255-5 </t>
  </si>
  <si>
    <t>20221140137922  </t>
  </si>
  <si>
    <t>2022-03-23 10:00:34 </t>
  </si>
  <si>
    <t>CARRERA 70#22-75  </t>
  </si>
  <si>
    <t>3002004349 </t>
  </si>
  <si>
    <t>claudiabolenafu25@yahoo.es  </t>
  </si>
  <si>
    <t>CLAUDIA BOLENA FAJARDO URREA </t>
  </si>
  <si>
    <t>20221140137932  </t>
  </si>
  <si>
    <t>2022-03-23 10:08:02 </t>
  </si>
  <si>
    <t>RD. Cuenta de Cobro No. 01. </t>
  </si>
  <si>
    <t>CRA 17 CLL 105 · 17 - 72  </t>
  </si>
  <si>
    <t>3112021363 </t>
  </si>
  <si>
    <t>BENANCIO MORALES ZUÑIGA </t>
  </si>
  <si>
    <t>71761041 </t>
  </si>
  <si>
    <t>20221140137942  </t>
  </si>
  <si>
    <t>2022-03-23 10:14:11 </t>
  </si>
  <si>
    <t>Calle 20 Nº 68A – 06  </t>
  </si>
  <si>
    <t>pmanosalva@bomberosbogota.gov.co  </t>
  </si>
  <si>
    <t>PEDRO ANDRÈS MANOSALVA RINCÓN </t>
  </si>
  <si>
    <t>20221140137952  </t>
  </si>
  <si>
    <t>2022-03-23 10:40:27 </t>
  </si>
  <si>
    <t>CI. NOTIFICACION NO CUMPLE REQUISITOS Taller para la formación de instructores curso básico sistema comando de incidentes - Sede Manizales - Caldas (leer el correo completo). </t>
  </si>
  <si>
    <t>CARRERA 22 # 20 - 30  </t>
  </si>
  <si>
    <t>8871123 3136506738 </t>
  </si>
  <si>
    <t>bomberyal@yahoo.com  </t>
  </si>
  <si>
    <t>CUERPO DE BOMBEROS VOLUNTARIOS DE YARUMAL  </t>
  </si>
  <si>
    <t>20221140137962  </t>
  </si>
  <si>
    <t>2022-03-23 11:02:26 </t>
  </si>
  <si>
    <t>CAC. Respuesta Solicitud de información, Radicado DNBC No. *20222110035491**. </t>
  </si>
  <si>
    <t>CRA 21 # 19 - 55  </t>
  </si>
  <si>
    <t>secretariadegobierno@manta-cundinamarca.gov.co  </t>
  </si>
  <si>
    <t>ALCALDIA CARAMANTA ANTIOQUIA </t>
  </si>
  <si>
    <t>20221140137972  </t>
  </si>
  <si>
    <t>2022-03-23 11:06:39 </t>
  </si>
  <si>
    <t>CAC. Respuesta a radicado Radicado DNBC No. 20222110037181. </t>
  </si>
  <si>
    <t>calle 6 No. 3-36  </t>
  </si>
  <si>
    <t>7200315 – 7200255 </t>
  </si>
  <si>
    <t>contactenos@dibulla-laguajira.gov.co  </t>
  </si>
  <si>
    <t>ALCALDÍA DE DIBULLA LA GUAJIRA </t>
  </si>
  <si>
    <t>20221140137982  </t>
  </si>
  <si>
    <t>2022-03-23 11:13:04 </t>
  </si>
  <si>
    <t>CAC. RESPUESTA A PQRS - RADICADO No. 20222150044401. </t>
  </si>
  <si>
    <t>20221140137992  </t>
  </si>
  <si>
    <t>2022-03-23 11:21:07 </t>
  </si>
  <si>
    <t>carrera 12B # 8c-10  </t>
  </si>
  <si>
    <t>3005749834 </t>
  </si>
  <si>
    <t>maria.avendano@dnbc.gov.co  </t>
  </si>
  <si>
    <t>MARIA ANGELICA AVENDAñO CASTIBLANCO </t>
  </si>
  <si>
    <t>1032489136 </t>
  </si>
  <si>
    <t>20221140138002  </t>
  </si>
  <si>
    <t>2022-03-23 11:22:39 </t>
  </si>
  <si>
    <t>gestiondelriesgo@choconta-cundinamarca.gov.co  </t>
  </si>
  <si>
    <t>GESTION DEL RIESGO CHOCONTA - CUNDINAMARCA  </t>
  </si>
  <si>
    <t>20221140138012  </t>
  </si>
  <si>
    <t>2022-03-23 11:30:10 </t>
  </si>
  <si>
    <t>JHEAN PIERRE NN NN </t>
  </si>
  <si>
    <t>1018470634 </t>
  </si>
  <si>
    <t>20221140138022  </t>
  </si>
  <si>
    <t>2022-03-23 11:33:38 </t>
  </si>
  <si>
    <t>CAC. Radicado recurso de reposición por negación a petición de prorróga (sobre costos derivados de una visita de inspección de seguridad) - SERVICIOS Y EQUIPOS SAS. </t>
  </si>
  <si>
    <t>gerenciaadmin@serviciosyequipos.com.co  </t>
  </si>
  <si>
    <t>SERVICIOS Y EQUIPOS  </t>
  </si>
  <si>
    <t>20221140138032  </t>
  </si>
  <si>
    <t>2022-03-23 11:39:46 </t>
  </si>
  <si>
    <t>CAC. RTA PETICION R-2022-06409 ID 157454. </t>
  </si>
  <si>
    <t>CALLE 6 # 6-24 CENTRO ADMINISTRATIVO MUNICIPAL PISO 5  </t>
  </si>
  <si>
    <t>8868181- ext 106 - 154 </t>
  </si>
  <si>
    <t>alcaldia@fusagasuga-cundinamarca.gov.co  </t>
  </si>
  <si>
    <t>ALCALDIA MUNICIPAL DE FUSAGASUGA  </t>
  </si>
  <si>
    <t>20221140138042  </t>
  </si>
  <si>
    <t>2022-03-23 11:40:43 </t>
  </si>
  <si>
    <t>CALLE 159#54-35  </t>
  </si>
  <si>
    <t>3155794002 </t>
  </si>
  <si>
    <t>alvaropg@une.net.co  </t>
  </si>
  <si>
    <t>ALVARO PEREZ GARCES </t>
  </si>
  <si>
    <t>71.787.608 </t>
  </si>
  <si>
    <t>20221140138052  </t>
  </si>
  <si>
    <t>2022-03-23 11:51:00 </t>
  </si>
  <si>
    <t>CAC. solicitud registro curso bombero 1 y 2 en Barichara. </t>
  </si>
  <si>
    <t>20221140138062  </t>
  </si>
  <si>
    <t>2022-03-23 11:55:34 </t>
  </si>
  <si>
    <t>CAC. Invitación Presentación Maquina Extintora- Bomberos Ansermanuevo. </t>
  </si>
  <si>
    <t>CARRERA 3 # 7-40  </t>
  </si>
  <si>
    <t>2052179 </t>
  </si>
  <si>
    <t>bomberosansermnuevo@gmail.com  </t>
  </si>
  <si>
    <t>CUERPO DE BOMBEROS VOLUNTARIOS DE ANSERMANUEVO  </t>
  </si>
  <si>
    <t>900.094.935-9 </t>
  </si>
  <si>
    <t>20221140138072  </t>
  </si>
  <si>
    <t>2022-03-23 12:02:58 </t>
  </si>
  <si>
    <t>CAC. SOLICITUD REGISTRO CURSO CONDUCCIÓN Y OPERACIÓN PARA VEHÍCULOS DE BOMBEROS.  </t>
  </si>
  <si>
    <t>20221140138082  </t>
  </si>
  <si>
    <t>2022-03-23 12:37:04 </t>
  </si>
  <si>
    <t>20221140138092  </t>
  </si>
  <si>
    <t>2022-03-23 13:29:12 </t>
  </si>
  <si>
    <t>RD. Respuesta a radicado DNBC 20221140130332. </t>
  </si>
  <si>
    <t>20221140138102  </t>
  </si>
  <si>
    <t>2022-03-23 13:45:26 </t>
  </si>
  <si>
    <t>CAC. Finalización Curso Inspector de seguridad nivel básico. </t>
  </si>
  <si>
    <t>CALLE 37 # 8F - 42  </t>
  </si>
  <si>
    <t>3123947794 </t>
  </si>
  <si>
    <t>bomberosvoluntariosneiva@gmail.com  </t>
  </si>
  <si>
    <t>CUERPO DE BOMBEROS VOLUNTARIOS DE NEIVA  </t>
  </si>
  <si>
    <t>891.104.386-8 </t>
  </si>
  <si>
    <t>20221140138112  </t>
  </si>
  <si>
    <t>2022-03-23 13:57:25 </t>
  </si>
  <si>
    <t>CAC. Solicitud de registro para los Curso Básico Sistema de Comando de Incidentes - CBSCI. </t>
  </si>
  <si>
    <t>CARRERA 49 # 46 A - SUR 20  </t>
  </si>
  <si>
    <t>3113410836 - 4447315 </t>
  </si>
  <si>
    <t>dpp@bomberosenvigado.org  </t>
  </si>
  <si>
    <t>CUERPO DE BOMBEROS VOLUNTARIOS DE ENVIGADO  </t>
  </si>
  <si>
    <t>20221140138122  </t>
  </si>
  <si>
    <t>2022-03-23 14:09:59 </t>
  </si>
  <si>
    <t>CAC. INVITACIÓN PARA SUSCRIPCIÓN CONVENIO CON BOMBEROS. </t>
  </si>
  <si>
    <t>Cra 6 # 8 - 11  </t>
  </si>
  <si>
    <t>2857451 </t>
  </si>
  <si>
    <t>Alcaldía@morroa-sucre.gov.co  </t>
  </si>
  <si>
    <t>ALCALDÍA DE MORROA - SUCRE SUCRE MORROA </t>
  </si>
  <si>
    <t>20221140138132  </t>
  </si>
  <si>
    <t>2022-03-23 14:21:30 </t>
  </si>
  <si>
    <t>Dg 52c #29-28  </t>
  </si>
  <si>
    <t>3046536125 </t>
  </si>
  <si>
    <t>ANDRES.GARCIA </t>
  </si>
  <si>
    <t>20221140138142  </t>
  </si>
  <si>
    <t>2022-03-23 14:30:32 </t>
  </si>
  <si>
    <t>CAC. SOLICITUD DE REGISTRO PARA CURSO DE BOMBEROS NIVEL I. </t>
  </si>
  <si>
    <t>CALLE 11 # 20 - 93  </t>
  </si>
  <si>
    <t>3003639 - 3183058737 </t>
  </si>
  <si>
    <t>edward.romero@bomberosfonseca.com  </t>
  </si>
  <si>
    <t>CUERPO DE BOMBEROS VOLUNTARIOS DE FONSECA  </t>
  </si>
  <si>
    <t>20221140138152  </t>
  </si>
  <si>
    <t>2022-03-23 14:37:26 </t>
  </si>
  <si>
    <t>CAC. Ajustes registro de curso radicado 20221140134702. </t>
  </si>
  <si>
    <t>20221140138162  </t>
  </si>
  <si>
    <t>2022-03-23 14:41:39 </t>
  </si>
  <si>
    <t>CALLE 23A BIS #85A-62  </t>
  </si>
  <si>
    <t>3155246967 </t>
  </si>
  <si>
    <t>MANUEL RICARDO GONZALEZ GONZALEZ </t>
  </si>
  <si>
    <t>9397049 </t>
  </si>
  <si>
    <t>20221140138172  </t>
  </si>
  <si>
    <t>2022-03-23 14:54:08 </t>
  </si>
  <si>
    <t>CAC. Documentos Tribunal disciplinario C.B.V. Orito. </t>
  </si>
  <si>
    <t>20221140138182  </t>
  </si>
  <si>
    <t>2022-03-23 14:57:34 </t>
  </si>
  <si>
    <t>CAC. solicitud Brigada Forestal Bomberos Tulua. </t>
  </si>
  <si>
    <t>sst@bomberostulua.com.co  </t>
  </si>
  <si>
    <t>20221140138192  </t>
  </si>
  <si>
    <t>2022-03-23 15:12:32 </t>
  </si>
  <si>
    <t>RD. LEGALIZACIÓN DE COMISIÓN URIBIA - GUAJIRA. </t>
  </si>
  <si>
    <t>20221140138202  </t>
  </si>
  <si>
    <t>2022-03-23 15:32:35 </t>
  </si>
  <si>
    <t>CAC. Cambio en las fechas de realización de cursos.  </t>
  </si>
  <si>
    <t>20221140138212  </t>
  </si>
  <si>
    <t>2022-03-23 15:39:53 </t>
  </si>
  <si>
    <t>RD: CUENTA DE COBRO </t>
  </si>
  <si>
    <t>20221140138222  </t>
  </si>
  <si>
    <t>2022-03-23 15:48:33 </t>
  </si>
  <si>
    <t>CAC. Solicitud de certificación como Centro de Entrenamiento para Brigadas Contraincendios Básica o Clase I. </t>
  </si>
  <si>
    <t>CARRERA 24 #4-29  </t>
  </si>
  <si>
    <t>6691727-3122870047 </t>
  </si>
  <si>
    <t>jefecapacitacion@bomberosyumbo.net  </t>
  </si>
  <si>
    <t>CUERPO DE BOMBEROS VOLUNTARIOS DE YUMBO  </t>
  </si>
  <si>
    <t>20221140138232  </t>
  </si>
  <si>
    <t>2022-03-23 16:03:23 </t>
  </si>
  <si>
    <t>CAC. Respuesta a requerimiento. </t>
  </si>
  <si>
    <t>Carrera 16 No. 9-10  </t>
  </si>
  <si>
    <t>5255629 - 32169906365255629 </t>
  </si>
  <si>
    <t>contactenos@elcopey-cesar.gov.co  </t>
  </si>
  <si>
    <t>ALCALDIA EL COPEY CESAR </t>
  </si>
  <si>
    <t>800.096.587-5 </t>
  </si>
  <si>
    <t>20221140138242  </t>
  </si>
  <si>
    <t>2022-03-23 16:06:46 </t>
  </si>
  <si>
    <t>CAC. Cumplimiento ley 1575 de 2012 contratación para prestación de servicio publico con cuerpo de bomberos voluntarios para vigencia 2022. </t>
  </si>
  <si>
    <t>CRA 3 N.19-71  </t>
  </si>
  <si>
    <t>8458922874 </t>
  </si>
  <si>
    <t>notificacionjudicial@lavega-cundinamarca.gov.co  </t>
  </si>
  <si>
    <t>ALCALDIA LA VEGA CUNDINAMARCA </t>
  </si>
  <si>
    <t>20221140138252  </t>
  </si>
  <si>
    <t>2022-03-23 16:15:46 </t>
  </si>
  <si>
    <t>CAC. Respuesta Radicado DNBC No. *20222110035591*. </t>
  </si>
  <si>
    <t>Carrera 3 # 3-40  </t>
  </si>
  <si>
    <t>gobierno@puli-cundinamarca.gov.co  </t>
  </si>
  <si>
    <t>ALCALDIA PULI SECRETARIA DE GOBIERNO CUNDINAMARCA </t>
  </si>
  <si>
    <t>20221140138262  </t>
  </si>
  <si>
    <t>2022-03-23 16:25:00 </t>
  </si>
  <si>
    <t>CAC. CONVENIO INTERADMINISTRATIVO 2022- ENTRE ALCALDIA DE ORITO Y BOMBEROS ORITO. </t>
  </si>
  <si>
    <t>Calle 8 No 9A-13 Barrio Marco Fidel Suárez  </t>
  </si>
  <si>
    <t>4292132 </t>
  </si>
  <si>
    <t>despacho@orito-putumayo.gov.co  </t>
  </si>
  <si>
    <t>ALCALDIA MUNICIPAL ORITO PUTUMAYO </t>
  </si>
  <si>
    <t>20221140138272  </t>
  </si>
  <si>
    <t>2022-03-23 16:30:45 </t>
  </si>
  <si>
    <t>CALLE 90 No. 49B -44  </t>
  </si>
  <si>
    <t>321453975 </t>
  </si>
  <si>
    <t>CAROLINA PULIDO MOYETON </t>
  </si>
  <si>
    <t>53013363 </t>
  </si>
  <si>
    <t>20221140138282  </t>
  </si>
  <si>
    <t>2022-03-23 16:42:19 </t>
  </si>
  <si>
    <t>CAC. Documentos, sustentación y proceso de la estación de bomberos Chipaque- Cundinamarca. </t>
  </si>
  <si>
    <t>natmerchan34@gmail.com  </t>
  </si>
  <si>
    <t>NATALIA GARZON MERCHAN  </t>
  </si>
  <si>
    <t>20221140138292  </t>
  </si>
  <si>
    <t>2022-03-23 16:50:10 </t>
  </si>
  <si>
    <t>CAC. SOLICITUD CARNET CUERPO DE BOMBEROS DE TERUEL. </t>
  </si>
  <si>
    <t>Carrera 4 Galería local 1 - 2 </t>
  </si>
  <si>
    <t>3134747894 </t>
  </si>
  <si>
    <t>bomberosteruel@gmail.com </t>
  </si>
  <si>
    <t>CUERPO DE BOMBEROS VOLUNTARIOS DE TERUEL - HUILA  </t>
  </si>
  <si>
    <t>900.243.670-2 </t>
  </si>
  <si>
    <t>20221140138302  </t>
  </si>
  <si>
    <t>2022-03-23 16:52:23 </t>
  </si>
  <si>
    <t>CAC. COPIA OFICIO. </t>
  </si>
  <si>
    <t>20221140138312  </t>
  </si>
  <si>
    <t>2022-03-24 09:04:42 </t>
  </si>
  <si>
    <t>RD. CUENTA DE COBRO No. 03 </t>
  </si>
  <si>
    <t>3116069523 </t>
  </si>
  <si>
    <t>julianotalvarog@hotmail.com  </t>
  </si>
  <si>
    <t>JULIAN DAVID OTALVARO GRANADA </t>
  </si>
  <si>
    <t>71365595 </t>
  </si>
  <si>
    <t>20221140138322  </t>
  </si>
  <si>
    <t>2022-03-24 09:11:49 </t>
  </si>
  <si>
    <t>RD. Suministro de combustible. </t>
  </si>
  <si>
    <t>20221140138342  </t>
  </si>
  <si>
    <t>2022-03-24 09:40:41 </t>
  </si>
  <si>
    <t>CAC. CUENTA DE COBRO No. 02. </t>
  </si>
  <si>
    <t>Calle 158 # 8D 10  </t>
  </si>
  <si>
    <t>3112636393 </t>
  </si>
  <si>
    <t>MERLE JOHANA GALINDO OLAYA </t>
  </si>
  <si>
    <t>52531395 </t>
  </si>
  <si>
    <t>20221140138352  </t>
  </si>
  <si>
    <t>2022-03-24 09:43:55 </t>
  </si>
  <si>
    <t>CAC. Radicado DNBC No. 20211140117812. </t>
  </si>
  <si>
    <t>20221140138362  </t>
  </si>
  <si>
    <t>2022-03-24 09:48:24 </t>
  </si>
  <si>
    <t>CAC. RESPUESTA A OFICIO CON RADICADO No. **20222110034531** y radicado interno No. 0766 (contratación con cuerpo de bomberos voluntarios para la vigencia 2022). </t>
  </si>
  <si>
    <t>Barrio Villa Los Prados / Frente al Parque Principal  </t>
  </si>
  <si>
    <t>310 2519109 - 3232244803 </t>
  </si>
  <si>
    <t>alcaldia@piamonte-cauca.gov.co  </t>
  </si>
  <si>
    <t>ALCALDIA PIAMONTE CAUCA </t>
  </si>
  <si>
    <t>20221140138372  </t>
  </si>
  <si>
    <t>2022-03-24 10:00:56 </t>
  </si>
  <si>
    <t>CAC. Solicitud investigación denuncia. </t>
  </si>
  <si>
    <t>martinlopezpeluffo@hotmail.com </t>
  </si>
  <si>
    <t>MARTIN LOPEZ PELUFFO  </t>
  </si>
  <si>
    <t>20221140138382  </t>
  </si>
  <si>
    <t>2022-03-24 10:05:41 </t>
  </si>
  <si>
    <t>CAC. Respuesta a oficio con número de radicado 20222110036421. </t>
  </si>
  <si>
    <t>Calle 5 No. 6-79  </t>
  </si>
  <si>
    <t>3168317988 </t>
  </si>
  <si>
    <t>planeacion@oporapa-huila.gov.co  </t>
  </si>
  <si>
    <t>ALCALDIA MUNICIPAL OPORAPA HUILA </t>
  </si>
  <si>
    <t>20221140138392  </t>
  </si>
  <si>
    <t>2022-03-24 10:18:40 </t>
  </si>
  <si>
    <t>CAC. Solciitud curso complementario SCIB.pdf  </t>
  </si>
  <si>
    <t>CARRERA 2 #5-68  </t>
  </si>
  <si>
    <t>3102874449 </t>
  </si>
  <si>
    <t>bomberos@paramo-santander.gov.co  </t>
  </si>
  <si>
    <t>CUERPO DE BOMBEROS VOLUNTARIOS DE PARAMO  </t>
  </si>
  <si>
    <t>20221140138412  </t>
  </si>
  <si>
    <t>2022-03-24 10:33:38 </t>
  </si>
  <si>
    <t>CARRERA 64A#22-41  </t>
  </si>
  <si>
    <t>3105298633 </t>
  </si>
  <si>
    <t>MELISSA LOZANO ANGEL </t>
  </si>
  <si>
    <t>20221140138422  </t>
  </si>
  <si>
    <t>2022-03-24 10:35:21 </t>
  </si>
  <si>
    <t>CAC. oficio de comunicación y auto de apertura de averiguación preliminar. </t>
  </si>
  <si>
    <t>20221140138432  </t>
  </si>
  <si>
    <t>2022-03-24 10:38:37 </t>
  </si>
  <si>
    <t>CAC. Radicado 20222110034471 ASUNTO. – Respuesta. </t>
  </si>
  <si>
    <t>Carrera 4 esquina  </t>
  </si>
  <si>
    <t>3217571261 </t>
  </si>
  <si>
    <t>alcaldia@linares-narino.gov.co  </t>
  </si>
  <si>
    <t>ALCALDÍA MUNICIPAL DE LINARES - NARIÑO  </t>
  </si>
  <si>
    <t>800099105-2 </t>
  </si>
  <si>
    <t>20221140138442  </t>
  </si>
  <si>
    <t>2022-03-24 10:46:05 </t>
  </si>
  <si>
    <t>CAC. Oficio de comunicación y auto de apertura de averiguación preliminar. </t>
  </si>
  <si>
    <t>info@santander.gov.co  </t>
  </si>
  <si>
    <t>20221140138452  </t>
  </si>
  <si>
    <t>2022-03-24 10:48:16 </t>
  </si>
  <si>
    <t>CAC. Solicitud Curso Inspector de Seguridad Nivel Básico.  </t>
  </si>
  <si>
    <t>20221140138462  </t>
  </si>
  <si>
    <t>2022-03-24 10:59:34 </t>
  </si>
  <si>
    <t>CAC. Respuesta Radicado No. 20222110037441. </t>
  </si>
  <si>
    <t>CALLE 3 # 7 - 95 BARRIO LAS PALMAS  </t>
  </si>
  <si>
    <t>3146812281 </t>
  </si>
  <si>
    <t>sec-planeacion@colon-putumayo.gov.co  </t>
  </si>
  <si>
    <t>ALCALDIA MUNICIPAL DE COLON PUTUMAYO  </t>
  </si>
  <si>
    <t>20221140138472  </t>
  </si>
  <si>
    <t>2022-03-24 11:13:09 </t>
  </si>
  <si>
    <t>CAC. DOCUMENTOS FALTANTES. </t>
  </si>
  <si>
    <t>CALLE 27 # 26-15  </t>
  </si>
  <si>
    <t>5482750 </t>
  </si>
  <si>
    <t>bomberosmarinilla@hotmail.com  </t>
  </si>
  <si>
    <t>CUERPO DE BOMBEROS VOLUNTARIOS DE MARINILLA  </t>
  </si>
  <si>
    <t>811.013.069-6 </t>
  </si>
  <si>
    <t>20221140138492  </t>
  </si>
  <si>
    <t>2022-03-24 11:25:24 </t>
  </si>
  <si>
    <t>CAC. RESPUESTA / 20222110035391 CARTA CONTRATACIÓN ALCALDES GUADUAS CUNDINAMARCA  </t>
  </si>
  <si>
    <t>Calle 4 # 1-88  </t>
  </si>
  <si>
    <t>1 8466100 - 3112672903 </t>
  </si>
  <si>
    <t>gobierno@guaduas-cundinamarca.gov.co  </t>
  </si>
  <si>
    <t>ALCALDIA GUADUAS CUNDINAMARCA SECRETARIA DE GOBIERNO Y DESARROLLO SOCIAL  </t>
  </si>
  <si>
    <t>20221140138512  </t>
  </si>
  <si>
    <t>2022-03-24 11:48:43 </t>
  </si>
  <si>
    <t>bomberosyumbo.bru@gmail.com  </t>
  </si>
  <si>
    <t>20221140138532  </t>
  </si>
  <si>
    <t>2022-03-24 12:23:23 </t>
  </si>
  <si>
    <t>CAC. Solicitud curso operador Drone </t>
  </si>
  <si>
    <t>2242222 - 22428888 </t>
  </si>
  <si>
    <t>admin@bomberostulua.com.co  </t>
  </si>
  <si>
    <t>BENEMERITO CUERPO DE BOMBEROS VOLUNTARIOS TULUA - VALLE  </t>
  </si>
  <si>
    <t>891.900.235-9 </t>
  </si>
  <si>
    <t>4 </t>
  </si>
  <si>
    <t>20221140138542  </t>
  </si>
  <si>
    <t>2022-03-24 14:17:16 </t>
  </si>
  <si>
    <t>RD. Legalización de comisión día 17 de marzo. </t>
  </si>
  <si>
    <t>20221140138552  </t>
  </si>
  <si>
    <t>2022-03-24 14:22:36 </t>
  </si>
  <si>
    <t>RD. LEGALIZACIÓN DE COMISIÓN: FIRAVITOBA - BOYACÁ DÍAS 18 AL 20 DE MARZO. </t>
  </si>
  <si>
    <t>20221140138562  </t>
  </si>
  <si>
    <t>2022-03-24 14:26:20 </t>
  </si>
  <si>
    <t>RD. LEGALIZACIÓN DE COMISIÓN - FORAVITOBA - BOYACÁ: 18 AL 20 DE MARZO. </t>
  </si>
  <si>
    <t>20221140138572  </t>
  </si>
  <si>
    <t>2022-03-24 14:30:09 </t>
  </si>
  <si>
    <t>RD. LEGALIZACIÓN DE COMISIÓN FIRAVITOBA - BOYACÁ LOS DÍAS 18 AL 20 DE MARZO. </t>
  </si>
  <si>
    <t>20221140138592  </t>
  </si>
  <si>
    <t>2022-03-24 15:30:14 </t>
  </si>
  <si>
    <t>SM. DEVOLUCIÓN DE CARNETS BOMBERILES. </t>
  </si>
  <si>
    <t>bomberosfloridablanca.com  </t>
  </si>
  <si>
    <t>20221140138602  </t>
  </si>
  <si>
    <t>2022-03-24 15:37:03 </t>
  </si>
  <si>
    <t>SM. Remisión de diplomas para firma registro No. 090-2022. </t>
  </si>
  <si>
    <t>20221140138612  </t>
  </si>
  <si>
    <t>2022-03-24 15:46:12 </t>
  </si>
  <si>
    <t>CAC. RESPUESTA SOLICITUD DE INFORMACIÓN. </t>
  </si>
  <si>
    <t>Calle 3 # 3 - 52  </t>
  </si>
  <si>
    <t>(5) 5530473 - 5530303 - 3234801612 </t>
  </si>
  <si>
    <t>alcaldia@elpaso-cesar.gov.co  </t>
  </si>
  <si>
    <t>ALCALDIA EL PASO CESAR </t>
  </si>
  <si>
    <t>20221140138622  </t>
  </si>
  <si>
    <t>2022-03-24 15:50:32 </t>
  </si>
  <si>
    <t>CALLE 150 # 53-56  </t>
  </si>
  <si>
    <t>3005459134 </t>
  </si>
  <si>
    <t>ANDRES.MACIAS@DNBC.GOV.CO  </t>
  </si>
  <si>
    <t>ANDRES FELIPE MACIAS GIRALDO </t>
  </si>
  <si>
    <t>1017234862 </t>
  </si>
  <si>
    <t>20221140138632  </t>
  </si>
  <si>
    <t>2022-03-24 16:08:52 </t>
  </si>
  <si>
    <t>CAC. Solicitud de Registro Curso de Rescate Vehicular - Nivel de Operaciones. </t>
  </si>
  <si>
    <t>20221140138642  </t>
  </si>
  <si>
    <t>2022-03-24 16:14:04 </t>
  </si>
  <si>
    <t>CAC. SOLICITUD MÁQUINA DE BOMBEROS. </t>
  </si>
  <si>
    <t>blmurillocc@gobernaciondecaldas.gov.co  </t>
  </si>
  <si>
    <t>313 447 57 10 </t>
  </si>
  <si>
    <t>GOBERNACIóN DE CALDAS.  </t>
  </si>
  <si>
    <t>20221140138652  </t>
  </si>
  <si>
    <t>2022-03-24 16:23:39 </t>
  </si>
  <si>
    <t>CAC. Respuesta oficio No. 0438, Ref.: Asunto Preventivo petición Dirección Nacional Bomberos de Colombia </t>
  </si>
  <si>
    <t>Calle 4 # 0 - 83  </t>
  </si>
  <si>
    <t>6015878750 </t>
  </si>
  <si>
    <t>almartinez@procuraduria.gov.co  </t>
  </si>
  <si>
    <t>PROCURADURIA PROVINCIAL POPAYAN  </t>
  </si>
  <si>
    <t>20221140138662  </t>
  </si>
  <si>
    <t>2022-03-24 16:29:11 </t>
  </si>
  <si>
    <t>CAC. Respuesta al radicado 20222110037051. </t>
  </si>
  <si>
    <t>Carrera 2a N° 9-37  </t>
  </si>
  <si>
    <t>3107452081 </t>
  </si>
  <si>
    <t>alcaldia@yacuanquer-narino.gov.co  </t>
  </si>
  <si>
    <t>ALCALDIA MUNICIPAL YACUANQUER NARIÑO </t>
  </si>
  <si>
    <t>20221140138682  </t>
  </si>
  <si>
    <t>2022-03-24 16:40:17 </t>
  </si>
  <si>
    <t>CAC. Divulgación Boletín Jurisprudencia y Conceptos del Consejo de Estado.  </t>
  </si>
  <si>
    <t>nrozoc@consejodeestado.gov.co  </t>
  </si>
  <si>
    <t>CONSEJO DE ESTADO  </t>
  </si>
  <si>
    <t>20221140138692  </t>
  </si>
  <si>
    <t>2022-03-24 16:47:24 </t>
  </si>
  <si>
    <t>CAC. DERECHO DE PETICION O PRESTACION DE SERVICIOS CELEBRADO ENTRE HERNAND WALTEROS CARO Y DARWIN GIOVANY RODRIGUEZ SANCHEZ. </t>
  </si>
  <si>
    <t>carrera 6 No. 19 -29 </t>
  </si>
  <si>
    <t>3153525746 </t>
  </si>
  <si>
    <t>dgrsafrr@gmail.com </t>
  </si>
  <si>
    <t>DARWIN GIOVANY RODRIGUEZ SANCHEZ  </t>
  </si>
  <si>
    <t>20221140138712  </t>
  </si>
  <si>
    <t>2022-03-25 11:02:54 </t>
  </si>
  <si>
    <t>CARRERA 31 #62A-18  </t>
  </si>
  <si>
    <t>3014757989 </t>
  </si>
  <si>
    <t>JOSE GONZALO ESCUDERO ESCUDERO </t>
  </si>
  <si>
    <t>71594827 </t>
  </si>
  <si>
    <t>20221140138722  </t>
  </si>
  <si>
    <t>2022-03-25 11:14:42 </t>
  </si>
  <si>
    <t>CAC. Solicitud de Registro para Curso Inspectores Nivel basico- Bomberos El Carmen de Viboral. </t>
  </si>
  <si>
    <t>20221140138732  </t>
  </si>
  <si>
    <t>2022-03-25 11:17:36 </t>
  </si>
  <si>
    <t>CAC. PROCESO DE CARNETIZACIÓN _ BOMBEROS PASTO.  </t>
  </si>
  <si>
    <t>20221140138742  </t>
  </si>
  <si>
    <t>2022-03-25 11:39:35 </t>
  </si>
  <si>
    <t>CAC. Presentación proyecto &amp;amp;quot;GESTIÓN DEL RIESGO POR AMENAZAS NATURALES MEDIANTE ACTIVACIÓN DE GRUPOS DE ALERTAS TEMPRANAS DE 16 LOCALIDADES DEL DEPARTAMENTO DEL VALLE DEL CAUCA&amp;amp;quot;. </t>
  </si>
  <si>
    <t>Carrera 24 No. 17 A - 30  </t>
  </si>
  <si>
    <t>3373706 </t>
  </si>
  <si>
    <t>fundacionriocauca@gmail.com  </t>
  </si>
  <si>
    <t>FUNDACION RIO CAUCA  </t>
  </si>
  <si>
    <t>20221140138762  </t>
  </si>
  <si>
    <t>2022-03-25 12:03:27 </t>
  </si>
  <si>
    <t>carrera 19 # 43 - 02  </t>
  </si>
  <si>
    <t>8727100 </t>
  </si>
  <si>
    <t>SOCIEDAD DE TELEVISIÓN DE CALDAS, RISARALDA Y QUINDÍO LTDA - TELECAFÉ  </t>
  </si>
  <si>
    <t>20221140138772  </t>
  </si>
  <si>
    <t>2022-03-25 12:07:12 </t>
  </si>
  <si>
    <t>RD. cuenta de cobro No. 03. </t>
  </si>
  <si>
    <t>3114921059 </t>
  </si>
  <si>
    <t>cataalvarez77@gmail.com  </t>
  </si>
  <si>
    <t>CATALINA CARRANZA ALVAREZ </t>
  </si>
  <si>
    <t>52782490 </t>
  </si>
  <si>
    <t>20229000138782  </t>
  </si>
  <si>
    <t>2022-03-25 18:26:40 </t>
  </si>
  <si>
    <t>solicitud de revisión a la administración del CBVC </t>
  </si>
  <si>
    <t>Julio Alejandro Chamorro Cabrera  </t>
  </si>
  <si>
    <t>20221140138792  </t>
  </si>
  <si>
    <t>2022-03-28 09:40:33 </t>
  </si>
  <si>
    <t>CAC. CRONOGRAMA Y HORARIOS CURSO BOMBERO 1 ACTUALIZADO. </t>
  </si>
  <si>
    <t>20221140138802  </t>
  </si>
  <si>
    <t>2022-03-28 09:45:02 </t>
  </si>
  <si>
    <t>CAC. Invitación mesa técnica departamental. </t>
  </si>
  <si>
    <t>Carrera 10 No. 16 - 15  </t>
  </si>
  <si>
    <t>4381144 </t>
  </si>
  <si>
    <t>secretariadelinterior@magdalena.gov.co  </t>
  </si>
  <si>
    <t>GOBERNACION DEL MAGDALENA  </t>
  </si>
  <si>
    <t>7 </t>
  </si>
  <si>
    <t>20221140138822  </t>
  </si>
  <si>
    <t>2022-03-28 10:08:44 </t>
  </si>
  <si>
    <t>RD. LEGALIZACIÓN, YOPAL - CASANARE. </t>
  </si>
  <si>
    <t>juan.puerto@dnbc.gov.co  </t>
  </si>
  <si>
    <t>JUAN CARLOS PUERTO  </t>
  </si>
  <si>
    <t>20221140138842  </t>
  </si>
  <si>
    <t>2022-03-28 10:27:45 </t>
  </si>
  <si>
    <t>CAC. Solicitud curso sci. </t>
  </si>
  <si>
    <t>20221140138852  </t>
  </si>
  <si>
    <t>2022-03-28 10:37:47 </t>
  </si>
  <si>
    <t>Avenida Carrera 30 No. 86 A - 05  </t>
  </si>
  <si>
    <t>3112327164 </t>
  </si>
  <si>
    <t>jaimeherrera@jaiherqui.com.co  </t>
  </si>
  <si>
    <t>JAIME HERRERA QUINONES  </t>
  </si>
  <si>
    <t>79313602 </t>
  </si>
  <si>
    <t>20221140138872  </t>
  </si>
  <si>
    <t>2022-03-28 10:51:17 </t>
  </si>
  <si>
    <t>CAC. Notificación Personal Ascendido. </t>
  </si>
  <si>
    <t>20221140138912  </t>
  </si>
  <si>
    <t>2022-03-28 11:20:14 </t>
  </si>
  <si>
    <t>calle 24a #59-59  </t>
  </si>
  <si>
    <t>3177505171 </t>
  </si>
  <si>
    <t>andrea.penuela@dnbc.gov.co  </t>
  </si>
  <si>
    <t>ANDREA MERCEDES PEÑUELA </t>
  </si>
  <si>
    <t>1.026.289.574 </t>
  </si>
  <si>
    <t>20221140138922  </t>
  </si>
  <si>
    <t>2022-03-28 11:20:40 </t>
  </si>
  <si>
    <t>CAC. Respuesta a oficio No. 20222110036341. </t>
  </si>
  <si>
    <t>planeacion@guadalupe-huila.gov.co </t>
  </si>
  <si>
    <t>ALCALDIA GUADALUPE SANTANDER  </t>
  </si>
  <si>
    <t>20221140138932  </t>
  </si>
  <si>
    <t>2022-03-28 11:28:20 </t>
  </si>
  <si>
    <t>CAC. Denuncia ciudadana. </t>
  </si>
  <si>
    <t>Kra. 20 # 19-16 Plaza Principal  </t>
  </si>
  <si>
    <t>3215389323 </t>
  </si>
  <si>
    <t>contactenos@sanonofre-sucre.gov.co  </t>
  </si>
  <si>
    <t>ALCALDIA MUNICIPAL SUCRE SAN ONOFRE </t>
  </si>
  <si>
    <t>20221140138942  </t>
  </si>
  <si>
    <t>2022-03-28 11:40:57 </t>
  </si>
  <si>
    <t>cll 23 sur # 27-21  </t>
  </si>
  <si>
    <t>3127930706 </t>
  </si>
  <si>
    <t>camilonjobc@gmail.com  </t>
  </si>
  <si>
    <t>CAMILO NARANJO ESCOBAR </t>
  </si>
  <si>
    <t>71366431 </t>
  </si>
  <si>
    <t>20221140138952  </t>
  </si>
  <si>
    <t>2022-03-28 11:51:20 </t>
  </si>
  <si>
    <t>Calle 25 No. 19-85  </t>
  </si>
  <si>
    <t>3136025712 </t>
  </si>
  <si>
    <t>borisrg07@gmail.com  </t>
  </si>
  <si>
    <t>BORIS FLORIAN RAMIREZ GARCIA  </t>
  </si>
  <si>
    <t>71556517 </t>
  </si>
  <si>
    <t>20221140138962  </t>
  </si>
  <si>
    <t>2022-03-28 11:53:57 </t>
  </si>
  <si>
    <t>20221140138972  </t>
  </si>
  <si>
    <t>2022-03-28 11:56:13 </t>
  </si>
  <si>
    <t>Carrera 145 No. 150-64  </t>
  </si>
  <si>
    <t>3134236964 </t>
  </si>
  <si>
    <t>SEVERO GALLO ARAQUE  </t>
  </si>
  <si>
    <t>20221140138982  </t>
  </si>
  <si>
    <t>2022-03-28 12:36:45 </t>
  </si>
  <si>
    <t>RD. CUENTA DE COBRO No. 003. </t>
  </si>
  <si>
    <t>20221140138992  </t>
  </si>
  <si>
    <t>2022-03-28 14:20:06 </t>
  </si>
  <si>
    <t>RD Prueba Orfeo </t>
  </si>
  <si>
    <t>Angélica Xiomara Rosado Bayona </t>
  </si>
  <si>
    <t>20221140139002  </t>
  </si>
  <si>
    <t>2022-03-28 14:58:40 </t>
  </si>
  <si>
    <t>RD. CUENTA DE COBRO No. 3. </t>
  </si>
  <si>
    <t>20221140139012  </t>
  </si>
  <si>
    <t>2022-03-28 15:01:42 </t>
  </si>
  <si>
    <t>VICTORIA AMALIA JATTIN MARTINEZ </t>
  </si>
  <si>
    <t>20221140139022  </t>
  </si>
  <si>
    <t>2022-03-28 15:06:54 </t>
  </si>
  <si>
    <t>20221140139032  </t>
  </si>
  <si>
    <t>2022-03-28 15:18:58 </t>
  </si>
  <si>
    <t>3123801803 </t>
  </si>
  <si>
    <t>DIANA PAOLA ARIZA </t>
  </si>
  <si>
    <t>1023881375 </t>
  </si>
  <si>
    <t>20221140139042  </t>
  </si>
  <si>
    <t>2022-03-28 15:22:09 </t>
  </si>
  <si>
    <t>jhonj.ocampo@medellin.gov.co  </t>
  </si>
  <si>
    <t>JOHN JADER OCAMPO MADRIGAL </t>
  </si>
  <si>
    <t>20221140139052  </t>
  </si>
  <si>
    <t>2022-03-28 15:25:47 </t>
  </si>
  <si>
    <t>RD. CUENTA DE COBRO No. 01. </t>
  </si>
  <si>
    <t>CL 23 # 78 - 64  </t>
  </si>
  <si>
    <t>3013372537 </t>
  </si>
  <si>
    <t>josedmartinezabogado@gmail.com  </t>
  </si>
  <si>
    <t>JOSE DARIO MARTINEZ ZAPATA </t>
  </si>
  <si>
    <t>1.036.630.202 </t>
  </si>
  <si>
    <t>Arley Coy </t>
  </si>
  <si>
    <t>20221140139062  </t>
  </si>
  <si>
    <t>2022-03-28 15:26:38 </t>
  </si>
  <si>
    <t>20221140139072  </t>
  </si>
  <si>
    <t>2022-03-28 15:29:15 </t>
  </si>
  <si>
    <t>CR 72B # 94 - 60  </t>
  </si>
  <si>
    <t>314 527 45 23 </t>
  </si>
  <si>
    <t>salzat99@gmail.com  </t>
  </si>
  <si>
    <t>SEBASTIAN ALZATE LÓPEZ </t>
  </si>
  <si>
    <t>1.017.269.415 </t>
  </si>
  <si>
    <t>20221140139082  </t>
  </si>
  <si>
    <t>2022-03-28 15:35:58 </t>
  </si>
  <si>
    <t>20221140139102  </t>
  </si>
  <si>
    <t>2022-03-28 15:46:21 </t>
  </si>
  <si>
    <t>CAC. SOLICITUD DE GUÍA DE RESPUESTA EN CASO DE EMERGENCIA GRE 2020. </t>
  </si>
  <si>
    <t>20221140139112  </t>
  </si>
  <si>
    <t>2022-03-28 16:05:33 </t>
  </si>
  <si>
    <t>CAC. Respuesta sobre el Cumplimiento Ley 1575 de 2012 – Contratación para la prestación del servicio público esencial con el Cuerpo de Bomberos Voluntarios para la vigencia 2022. </t>
  </si>
  <si>
    <t>CALLE 4 # 4 - 33 B/ LA ESMERALDA  </t>
  </si>
  <si>
    <t>7422082 </t>
  </si>
  <si>
    <t>alcaldia@puerres-narino.gov.co  </t>
  </si>
  <si>
    <t>ALCALDIA MUNICIPAL DE PUERRES NARIÑO </t>
  </si>
  <si>
    <t>800.099.118-8 </t>
  </si>
  <si>
    <t>20221140139122  </t>
  </si>
  <si>
    <t>2022-03-28 16:08:34 </t>
  </si>
  <si>
    <t>CAC. ASIGNACION DE REGISTRO CURSO BOMBEROS ll.  </t>
  </si>
  <si>
    <t>bomberosrestrepo@hotmail.com  </t>
  </si>
  <si>
    <t>20221140139132  </t>
  </si>
  <si>
    <t>2022-03-28 16:13:50 </t>
  </si>
  <si>
    <t>CAC. COMUNICACIÓN APERTURA Y SOLICITUD DE INFORMACIÓN IP 40556. </t>
  </si>
  <si>
    <t>20221140139142  </t>
  </si>
  <si>
    <t>2022-03-28 16:20:45 </t>
  </si>
  <si>
    <t>CAC. SOLICITUD REGISTRO CURSO BOMBERO 1- BOMBEROS CHINCHINA. </t>
  </si>
  <si>
    <t>20221140139152  </t>
  </si>
  <si>
    <t>2022-03-28 16:24:02 </t>
  </si>
  <si>
    <t>CAC. Radicado DNBC No. *20222110035621*. </t>
  </si>
  <si>
    <t>Calle 6 No. 3A -16/28 Palacio Municipal  </t>
  </si>
  <si>
    <t>310 477 0250 </t>
  </si>
  <si>
    <t>contactenos@sanbernardo-cundinamarca.gov.co  </t>
  </si>
  <si>
    <t>ALCALDIA SAN BERNARDO CUNDINAMARCA </t>
  </si>
  <si>
    <t>20221140139162  </t>
  </si>
  <si>
    <t>2022-03-28 16:40:20 </t>
  </si>
  <si>
    <t>RD. PAGO 02 PARCIAL CONTRATO 02-2021. </t>
  </si>
  <si>
    <t>UT SISTERNAS  </t>
  </si>
  <si>
    <t>901548647 </t>
  </si>
  <si>
    <t>20221140139172  </t>
  </si>
  <si>
    <t>2022-03-28 16:50:41 </t>
  </si>
  <si>
    <t>CAC. DAR A CONOCER NUESTRA VERSIÓN DEL RADICADO NÚMERO 20222150041081 DEL PRESENTE AÑO Y DEMÁS IRREGULARIDADES PRESENTADAS. </t>
  </si>
  <si>
    <t>denisilla71@hotmail.com  </t>
  </si>
  <si>
    <t>MARIA DENNYS VALDERRAMA PARRA  </t>
  </si>
  <si>
    <t>20221140139182  </t>
  </si>
  <si>
    <t>2022-03-28 16:53:52 </t>
  </si>
  <si>
    <t>CI. Invitación Convenio de Cooperación Institucional con la Corporación Autónoma Regional de Cundinamarca - CAR. </t>
  </si>
  <si>
    <t>CARRERA 7 No. 36 - 45  </t>
  </si>
  <si>
    <t>3209000 </t>
  </si>
  <si>
    <t>sau@car.gov.co  </t>
  </si>
  <si>
    <t>CORPORACION AUTONOMA REGIONAL DE CUNDINAMARCA - CAR  </t>
  </si>
  <si>
    <t>20221140139192  </t>
  </si>
  <si>
    <t>2022-03-28 16:58:53 </t>
  </si>
  <si>
    <t>CAC. Respuesta radicado 20222110035641. </t>
  </si>
  <si>
    <t>CALLE 4 # 7 - 56  </t>
  </si>
  <si>
    <t>918478214 </t>
  </si>
  <si>
    <t>gobierno@sanfrancisco-cundinamarca.gov.co  </t>
  </si>
  <si>
    <t>ALCALDIA MUNICIPAL DE SAN FRANCISCO  </t>
  </si>
  <si>
    <t>20221140139202  </t>
  </si>
  <si>
    <t>2022-03-28 17:06:08 </t>
  </si>
  <si>
    <t>RD. LEGALIZACIÓN DE COMISIÓN TULUÁ - VALLE DEL CAUCA. </t>
  </si>
  <si>
    <t>EDGAR SANTIAGO ALARCON  </t>
  </si>
  <si>
    <t>20221140139212  </t>
  </si>
  <si>
    <t>2022-03-28 17:11:45 </t>
  </si>
  <si>
    <t>20221140139222  </t>
  </si>
  <si>
    <t>2022-03-29 08:46:47 </t>
  </si>
  <si>
    <t>RD. Prestación de los servicios profesionales especializados de apoyo juridico a la DNBC.  </t>
  </si>
  <si>
    <t>20221140139232  </t>
  </si>
  <si>
    <t>2022-03-29 08:54:47 </t>
  </si>
  <si>
    <t>SM. Respuesta Creación - Fondo Departamental de Bomberos - Ley 1575 de 2012. </t>
  </si>
  <si>
    <t>Calle 20 No. 13 - 22  </t>
  </si>
  <si>
    <t>secretariainterior@quindio.gov.co  </t>
  </si>
  <si>
    <t>UNIDAD DEPARTAMENTAL DE GESTION DEL RIESGO DE DESASTRES UDEGERD  </t>
  </si>
  <si>
    <t>20221140139242  </t>
  </si>
  <si>
    <t>2022-03-29 09:06:56 </t>
  </si>
  <si>
    <t>SM. Diplomas para firma, registro No. 089-2022. </t>
  </si>
  <si>
    <t>20221140139252  </t>
  </si>
  <si>
    <t>2022-03-29 09:12:26 </t>
  </si>
  <si>
    <t>SM. Remisión formulario de solicitud de trámites del registro Nacional Automotor. (adjuntan posit con una anotación, se digitaliza). </t>
  </si>
  <si>
    <t>20221140139262  </t>
  </si>
  <si>
    <t>2022-03-29 09:25:21 </t>
  </si>
  <si>
    <t>CARRERA 40 #25-79  </t>
  </si>
  <si>
    <t>3202662146 </t>
  </si>
  <si>
    <t>SORAYA.USME@DNBC.GOV.CO  </t>
  </si>
  <si>
    <t>SORAYA USME ANDRADE </t>
  </si>
  <si>
    <t>40367201 </t>
  </si>
  <si>
    <t>20221140139272  </t>
  </si>
  <si>
    <t>2022-03-29 09:32:40 </t>
  </si>
  <si>
    <t>jorgeramirez540@gmail.com  </t>
  </si>
  <si>
    <t>JORGE ANDRES RAMIREZ VELASQUEZ </t>
  </si>
  <si>
    <t>71794571 </t>
  </si>
  <si>
    <t>20221140139282  </t>
  </si>
  <si>
    <t>2022-03-29 10:08:32 </t>
  </si>
  <si>
    <t>RD. LEGALIZACIÓN DE COMISIÓN CBV CHIPAQUE - Cundinamarca. </t>
  </si>
  <si>
    <t>20221140139292  </t>
  </si>
  <si>
    <t>2022-03-29 10:13:55 </t>
  </si>
  <si>
    <t>RD. LEGALIZACIÓN DE COMISIÓN CALDONO - CAUCA. </t>
  </si>
  <si>
    <t>20221140139302  </t>
  </si>
  <si>
    <t>2022-03-29 10:17:17 </t>
  </si>
  <si>
    <t>RD. LEGALIZACIÓN DE COMISIÓN: Tuluá - Cali - Valle del Cauca.  </t>
  </si>
  <si>
    <t>20221140139312  </t>
  </si>
  <si>
    <t>2022-03-29 10:22:13 </t>
  </si>
  <si>
    <t>RD. Legalización de comisión Chipaque - Cundinamarca. </t>
  </si>
  <si>
    <t>20221140139322  </t>
  </si>
  <si>
    <t>2022-03-29 10:25:10 </t>
  </si>
  <si>
    <t>RD. Cuenta de cobro No. 01. </t>
  </si>
  <si>
    <t>20221140139332  </t>
  </si>
  <si>
    <t>2022-03-29 10:28:30 </t>
  </si>
  <si>
    <t>RD. Legalización de comisión: Municipios de Cundinamarca. </t>
  </si>
  <si>
    <t>ronny.romero@dnbc.gov.co  </t>
  </si>
  <si>
    <t>RONNY ROMERO VELANDIA </t>
  </si>
  <si>
    <t>20221140139342  </t>
  </si>
  <si>
    <t>2022-03-29 11:18:13 </t>
  </si>
  <si>
    <t>CAC. Solicitud de aval y registro. </t>
  </si>
  <si>
    <t>escuela@bomberospitalito.org.co  </t>
  </si>
  <si>
    <t>20221140139352  </t>
  </si>
  <si>
    <t>2022-03-29 11:23:20 </t>
  </si>
  <si>
    <t>CAC. OFICIO DE CUMPLIMIENTO DE LA LEY 1575 DE 2012 DEL MUNICIPIO DE PROVIDENCIA. </t>
  </si>
  <si>
    <t>PALACIO MUNICIPAL  </t>
  </si>
  <si>
    <t>7496163 </t>
  </si>
  <si>
    <t>contactenos@providencia-narino.gov.co  </t>
  </si>
  <si>
    <t>ALCALDIA MUNICIPAL DE PROVIDENCIA NARIÑO  </t>
  </si>
  <si>
    <t>20221140139372  </t>
  </si>
  <si>
    <t>2022-03-29 11:40:19 </t>
  </si>
  <si>
    <t>CAC. Solicitud registro para los Cursos Bombero Nivel I y Nivel II. </t>
  </si>
  <si>
    <t>CARRERA 8 # 10 - 50  </t>
  </si>
  <si>
    <t>3682090 - 3679898 - 3117188017 </t>
  </si>
  <si>
    <t>bomberoslavirginia.dca@gmail.com  </t>
  </si>
  <si>
    <t>CUERPO DE BOMBEROS VOLUNTARIOS DE LA VIRGINIA - RISARALDA  </t>
  </si>
  <si>
    <t>891.408.932-5 </t>
  </si>
  <si>
    <t>20221140139382  </t>
  </si>
  <si>
    <t>2022-03-29 11:46:33 </t>
  </si>
  <si>
    <t>RD. Diplomas para firma registro No. 389-2021. </t>
  </si>
  <si>
    <t>800.011.789-1 </t>
  </si>
  <si>
    <t>20221140139392  </t>
  </si>
  <si>
    <t>2022-03-29 12:05:23 </t>
  </si>
  <si>
    <t>CAC. solicitud registro bombero nivel II. </t>
  </si>
  <si>
    <t>20221140139402  </t>
  </si>
  <si>
    <t>2022-03-29 13:40:24 </t>
  </si>
  <si>
    <t>RD. Legalización de comisión: Valle del Cauca. </t>
  </si>
  <si>
    <t>20221140139412  </t>
  </si>
  <si>
    <t>2022-03-29 13:46:22 </t>
  </si>
  <si>
    <t>RD. Legalización de comisión: Tuluá - Valle del Cauca. </t>
  </si>
  <si>
    <t>20221140139422  </t>
  </si>
  <si>
    <t>2022-03-29 13:50:10 </t>
  </si>
  <si>
    <t>20221140139432  </t>
  </si>
  <si>
    <t>2022-03-29 13:53:19 </t>
  </si>
  <si>
    <t>20221140139442  </t>
  </si>
  <si>
    <t>2022-03-29 13:58:03 </t>
  </si>
  <si>
    <t>RD. Legalización de comisión: Caldono- Cauca. </t>
  </si>
  <si>
    <t>20221140139452  </t>
  </si>
  <si>
    <t>2022-03-29 14:08:47 </t>
  </si>
  <si>
    <t>CAC. Denuncia de ciudadano, Cuerpo d e bomberos que no auxilia. </t>
  </si>
  <si>
    <t>denunciasp1000@hotmail.com  </t>
  </si>
  <si>
    <t>DENUNCIAS SAN PEDRO  </t>
  </si>
  <si>
    <t>20221140139472  </t>
  </si>
  <si>
    <t>2022-03-29 14:21:10 </t>
  </si>
  <si>
    <t>CAC. Solicitud de y nuevos registros. </t>
  </si>
  <si>
    <t>20221140139482  </t>
  </si>
  <si>
    <t>2022-03-29 14:33:39 </t>
  </si>
  <si>
    <t>CAC. Radicación queja. </t>
  </si>
  <si>
    <t>aleexa44@hotmail.com  </t>
  </si>
  <si>
    <t>3118143319 </t>
  </si>
  <si>
    <t>SHAROON VALENTINA SILVA MENDOZA  </t>
  </si>
  <si>
    <t>20221140139492  </t>
  </si>
  <si>
    <t>2022-03-29 14:39:55 </t>
  </si>
  <si>
    <t>CAC. Respuesta al Radicado DNBC No. *20222110035861*. </t>
  </si>
  <si>
    <t>Calle 10 # 4 - 38  </t>
  </si>
  <si>
    <t>8546092,93,95 - 8546094 </t>
  </si>
  <si>
    <t>alcaldia@yacopi-cundinamarca.gov.co  </t>
  </si>
  <si>
    <t>ALCALDIA MUNICIPAL DE YACOPI - CUNDINAMARCA  </t>
  </si>
  <si>
    <t>800.094.776-1 </t>
  </si>
  <si>
    <t>20221140139512  </t>
  </si>
  <si>
    <t>2022-03-29 14:47:37 </t>
  </si>
  <si>
    <t>CARRERA 27#23SUR 69  </t>
  </si>
  <si>
    <t>3137329409 </t>
  </si>
  <si>
    <t>camilovasquez0227@hotmail.com  </t>
  </si>
  <si>
    <t>CAMILO VASQUEZ VARGAS </t>
  </si>
  <si>
    <t>1017216694 </t>
  </si>
  <si>
    <t>20221140139522  </t>
  </si>
  <si>
    <t>2022-03-29 14:55:36 </t>
  </si>
  <si>
    <t>CAC. Respuesta Derecho de petición No. 20222110037091. </t>
  </si>
  <si>
    <t>CALLE 35 No. 3 - 80  </t>
  </si>
  <si>
    <t>5829959 </t>
  </si>
  <si>
    <t>gestiondelriesgo@lospatios-nortedesantander.gov.co </t>
  </si>
  <si>
    <t>ALCALDIA DE LOS PATIOS - NORTE DE SANTANDER  </t>
  </si>
  <si>
    <t>20221140139532  </t>
  </si>
  <si>
    <t>2022-03-29 15:01:57 </t>
  </si>
  <si>
    <t>RD. Legalización de comisión Floridablanca - Santander. </t>
  </si>
  <si>
    <t>20221140139542  </t>
  </si>
  <si>
    <t>2022-03-29 15:10:39 </t>
  </si>
  <si>
    <t>CAC. CONTESTACION DERECHO DE PETICIÓN -FONDO DEPARTAMENTAL DE BOMBEROS. </t>
  </si>
  <si>
    <t>Calle 19 # 23 - 78 Of 107  </t>
  </si>
  <si>
    <t>3202407269 </t>
  </si>
  <si>
    <t>cdgrd.narino@gestiondelriesgo.gov.co  </t>
  </si>
  <si>
    <t>DAGRD NARIÑO  </t>
  </si>
  <si>
    <t>20221140139552  </t>
  </si>
  <si>
    <t>2022-03-29 15:17:12 </t>
  </si>
  <si>
    <t>CAC. RESPUESTA RADICADO DNBC No. 20222110035181. </t>
  </si>
  <si>
    <t>CARRERA 5 # 5 - 19  </t>
  </si>
  <si>
    <t>(1) 856 2125 </t>
  </si>
  <si>
    <t>notificacionjudicial@choconta-cundinamarca.gov.co  </t>
  </si>
  <si>
    <t>ALCALDIA MUNICIPAL DE CHOCONTA  </t>
  </si>
  <si>
    <t>20221140139562  </t>
  </si>
  <si>
    <t>2022-03-29 15:28:24 </t>
  </si>
  <si>
    <t>CALLE 10 # 10 - 08  </t>
  </si>
  <si>
    <t>alcaldia@anza-antioquia.gov.co  </t>
  </si>
  <si>
    <t>ALCALDIA ANZA ANTIOQUIA </t>
  </si>
  <si>
    <t>20221140139572  </t>
  </si>
  <si>
    <t>2022-03-29 15:32:14 </t>
  </si>
  <si>
    <t>CAC. COMPLETAR SOLICITUD AVAL DE INSTRUCTOR RADICADO 20221140126202. </t>
  </si>
  <si>
    <t>Cll 30a No. 78a-17 Santa Monica  </t>
  </si>
  <si>
    <t>3234762457 </t>
  </si>
  <si>
    <t>bomberoscalamarbolivar@hotmail.com  </t>
  </si>
  <si>
    <t>CUERPO DE BOMBEROS VOLUNTARIOS DE CALAMAR BOLIVAR  </t>
  </si>
  <si>
    <t>20221140139592  </t>
  </si>
  <si>
    <t>2022-03-29 15:49:06 </t>
  </si>
  <si>
    <t>RD. CUENTA DE COBRO PRESTACIÓN DE SERVICIOS. </t>
  </si>
  <si>
    <t>edinsondussan@gmail.com  </t>
  </si>
  <si>
    <t>20221140139612  </t>
  </si>
  <si>
    <t>2022-03-29 15:56:48 </t>
  </si>
  <si>
    <t>3126130970 </t>
  </si>
  <si>
    <t>LIZ MARGARET ALVAREZ CALDERON </t>
  </si>
  <si>
    <t>20221140139622  </t>
  </si>
  <si>
    <t>2022-03-29 15:58:55 </t>
  </si>
  <si>
    <t>20221140139632  </t>
  </si>
  <si>
    <t>2022-03-29 16:04:53 </t>
  </si>
  <si>
    <t>CAC. DOCUMENTOS BOMBERO I.  </t>
  </si>
  <si>
    <t>20221140139652  </t>
  </si>
  <si>
    <t>2022-03-29 16:30:57 </t>
  </si>
  <si>
    <t>CAC. Respuesta solicitud DNBC No. 20222110037001 -municipio de Túquerres. </t>
  </si>
  <si>
    <t>Carrera 14 calle 16 Esquina  </t>
  </si>
  <si>
    <t>57+2 + 7280872 </t>
  </si>
  <si>
    <t>contactenos@tuquerres-narino.gov.co  </t>
  </si>
  <si>
    <t>ALCALDIA MUNICIPAL TUQUERRES NARIÑO Secretaria de Gobierno </t>
  </si>
  <si>
    <t>20221140139662  </t>
  </si>
  <si>
    <t>2022-03-29 16:33:21 </t>
  </si>
  <si>
    <t>CAC. AJUSTES REGISTRO DE CURSOS RADICADO 20221140135922. </t>
  </si>
  <si>
    <t>20221140139672  </t>
  </si>
  <si>
    <t>2022-03-29 16:35:37 </t>
  </si>
  <si>
    <t>CR 33 # 3C - 03  </t>
  </si>
  <si>
    <t>320 291 53 99 </t>
  </si>
  <si>
    <t>kristhian.prieto@dnbc.gov.co  </t>
  </si>
  <si>
    <t>KRISTHIAN CAMILO PRIETO GUTIERREZ </t>
  </si>
  <si>
    <t>1.121.904.528 </t>
  </si>
  <si>
    <t>20221140139682  </t>
  </si>
  <si>
    <t>2022-03-29 16:39:02 </t>
  </si>
  <si>
    <t>RD. Legalización de Comisión: Cali - Valle del Cauca. </t>
  </si>
  <si>
    <t>20221140139692  </t>
  </si>
  <si>
    <t>2022-03-29 16:42:02 </t>
  </si>
  <si>
    <t>RD. Legalización de comisión: Cali. </t>
  </si>
  <si>
    <t>CARRERA 53#4G-58  </t>
  </si>
  <si>
    <t>3223632009 </t>
  </si>
  <si>
    <t>OMAR ENRIQUE MORENO BALLESTEROS </t>
  </si>
  <si>
    <t>20221140139702  </t>
  </si>
  <si>
    <t>2022-03-29 16:45:01 </t>
  </si>
  <si>
    <t>20221140139712  </t>
  </si>
  <si>
    <t>2022-03-29 16:47:39 </t>
  </si>
  <si>
    <t>20221140139722  </t>
  </si>
  <si>
    <t>2022-03-29 16:50:07 </t>
  </si>
  <si>
    <t>20221140139732  </t>
  </si>
  <si>
    <t>2022-03-30 09:05:52 </t>
  </si>
  <si>
    <t>CAC. Solicitud Curso Básico en Atención Prehospitalaria -CBPAH. </t>
  </si>
  <si>
    <t>20221140139742  </t>
  </si>
  <si>
    <t>2022-03-30 09:20:29 </t>
  </si>
  <si>
    <t>CAC. CURSO PARA BOMBEROS FORESTALES CBF 11-12-13/02/2022. </t>
  </si>
  <si>
    <t>20221140139752  </t>
  </si>
  <si>
    <t>2022-03-30 09:56:14 </t>
  </si>
  <si>
    <t>RD: CUENTA DE COBRO  </t>
  </si>
  <si>
    <t>20221140139762  </t>
  </si>
  <si>
    <t>2022-03-30 11:56:12 </t>
  </si>
  <si>
    <t>CAC. CURSO PARA BOMBEROS FORESTALES CBF 18 -19 - 20/02/2022. </t>
  </si>
  <si>
    <t>20221140139772  </t>
  </si>
  <si>
    <t>2022-03-30 12:09:09 </t>
  </si>
  <si>
    <t>CAC. CURSO BASICO DE ATENCION PREHOSPITALARIA 23 AL 27-02/2022. </t>
  </si>
  <si>
    <t>20221140139782  </t>
  </si>
  <si>
    <t>2022-03-30 12:18:49 </t>
  </si>
  <si>
    <t>CAC. Informe de Vehículo de Intervención Rápida Cuerpo de Bomberos Voluntarios Villamaría - Caldas. </t>
  </si>
  <si>
    <t>Luis Alberto Valencia Pulido </t>
  </si>
  <si>
    <t>20221140139792  </t>
  </si>
  <si>
    <t>2022-03-30 14:01:34 </t>
  </si>
  <si>
    <t>CAC. Informe Comodato Kit EPP Cuerpo de Bomberos Voluntarios Villamaría - Caldas. </t>
  </si>
  <si>
    <t>20221140139802  </t>
  </si>
  <si>
    <t>2022-03-30 14:19:41 </t>
  </si>
  <si>
    <t>CAC. CURSO BÁSICO DE SISTEMA COMANDO DE INCIDENTES 05 AL 06-03-2022. </t>
  </si>
  <si>
    <t>20221140139812  </t>
  </si>
  <si>
    <t>2022-03-30 14:23:45 </t>
  </si>
  <si>
    <t>CAC. INFORME DE SEGUIRMIENTO KIT BREC CORTE CBVF / PRIMER TRIMESTRE 2022. </t>
  </si>
  <si>
    <t>20221140139822  </t>
  </si>
  <si>
    <t>2022-03-30 14:27:37 </t>
  </si>
  <si>
    <t>CAC. Solicitud de Autorización para Cambio de fecha Curso Inspector de Seguridad. </t>
  </si>
  <si>
    <t>20221140139832  </t>
  </si>
  <si>
    <t>2022-03-30 14:37:32 </t>
  </si>
  <si>
    <t>CI. ENVIO NFORME SUPERVISIÓN CONTRATO INTERADMINISTRATIVO 195 DE 2021.  </t>
  </si>
  <si>
    <t>Carrera 40 #10-36  </t>
  </si>
  <si>
    <t>2207103 </t>
  </si>
  <si>
    <t>jefatura.digen@forpo.gov.co  </t>
  </si>
  <si>
    <t>FONDO ROTATORIO DE LA POLICIA  </t>
  </si>
  <si>
    <t>20221140139852  </t>
  </si>
  <si>
    <t>2022-03-30 14:54:01 </t>
  </si>
  <si>
    <t>CAC. solicitud capacitación. </t>
  </si>
  <si>
    <t>bomberosocamonte@gmail.com  </t>
  </si>
  <si>
    <t>BOMBEROS VOLUNTARIOS OCAMONTE  </t>
  </si>
  <si>
    <t>20221140139872  </t>
  </si>
  <si>
    <t>2022-03-30 15:09:08 </t>
  </si>
  <si>
    <t>CAC. Oficio de comunicación y auto de cierre de investigación. </t>
  </si>
  <si>
    <t>20221140139902  </t>
  </si>
  <si>
    <t>2022-03-30 16:05:20 </t>
  </si>
  <si>
    <t>20221140139922  </t>
  </si>
  <si>
    <t>2022-03-30 16:13:41 </t>
  </si>
  <si>
    <t>CAC. RESPUESTA MUNICIPIO DE MONTELÍBANO - CÓRDOBA. </t>
  </si>
  <si>
    <t>Carrera 6 NO. 15-23 - PALACIO MUNICIPAL  </t>
  </si>
  <si>
    <t>(54) 7721563 -7627455 </t>
  </si>
  <si>
    <t>alcaldia@montelibano-cordoba.gov.co  </t>
  </si>
  <si>
    <t>ALCALDIA MONTELIBANO CORDOBA </t>
  </si>
  <si>
    <t>800.096.763-5 </t>
  </si>
  <si>
    <t>20221140139952  </t>
  </si>
  <si>
    <t>2022-03-30 16:38:32 </t>
  </si>
  <si>
    <t>CAC. Fwd: ENVIO DE RESPUESTA a requerimiento No.20212050092911. </t>
  </si>
  <si>
    <t>Cra 3 No 4-09 Barrio Bolívar  </t>
  </si>
  <si>
    <t>328181177 </t>
  </si>
  <si>
    <t>gobierno@cuaspud-narino.gov.co </t>
  </si>
  <si>
    <t>ALCALDIA MUNICIPAL CUASPUD NARIÑO </t>
  </si>
  <si>
    <t>20221140139962  </t>
  </si>
  <si>
    <t>2022-03-31 08:55:50 </t>
  </si>
  <si>
    <t>CAC. soportes digitales curso NAVEGACION CON BRUJULA Y GPS PRADERA VALLE. </t>
  </si>
  <si>
    <t>CARRERA 11 # 7 - 35  </t>
  </si>
  <si>
    <t>2672699 </t>
  </si>
  <si>
    <t>bomberospradera@hotmail.com  </t>
  </si>
  <si>
    <t>CUERPO DE BOMBEROS VOLUNTARIOS PRADERA  </t>
  </si>
  <si>
    <t>891.301.414-0 </t>
  </si>
  <si>
    <t>20221140139972  </t>
  </si>
  <si>
    <t>2022-03-31 09:07:25 </t>
  </si>
  <si>
    <t>CAC. RESOUESTA A DERECHO DE PETICION 20222110036081 MUNICIPIO DE OSPINA CUERPO DE BOMBEROS. </t>
  </si>
  <si>
    <t>Parque principal  </t>
  </si>
  <si>
    <t>3152305881 </t>
  </si>
  <si>
    <t>alcaldia@ospina-narino.gov.co  </t>
  </si>
  <si>
    <t>ALCALDIA MUNICIPAL OSPINA NARIÑO </t>
  </si>
  <si>
    <t>20221140139982  </t>
  </si>
  <si>
    <t>2022-03-31 09:12:58 </t>
  </si>
  <si>
    <t>CAC. RESPUESTA RADICADO DNBC N° 20222110036101. </t>
  </si>
  <si>
    <t>Calle 7ma Parque la inmaculada  </t>
  </si>
  <si>
    <t>3163284481 </t>
  </si>
  <si>
    <t>contactenos@potosi-narino.gov.co  </t>
  </si>
  <si>
    <t>ALCALDIA MUNICIPAL POTOSI NARIÑO </t>
  </si>
  <si>
    <t>20221140139992  </t>
  </si>
  <si>
    <t>2022-03-31 09:29:46 </t>
  </si>
  <si>
    <t>CAC. AJUSTE REGISTRO DE CURSO RADICADO &amp;amp;quot;20221140138142”. </t>
  </si>
  <si>
    <t>FESTIVOS</t>
  </si>
  <si>
    <t>Dias habiles</t>
  </si>
  <si>
    <t>Canal escrito</t>
  </si>
  <si>
    <t>Correo atencion ciudadano</t>
  </si>
  <si>
    <t>Correo institucional</t>
  </si>
  <si>
    <t>Radicacion directa</t>
  </si>
  <si>
    <t>Canal presencial</t>
  </si>
  <si>
    <t>En proceso</t>
  </si>
  <si>
    <t>No se adjunta radicado de respuesta ni se evidencia respuesta por correo</t>
  </si>
  <si>
    <t>Persona juridica</t>
  </si>
  <si>
    <t xml:space="preserve">	Alvaro Perez</t>
  </si>
  <si>
    <t>GESTIÓN CONTRACTUAL</t>
  </si>
  <si>
    <t>Alvaro Perez</t>
  </si>
  <si>
    <t>Entidad publica</t>
  </si>
  <si>
    <t>08-03-2022 14:48 PM	Archivar	Alvaro Perez	Se envía respuesta mediante el correo de atención al ciudadano el día 07 de marzo de 2022.</t>
  </si>
  <si>
    <t>PDF</t>
  </si>
  <si>
    <t>Si</t>
  </si>
  <si>
    <t>N/A</t>
  </si>
  <si>
    <t>Radicado de salida sin adjuntar documento firmado y sin archivar</t>
  </si>
  <si>
    <t>Valle del Cauca</t>
  </si>
  <si>
    <t>Edgar Alexander Maya Lopez</t>
  </si>
  <si>
    <t>EDUCACIÓN NACIONAL PARA BOMBEROS</t>
  </si>
  <si>
    <t>28-03-2022 14:56 PM	Archivar	Edgar Alexander Maya Lopez	Se da respuesta por correo electrónico se deja evidencia en digital</t>
  </si>
  <si>
    <t>Se dio respuesta a consulta según Ley 2052</t>
  </si>
  <si>
    <t>11-03-2022 16:15 PM	Archivar	Carlos Cartagena Cano	Se archiva documento ya que se realizo modificación y posterior notificación vía correo electrónico. el 11 de marzo.</t>
  </si>
  <si>
    <t>Carlos Cartagena Cano</t>
  </si>
  <si>
    <t>Se dio respuesta a solicitud de actualizacion e informacion según Ley 2052</t>
  </si>
  <si>
    <t>04-04-2022 10:40 AM	Archivar	Julio Alejandro Chamorro Cabrera	Respuest enviada el 1/04/2022 con radicado 20222000049561</t>
  </si>
  <si>
    <t>Queja contra Cuerpo de Bomberos</t>
  </si>
  <si>
    <t>Julio Alejandro Chamorro Cabrera</t>
  </si>
  <si>
    <t>WORD</t>
  </si>
  <si>
    <t>Enviado por respuestasatencionciudadano@dnbc.gov.co, se cierra Orfeo sin adjuntar documentos firmados</t>
  </si>
  <si>
    <t>14-03-2022 09:23 AM	Archivar	Carlos Cartagena Cano	Se archiva documento ya que la CITEL, logro vía telefónica y por correo electrónico realizar lo pertinente con el comandante del cuerpo de bomberos.</t>
  </si>
  <si>
    <t>CITEL</t>
  </si>
  <si>
    <t>11-03-2022 07:46 AM	Archivar	Mauricio Delgado Perdomo	SE RESPONDE MEDIANTE CORREO ELECTRONICO. SE ADJUNTA IMAGEN</t>
  </si>
  <si>
    <t>Mauricio Delgado Perdomo</t>
  </si>
  <si>
    <t>17-03-2022 07:51 AM	Archivar	Mauricio Delgado Perdomo	SE RESPONDE 20221140135042 - 20222140047521 GIRARDOTA</t>
  </si>
  <si>
    <t>Se tiene evidencia en coreo respuestasatencionciudadano@dnbc.gov.co pero responsable no ha subido evidencia y documento firmado</t>
  </si>
  <si>
    <t>Documento informativo, no requiere respuesta DNBC</t>
  </si>
  <si>
    <t>Entidad Territorial</t>
  </si>
  <si>
    <t>Julio Cesar Garcia Triana</t>
  </si>
  <si>
    <t>01-04-2022 14:26 PM	Archivar	Julio Cesar Garcia Triana	SE RECIBE COMUNICACION INFORMANDO LA APERTURA DEL PROCESO ADMINISTRATIVO SANCIONATORIO 001-2022 EN CONTRA DEL CUERPO DE BOMBEROS VOLUNTARIOS DE BARBOSA SANTANDER. ARCHIVESE</t>
  </si>
  <si>
    <t>01-04-2022 23:33 PM	Archivar	Lina Maria Rojas Gallego	Se respondió con radicado DNBC 20222140050611</t>
  </si>
  <si>
    <t>Lina Maria Rojas Gallego</t>
  </si>
  <si>
    <t>01-04-2022 14:35 PM	Archivar	Julio Cesar Garcia Triana	SE RECIBE COMUNICACION DE APERTURA DE PROCESO ADMINISTRATIVO SANCIONATORIO EN CONTRA DEL CBV BARBOSA SANTANDER, AUTO DE AVERIGUACION PRELIMINAR, ARCHIVESE</t>
  </si>
  <si>
    <t>17-03-2022 07:32 AM	Archivar	Mauricio Delgado Perdomo	SE RESPONDE VIA CORREO ELECTRONICO. SE ADJUNTA IMAGEN CORREO</t>
  </si>
  <si>
    <t>Respuesta según ley 2052</t>
  </si>
  <si>
    <t>17-03-2022 07:04 AM	Archivar	Mauricio Delgado Perdomo	SE RESPONDE POR CORREO ELECTRONICO, SE ADJUNTA IMAGEN DE CORREO.</t>
  </si>
  <si>
    <t>22-03-2022 13:38 PM	Archivar	Lina Maria Rojas Gallego	Se respondió con radicado DNBC 20222140047801</t>
  </si>
  <si>
    <t>02-04-2022 12:00 PM	Archivar	Lina Maria Rojas Gallego	Se responde con radicado DNBC 20222140050651</t>
  </si>
  <si>
    <t>23-03-2022 11:32 AM	Archivar	Alvaro Perez	Se da respuesta mediante correo electrónico el día 23/03/2022.</t>
  </si>
  <si>
    <t>Se corroboro con oficina de contratacion el envio del documento solicitado</t>
  </si>
  <si>
    <t>01-04-2022 23:47 PM	Archivar	Lina Maria Rojas Gallego	Se archiva como informativo, se participa en reunion virtual en conjunto con la UNGRD.</t>
  </si>
  <si>
    <t>26-03-2022 15:39 PM	Archivar	Orlando Murillo Lopez	Se da Respuesta con Radicado No. 20222110049281</t>
  </si>
  <si>
    <t>Orlando Murillo Lopez</t>
  </si>
  <si>
    <t>28-03-2022 10:01 AM	Archivar	Javier Alberto Coral Meneses	Solicitud respondida via telefónica, el teniente Javier Coral se desplazará en comisión a la ciudad de Bucaramanga para dar apoyo en lo solicitada. Se realizará reunión presencial el 29 de marzo a las 7:30 am</t>
  </si>
  <si>
    <t>Javier Alberto Coral Meneses</t>
  </si>
  <si>
    <t>02-04-2022 10:06 AM	Archivar	Lina Maria Rojas Gallego	Se responde con radicado DNBC 20222140050631</t>
  </si>
  <si>
    <t>Sin evidencia de respuesta ni adjunto de documento de salida debidamente firmado</t>
  </si>
  <si>
    <t xml:space="preserve">	Edgar Alexander Maya Lopez</t>
  </si>
  <si>
    <t xml:space="preserve">	Andrea Bibiana Castañeda Durán</t>
  </si>
  <si>
    <t>09-04-2022 23:24 PM	Archivar	Orlando Murillo Lopez	Se dio respuesta con radicado No. 20222110050961</t>
  </si>
  <si>
    <t xml:space="preserve">	Maicol Villarreal Ospina</t>
  </si>
  <si>
    <t>Orlado Murillo</t>
  </si>
  <si>
    <t xml:space="preserve">	Julio Cesar Garcia Triana</t>
  </si>
  <si>
    <t xml:space="preserve">	Jorge Restrepo Sanguino</t>
  </si>
  <si>
    <t xml:space="preserve">	MARYOLY DIAZ</t>
  </si>
  <si>
    <t>GESTIÓN TALENTO HUMANO</t>
  </si>
  <si>
    <t>19-04-2022 09:25 AM	Archivar	Camilo Portilla Quelal	RESPUESTA A RADICADO 20219000116982 - DOCUMENTO INFORMATIVO</t>
  </si>
  <si>
    <t>SE ARCHIVA SIN RESPUESTA</t>
  </si>
  <si>
    <t>Arauca</t>
  </si>
  <si>
    <t>18-04-2022 13:01 PM	Archivar	Andrea Bibiana Castañeda Durán	SE DIO TRÁMITE CON RADICADO 20222110047481 ENVIADO EL 4/4/22</t>
  </si>
  <si>
    <t>04-04-2022 16:37 PM	Archivar	Jorge Restrepo Sanguino	SE DIO RESPUESTA MEDIANTE OFICIO N°20222110047661 EL 04/04/2022</t>
  </si>
  <si>
    <t>12-04-2022 14:56 PM	Archivar	Mauricio Delgado Perdomo	SE GESTIONA LA RESPUESTA PARA QUE ATENCION AL CIUDADANO GARANTICE LA GESTION DE LA INFORMACION. SE ADJUNTA LA RESPUESTA.</t>
  </si>
  <si>
    <t>No se ha adjuntado respuesta firmada y digitalizada para su notificacion por avisa en la pagina WEB</t>
  </si>
  <si>
    <t>12-04-2022 07:52 AM	Archivar	Andrea Bibiana Castañeda Durán	SE DA TRÁMITE CONJUNTO CON EL RADICADO 20229000133802</t>
  </si>
  <si>
    <t xml:space="preserve">	20222110051321</t>
  </si>
  <si>
    <t>23-03-2022 11:05 AM	Archivar	Alvaro Perez	Se da respuesta mediante correo electrónico de la entidad en día 23/03/2022.</t>
  </si>
  <si>
    <t xml:space="preserve">	20222150049591</t>
  </si>
  <si>
    <t>Cuenta de Área</t>
  </si>
  <si>
    <t>Cuenta de Tipo de petición</t>
  </si>
  <si>
    <t>Cuenta de Canal Oficial de Entrada</t>
  </si>
  <si>
    <t>Cuenta de Naturaleza jurídica del peticionario</t>
  </si>
  <si>
    <t>Cuenta de Departamento</t>
  </si>
  <si>
    <t>Cuenta de Tema de Consulta</t>
  </si>
  <si>
    <t>Promedio de Dias habiles</t>
  </si>
  <si>
    <t>26-04-2022 09:12 AM Archivar Edgar Alexander Maya Lopez Se da respuesta con radicado DNBC N° 20222140051611 se envia el 26/04/2022</t>
  </si>
  <si>
    <t>Extemporne</t>
  </si>
  <si>
    <t>26-04-2022 09:17 AM Archivar Edgar Alexander Maya Lopez Se da respuesta con radicado DNBC N° 20222140051881 se envia el 26/04/2022</t>
  </si>
  <si>
    <t>Orfeo de salida sin archivar</t>
  </si>
  <si>
    <t>Se tiene evidencia de envio correo respuestasatencionciudadano@dnbc.gov.co pero no se ha subido esa evidencia a Orfeo de entrada y salida (sin archivar)</t>
  </si>
  <si>
    <t>27-04-2022 15:24 PM Archivar Andrea Bibiana Castañeda Durán SE DIO TRÁMITE CON RAD. 20222110051321 ENVIADO EL 27/4/22</t>
  </si>
  <si>
    <t>27-04-2022 15:22 PM Archivar Andrea Bibiana Castañeda Durán SE DIO TRÁMITE CON RADICADO 20222110051471 ENVIADO EL 27/4/22</t>
  </si>
  <si>
    <t>Archivado sin evidencia de envio de respuesta</t>
  </si>
  <si>
    <t>26-04-2022 09:13 AM Archivar Edgar Alexander Maya Lopez Se da respuesta con radicado DNBC N° 20222140051611 se envia el 26/04/2022</t>
  </si>
  <si>
    <t>26-04-2022 15:50 PM Archivar Jorge Restrepo Sanguino SE DIO RESPUESTA MEDIANTE OFICIO N°20222110050841 EL 26-02-2022</t>
  </si>
  <si>
    <t>27-04-2022 16:05 PM Archivar Jorge Restrepo Sanguino SE DIO RESPUESTA MEDIANTE OFICIO N°20222110051861 EL 27-04-2022</t>
  </si>
  <si>
    <t>21-04-2022 23:18 PM Archivar Camilo Portilla Quelal PETICION REPETIDA, RESPUESTA 20222110051941 - radicado 2022140134262</t>
  </si>
  <si>
    <t>27-04-2022 15:25 PM Archivar Andrea Bibiana Castañeda Durán SE DIO TRÁMITE CON RAD. 20222110051481 ENVIADO EL 27/4/22</t>
  </si>
  <si>
    <t>Se tiene evidencia de envio correo respuestasatencionciudadano@dnbc.gov.co pero no se ha subido esa evidencia a Orfeo de salida (sin archivar)</t>
  </si>
  <si>
    <t>27-04-2022 15:27 PM Archivar Andrea Bibiana Castañeda Durán SE DIO TRÁMITE CON RAD. 20222110051511 ENVIADO EL 27/4/22</t>
  </si>
  <si>
    <t>27-04-2022 10:55 AM Archivar Jiud Magnoly Gaviria Narvaez Se brinda respuesta mediante correo electrónico segurosdnbc@gmail.com, se adjunta soporte de rta.</t>
  </si>
  <si>
    <t>Respuesta por correo institucional del contratista</t>
  </si>
  <si>
    <t xml:space="preserve"> Carlos Armando López Barrera</t>
  </si>
  <si>
    <t>GESTIÓN JURÍDICA</t>
  </si>
  <si>
    <t>Orfeo cerrado sin evidencia de respuesta</t>
  </si>
  <si>
    <t>26-04-2022 16:08 PM Archivar Camilo Portilla Quelal Se tramita esta solicitud</t>
  </si>
  <si>
    <t>27-04-2022 08:43 AM Archivar Andrea Bibiana Castañeda Durán SE DIO TRÁMITE CON RAD. 20222110050421 ENVIADO EL 26/4/22</t>
  </si>
  <si>
    <t>27-04-2022 15:33 PM Archivar Andrea Bibiana Castañeda Durán SE DIO TRÁMITE CON RAD. 20222110051531 ENVIDO EL 27/4/22</t>
  </si>
  <si>
    <t>Se consulta con contratista cambio de TRD</t>
  </si>
  <si>
    <t>26-04-2022 15:38 PM Archivar Jorge Restrepo Sanguino SE ARCHIVA SE DIO RESPUESTA POR CORREO ELECTRÓNICO EL 26-04-2022</t>
  </si>
  <si>
    <t>Se da respuesta sin radicado de salida</t>
  </si>
  <si>
    <t>26-04-2022 16:07 PM Archivar Camilo Portilla Quelal Se tramita esta petición</t>
  </si>
  <si>
    <t>Radicado de entrada sin archivar</t>
  </si>
  <si>
    <t>21-04-2022 16:26 PM Archivar Viviana Gonzalez Cano SE DA CONTESTACION MEDIANTE CORREO ELECTRONI NOTIFICACIONES JUDICIALES MEDIANTE RADICADO 20223140052011.</t>
  </si>
  <si>
    <t>Se responde como peticion de interes particular puesto que no cumple los requisitos para ser queja, respuesta por notificacionesjudiciales@dnbc.gov.co</t>
  </si>
  <si>
    <t>26-04-2022 08:23 AM Archivar Maicol Villarreal Ospina SE DA RESPUESTA CON RADICADO 20222140050981 POR CORREO CERTIFICADO</t>
  </si>
  <si>
    <t>Enviado por correo electronico no correo certificado el 25/04/2022</t>
  </si>
  <si>
    <t xml:space="preserve"> 20222150050821-20222150050831</t>
  </si>
  <si>
    <t>Sin archivar radicado de entrada</t>
  </si>
  <si>
    <t>Sin archivar radicado de entrada y salida</t>
  </si>
  <si>
    <t>Radicado de entrada y salida sin archivar, respuesta enviada por respuestasatencionciudadano@dnbc.gov.co</t>
  </si>
  <si>
    <t>20-04-2022 14:52 PM Archivar Jose Alexander Teuta Gomez Se da respuesta con radicado 20222140051801 por correo electrónico</t>
  </si>
  <si>
    <t>Radicado de salida sin archivar, respuesta enviada por respuestasatencionciudadano@dnbc.gov.co</t>
  </si>
  <si>
    <t>22-04-2022 11:22 AM Archivar Jose Alexander Teuta Gomez Se da respuesta con radicado 20222140052201 por correo electrónico</t>
  </si>
  <si>
    <t>ARCHIVADO SIN RESPUESTA</t>
  </si>
  <si>
    <t>26-04-2022 12:16 PM Archivar Carlos Cartagena Cano Solicitud enviada para fines pertinentes.</t>
  </si>
  <si>
    <t>Radicado de entrada sin archivar, respuesta enviada por respuestasatencionciudadano@dnbc.gov.co</t>
  </si>
  <si>
    <t>27-04-2022 15:30 PM Archivar Andrea Bibiana Castañeda Durán SE DIO TRÁMITE CON RAD. 20222110046861</t>
  </si>
  <si>
    <t>Respuesta sin ser enviada</t>
  </si>
  <si>
    <t>25-04-2022 16:45 PM Archivar Camilo Portilla Quelal respuesta enviada el 11/03/2022 rad 20222110043341</t>
  </si>
  <si>
    <t>27-04-2022 08:38 AM Archivar Andrea Bibiana Castañeda Durán SE DIO TRÁMITE CON RADICADO 20222110050251 ENVIADO EL 26/4/22</t>
  </si>
  <si>
    <t>Se envio evidencia de respuesta al correo respuestasatencionciudadano@dnbc.gov.co</t>
  </si>
  <si>
    <t>%</t>
  </si>
  <si>
    <t>Mes</t>
  </si>
  <si>
    <t>Cuenta de estado</t>
  </si>
  <si>
    <t>Enero</t>
  </si>
  <si>
    <t>Febrero</t>
  </si>
  <si>
    <t>Marzo</t>
  </si>
  <si>
    <t>Cuenta de Canal de Atención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</si>
</sst>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d\-mmm\-yy;@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8"/>
      <name val="Verdana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left" indent="1"/>
    </xf>
    <xf numFmtId="0" fontId="0" fillId="3" borderId="1" xfId="0" applyFill="1" applyBorder="1" applyAlignment="1">
      <alignment horizontal="left"/>
    </xf>
    <xf numFmtId="0" fontId="0" fillId="3" borderId="1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5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14" fontId="5" fillId="6" borderId="1" xfId="0" applyNumberFormat="1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0" xfId="0" applyFont="1" applyFill="1"/>
    <xf numFmtId="14" fontId="6" fillId="6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14" fontId="5" fillId="5" borderId="1" xfId="0" applyNumberFormat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14" fontId="6" fillId="5" borderId="0" xfId="0" applyNumberFormat="1" applyFont="1" applyFill="1"/>
    <xf numFmtId="0" fontId="5" fillId="7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14" fontId="6" fillId="4" borderId="0" xfId="0" applyNumberFormat="1" applyFont="1" applyFill="1"/>
    <xf numFmtId="0" fontId="6" fillId="0" borderId="0" xfId="0" applyFont="1"/>
    <xf numFmtId="14" fontId="6" fillId="0" borderId="0" xfId="0" applyNumberFormat="1" applyFont="1"/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/>
    </xf>
    <xf numFmtId="14" fontId="5" fillId="8" borderId="1" xfId="0" applyNumberFormat="1" applyFont="1" applyFill="1" applyBorder="1" applyAlignment="1">
      <alignment horizontal="left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0" fontId="6" fillId="8" borderId="0" xfId="0" applyFont="1" applyFill="1"/>
    <xf numFmtId="14" fontId="6" fillId="8" borderId="0" xfId="0" applyNumberFormat="1" applyFont="1" applyFill="1"/>
    <xf numFmtId="0" fontId="0" fillId="0" borderId="1" xfId="0" pivotButton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wrapText="1"/>
    </xf>
    <xf numFmtId="10" fontId="0" fillId="0" borderId="1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 wrapText="1"/>
    </xf>
    <xf numFmtId="10" fontId="0" fillId="0" borderId="0" xfId="1" applyNumberFormat="1" applyFont="1" applyAlignment="1">
      <alignment horizontal="center"/>
    </xf>
    <xf numFmtId="9" fontId="0" fillId="0" borderId="1" xfId="1" applyNumberFormat="1" applyFont="1" applyBorder="1" applyAlignment="1">
      <alignment horizontal="center"/>
    </xf>
    <xf numFmtId="9" fontId="0" fillId="0" borderId="1" xfId="1" applyNumberFormat="1" applyFont="1" applyBorder="1" applyAlignment="1">
      <alignment horizontal="center" wrapText="1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 wrapText="1"/>
    </xf>
    <xf numFmtId="0" fontId="8" fillId="9" borderId="1" xfId="0" applyFont="1" applyFill="1" applyBorder="1" applyAlignment="1">
      <alignment wrapText="1"/>
    </xf>
    <xf numFmtId="10" fontId="0" fillId="0" borderId="1" xfId="1" applyNumberFormat="1" applyFont="1" applyBorder="1" applyAlignment="1">
      <alignment horizontal="right"/>
    </xf>
    <xf numFmtId="9" fontId="0" fillId="0" borderId="1" xfId="1" applyNumberFormat="1" applyFont="1" applyBorder="1" applyAlignment="1">
      <alignment horizontal="right"/>
    </xf>
    <xf numFmtId="0" fontId="0" fillId="0" borderId="1" xfId="0" pivotButton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127">
    <dxf>
      <fill>
        <patternFill patternType="none">
          <bgColor auto="1"/>
        </patternFill>
      </fill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Marzo2022-2.xlsx]Dinamicas!Tabla dinámica4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Dinamicas!$A$18:$A$22</c:f>
              <c:strCache>
                <c:ptCount val="4"/>
                <c:pt idx="0">
                  <c:v>Cumplida</c:v>
                </c:pt>
                <c:pt idx="1">
                  <c:v>En proceso</c:v>
                </c:pt>
                <c:pt idx="2">
                  <c:v>Vencida</c:v>
                </c:pt>
                <c:pt idx="3">
                  <c:v>Extemporne</c:v>
                </c:pt>
              </c:strCache>
            </c:strRef>
          </c:cat>
          <c:val>
            <c:numRef>
              <c:f>Dinamicas!$B$18:$B$22</c:f>
              <c:numCache>
                <c:formatCode>General</c:formatCode>
                <c:ptCount val="4"/>
                <c:pt idx="0">
                  <c:v>48</c:v>
                </c:pt>
                <c:pt idx="1">
                  <c:v>35</c:v>
                </c:pt>
                <c:pt idx="2">
                  <c:v>16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4658528"/>
        <c:axId val="1074652000"/>
      </c:barChart>
      <c:catAx>
        <c:axId val="107465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652000"/>
        <c:crosses val="autoZero"/>
        <c:auto val="1"/>
        <c:lblAlgn val="ctr"/>
        <c:lblOffset val="100"/>
        <c:noMultiLvlLbl val="0"/>
      </c:catAx>
      <c:valAx>
        <c:axId val="107465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65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Dinamicas!$B$30</c:f>
              <c:strCache>
                <c:ptCount val="1"/>
                <c:pt idx="0">
                  <c:v>Cuenta de estado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Dinamicas!$A$31:$A$33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Dinamicas!$B$31:$B$33</c:f>
              <c:numCache>
                <c:formatCode>General</c:formatCode>
                <c:ptCount val="3"/>
                <c:pt idx="0">
                  <c:v>69</c:v>
                </c:pt>
                <c:pt idx="1">
                  <c:v>128</c:v>
                </c:pt>
                <c:pt idx="2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1696576"/>
        <c:axId val="1111700384"/>
      </c:barChart>
      <c:lineChart>
        <c:grouping val="standard"/>
        <c:varyColors val="0"/>
        <c:ser>
          <c:idx val="1"/>
          <c:order val="1"/>
          <c:tx>
            <c:strRef>
              <c:f>Dinamicas!$C$30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Dinamicas!$A$31:$A$33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Dinamicas!$C$31:$C$33</c:f>
              <c:numCache>
                <c:formatCode>0.00%</c:formatCode>
                <c:ptCount val="3"/>
                <c:pt idx="0">
                  <c:v>0.22772277227722773</c:v>
                </c:pt>
                <c:pt idx="1">
                  <c:v>0.42244224422442245</c:v>
                </c:pt>
                <c:pt idx="2">
                  <c:v>0.34983498349834985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698752"/>
        <c:axId val="1111707456"/>
      </c:lineChart>
      <c:catAx>
        <c:axId val="11116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700384"/>
        <c:crosses val="autoZero"/>
        <c:auto val="1"/>
        <c:lblAlgn val="ctr"/>
        <c:lblOffset val="100"/>
        <c:noMultiLvlLbl val="0"/>
      </c:catAx>
      <c:valAx>
        <c:axId val="111170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696576"/>
        <c:crosses val="autoZero"/>
        <c:crossBetween val="between"/>
      </c:valAx>
      <c:valAx>
        <c:axId val="1111707456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698752"/>
        <c:crosses val="max"/>
        <c:crossBetween val="between"/>
      </c:valAx>
      <c:catAx>
        <c:axId val="1111698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1170745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Marzo2022-2.xlsx]Dinamicas!Tabla dinámica5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Dinamicas!$B$42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Dinamicas!$A$43:$A$49</c:f>
              <c:strCache>
                <c:ptCount val="6"/>
                <c:pt idx="0">
                  <c:v>PETICIóN DE CONSULTA </c:v>
                </c:pt>
                <c:pt idx="1">
                  <c:v>PETICIóN DOCUMENTOS O INFORMACIóN </c:v>
                </c:pt>
                <c:pt idx="2">
                  <c:v>PETICIóN ENTRE AUTORIDADES  </c:v>
                </c:pt>
                <c:pt idx="3">
                  <c:v>PETICIóN INTERéS GENERAL  </c:v>
                </c:pt>
                <c:pt idx="4">
                  <c:v>PETICIóN INTERéS PARTICULAR  </c:v>
                </c:pt>
                <c:pt idx="5">
                  <c:v>QUEJA </c:v>
                </c:pt>
              </c:strCache>
            </c:strRef>
          </c:cat>
          <c:val>
            <c:numRef>
              <c:f>Dinamicas!$B$43:$B$49</c:f>
              <c:numCache>
                <c:formatCode>General</c:formatCode>
                <c:ptCount val="6"/>
                <c:pt idx="0">
                  <c:v>36</c:v>
                </c:pt>
                <c:pt idx="1">
                  <c:v>11</c:v>
                </c:pt>
                <c:pt idx="2">
                  <c:v>4</c:v>
                </c:pt>
                <c:pt idx="3">
                  <c:v>30</c:v>
                </c:pt>
                <c:pt idx="4">
                  <c:v>24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Marzo2022-2.xlsx]Dinamicas!Tabla dinámica6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Dinamicas!$B$58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Dinamicas!$A$59:$A$61</c:f>
              <c:strCache>
                <c:ptCount val="2"/>
                <c:pt idx="0">
                  <c:v>Canal escrito</c:v>
                </c:pt>
                <c:pt idx="1">
                  <c:v>Canal presencial</c:v>
                </c:pt>
              </c:strCache>
            </c:strRef>
          </c:cat>
          <c:val>
            <c:numRef>
              <c:f>Dinamicas!$B$59:$B$61</c:f>
              <c:numCache>
                <c:formatCode>General</c:formatCode>
                <c:ptCount val="2"/>
                <c:pt idx="0">
                  <c:v>105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11703104"/>
        <c:axId val="1111710176"/>
      </c:barChart>
      <c:catAx>
        <c:axId val="1111703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710176"/>
        <c:crosses val="autoZero"/>
        <c:auto val="1"/>
        <c:lblAlgn val="ctr"/>
        <c:lblOffset val="100"/>
        <c:noMultiLvlLbl val="0"/>
      </c:catAx>
      <c:valAx>
        <c:axId val="111171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7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Marzo2022-2.xlsx]Dinamicas!Tabla dinámica7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Dinamicas!$B$72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Dinamicas!$A$73:$A$78</c:f>
              <c:strCache>
                <c:ptCount val="5"/>
                <c:pt idx="0">
                  <c:v>Entidad Bomberil</c:v>
                </c:pt>
                <c:pt idx="1">
                  <c:v>Entidad publica</c:v>
                </c:pt>
                <c:pt idx="2">
                  <c:v>Entidad Territorial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Dinamicas!$B$73:$B$78</c:f>
              <c:numCache>
                <c:formatCode>General</c:formatCode>
                <c:ptCount val="5"/>
                <c:pt idx="0">
                  <c:v>33</c:v>
                </c:pt>
                <c:pt idx="1">
                  <c:v>7</c:v>
                </c:pt>
                <c:pt idx="2">
                  <c:v>14</c:v>
                </c:pt>
                <c:pt idx="3">
                  <c:v>12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1709088"/>
        <c:axId val="1111703648"/>
      </c:barChart>
      <c:catAx>
        <c:axId val="11117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703648"/>
        <c:crosses val="autoZero"/>
        <c:auto val="1"/>
        <c:lblAlgn val="ctr"/>
        <c:lblOffset val="100"/>
        <c:noMultiLvlLbl val="0"/>
      </c:catAx>
      <c:valAx>
        <c:axId val="11117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70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Marzo2022-2.xlsx]Dinamicas!Tabla dinámica8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Dinamicas!$B$86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Dinamicas!$A$87:$A$109</c:f>
              <c:strCache>
                <c:ptCount val="22"/>
                <c:pt idx="0">
                  <c:v>Antioquia</c:v>
                </c:pt>
                <c:pt idx="1">
                  <c:v>Arauca</c:v>
                </c:pt>
                <c:pt idx="2">
                  <c:v>Atlantico</c:v>
                </c:pt>
                <c:pt idx="3">
                  <c:v>Bogota</c:v>
                </c:pt>
                <c:pt idx="4">
                  <c:v>Bolivar</c:v>
                </c:pt>
                <c:pt idx="5">
                  <c:v>Caldas</c:v>
                </c:pt>
                <c:pt idx="6">
                  <c:v>Caqueta</c:v>
                </c:pt>
                <c:pt idx="7">
                  <c:v>Casanare</c:v>
                </c:pt>
                <c:pt idx="8">
                  <c:v>Cauca</c:v>
                </c:pt>
                <c:pt idx="9">
                  <c:v>Cesar</c:v>
                </c:pt>
                <c:pt idx="10">
                  <c:v>Cordoba</c:v>
                </c:pt>
                <c:pt idx="11">
                  <c:v>Cundinamarca</c:v>
                </c:pt>
                <c:pt idx="12">
                  <c:v>Huila</c:v>
                </c:pt>
                <c:pt idx="13">
                  <c:v>Magdalena</c:v>
                </c:pt>
                <c:pt idx="14">
                  <c:v>Meta</c:v>
                </c:pt>
                <c:pt idx="15">
                  <c:v>Nariño</c:v>
                </c:pt>
                <c:pt idx="16">
                  <c:v>No designa</c:v>
                </c:pt>
                <c:pt idx="17">
                  <c:v>Putumayo</c:v>
                </c:pt>
                <c:pt idx="18">
                  <c:v>Quindio</c:v>
                </c:pt>
                <c:pt idx="19">
                  <c:v>Santander</c:v>
                </c:pt>
                <c:pt idx="20">
                  <c:v>Tolima</c:v>
                </c:pt>
                <c:pt idx="21">
                  <c:v>Valle del Cauca</c:v>
                </c:pt>
              </c:strCache>
            </c:strRef>
          </c:cat>
          <c:val>
            <c:numRef>
              <c:f>Dinamicas!$B$87:$B$109</c:f>
              <c:numCache>
                <c:formatCode>General</c:formatCode>
                <c:ptCount val="22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31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9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1699840"/>
        <c:axId val="1111697664"/>
      </c:barChart>
      <c:catAx>
        <c:axId val="111169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697664"/>
        <c:crosses val="autoZero"/>
        <c:auto val="1"/>
        <c:lblAlgn val="ctr"/>
        <c:lblOffset val="100"/>
        <c:noMultiLvlLbl val="0"/>
      </c:catAx>
      <c:valAx>
        <c:axId val="111169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69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Marzo2022-2.xlsx]Dinamicas!Tabla dinámica9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Dinamicas!$A$121:$A$126</c:f>
              <c:strCache>
                <c:ptCount val="5"/>
                <c:pt idx="0">
                  <c:v>Acompañamiento juridico</c:v>
                </c:pt>
                <c:pt idx="1">
                  <c:v>Legislacion Bomberil</c:v>
                </c:pt>
                <c:pt idx="2">
                  <c:v>Otros</c:v>
                </c:pt>
                <c:pt idx="3">
                  <c:v>Queja contra Cuerpo de Bomberos</c:v>
                </c:pt>
                <c:pt idx="4">
                  <c:v>Solicitud de informacion</c:v>
                </c:pt>
              </c:strCache>
            </c:strRef>
          </c:cat>
          <c:val>
            <c:numRef>
              <c:f>Dinamicas!$B$121:$B$126</c:f>
              <c:numCache>
                <c:formatCode>General</c:formatCode>
                <c:ptCount val="5"/>
                <c:pt idx="0">
                  <c:v>7</c:v>
                </c:pt>
                <c:pt idx="1">
                  <c:v>33</c:v>
                </c:pt>
                <c:pt idx="2">
                  <c:v>9</c:v>
                </c:pt>
                <c:pt idx="3">
                  <c:v>10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4655808"/>
        <c:axId val="1074660704"/>
      </c:barChart>
      <c:catAx>
        <c:axId val="10746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660704"/>
        <c:crosses val="autoZero"/>
        <c:auto val="1"/>
        <c:lblAlgn val="ctr"/>
        <c:lblOffset val="100"/>
        <c:noMultiLvlLbl val="0"/>
      </c:catAx>
      <c:valAx>
        <c:axId val="10746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6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690562</xdr:colOff>
      <xdr:row>5</xdr:row>
      <xdr:rowOff>15478</xdr:rowOff>
    </xdr:from>
    <xdr:to>
      <xdr:col>11</xdr:col>
      <xdr:colOff>690562</xdr:colOff>
      <xdr:row>16</xdr:row>
      <xdr:rowOff>91678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726281</xdr:colOff>
      <xdr:row>22</xdr:row>
      <xdr:rowOff>134541</xdr:rowOff>
    </xdr:from>
    <xdr:to>
      <xdr:col>9</xdr:col>
      <xdr:colOff>726281</xdr:colOff>
      <xdr:row>37</xdr:row>
      <xdr:rowOff>20241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500062</xdr:colOff>
      <xdr:row>41</xdr:row>
      <xdr:rowOff>75009</xdr:rowOff>
    </xdr:from>
    <xdr:to>
      <xdr:col>9</xdr:col>
      <xdr:colOff>500062</xdr:colOff>
      <xdr:row>48</xdr:row>
      <xdr:rowOff>151209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357188</xdr:colOff>
      <xdr:row>51</xdr:row>
      <xdr:rowOff>27384</xdr:rowOff>
    </xdr:from>
    <xdr:to>
      <xdr:col>9</xdr:col>
      <xdr:colOff>357188</xdr:colOff>
      <xdr:row>64</xdr:row>
      <xdr:rowOff>103584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238124</xdr:colOff>
      <xdr:row>68</xdr:row>
      <xdr:rowOff>15478</xdr:rowOff>
    </xdr:from>
    <xdr:to>
      <xdr:col>9</xdr:col>
      <xdr:colOff>238124</xdr:colOff>
      <xdr:row>81</xdr:row>
      <xdr:rowOff>91678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750093</xdr:colOff>
      <xdr:row>89</xdr:row>
      <xdr:rowOff>158353</xdr:rowOff>
    </xdr:from>
    <xdr:to>
      <xdr:col>9</xdr:col>
      <xdr:colOff>750093</xdr:colOff>
      <xdr:row>104</xdr:row>
      <xdr:rowOff>44053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452437</xdr:colOff>
      <xdr:row>118</xdr:row>
      <xdr:rowOff>3571</xdr:rowOff>
    </xdr:from>
    <xdr:to>
      <xdr:col>9</xdr:col>
      <xdr:colOff>452437</xdr:colOff>
      <xdr:row>126</xdr:row>
      <xdr:rowOff>79771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680.61618553241" createdVersion="5" refreshedVersion="5" minRefreshableVersion="3" recordCount="106">
  <cacheSource type="worksheet">
    <worksheetSource ref="A1:Y107" sheet="Registro PQRSDMarzo"/>
  </cacheSource>
  <cacheFields count="25">
    <cacheField name="Canal Oficial de Entrada" numFmtId="0">
      <sharedItems count="2">
        <s v="Canal escrito"/>
        <s v="Canal presencial"/>
      </sharedItems>
    </cacheField>
    <cacheField name="Canal de Atención" numFmtId="0">
      <sharedItems count="5">
        <s v="Formato PQRSD Web"/>
        <s v="Correo atencion ciudadano"/>
        <s v="Servicio de Mensajeria"/>
        <s v="Correo institucional"/>
        <s v="Radicacion directa"/>
      </sharedItems>
    </cacheField>
    <cacheField name="Departamento" numFmtId="0">
      <sharedItems count="22">
        <s v="Antioquia"/>
        <s v="Tolima"/>
        <s v="Bogota"/>
        <s v="Valle del Cauca"/>
        <s v="Quindio"/>
        <s v="Cundinamarca"/>
        <s v="Arauca"/>
        <s v="Bolivar"/>
        <s v="No designa"/>
        <s v="Caldas"/>
        <s v="Magdalena"/>
        <s v="Atlantico"/>
        <s v="Casanare"/>
        <s v="Santander"/>
        <s v="Cesar"/>
        <s v="Cordoba"/>
        <s v="Nariño"/>
        <s v="Cauca"/>
        <s v="Caqueta"/>
        <s v="Meta"/>
        <s v="Putumayo"/>
        <s v="Huila"/>
      </sharedItems>
    </cacheField>
    <cacheField name="Peticionario" numFmtId="0">
      <sharedItems/>
    </cacheField>
    <cacheField name="Naturaleza jurídica del peticionario" numFmtId="0">
      <sharedItems count="5">
        <s v="Persona natural"/>
        <s v="Persona juridica"/>
        <s v="Entidad Bomberil"/>
        <s v="Entidad publica"/>
        <s v="Entidad Territorial"/>
      </sharedItems>
    </cacheField>
    <cacheField name="Tema de Consulta" numFmtId="0">
      <sharedItems count="5">
        <s v="Solicitud de informacion"/>
        <s v="Legislacion Bomberil"/>
        <s v="Otros"/>
        <s v="Acompañamiento juridico"/>
        <s v="Queja contra Cuerpo de Bomberos"/>
      </sharedItems>
    </cacheField>
    <cacheField name="Asunto" numFmtId="0">
      <sharedItems/>
    </cacheField>
    <cacheField name="Responsable" numFmtId="0">
      <sharedItems/>
    </cacheField>
    <cacheField name="Área" numFmtId="0">
      <sharedItems count="3">
        <s v="SUBDIRECCIÓN ESTRATÉGICA Y DE COORDINACIÓN BOMBERIL"/>
        <s v="DIRECCION GENERAL"/>
        <s v=" SUBDIRECCIÓN ADMINISTRATIVA Y FINANCIERA"/>
      </sharedItems>
    </cacheField>
    <cacheField name="Dependencia" numFmtId="0">
      <sharedItems/>
    </cacheField>
    <cacheField name="Tipo de petición" numFmtId="0">
      <sharedItems count="6">
        <s v="PETICIóN DE CONSULTA "/>
        <s v="PETICIóN INTERéS GENERAL  "/>
        <s v="PETICIóN DOCUMENTOS O INFORMACIóN "/>
        <s v="PETICIóN INTERéS PARTICULAR  "/>
        <s v="PETICIóN ENTRE AUTORIDADES  "/>
        <s v="QUEJA "/>
      </sharedItems>
    </cacheField>
    <cacheField name="Tiempo de respuesta legal" numFmtId="1">
      <sharedItems containsSemiMixedTypes="0" containsString="0" containsNumber="1" containsInteger="1" minValue="10" maxValue="35"/>
    </cacheField>
    <cacheField name="RADICADO" numFmtId="0">
      <sharedItems/>
    </cacheField>
    <cacheField name="Fecha" numFmtId="14">
      <sharedItems containsSemiMixedTypes="0" containsNonDate="0" containsDate="1" containsString="0" minDate="2022-03-01T00:00:00" maxDate="2022-03-31T00:00:00"/>
    </cacheField>
    <cacheField name="Número de salida" numFmtId="1">
      <sharedItems containsBlank="1" containsMixedTypes="1" containsNumber="1" containsInteger="1" minValue="20221000051361" maxValue="20223140052011"/>
    </cacheField>
    <cacheField name="Fecha de salida" numFmtId="164">
      <sharedItems containsSemiMixedTypes="0" containsNonDate="0" containsDate="1" containsString="0" minDate="2022-03-08T00:00:00" maxDate="2022-04-30T00:00:00"/>
    </cacheField>
    <cacheField name="Dias habiles" numFmtId="1">
      <sharedItems containsSemiMixedTypes="0" containsString="0" containsNumber="1" containsInteger="1" minValue="1" maxValue="40"/>
    </cacheField>
    <cacheField name="Tiempo de atención" numFmtId="1">
      <sharedItems containsSemiMixedTypes="0" containsString="0" containsNumber="1" containsInteger="1" minValue="2" maxValue="41"/>
    </cacheField>
    <cacheField name="Estado" numFmtId="0">
      <sharedItems count="4">
        <s v="Extemporne"/>
        <s v="Vencida"/>
        <s v="Cumplida"/>
        <s v="En proceso"/>
      </sharedItems>
    </cacheField>
    <cacheField name="Observaciones" numFmtId="0">
      <sharedItems containsBlank="1" longText="1"/>
    </cacheField>
    <cacheField name="FECHA DIGITALIZACIÓN DOCUMENTO DE RESPUESTA" numFmtId="0">
      <sharedItems containsDate="1" containsBlank="1" containsMixedTypes="1" minDate="2022-03-08T00:00:00" maxDate="2022-04-28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" refreshedDate="44680.617285185188" createdVersion="7" refreshedVersion="5" minRefreshableVersion="3" recordCount="106">
  <cacheSource type="worksheet">
    <worksheetSource ref="A1:S107" sheet="Registro PQRSDMarzo"/>
  </cacheSource>
  <cacheFields count="19">
    <cacheField name="Canal Oficial de Entrada" numFmtId="0">
      <sharedItems/>
    </cacheField>
    <cacheField name="Canal de Atención" numFmtId="0">
      <sharedItems/>
    </cacheField>
    <cacheField name="Departamento" numFmtId="0">
      <sharedItems/>
    </cacheField>
    <cacheField name="Peticionario" numFmtId="0">
      <sharedItems/>
    </cacheField>
    <cacheField name="Naturaleza jurídica del peticionario" numFmtId="0">
      <sharedItems/>
    </cacheField>
    <cacheField name="Tema de Consulta" numFmtId="0">
      <sharedItems/>
    </cacheField>
    <cacheField name="Asunto" numFmtId="0">
      <sharedItems/>
    </cacheField>
    <cacheField name="Responsable" numFmtId="0">
      <sharedItems/>
    </cacheField>
    <cacheField name="Área" numFmtId="0">
      <sharedItems count="5">
        <s v="SUBDIRECCIÓN ESTRATÉGICA Y DE COORDINACIÓN BOMBERIL"/>
        <s v="DIRECCION GENERAL"/>
        <s v=" SUBDIRECCIÓN ADMINISTRATIVA Y FINANCIERA"/>
        <s v="SUBDIRECCIÓN ADMINISTRATIVA Y FINANCIERA " u="1"/>
        <s v="DIRECCION GENERAL " u="1"/>
      </sharedItems>
    </cacheField>
    <cacheField name="Dependencia" numFmtId="0">
      <sharedItems/>
    </cacheField>
    <cacheField name="Tipo de petición" numFmtId="0">
      <sharedItems/>
    </cacheField>
    <cacheField name="Tiempo de respuesta legal" numFmtId="1">
      <sharedItems containsSemiMixedTypes="0" containsString="0" containsNumber="1" containsInteger="1" minValue="10" maxValue="35"/>
    </cacheField>
    <cacheField name="RADICADO" numFmtId="0">
      <sharedItems/>
    </cacheField>
    <cacheField name="Fecha" numFmtId="14">
      <sharedItems containsSemiMixedTypes="0" containsNonDate="0" containsDate="1" containsString="0" minDate="2022-03-01T00:00:00" maxDate="2022-03-31T00:00:00"/>
    </cacheField>
    <cacheField name="Número de salida" numFmtId="1">
      <sharedItems containsBlank="1" containsMixedTypes="1" containsNumber="1" containsInteger="1" minValue="20221000051361" maxValue="20223140052011"/>
    </cacheField>
    <cacheField name="Fecha de salida" numFmtId="164">
      <sharedItems containsSemiMixedTypes="0" containsNonDate="0" containsDate="1" containsString="0" minDate="2022-03-08T00:00:00" maxDate="2022-04-30T00:00:00"/>
    </cacheField>
    <cacheField name="Dias habiles" numFmtId="1">
      <sharedItems containsSemiMixedTypes="0" containsString="0" containsNumber="1" containsInteger="1" minValue="1" maxValue="40"/>
    </cacheField>
    <cacheField name="Tiempo de atención" numFmtId="1">
      <sharedItems containsSemiMixedTypes="0" containsString="0" containsNumber="1" containsInteger="1" minValue="2" maxValue="41"/>
    </cacheField>
    <cacheField name="Estado" numFmtId="0">
      <sharedItems count="4">
        <s v="Extemporne"/>
        <s v="Vencida"/>
        <s v="Cumplida"/>
        <s v="En proces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x v="0"/>
    <x v="0"/>
    <x v="0"/>
    <s v="Daniel Pinzón Gómez "/>
    <x v="0"/>
    <x v="0"/>
    <s v="Solicitud de información "/>
    <s v="Edgar Alexander Maya Lopez "/>
    <x v="0"/>
    <s v="EDUCACIÓN NACIONAL PARA BOMBEROS  "/>
    <x v="0"/>
    <n v="35"/>
    <s v="20229000133042  "/>
    <d v="2022-03-01T00:00:00"/>
    <n v="20222140051611"/>
    <d v="2022-04-26T00:00:00"/>
    <n v="37"/>
    <n v="38"/>
    <x v="0"/>
    <s v="26-04-2022 09:12 AM Archivar Edgar Alexander Maya Lopez Se da respuesta con radicado DNBC N° 20222140051611 se envia el 26/04/2022"/>
    <d v="2022-04-26T00:00:00"/>
    <s v="PDF"/>
    <s v="Si"/>
    <s v="N/A"/>
    <s v="N/A"/>
  </r>
  <r>
    <x v="0"/>
    <x v="1"/>
    <x v="1"/>
    <s v="MELBA GISELLA VARGAS  "/>
    <x v="0"/>
    <x v="0"/>
    <s v="CAC. Solicitud apoyo seguimiento e investigación al CBV de Planadas. "/>
    <s v="Melba Vidal "/>
    <x v="0"/>
    <s v="INSPECCIÓN, VIGILANCIA Y CONTROL "/>
    <x v="1"/>
    <n v="30"/>
    <s v="20221140133162  "/>
    <d v="2022-03-01T00:00:00"/>
    <s v="_x0009_20222150049591"/>
    <d v="2022-04-21T00:00:00"/>
    <n v="34"/>
    <n v="35"/>
    <x v="0"/>
    <m/>
    <d v="2022-04-26T00:00:00"/>
    <s v="PDF"/>
    <s v="Si"/>
    <s v="N/A"/>
    <s v="Radicado de entrada y salida sin archivar, respuesta enviada por respuestasatencionciudadano@dnbc.gov.co"/>
  </r>
  <r>
    <x v="0"/>
    <x v="1"/>
    <x v="1"/>
    <s v="MELBA GISELLA VARGAS  "/>
    <x v="0"/>
    <x v="0"/>
    <s v="CAC. Aclaración del documento que fué enviado el día 15/02/2022. "/>
    <s v="Melba Vidal "/>
    <x v="0"/>
    <s v="INSPECCIÓN, VIGILANCIA Y CONTROL "/>
    <x v="1"/>
    <n v="30"/>
    <s v="20221140133172  "/>
    <d v="2022-03-01T00:00:00"/>
    <n v="20222150049591"/>
    <d v="2022-04-21T00:00:00"/>
    <n v="34"/>
    <n v="35"/>
    <x v="0"/>
    <m/>
    <d v="2022-04-26T00:00:00"/>
    <s v="PDF"/>
    <s v="Si"/>
    <s v="N/A"/>
    <s v="Radicado de entrada y salida sin archivar, respuesta enviada por respuestasatencionciudadano@dnbc.gov.co"/>
  </r>
  <r>
    <x v="0"/>
    <x v="1"/>
    <x v="2"/>
    <s v="VEEDURIA FUNCION PUBLICA  "/>
    <x v="1"/>
    <x v="0"/>
    <s v="CAC. OFI2022-3620-DVR-3000 Respuesta al rad EXT_S22-00003952-PQRSD-003850-PQR VEEDUBOMB. "/>
    <s v="Carlos Armando López Barrera "/>
    <x v="1"/>
    <s v="GESTIÓN JURÍDICA "/>
    <x v="2"/>
    <n v="20"/>
    <s v="20221140133232  "/>
    <d v="2022-03-01T00:00:00"/>
    <m/>
    <d v="2022-04-29T00:00:00"/>
    <n v="40"/>
    <n v="41"/>
    <x v="1"/>
    <m/>
    <m/>
    <m/>
    <m/>
    <m/>
    <m/>
  </r>
  <r>
    <x v="0"/>
    <x v="1"/>
    <x v="3"/>
    <s v="SINDICATO DISTRITAL DE BOMBEROS VOLUNTARIOS DE BUENAVENTURA  "/>
    <x v="1"/>
    <x v="0"/>
    <s v="CAC. OFI2022-3623 Sr. Herberth Vargas respuesta EXT_S22-00008053-PQRSD-007187-PQR Sindicato Distrital de Bomberos de Buenaventura. "/>
    <s v="Andrea Bibiana Castañeda Durán  "/>
    <x v="0"/>
    <s v="FORMULACIÓN, ACTUALIZACIÓN ,ACOMPAÑAMINETO NORMATIVO Y OPERATIVO "/>
    <x v="2"/>
    <n v="20"/>
    <s v="20221140133242  "/>
    <d v="2022-03-01T00:00:00"/>
    <n v="20222110046861"/>
    <d v="2022-04-29T00:00:00"/>
    <n v="40"/>
    <n v="41"/>
    <x v="1"/>
    <s v="27-04-2022 15:30 PM Archivar Andrea Bibiana Castañeda Durán SE DIO TRÁMITE CON RAD. 20222110046861"/>
    <d v="2022-04-22T00:00:00"/>
    <s v="PDF"/>
    <s v="Si"/>
    <s v="N/A"/>
    <s v="Respuesta sin ser enviada"/>
  </r>
  <r>
    <x v="0"/>
    <x v="1"/>
    <x v="2"/>
    <s v="WILLIAM JAVIER NIÑO RAMON  "/>
    <x v="0"/>
    <x v="1"/>
    <s v="CAC. Consulta. "/>
    <s v="Camilo Portilla Quelal "/>
    <x v="0"/>
    <s v="FORMULACIÓN, ACTUALIZACIÓN ,ACOMPAÑAMINETO NORMATIVO Y OPERATIVO "/>
    <x v="3"/>
    <n v="30"/>
    <s v="20221140133272  "/>
    <d v="2022-03-01T00:00:00"/>
    <n v="20222110043341"/>
    <d v="2022-03-11T00:00:00"/>
    <n v="8"/>
    <n v="9"/>
    <x v="2"/>
    <s v="25-04-2022 16:45 PM Archivar Camilo Portilla Quelal respuesta enviada el 11/03/2022 rad 20222110043341"/>
    <d v="2022-03-14T00:00:00"/>
    <s v="PDF"/>
    <s v="Si"/>
    <s v="N/A"/>
    <s v="N/A"/>
  </r>
  <r>
    <x v="0"/>
    <x v="1"/>
    <x v="4"/>
    <s v="HIGH PERFORMANCE RECYCLE S.A.S ESP  "/>
    <x v="1"/>
    <x v="2"/>
    <s v="CAC. Respuesta Oficial, EXT_S22-00005724-PQRSD-005605-PQR, permiso certificación para movilización pruebas de equipo para extinción de incendios a gran escala en el territorio nacional.  "/>
    <s v="Andrés Fernando Muñoz Cabrera "/>
    <x v="0"/>
    <s v="FORTALECIMIENTO BOMBERIL PARA LA RESPUESTA "/>
    <x v="1"/>
    <n v="30"/>
    <s v="20221140133322  "/>
    <d v="2022-03-02T00:00:00"/>
    <m/>
    <d v="2022-04-29T00:00:00"/>
    <n v="39"/>
    <n v="40"/>
    <x v="1"/>
    <m/>
    <m/>
    <m/>
    <m/>
    <m/>
    <m/>
  </r>
  <r>
    <x v="0"/>
    <x v="1"/>
    <x v="5"/>
    <s v="CUERPO DE BOMBEROS DE CACHIPAY  "/>
    <x v="2"/>
    <x v="3"/>
    <s v="CAC. SOLICITUD ASESORIA EVENTO A REALIZAR EN EL MUNICIPIO DE CAHIPAY. "/>
    <s v="Andrea Bibiana Castañeda Durán  "/>
    <x v="0"/>
    <s v="FORMULACIÓN, ACTUALIZACIÓN ,ACOMPAÑAMINETO NORMATIVO Y OPERATIVO "/>
    <x v="1"/>
    <n v="30"/>
    <s v="20221140133452  "/>
    <d v="2022-03-02T00:00:00"/>
    <n v="20222110050251"/>
    <d v="2022-04-26T00:00:00"/>
    <n v="36"/>
    <n v="37"/>
    <x v="0"/>
    <s v="27-04-2022 08:38 AM Archivar Andrea Bibiana Castañeda Durán SE DIO TRÁMITE CON RADICADO 20222110050251 ENVIADO EL 26/4/22"/>
    <d v="2022-04-26T00:00:00"/>
    <s v="PDF"/>
    <s v="Si"/>
    <s v="N/A"/>
    <s v="Radicado de salida sin archivar, respuesta enviada por respuestasatencionciudadano@dnbc.gov.co"/>
  </r>
  <r>
    <x v="0"/>
    <x v="1"/>
    <x v="2"/>
    <s v="GTS  "/>
    <x v="1"/>
    <x v="0"/>
    <s v="CAC. Solicitud de Certificación de experiencia - OC No 75495. "/>
    <s v="_x0009_Alvaro Perez"/>
    <x v="2"/>
    <s v="GESTIÓN CONTRACTUAL"/>
    <x v="3"/>
    <n v="30"/>
    <s v="20221140133462  "/>
    <d v="2022-03-02T00:00:00"/>
    <s v="N/A"/>
    <d v="2022-03-23T00:00:00"/>
    <n v="14"/>
    <n v="15"/>
    <x v="2"/>
    <s v="23-03-2022 11:05 AM_x0009_Archivar_x0009_Alvaro Perez_x0009_Se da respuesta mediante correo electrónico de la entidad en día 23/03/2022."/>
    <s v="N/A"/>
    <s v="N/A"/>
    <s v="Si"/>
    <s v="N/A"/>
    <s v="Se envio evidencia de respuesta al correo respuestasatencionciudadano@dnbc.gov.co"/>
  </r>
  <r>
    <x v="0"/>
    <x v="2"/>
    <x v="2"/>
    <s v="ESOCOL COLOMBIA  "/>
    <x v="1"/>
    <x v="1"/>
    <s v="SM. Inquietudes inspecciones técnicas. "/>
    <s v="Edgar Alexander Maya Lopez "/>
    <x v="0"/>
    <s v="EDUCACIÓN NACIONAL PARA BOMBEROS  "/>
    <x v="0"/>
    <n v="35"/>
    <s v="20221140133502  "/>
    <d v="2022-03-03T00:00:00"/>
    <n v="20222140051881"/>
    <d v="2022-04-26T00:00:00"/>
    <n v="35"/>
    <n v="36"/>
    <x v="2"/>
    <s v="26-04-2022 09:17 AM Archivar Edgar Alexander Maya Lopez Se da respuesta con radicado DNBC N° 20222140051881 se envia el 26/04/2022"/>
    <d v="2022-04-26T00:00:00"/>
    <s v="PDF"/>
    <s v="Si"/>
    <s v="N/A"/>
    <s v="Orfeo de salida sin archivar"/>
  </r>
  <r>
    <x v="0"/>
    <x v="3"/>
    <x v="2"/>
    <s v="CONTRALORIA DELEGADA PARA EL SECTOR DE INFRAESTRUTURA CAROLINA SANCHEZ BRAVO  "/>
    <x v="3"/>
    <x v="0"/>
    <s v="CI. Solicitud información Seguimiento reportes SIRECI entre el 31/12/2020 y 26/11/2021 - Averiguación Preliminar. "/>
    <s v="Alvaro Perez"/>
    <x v="2"/>
    <s v="GESTIÓN CONTRACTUAL"/>
    <x v="4"/>
    <n v="10"/>
    <s v="20221140133662  "/>
    <d v="2022-03-03T00:00:00"/>
    <n v="20223130043311"/>
    <d v="2022-03-08T00:00:00"/>
    <n v="3"/>
    <n v="4"/>
    <x v="2"/>
    <s v="08-03-2022 14:48 PM_x0009_Archivar_x0009_Alvaro Perez_x0009_Se envía respuesta mediante el correo de atención al ciudadano el día 07 de marzo de 2022."/>
    <d v="2022-03-08T00:00:00"/>
    <s v="PDF"/>
    <s v="Si"/>
    <s v="N/A"/>
    <s v="Radicado de salida sin adjuntar documento firmado y sin archivar"/>
  </r>
  <r>
    <x v="0"/>
    <x v="1"/>
    <x v="2"/>
    <s v="CONTRALORIA DELAGA PARA INFRAESTRUCTORA  "/>
    <x v="3"/>
    <x v="0"/>
    <s v="CAC. Reiteración de solicitud de información, según Oficio con radicado No 2022EE0027239 del 21 de febrero de 2022. "/>
    <s v="Alvaro Perez "/>
    <x v="2"/>
    <s v="GESTIÓN CONTRACTUAL "/>
    <x v="4"/>
    <n v="10"/>
    <s v="20221140133722  "/>
    <d v="2022-03-03T00:00:00"/>
    <m/>
    <d v="2022-04-29T00:00:00"/>
    <n v="38"/>
    <n v="39"/>
    <x v="1"/>
    <m/>
    <m/>
    <m/>
    <m/>
    <m/>
    <m/>
  </r>
  <r>
    <x v="0"/>
    <x v="0"/>
    <x v="6"/>
    <s v="ANONIMO_PQRSD "/>
    <x v="0"/>
    <x v="1"/>
    <s v="OBLIGATORIEDAD DE VACUNACION CONTRA COVID-19 PARA INGRESAR A CUERPO DE BOMBEROS "/>
    <s v="Andrea Bibiana Castañeda Durán  "/>
    <x v="0"/>
    <s v="FORMULACIÓN, ACTUALIZACIÓN ,ACOMPAÑAMINETO NORMATIVO Y OPERATIVO "/>
    <x v="0"/>
    <n v="35"/>
    <s v="20229000133792  "/>
    <d v="2022-03-03T00:00:00"/>
    <s v="_x0009_20222110051321"/>
    <d v="2022-04-27T00:00:00"/>
    <n v="36"/>
    <n v="37"/>
    <x v="0"/>
    <s v="12-04-2022 07:52 AM_x0009_Archivar_x0009_Andrea Bibiana Castañeda Durán_x0009_SE DA TRÁMITE CONJUNTO CON EL RADICADO 20229000133802"/>
    <s v="N/A"/>
    <s v="WORD"/>
    <s v="Si"/>
    <s v="N/A"/>
    <s v="Se tiene evidencia de envio correo respuestasatencionciudadano@dnbc.gov.co pero no se ha subido esa evidencia a Orfeo de entrada y salida (sin archivar)"/>
  </r>
  <r>
    <x v="0"/>
    <x v="0"/>
    <x v="6"/>
    <s v="JESSICA ALEJANDRA TORRES MOGOLLON "/>
    <x v="0"/>
    <x v="1"/>
    <s v="CERTIFICACION DE OBLIGATORIEDAD EN VACUNACION COVID 19 PARA INGRESO COMO VOLUNTARIA "/>
    <s v="Andrea Bibiana Castañeda Durán  "/>
    <x v="0"/>
    <s v="FORMULACIÓN, ACTUALIZACIÓN ,ACOMPAÑAMINETO NORMATIVO Y OPERATIVO "/>
    <x v="0"/>
    <n v="35"/>
    <s v="20229000133802  "/>
    <d v="2022-03-03T00:00:00"/>
    <n v="20222110051321"/>
    <d v="2022-04-27T00:00:00"/>
    <n v="36"/>
    <n v="37"/>
    <x v="0"/>
    <s v="27-04-2022 15:24 PM Archivar Andrea Bibiana Castañeda Durán SE DIO TRÁMITE CON RAD. 20222110051321 ENVIADO EL 27/4/22"/>
    <s v="N/A"/>
    <s v="WORD"/>
    <s v="Si"/>
    <s v="N/A"/>
    <s v="Se tiene evidencia de envio correo respuestasatencionciudadano@dnbc.gov.co pero no se ha subido esa evidencia a Orfeo de entrada y salida (sin archivar)"/>
  </r>
  <r>
    <x v="0"/>
    <x v="1"/>
    <x v="3"/>
    <s v="CUERPO DE BOMBEROS VOLUNTARIOS DE DAGUA  "/>
    <x v="2"/>
    <x v="1"/>
    <s v="CAC. Centros de formación para brigadas contraincendios del Valle del Cauca y Colombia.  "/>
    <s v="Edgar Alexander Maya Lopez"/>
    <x v="0"/>
    <s v="EDUCACIÓN NACIONAL PARA BOMBEROS"/>
    <x v="1"/>
    <n v="30"/>
    <s v="20221140133992  "/>
    <d v="2022-03-04T00:00:00"/>
    <s v="N/A"/>
    <d v="2022-03-28T00:00:00"/>
    <n v="15"/>
    <n v="16"/>
    <x v="2"/>
    <s v="28-03-2022 14:56 PM_x0009_Archivar_x0009_Edgar Alexander Maya Lopez_x0009_Se da respuesta por correo electrónico se deja evidencia en digital"/>
    <s v="N/A"/>
    <s v="N/A"/>
    <s v="Si"/>
    <s v="N/A"/>
    <s v="Se dio respuesta a consulta según Ley 2052"/>
  </r>
  <r>
    <x v="0"/>
    <x v="1"/>
    <x v="7"/>
    <s v="MIEMBROS FUNDADORES ASOCIADOS DEL CBV DE SANTA CRUZ DE MOMPOX  "/>
    <x v="1"/>
    <x v="4"/>
    <s v="CAC. Traslado por competencia Queja Mompox "/>
    <s v="Melba Vidal "/>
    <x v="0"/>
    <s v="INSPECCIÓN, VIGILANCIA Y CONTROL "/>
    <x v="1"/>
    <n v="30"/>
    <s v="20221140134032  "/>
    <d v="2022-03-04T00:00:00"/>
    <m/>
    <d v="2022-04-29T00:00:00"/>
    <n v="37"/>
    <n v="38"/>
    <x v="1"/>
    <m/>
    <m/>
    <m/>
    <m/>
    <m/>
    <m/>
  </r>
  <r>
    <x v="0"/>
    <x v="1"/>
    <x v="1"/>
    <s v="MELBA GISELLA VARGAS  "/>
    <x v="0"/>
    <x v="4"/>
    <s v="CAC. Reiteración solicitud de apoyo, seguimiento e investigación al CBV de Plandas. "/>
    <s v="Melba Vidal "/>
    <x v="0"/>
    <s v="INSPECCIÓN, VIGILANCIA Y CONTROL "/>
    <x v="1"/>
    <n v="30"/>
    <s v="20221140134102  "/>
    <d v="2022-03-04T00:00:00"/>
    <m/>
    <d v="2022-04-29T00:00:00"/>
    <n v="37"/>
    <n v="38"/>
    <x v="1"/>
    <m/>
    <m/>
    <m/>
    <m/>
    <m/>
    <m/>
  </r>
  <r>
    <x v="0"/>
    <x v="0"/>
    <x v="8"/>
    <s v="ANONIMO_PQRSD "/>
    <x v="0"/>
    <x v="0"/>
    <s v="PERFIL DOCENTES AERONAUTICA CIVIL BOMBEROS "/>
    <s v="Jose Alexander Teuta Gomez "/>
    <x v="0"/>
    <s v="EDUCACIÓN NACIONAL PARA BOMBEROS  "/>
    <x v="3"/>
    <n v="30"/>
    <s v="20229000134132  "/>
    <d v="2022-03-05T00:00:00"/>
    <m/>
    <d v="2022-04-12T00:00:00"/>
    <n v="25"/>
    <n v="26"/>
    <x v="3"/>
    <s v="12-04-2022 14:56 PM_x0009_Archivar_x0009_Mauricio Delgado Perdomo_x0009_SE GESTIONA LA RESPUESTA PARA QUE ATENCION AL CIUDADANO GARANTICE LA GESTION DE LA INFORMACION. SE ADJUNTA LA RESPUESTA."/>
    <m/>
    <m/>
    <m/>
    <m/>
    <s v="No se ha adjuntado respuesta firmada y digitalizada para su notificacion por avisa en la pagina WEB"/>
  </r>
  <r>
    <x v="0"/>
    <x v="1"/>
    <x v="3"/>
    <s v="CUERPO DE BOMBEROS VOLUNTARIOS CAICEDONIA  "/>
    <x v="2"/>
    <x v="0"/>
    <s v="CAC. solitud información comodato. "/>
    <s v="Alvaro Perez "/>
    <x v="2"/>
    <s v="GESTIÓN CONTRACTUAL "/>
    <x v="2"/>
    <n v="20"/>
    <s v="20221140134152  "/>
    <d v="2022-03-07T00:00:00"/>
    <m/>
    <d v="2022-04-29T00:00:00"/>
    <n v="36"/>
    <n v="37"/>
    <x v="1"/>
    <m/>
    <m/>
    <m/>
    <m/>
    <m/>
    <m/>
  </r>
  <r>
    <x v="0"/>
    <x v="1"/>
    <x v="2"/>
    <s v="SIHO ALEXANDER LUQUE  "/>
    <x v="0"/>
    <x v="1"/>
    <s v="CAC. SOLICITUD DE ORIENTACION LEGAL Y NORMATIVA. "/>
    <s v="Andrea Bibiana Castañeda Durán  "/>
    <x v="0"/>
    <s v="FORMULACIÓN, ACTUALIZACIÓN ,ACOMPAÑAMINETO NORMATIVO Y OPERATIVO "/>
    <x v="0"/>
    <n v="35"/>
    <s v="20221140134172  "/>
    <d v="2022-03-07T00:00:00"/>
    <n v="20222110051471"/>
    <d v="2022-04-27T00:00:00"/>
    <n v="34"/>
    <n v="35"/>
    <x v="2"/>
    <s v="27-04-2022 15:22 PM Archivar Andrea Bibiana Castañeda Durán SE DIO TRÁMITE CON RADICADO 20222110051471 ENVIADO EL 27/4/22"/>
    <s v="N/A"/>
    <s v="WORD"/>
    <s v="Si"/>
    <s v="N/A"/>
    <s v="Se tiene evidencia de envio correo respuestasatencionciudadano@dnbc.gov.co pero no se ha subido esa evidencia a Orfeo de entrada y salida (sin archivar)"/>
  </r>
  <r>
    <x v="0"/>
    <x v="1"/>
    <x v="3"/>
    <s v="CUERPO DE BOMBEROS VOLUNTARIOS DE PALMIRA  "/>
    <x v="2"/>
    <x v="0"/>
    <s v="CAC. Solicitud Información. "/>
    <s v="Jorge Restrepo Sanguino "/>
    <x v="0"/>
    <s v="FORMULACIÓN, ACTUALIZACIÓN ,ACOMPAÑAMINETO NORMATIVO Y OPERATIVO "/>
    <x v="3"/>
    <n v="30"/>
    <s v="20221140134212  "/>
    <d v="2022-03-07T00:00:00"/>
    <n v="20222110047661"/>
    <d v="2022-04-04T00:00:00"/>
    <n v="19"/>
    <n v="20"/>
    <x v="2"/>
    <s v="04-04-2022 16:37 PM_x0009_Archivar_x0009_Jorge Restrepo Sanguino_x0009_SE DIO RESPUESTA MEDIANTE OFICIO N°20222110047661 EL 04/04/2022"/>
    <s v="N/A"/>
    <s v="WORD"/>
    <s v="Si"/>
    <s v="N/A"/>
    <s v="Enviado por respuestasatencionciudadano@dnbc.gov.co, se cierra Orfeo sin adjuntar documentos firmados"/>
  </r>
  <r>
    <x v="0"/>
    <x v="1"/>
    <x v="0"/>
    <s v="CUERPO DE BOMBEROS VOLUNTARIOS DE GIRARDOTA  "/>
    <x v="2"/>
    <x v="0"/>
    <s v="CAC. Solicitud de Directriz ARL voluntarios. "/>
    <s v="Jorge Restrepo Sanguino "/>
    <x v="0"/>
    <s v="FORMULACIÓN, ACTUALIZACIÓN ,ACOMPAÑAMINETO NORMATIVO Y OPERATIVO "/>
    <x v="1"/>
    <n v="30"/>
    <s v="20221140134222  "/>
    <d v="2022-03-07T00:00:00"/>
    <n v="20222110050281"/>
    <d v="2022-04-29T00:00:00"/>
    <n v="36"/>
    <n v="37"/>
    <x v="1"/>
    <m/>
    <m/>
    <m/>
    <m/>
    <m/>
    <m/>
  </r>
  <r>
    <x v="0"/>
    <x v="1"/>
    <x v="1"/>
    <s v="DIEGO GUTIERREZ  "/>
    <x v="0"/>
    <x v="4"/>
    <s v="CAC. Inspección control y vigilancia. "/>
    <s v="Melba Vidal "/>
    <x v="0"/>
    <s v="INSPECCIÓN, VIGILANCIA Y CONTROL "/>
    <x v="3"/>
    <n v="30"/>
    <s v="20221140134252  "/>
    <d v="2022-03-07T00:00:00"/>
    <n v="20222150051541"/>
    <d v="2022-04-27T00:00:00"/>
    <n v="34"/>
    <n v="35"/>
    <x v="2"/>
    <m/>
    <s v="N/A"/>
    <s v="N/A"/>
    <s v="Si"/>
    <s v="N/A"/>
    <s v="Se tiene evidencia de envio correo respuestasatencionciudadano@dnbc.gov.co pero no se ha subido esa evidencia a Orfeo de entrada y salida (sin archivar)"/>
  </r>
  <r>
    <x v="0"/>
    <x v="1"/>
    <x v="5"/>
    <s v="PAOLA ANDREA RODRIGUEZ BULLA  "/>
    <x v="0"/>
    <x v="1"/>
    <s v="CAC. Derecho de petición de consulta. "/>
    <s v="Camilo Portilla Quelal "/>
    <x v="0"/>
    <s v="FORMULACIÓN, ACTUALIZACIÓN ,ACOMPAÑAMINETO NORMATIVO Y OPERATIVO "/>
    <x v="0"/>
    <n v="35"/>
    <s v="20221140134262  "/>
    <d v="2022-03-07T00:00:00"/>
    <m/>
    <d v="2022-04-29T00:00:00"/>
    <n v="36"/>
    <n v="37"/>
    <x v="1"/>
    <m/>
    <m/>
    <m/>
    <m/>
    <m/>
    <s v="Archivado sin evidencia de envio de respuesta"/>
  </r>
  <r>
    <x v="0"/>
    <x v="1"/>
    <x v="1"/>
    <s v="CUERPO DE BOMBEROS VOLUNTARIOS DE LIBANO  "/>
    <x v="2"/>
    <x v="0"/>
    <s v="CAC. Solicitud de información. "/>
    <s v="Camilo Portilla Quelal "/>
    <x v="0"/>
    <s v="FORMULACIÓN, ACTUALIZACIÓN ,ACOMPAÑAMINETO NORMATIVO Y OPERATIVO "/>
    <x v="3"/>
    <n v="30"/>
    <s v="20221140134292  "/>
    <d v="2022-03-07T00:00:00"/>
    <m/>
    <d v="2022-04-29T00:00:00"/>
    <n v="36"/>
    <n v="37"/>
    <x v="1"/>
    <m/>
    <m/>
    <m/>
    <m/>
    <m/>
    <s v="Archivado sin evidencia de envio de respuesta"/>
  </r>
  <r>
    <x v="0"/>
    <x v="1"/>
    <x v="0"/>
    <s v="DANIEL PINZON GOMEZ  "/>
    <x v="0"/>
    <x v="1"/>
    <s v="CAC. PQRSD, Resolución 0256 de 2014. "/>
    <s v="Edgar Alexander Maya Lopez "/>
    <x v="0"/>
    <s v="EDUCACIÓN NACIONAL PARA BOMBEROS  "/>
    <x v="0"/>
    <n v="35"/>
    <s v="20221140134302  "/>
    <d v="2022-03-07T00:00:00"/>
    <n v="20222140051611"/>
    <d v="2022-04-26T00:00:00"/>
    <n v="33"/>
    <n v="34"/>
    <x v="2"/>
    <s v="26-04-2022 09:13 AM Archivar Edgar Alexander Maya Lopez Se da respuesta con radicado DNBC N° 20222140051611 se envia el 26/04/2022"/>
    <d v="2022-04-26T00:00:00"/>
    <s v="PDF"/>
    <s v="Si"/>
    <s v="N/A"/>
    <s v="Orfeo de salida sin archivar"/>
  </r>
  <r>
    <x v="0"/>
    <x v="1"/>
    <x v="5"/>
    <s v="CUERPO DE BOMBEROS VOLUNTARIOS VIOTA CUNDINAMARCA "/>
    <x v="2"/>
    <x v="3"/>
    <s v="CAC. documentos viota, apoyo jurídico. "/>
    <s v="Jorge Restrepo Sanguino "/>
    <x v="0"/>
    <s v="FORMULACIÓN, ACTUALIZACIÓN ,ACOMPAÑAMINETO NORMATIVO Y OPERATIVO "/>
    <x v="1"/>
    <n v="30"/>
    <s v="20221140134422  "/>
    <d v="2022-03-09T00:00:00"/>
    <n v="20222110050841"/>
    <d v="2022-04-26T00:00:00"/>
    <n v="31"/>
    <n v="32"/>
    <x v="0"/>
    <s v="26-04-2022 15:50 PM Archivar Jorge Restrepo Sanguino SE DIO RESPUESTA MEDIANTE OFICIO N°20222110050841 EL 26-02-2022"/>
    <d v="2022-04-26T00:00:00"/>
    <s v="WORD"/>
    <s v="Si"/>
    <s v="N/A"/>
    <s v="Orfeo de salida sin archivar"/>
  </r>
  <r>
    <x v="0"/>
    <x v="1"/>
    <x v="9"/>
    <s v="GOBERNACION DE CALDAS  "/>
    <x v="4"/>
    <x v="1"/>
    <s v="CAC. Solicitud concepto juridico. "/>
    <s v="Jorge Restrepo Sanguino "/>
    <x v="0"/>
    <s v="FORMULACIÓN, ACTUALIZACIÓN ,ACOMPAÑAMINETO NORMATIVO Y OPERATIVO "/>
    <x v="0"/>
    <n v="35"/>
    <s v="20221140134542  "/>
    <d v="2022-03-09T00:00:00"/>
    <n v="20222110051861"/>
    <d v="2022-04-27T00:00:00"/>
    <n v="32"/>
    <n v="33"/>
    <x v="2"/>
    <s v="27-04-2022 16:05 PM Archivar Jorge Restrepo Sanguino SE DIO RESPUESTA MEDIANTE OFICIO N°20222110051861 EL 27-04-2022"/>
    <d v="2022-04-27T00:00:00"/>
    <s v="WORD"/>
    <s v="Si"/>
    <s v="N/A"/>
    <s v="Orfeo de salida sin archivar"/>
  </r>
  <r>
    <x v="0"/>
    <x v="3"/>
    <x v="5"/>
    <s v="PAOLA ANDREA RODRIGUEZ BULLA  "/>
    <x v="0"/>
    <x v="0"/>
    <s v="CI. Petición reiterativa, número de radicado 2022140134262. Radicado Ministerio del Interior: EXT_S22-00020317-PQRSD-016726-PQR. "/>
    <s v="Camilo Portilla Quelal "/>
    <x v="0"/>
    <s v="FORMULACIÓN, ACTUALIZACIÓN ,ACOMPAÑAMINETO NORMATIVO Y OPERATIVO "/>
    <x v="0"/>
    <n v="35"/>
    <s v="20221140134572  "/>
    <d v="2022-03-09T00:00:00"/>
    <n v="20222110051941"/>
    <d v="2022-04-29T00:00:00"/>
    <n v="34"/>
    <n v="35"/>
    <x v="3"/>
    <s v="21-04-2022 23:18 PM Archivar Camilo Portilla Quelal PETICION REPETIDA, RESPUESTA 20222110051941 - radicado 2022140134262"/>
    <m/>
    <m/>
    <m/>
    <m/>
    <s v="Archivado sin evidencia de envio de respuesta"/>
  </r>
  <r>
    <x v="0"/>
    <x v="1"/>
    <x v="5"/>
    <s v="ALCALDIA SOACHA CUNDINAMARCA "/>
    <x v="3"/>
    <x v="0"/>
    <s v="CAC. Reiteración: novedad de registro RUE DNBC.  "/>
    <s v="Carlos Cartagena Cano"/>
    <x v="1"/>
    <s v="CITEL"/>
    <x v="2"/>
    <n v="20"/>
    <s v="20221140134682  "/>
    <d v="2022-03-09T00:00:00"/>
    <s v="N/A"/>
    <d v="2022-03-11T00:00:00"/>
    <n v="2"/>
    <n v="3"/>
    <x v="2"/>
    <s v="11-03-2022 16:15 PM_x0009_Archivar_x0009_Carlos Cartagena Cano_x0009_Se archiva documento ya que se realizo modificación y posterior notificación vía correo electrónico. el 11 de marzo."/>
    <s v="N/A"/>
    <s v="N/A"/>
    <s v="Si"/>
    <s v="N/A"/>
    <s v="Se dio respuesta a solicitud de actualizacion e informacion según Ley 2052"/>
  </r>
  <r>
    <x v="0"/>
    <x v="1"/>
    <x v="2"/>
    <s v="VEEDURIA CIUDADANA AMIGA  "/>
    <x v="1"/>
    <x v="4"/>
    <s v="CAC. Solicitud intervención de manera Oficiosa el cuerpo de Bomberos de Caldas. "/>
    <s v="Julio Alejandro Chamorro Cabrera"/>
    <x v="0"/>
    <s v="INSPECCIÓN, VIGILANCIA Y CONTROL "/>
    <x v="1"/>
    <n v="30"/>
    <s v="20221140134692  "/>
    <d v="2022-03-09T00:00:00"/>
    <n v="20222000049561"/>
    <d v="2022-04-01T00:00:00"/>
    <n v="16"/>
    <n v="17"/>
    <x v="2"/>
    <s v="04-04-2022 10:40 AM_x0009_Archivar_x0009_Julio Alejandro Chamorro Cabrera_x0009_Respuest enviada el 1/04/2022 con radicado 20222000049561"/>
    <s v="N/A"/>
    <s v="WORD"/>
    <s v="Si"/>
    <s v="N/A"/>
    <s v="Enviado por respuestasatencionciudadano@dnbc.gov.co, se cierra Orfeo sin adjuntar documentos firmados"/>
  </r>
  <r>
    <x v="0"/>
    <x v="1"/>
    <x v="2"/>
    <s v="CONTRALORIA DELEGADA PARA EL SECTOR DE INFRAESTRUTURA CAROLINA SANCHEZ BRAVO  "/>
    <x v="3"/>
    <x v="0"/>
    <s v="CAC. Oficio 2022EE0037555- Reiteración de información Contraloría General de la República - Atención Denuncias 2021-206012-82111-D, 2021-208978-82111-D, 2021-210344-82111-D, 2021-212026-82111-D. "/>
    <s v="Carlos Armando López Barrera "/>
    <x v="1"/>
    <s v="GESTIÓN JURÍDICA "/>
    <x v="4"/>
    <n v="10"/>
    <s v="20221140134722  "/>
    <d v="2022-03-09T00:00:00"/>
    <m/>
    <d v="2022-04-29T00:00:00"/>
    <n v="34"/>
    <n v="35"/>
    <x v="1"/>
    <m/>
    <m/>
    <m/>
    <m/>
    <m/>
    <m/>
  </r>
  <r>
    <x v="0"/>
    <x v="1"/>
    <x v="9"/>
    <s v="CUERPO DE BOMBEROS VOLUNTARIOS DE MANIZALES  "/>
    <x v="2"/>
    <x v="0"/>
    <s v="CAC. SOLICITUD ACTIVACION UNIDAD BOMBERIL EN LA RUE. "/>
    <s v="Carlos Cartagena Cano"/>
    <x v="1"/>
    <s v="CITEL"/>
    <x v="3"/>
    <n v="30"/>
    <s v="20221140134732  "/>
    <d v="2022-03-09T00:00:00"/>
    <s v="N/A"/>
    <d v="2022-04-19T00:00:00"/>
    <n v="22"/>
    <n v="27"/>
    <x v="2"/>
    <s v="14-03-2022 09:23 AM_x0009_Archivar_x0009_Carlos Cartagena Cano_x0009_Se archiva documento ya que la CITEL, logro vía telefónica y por correo electrónico realizar lo pertinente con el comandante del cuerpo de bomberos."/>
    <s v="N/A"/>
    <s v="N/A"/>
    <s v="N/A"/>
    <s v="N/A"/>
    <s v="No se adjunta radicado de respuesta ni se evidencia respuesta por correo"/>
  </r>
  <r>
    <x v="0"/>
    <x v="1"/>
    <x v="10"/>
    <s v="ALCALDIA MUNICIPAL PIVIJAY MAGDALENA "/>
    <x v="4"/>
    <x v="3"/>
    <s v="CAC. SOLICITUD DE MESA TÉCNICA CON LA DIRECCIÓN NACIONAL DEL BOMBEROS. INCUMPLIMIENTOS DE LOS COMPROMISOS POR PARTE DE LA GOBERNACIÓN DEL MAGDALENA. "/>
    <s v="Melba Vidal "/>
    <x v="0"/>
    <s v="INSPECCIÓN, VIGILANCIA Y CONTROL "/>
    <x v="1"/>
    <n v="30"/>
    <s v="20221140134782  "/>
    <d v="2022-03-09T00:00:00"/>
    <m/>
    <d v="2022-04-29T00:00:00"/>
    <n v="34"/>
    <n v="35"/>
    <x v="1"/>
    <m/>
    <m/>
    <m/>
    <m/>
    <m/>
    <m/>
  </r>
  <r>
    <x v="0"/>
    <x v="1"/>
    <x v="11"/>
    <s v="CUERPO DE BOMBEROS VOLUNTARIOS DE SABANALARGA  "/>
    <x v="2"/>
    <x v="0"/>
    <s v="CAC. SOLICITUD DE INFORMACION. "/>
    <s v="Mauricio Delgado Perdomo"/>
    <x v="0"/>
    <s v="EDUCACIÓN NACIONAL PARA BOMBEROS"/>
    <x v="3"/>
    <n v="30"/>
    <s v="20221140134872  "/>
    <d v="2022-03-10T00:00:00"/>
    <s v="N/A"/>
    <d v="2022-03-11T00:00:00"/>
    <n v="1"/>
    <n v="2"/>
    <x v="2"/>
    <s v="11-03-2022 07:46 AM_x0009_Archivar_x0009_Mauricio Delgado Perdomo_x0009_SE RESPONDE MEDIANTE CORREO ELECTRONICO. SE ADJUNTA IMAGEN"/>
    <s v="N/A"/>
    <s v="N/A"/>
    <s v="Si"/>
    <s v="N/A"/>
    <s v="Se dio respuesta a consulta según Ley 2052"/>
  </r>
  <r>
    <x v="0"/>
    <x v="1"/>
    <x v="0"/>
    <s v="CUERPO DE BOMBEROS VOLUNTARIOS DE GIRARDOTA  "/>
    <x v="2"/>
    <x v="0"/>
    <s v="CAC. Solicitud de aclaración ascensos personal bomberos Girardota.  "/>
    <s v="Mauricio Delgado Perdomo"/>
    <x v="0"/>
    <s v="EDUCACIÓN NACIONAL PARA BOMBEROS"/>
    <x v="1"/>
    <n v="30"/>
    <s v="20221140135042  "/>
    <d v="2022-03-10T00:00:00"/>
    <n v="20222140047521"/>
    <d v="2022-03-17T00:00:00"/>
    <n v="5"/>
    <n v="6"/>
    <x v="2"/>
    <s v="17-03-2022 07:51 AM_x0009_Archivar_x0009_Mauricio Delgado Perdomo_x0009_SE RESPONDE 20221140135042 - 20222140047521 GIRARDOTA"/>
    <s v="N/A"/>
    <s v="WORD"/>
    <s v="Si"/>
    <s v="N/A"/>
    <s v="Se tiene evidencia en coreo respuestasatencionciudadano@dnbc.gov.co pero responsable no ha subido evidencia y documento firmado"/>
  </r>
  <r>
    <x v="0"/>
    <x v="1"/>
    <x v="12"/>
    <s v="CUERPO DE BOMBEROS VOLUNTARIOS DE TRINIDAD - CASANARE  "/>
    <x v="2"/>
    <x v="0"/>
    <s v="CAC. Solicitud de apoyo.  "/>
    <s v="Andrea Bibiana Castañeda Durán  "/>
    <x v="0"/>
    <s v="FORMULACIÓN, ACTUALIZACIÓN ,ACOMPAÑAMINETO NORMATIVO Y OPERATIVO "/>
    <x v="1"/>
    <n v="30"/>
    <s v="20221140135202  "/>
    <d v="2022-03-10T00:00:00"/>
    <n v="20222110047481"/>
    <d v="2022-04-04T00:00:00"/>
    <n v="16"/>
    <n v="17"/>
    <x v="2"/>
    <s v="18-04-2022 13:01 PM_x0009_Archivar_x0009_Andrea Bibiana Castañeda Durán_x0009_SE DIO TRÁMITE CON RADICADO 20222110047481 ENVIADO EL 4/4/22"/>
    <s v="N/A"/>
    <s v="WORD"/>
    <s v="Si"/>
    <s v="N/A"/>
    <s v="Se tiene evidencia en coreo respuestasatencionciudadano@dnbc.gov.co pero responsable no ha subido evidencia y documento firmado"/>
  </r>
  <r>
    <x v="0"/>
    <x v="0"/>
    <x v="5"/>
    <s v="Jorge Ardila Pallares "/>
    <x v="0"/>
    <x v="1"/>
    <s v="Requerimiento claridad sobre el color (azul) de la tela del uniforme número 3. "/>
    <s v="Andrés Fernando Muñoz Cabrera "/>
    <x v="0"/>
    <s v="FORTALECIMIENTO BOMBERIL PARA LA RESPUESTA "/>
    <x v="0"/>
    <n v="35"/>
    <s v="20229000135262  "/>
    <d v="2022-03-11T00:00:00"/>
    <m/>
    <d v="2022-04-29T00:00:00"/>
    <n v="32"/>
    <n v="33"/>
    <x v="3"/>
    <m/>
    <m/>
    <m/>
    <m/>
    <m/>
    <m/>
  </r>
  <r>
    <x v="0"/>
    <x v="1"/>
    <x v="0"/>
    <s v="CAM ALCALDIA MEDELLIN ANTIOQUIA "/>
    <x v="4"/>
    <x v="1"/>
    <s v="CAC: Solicitud de concepto sobre la aplicación de la Ley 2187 de 2022 "/>
    <s v="Jorge Restrepo Sanguino "/>
    <x v="0"/>
    <s v="FORMULACIÓN, ACTUALIZACIÓN ,ACOMPAÑAMINETO NORMATIVO Y OPERATIVO "/>
    <x v="0"/>
    <n v="35"/>
    <s v="20221140135372  "/>
    <d v="2022-03-15T00:00:00"/>
    <m/>
    <d v="2022-04-29T00:00:00"/>
    <n v="30"/>
    <n v="31"/>
    <x v="3"/>
    <m/>
    <m/>
    <m/>
    <m/>
    <m/>
    <m/>
  </r>
  <r>
    <x v="0"/>
    <x v="1"/>
    <x v="2"/>
    <s v="Sonia Sanchez  "/>
    <x v="0"/>
    <x v="1"/>
    <s v="CAC SOLICITUD DE INFORMACION "/>
    <s v="Andrea Bibiana Castañeda Durán  "/>
    <x v="0"/>
    <s v="FORMULACIÓN, ACTUALIZACIÓN ,ACOMPAÑAMINETO NORMATIVO Y OPERATIVO "/>
    <x v="0"/>
    <n v="35"/>
    <s v="20221140135392  "/>
    <d v="2022-03-15T00:00:00"/>
    <n v="20222110051481"/>
    <d v="2022-04-27T00:00:00"/>
    <n v="28"/>
    <n v="29"/>
    <x v="2"/>
    <s v="27-04-2022 15:25 PM Archivar Andrea Bibiana Castañeda Durán SE DIO TRÁMITE CON RAD. 20222110051481 ENVIADO EL 27/4/22"/>
    <s v="N/A"/>
    <s v="WORD"/>
    <s v="N/A"/>
    <s v="N/A"/>
    <s v="Se tiene evidencia de envio correo respuestasatencionciudadano@dnbc.gov.co pero no se ha subido esa evidencia a Orfeo de salida (sin archivar)"/>
  </r>
  <r>
    <x v="0"/>
    <x v="1"/>
    <x v="13"/>
    <s v="GOBERNACION DE SANTANDER  "/>
    <x v="4"/>
    <x v="2"/>
    <s v="CAC Auto de apertura de averiguación preliminar "/>
    <s v="Julio Cesar Garcia Triana"/>
    <x v="0"/>
    <s v="INSPECCIÓN, VIGILANCIA Y CONTROL "/>
    <x v="0"/>
    <n v="35"/>
    <s v="20221140135402  "/>
    <d v="2022-03-15T00:00:00"/>
    <s v="N/A"/>
    <d v="2022-04-01T00:00:00"/>
    <n v="12"/>
    <n v="13"/>
    <x v="2"/>
    <s v="01-04-2022 14:26 PM_x0009_Archivar_x0009_Julio Cesar Garcia Triana_x0009_SE RECIBE COMUNICACION INFORMANDO LA APERTURA DEL PROCESO ADMINISTRATIVO SANCIONATORIO 001-2022 EN CONTRA DEL CUERPO DE BOMBEROS VOLUNTARIOS DE BARBOSA SANTANDER. ARCHIVESE"/>
    <s v="N/A"/>
    <s v="N/A"/>
    <s v="N/A"/>
    <s v="N/A"/>
    <s v="Documento informativo, no requiere respuesta DNBC"/>
  </r>
  <r>
    <x v="0"/>
    <x v="1"/>
    <x v="2"/>
    <s v="GOBERNACION DE SANTANDER  "/>
    <x v="4"/>
    <x v="0"/>
    <s v="CAC Traslado de solicitud "/>
    <s v="Jorge Restrepo Sanguino "/>
    <x v="0"/>
    <s v="FORMULACIÓN, ACTUALIZACIÓN ,ACOMPAÑAMINETO NORMATIVO Y OPERATIVO "/>
    <x v="0"/>
    <n v="35"/>
    <s v="20221140135452  "/>
    <d v="2022-03-15T00:00:00"/>
    <m/>
    <d v="2022-04-29T00:00:00"/>
    <n v="30"/>
    <n v="31"/>
    <x v="3"/>
    <m/>
    <m/>
    <m/>
    <m/>
    <m/>
    <m/>
  </r>
  <r>
    <x v="0"/>
    <x v="1"/>
    <x v="2"/>
    <s v="CUERPO DE BOMBEROS OFICIALES DE BOGOTA Ing. Jorge Ardila Pallares  "/>
    <x v="2"/>
    <x v="1"/>
    <s v="CAC Consulta - Resolución 328 del 22 de octubre del 2020  "/>
    <s v="Andrés Fernando Muñoz Cabrera "/>
    <x v="0"/>
    <s v="FORTALECIMIENTO BOMBERIL PARA LA RESPUESTA "/>
    <x v="0"/>
    <n v="35"/>
    <s v="20221140135462  "/>
    <d v="2022-03-15T00:00:00"/>
    <m/>
    <d v="2022-04-29T00:00:00"/>
    <n v="30"/>
    <n v="31"/>
    <x v="3"/>
    <m/>
    <m/>
    <m/>
    <m/>
    <m/>
    <m/>
  </r>
  <r>
    <x v="1"/>
    <x v="4"/>
    <x v="4"/>
    <s v="CUERPO DE BOMBEROS LOS FUNDADORES  "/>
    <x v="2"/>
    <x v="1"/>
    <s v="RD SOLICITUD CONCEPTO "/>
    <s v="Lina Maria Rojas Gallego"/>
    <x v="0"/>
    <s v="EDUCACIÓN NACIONAL PARA BOMBEROS"/>
    <x v="0"/>
    <n v="35"/>
    <s v="20221140135502  "/>
    <d v="2022-03-15T00:00:00"/>
    <n v="20222140050611"/>
    <d v="2022-04-26T00:00:00"/>
    <n v="27"/>
    <n v="28"/>
    <x v="2"/>
    <s v="01-04-2022 23:33 PM_x0009_Archivar_x0009_Lina Maria Rojas Gallego_x0009_Se respondió con radicado DNBC 20222140050611"/>
    <d v="2022-04-26T00:00:00"/>
    <s v="PDF"/>
    <s v="Si"/>
    <s v="N/A"/>
    <s v="N/A"/>
  </r>
  <r>
    <x v="0"/>
    <x v="1"/>
    <x v="13"/>
    <s v="GOBERNACION DE SANTANDER  "/>
    <x v="4"/>
    <x v="2"/>
    <s v="CAC Oficio de comunicación y Auto de apertura de averiguación preliminar "/>
    <s v="Julio Cesar Garcia Triana"/>
    <x v="0"/>
    <s v="INSPECCIÓN, VIGILANCIA Y CONTROL "/>
    <x v="0"/>
    <n v="35"/>
    <s v="20221140135542  "/>
    <d v="2022-03-15T00:00:00"/>
    <s v="N/A"/>
    <d v="2022-04-01T00:00:00"/>
    <n v="12"/>
    <n v="13"/>
    <x v="2"/>
    <s v="01-04-2022 14:35 PM_x0009_Archivar_x0009_Julio Cesar Garcia Triana_x0009_SE RECIBE COMUNICACION DE APERTURA DE PROCESO ADMINISTRATIVO SANCIONATORIO EN CONTRA DEL CBV BARBOSA SANTANDER, AUTO DE AVERIGUACION PRELIMINAR, ARCHIVESE"/>
    <s v="N/A"/>
    <s v="N/A"/>
    <s v="N/A"/>
    <s v="N/A"/>
    <s v="Documento informativo, no requiere respuesta DNBC"/>
  </r>
  <r>
    <x v="0"/>
    <x v="1"/>
    <x v="2"/>
    <s v="CUERPO DE BOMBEROS VOLUNTARIOS DE VILLAGORGONA CANDELARIA  "/>
    <x v="2"/>
    <x v="1"/>
    <s v="CAC Solicitud de información "/>
    <s v="Andrea Bibiana Castañeda Durán  "/>
    <x v="0"/>
    <s v="FORMULACIÓN, ACTUALIZACIÓN ,ACOMPAÑAMINETO NORMATIVO Y OPERATIVO "/>
    <x v="0"/>
    <n v="35"/>
    <s v="20221140135552  "/>
    <d v="2022-03-15T00:00:00"/>
    <n v="20222110051511"/>
    <d v="2022-04-27T00:00:00"/>
    <n v="28"/>
    <n v="29"/>
    <x v="2"/>
    <s v="27-04-2022 15:27 PM Archivar Andrea Bibiana Castañeda Durán SE DIO TRÁMITE CON RAD. 20222110051511 ENVIADO EL 27/4/22"/>
    <s v="N/A"/>
    <s v="WORD"/>
    <s v="Si"/>
    <s v="N/A"/>
    <s v="Se tiene evidencia de envio correo respuestasatencionciudadano@dnbc.gov.co pero no se ha subido esa evidencia a Orfeo de salida (sin archivar)"/>
  </r>
  <r>
    <x v="0"/>
    <x v="1"/>
    <x v="14"/>
    <s v="CUERPO DE BOMBEROS VOLUNTARIOS DE VALLEDUPAR  "/>
    <x v="2"/>
    <x v="4"/>
    <s v="CAC INTERVENCION CBV VALLEDUPAR "/>
    <s v="Jorge Restrepo Sanguino "/>
    <x v="0"/>
    <s v="FORMULACIÓN, ACTUALIZACIÓN ,ACOMPAÑAMINETO NORMATIVO Y OPERATIVO "/>
    <x v="1"/>
    <n v="30"/>
    <s v="20221140135562  "/>
    <d v="2022-03-15T00:00:00"/>
    <m/>
    <d v="2022-04-29T00:00:00"/>
    <n v="30"/>
    <n v="31"/>
    <x v="3"/>
    <m/>
    <m/>
    <m/>
    <m/>
    <m/>
    <m/>
  </r>
  <r>
    <x v="0"/>
    <x v="1"/>
    <x v="9"/>
    <s v="CUERPO DE BOMBEROS VOLUNTARIOS DE VITERBO - CALDAS  "/>
    <x v="2"/>
    <x v="0"/>
    <s v="CAC. Inquietud educación. "/>
    <s v="Mauricio Delgado Perdomo"/>
    <x v="0"/>
    <s v="EDUCACIÓN NACIONAL PARA BOMBEROS"/>
    <x v="3"/>
    <n v="30"/>
    <s v="20221140135702  "/>
    <d v="2022-03-16T00:00:00"/>
    <s v="N/A"/>
    <d v="2022-03-17T00:00:00"/>
    <n v="1"/>
    <n v="2"/>
    <x v="2"/>
    <s v="17-03-2022 07:32 AM_x0009_Archivar_x0009_Mauricio Delgado Perdomo_x0009_SE RESPONDE VIA CORREO ELECTRONICO. SE ADJUNTA IMAGEN CORREO"/>
    <s v="N/A"/>
    <s v="N/A"/>
    <s v="Si"/>
    <s v="N/A"/>
    <s v="Respuesta según ley 2052"/>
  </r>
  <r>
    <x v="0"/>
    <x v="1"/>
    <x v="2"/>
    <s v="YEINER PAUL SOTO HERNÁNDEZ "/>
    <x v="0"/>
    <x v="2"/>
    <s v="CAC. Solicitud urgente para que se tenga en cuenta para dotación de implementos para pagar incendios. "/>
    <s v="Andrés Fernando Muñoz Cabrera "/>
    <x v="0"/>
    <s v="FORTALECIMIENTO BOMBERIL PARA LA RESPUESTA "/>
    <x v="1"/>
    <n v="30"/>
    <s v="20221140135712  "/>
    <d v="2022-03-16T00:00:00"/>
    <m/>
    <d v="2022-04-29T00:00:00"/>
    <n v="28"/>
    <n v="30"/>
    <x v="3"/>
    <m/>
    <m/>
    <m/>
    <m/>
    <m/>
    <m/>
  </r>
  <r>
    <x v="0"/>
    <x v="1"/>
    <x v="2"/>
    <s v="CONTRALORIA GENERAL DE LA NACION VIGILANCIA FISCAL SECTOR INFRAESTRUCTURA  "/>
    <x v="3"/>
    <x v="0"/>
    <s v="CAC. Segunda Reiteración de Información CGR - Atención Denuncias 2021-206012-82111-D, 2021-208978-82111-D, 2021-210344-82111-D, 2021-212026-82111-D. "/>
    <s v="Carlos Armando López Barrera "/>
    <x v="1"/>
    <s v="GESTIÓN JURÍDICA "/>
    <x v="4"/>
    <n v="10"/>
    <s v="20221140135742  "/>
    <d v="2022-03-16T00:00:00"/>
    <m/>
    <d v="2022-04-29T00:00:00"/>
    <n v="29"/>
    <n v="30"/>
    <x v="1"/>
    <m/>
    <m/>
    <m/>
    <m/>
    <m/>
    <m/>
  </r>
  <r>
    <x v="0"/>
    <x v="1"/>
    <x v="15"/>
    <s v="CUERPO DE BOMBEROS VOLUNTARIOS DE MONTELIBANO  "/>
    <x v="2"/>
    <x v="0"/>
    <s v="CAC. Requisitos Realización Curso Intermedio SCI-Bomberos Montelíbano. "/>
    <s v="Mauricio Delgado Perdomo"/>
    <x v="0"/>
    <s v="EDUCACIÓN NACIONAL PARA BOMBEROS"/>
    <x v="1"/>
    <n v="30"/>
    <s v="20221140135802  "/>
    <d v="2022-03-16T00:00:00"/>
    <s v="N/A"/>
    <d v="2022-03-17T00:00:00"/>
    <n v="1"/>
    <n v="2"/>
    <x v="2"/>
    <s v="17-03-2022 07:04 AM_x0009_Archivar_x0009_Mauricio Delgado Perdomo_x0009_SE RESPONDE POR CORREO ELECTRONICO, SE ADJUNTA IMAGEN DE CORREO."/>
    <s v="N/A"/>
    <s v="N/A"/>
    <s v="Si"/>
    <s v="N/A"/>
    <s v="Respuesta según ley 2052"/>
  </r>
  <r>
    <x v="0"/>
    <x v="1"/>
    <x v="16"/>
    <s v="BENEMERITO CUERPO DE BOMBEROS VOLUNTARIOS DE SAN JUAN DE PASTO  "/>
    <x v="2"/>
    <x v="2"/>
    <s v="CAC. SOLICITUD EVENTO EQUIDAD Y GENERO DEPARTAMENTO DE NARIÑO. "/>
    <s v="Robinson Palacio Moná "/>
    <x v="0"/>
    <s v="SUBDIRECCIÓN ADMINISTRATIVA Y FINANCIERA "/>
    <x v="1"/>
    <n v="30"/>
    <s v="20221140135862  "/>
    <d v="2022-03-16T00:00:00"/>
    <m/>
    <d v="2022-04-29T00:00:00"/>
    <n v="29"/>
    <n v="30"/>
    <x v="3"/>
    <m/>
    <m/>
    <m/>
    <m/>
    <m/>
    <m/>
  </r>
  <r>
    <x v="0"/>
    <x v="1"/>
    <x v="1"/>
    <s v="COORDINACION EJECUTIVA BOMBEROS DEL TOLIMA  "/>
    <x v="2"/>
    <x v="3"/>
    <s v="CAC. Solicitud de apoyo, seguimiento e investigación al Cuerpo de Bomberos Voluntarios de Planadas, referente a la elección Comandante e inscripción de Dignatarios. "/>
    <s v="Melba Vidal "/>
    <x v="0"/>
    <s v="INSPECCIÓN, VIGILANCIA Y CONTROL "/>
    <x v="1"/>
    <n v="30"/>
    <s v="20221140135892  "/>
    <d v="2022-03-16T00:00:00"/>
    <n v="20222150051551"/>
    <d v="2022-04-25T00:00:00"/>
    <n v="25"/>
    <n v="26"/>
    <x v="2"/>
    <m/>
    <m/>
    <m/>
    <m/>
    <m/>
    <s v="Se tiene evidencia de envio correo respuestasatencionciudadano@dnbc.gov.co pero no se ha subido esa evidencia a Orfeo de salida (sin archivar)"/>
  </r>
  <r>
    <x v="0"/>
    <x v="1"/>
    <x v="5"/>
    <s v="CUERPO DE BOMBEROS VOLUNTARIOS DE FUSAGASUGA  "/>
    <x v="2"/>
    <x v="0"/>
    <s v="CAC. Derecho de Petición Curso CPI Fusagasugá. "/>
    <s v="Lina Maria Rojas Gallego"/>
    <x v="0"/>
    <s v="EDUCACIÓN NACIONAL PARA BOMBEROS"/>
    <x v="3"/>
    <n v="30"/>
    <s v="20221140135932  "/>
    <d v="2022-03-16T00:00:00"/>
    <n v="20222140047801"/>
    <d v="2022-04-08T00:00:00"/>
    <n v="16"/>
    <n v="17"/>
    <x v="2"/>
    <s v="22-03-2022 13:38 PM_x0009_Archivar_x0009_Lina Maria Rojas Gallego_x0009_Se respondió con radicado DNBC 20222140047801"/>
    <d v="2022-04-08T00:00:00"/>
    <s v="PDF"/>
    <s v="Si"/>
    <s v="N/A"/>
    <s v="N/A"/>
  </r>
  <r>
    <x v="0"/>
    <x v="1"/>
    <x v="16"/>
    <s v="CUERPO DE BOMBEROS VOLUNTARIOS DE EL TAMBO - NARIÑO  "/>
    <x v="2"/>
    <x v="0"/>
    <s v="CAC. OFICIO PETITORIO TALLER CFB CURSO INSTRUCTOR BOMBEROS. "/>
    <s v="Lina Maria Rojas Gallego"/>
    <x v="0"/>
    <s v="EDUCACIÓN NACIONAL PARA BOMBEROS"/>
    <x v="1"/>
    <n v="30"/>
    <s v="20221140136002  "/>
    <d v="2022-03-16T00:00:00"/>
    <n v="20222140050651"/>
    <d v="2022-04-26T00:00:00"/>
    <n v="26"/>
    <n v="27"/>
    <x v="2"/>
    <s v="02-04-2022 12:00 PM_x0009_Archivar_x0009_Lina Maria Rojas Gallego_x0009_Se responde con radicado DNBC 20222140050651"/>
    <d v="2022-04-27T00:00:00"/>
    <s v="PDF"/>
    <s v="Si"/>
    <s v="N/A"/>
    <s v="N/A"/>
  </r>
  <r>
    <x v="0"/>
    <x v="1"/>
    <x v="0"/>
    <s v="CSPA CONSEJO SECCIONAL DE PLAGUICIDAS DE ANTIOQUIA  "/>
    <x v="4"/>
    <x v="1"/>
    <s v="CAC. Derecho de Petición. Oficio_CTJairo_Soto_Bomberos.  "/>
    <s v="Jorge Restrepo Sanguino "/>
    <x v="0"/>
    <s v="FORMULACIÓN, ACTUALIZACIÓN ,ACOMPAÑAMINETO NORMATIVO Y OPERATIVO "/>
    <x v="3"/>
    <n v="30"/>
    <s v="20221140136012  "/>
    <d v="2022-03-16T00:00:00"/>
    <m/>
    <d v="2022-04-29T00:00:00"/>
    <n v="29"/>
    <n v="30"/>
    <x v="3"/>
    <m/>
    <m/>
    <m/>
    <m/>
    <m/>
    <m/>
  </r>
  <r>
    <x v="0"/>
    <x v="1"/>
    <x v="4"/>
    <s v="CUERPO DE BOMBEROS LOS FUNDADORES  "/>
    <x v="2"/>
    <x v="0"/>
    <s v="CAC. Inquietudes seguro de vida. "/>
    <s v="Jiud Magnoly Gaviria Narvaez "/>
    <x v="0"/>
    <s v="COORDINACIÓN OPERATIVA "/>
    <x v="1"/>
    <n v="30"/>
    <s v="20221140136062  "/>
    <d v="2022-03-16T00:00:00"/>
    <s v="N/A"/>
    <d v="2022-04-27T00:00:00"/>
    <n v="27"/>
    <n v="28"/>
    <x v="2"/>
    <s v="27-04-2022 10:55 AM Archivar Jiud Magnoly Gaviria Narvaez Se brinda respuesta mediante correo electrónico segurosdnbc@gmail.com, se adjunta soporte de rta."/>
    <s v="N/A"/>
    <s v="N/A"/>
    <s v="Si"/>
    <s v="N/A"/>
    <s v="Respuesta por correo institucional del contratista"/>
  </r>
  <r>
    <x v="0"/>
    <x v="1"/>
    <x v="2"/>
    <s v="PERSONERIA DE BOGOTA  "/>
    <x v="4"/>
    <x v="0"/>
    <s v="CAC. Solicitud de información. Respuesta 2022-EE-0487489 2022-03-15 13:44:22.523. "/>
    <s v=" Carlos Armando López Barrera"/>
    <x v="1"/>
    <s v="GESTIÓN JURÍDICA"/>
    <x v="0"/>
    <n v="35"/>
    <s v="20221140136202  "/>
    <d v="2022-03-17T00:00:00"/>
    <m/>
    <d v="2022-04-29T00:00:00"/>
    <n v="28"/>
    <n v="29"/>
    <x v="3"/>
    <m/>
    <m/>
    <m/>
    <m/>
    <m/>
    <m/>
  </r>
  <r>
    <x v="0"/>
    <x v="1"/>
    <x v="2"/>
    <s v="DUDAMEL GARCIA  "/>
    <x v="0"/>
    <x v="1"/>
    <s v="CAC. Solicitud de información. "/>
    <s v="Camilo Portilla Quelal "/>
    <x v="0"/>
    <s v="FORMULACIÓN, ACTUALIZACIÓN ,ACOMPAÑAMINETO NORMATIVO Y OPERATIVO "/>
    <x v="0"/>
    <n v="35"/>
    <s v="20221140136252  "/>
    <d v="2022-03-17T00:00:00"/>
    <m/>
    <d v="2022-04-29T00:00:00"/>
    <n v="28"/>
    <n v="29"/>
    <x v="3"/>
    <m/>
    <m/>
    <m/>
    <m/>
    <m/>
    <s v="Orfeo cerrado sin evidencia de respuesta"/>
  </r>
  <r>
    <x v="0"/>
    <x v="1"/>
    <x v="16"/>
    <s v="ALCALDÍA MUNICIPAL DE IPIALES PERSONERIA MUNICIPAL  "/>
    <x v="4"/>
    <x v="1"/>
    <s v="CAC. Traslado EXT_S22-00024860-PQRSD-019140-PQR Derecho de Petición - Consulta,  "/>
    <s v="Edgar Alexander Maya Lopez "/>
    <x v="0"/>
    <s v="EDUCACIÓN NACIONAL PARA BOMBEROS  "/>
    <x v="0"/>
    <n v="35"/>
    <s v="20221140136262  "/>
    <d v="2022-03-17T00:00:00"/>
    <m/>
    <d v="2022-04-29T00:00:00"/>
    <n v="28"/>
    <n v="29"/>
    <x v="3"/>
    <m/>
    <m/>
    <m/>
    <m/>
    <m/>
    <m/>
  </r>
  <r>
    <x v="0"/>
    <x v="1"/>
    <x v="2"/>
    <s v="YOMAR ALEXIS HERRERA FERRERO "/>
    <x v="0"/>
    <x v="0"/>
    <s v="CAC. solicitud certificado de trabajo. "/>
    <s v="Alvaro Perez"/>
    <x v="2"/>
    <s v="GESTIÓN CONTRACTUAL"/>
    <x v="3"/>
    <n v="30"/>
    <s v="20221140136302  "/>
    <d v="2022-03-17T00:00:00"/>
    <s v="N/A"/>
    <d v="2022-03-23T00:00:00"/>
    <n v="3"/>
    <n v="4"/>
    <x v="2"/>
    <s v="23-03-2022 11:32 AM_x0009_Archivar_x0009_Alvaro Perez_x0009_Se da respuesta mediante correo electrónico el día 23/03/2022."/>
    <d v="2022-04-11T00:00:00"/>
    <s v="PDF"/>
    <s v="Si"/>
    <s v="N/A"/>
    <s v="Se corroboro con oficina de contratacion el envio del documento solicitado"/>
  </r>
  <r>
    <x v="0"/>
    <x v="1"/>
    <x v="6"/>
    <s v="CUERPO DE BOMBEROS VOLUNTARIOS DE SARAVENA - ARAUCA  "/>
    <x v="2"/>
    <x v="0"/>
    <s v="CAC. solicitud de información y aclaración de aplicativo ley 2187 para mi capitán Charles Benavides. "/>
    <s v="Jorge Restrepo Sanguino "/>
    <x v="0"/>
    <s v="FORMULACIÓN, ACTUALIZACIÓN ,ACOMPAÑAMINETO NORMATIVO Y OPERATIVO "/>
    <x v="1"/>
    <n v="30"/>
    <s v="20221140136352  "/>
    <d v="2022-03-17T00:00:00"/>
    <m/>
    <d v="2022-04-29T00:00:00"/>
    <n v="28"/>
    <n v="29"/>
    <x v="3"/>
    <m/>
    <m/>
    <m/>
    <m/>
    <m/>
    <m/>
  </r>
  <r>
    <x v="0"/>
    <x v="1"/>
    <x v="2"/>
    <s v="EDUARDO CHILITO  "/>
    <x v="3"/>
    <x v="2"/>
    <s v="CAC. Solicitud capacitación sobre incidentes sustancias nocivas en Parques Nacionales Naturales. "/>
    <s v="Lina Maria Rojas Gallego"/>
    <x v="0"/>
    <s v="EDUCACIÓN NACIONAL PARA BOMBEROS"/>
    <x v="1"/>
    <n v="30"/>
    <s v="20221140136402  "/>
    <d v="2022-03-17T00:00:00"/>
    <s v="N/A"/>
    <d v="2022-04-01T00:00:00"/>
    <n v="10"/>
    <n v="11"/>
    <x v="2"/>
    <s v="01-04-2022 23:47 PM_x0009_Archivar_x0009_Lina Maria Rojas Gallego_x0009_Se archiva como informativo, se participa en reunion virtual en conjunto con la UNGRD."/>
    <s v="N/A"/>
    <s v="N/A"/>
    <s v="N/A"/>
    <s v="N/A"/>
    <s v="N/A"/>
  </r>
  <r>
    <x v="0"/>
    <x v="1"/>
    <x v="7"/>
    <s v="ALCALDIA TURBACO BOLIVAR "/>
    <x v="4"/>
    <x v="1"/>
    <s v="CAC. Solicitud concepto. "/>
    <s v="Edgar Alexander Maya Lopez "/>
    <x v="0"/>
    <s v="EDUCACIÓN NACIONAL PARA BOMBEROS  "/>
    <x v="0"/>
    <n v="35"/>
    <s v="20221140136492  "/>
    <d v="2022-03-17T00:00:00"/>
    <m/>
    <d v="2022-04-29T00:00:00"/>
    <n v="20"/>
    <n v="29"/>
    <x v="3"/>
    <m/>
    <m/>
    <m/>
    <m/>
    <m/>
    <m/>
  </r>
  <r>
    <x v="0"/>
    <x v="1"/>
    <x v="2"/>
    <s v="OJO POLíTICO  "/>
    <x v="1"/>
    <x v="0"/>
    <s v="CAC. Documento de +57 315 5698200 Buena tarrde, cordial saludo al recibir el presente derecho, certificar su recibido. "/>
    <s v="Alvaro Perez "/>
    <x v="2"/>
    <s v="GESTIÓN CONTRACTUAL "/>
    <x v="2"/>
    <n v="20"/>
    <s v="20221140136642  "/>
    <d v="2022-03-17T00:00:00"/>
    <m/>
    <d v="2022-04-29T00:00:00"/>
    <n v="28"/>
    <n v="29"/>
    <x v="1"/>
    <m/>
    <m/>
    <m/>
    <m/>
    <m/>
    <m/>
  </r>
  <r>
    <x v="0"/>
    <x v="0"/>
    <x v="1"/>
    <s v="WILLIAM DARIO RODRIGUEZ "/>
    <x v="0"/>
    <x v="1"/>
    <s v="PETICION INVESTIGACION DE ASENSO "/>
    <s v="Camilo Portilla Quelal "/>
    <x v="0"/>
    <s v="FORMULACIÓN, ACTUALIZACIÓN ,ACOMPAÑAMINETO NORMATIVO Y OPERATIVO "/>
    <x v="0"/>
    <n v="35"/>
    <s v="20229000136742  "/>
    <d v="2022-03-17T00:00:00"/>
    <m/>
    <d v="2022-04-29T00:00:00"/>
    <n v="28"/>
    <n v="29"/>
    <x v="3"/>
    <s v="26-04-2022 16:08 PM Archivar Camilo Portilla Quelal Se tramita esta solicitud"/>
    <m/>
    <m/>
    <m/>
    <m/>
    <s v="Orfeo cerrado sin evidencia de respuesta"/>
  </r>
  <r>
    <x v="0"/>
    <x v="1"/>
    <x v="5"/>
    <s v="ALCALDÍA MUNICIPAL DE CAJICA - CUNDINAMARCA  "/>
    <x v="4"/>
    <x v="3"/>
    <s v="CAC. SOLICITUD URGENTE DE COMPRA VEHICULO CUERPO OFICIAL DE BOMBEROS. "/>
    <s v="Andrés Fernando Muñoz Cabrera "/>
    <x v="0"/>
    <s v="FORTALECIMIENTO BOMBERIL PARA LA RESPUESTA "/>
    <x v="0"/>
    <n v="35"/>
    <s v="20221140136852  "/>
    <d v="2022-03-18T00:00:00"/>
    <m/>
    <d v="2022-04-29T00:00:00"/>
    <n v="27"/>
    <n v="28"/>
    <x v="3"/>
    <m/>
    <m/>
    <m/>
    <m/>
    <m/>
    <m/>
  </r>
  <r>
    <x v="0"/>
    <x v="1"/>
    <x v="2"/>
    <s v="VEEDURIA CIUDADANA AMIGA  "/>
    <x v="1"/>
    <x v="0"/>
    <s v="CAC. Traslado por competencia. "/>
    <s v="Camilo Portilla Quelal "/>
    <x v="0"/>
    <s v="FORMULACIÓN, ACTUALIZACIÓN ,ACOMPAÑAMINETO NORMATIVO Y OPERATIVO "/>
    <x v="2"/>
    <n v="20"/>
    <s v="20221140136862  "/>
    <d v="2022-03-18T00:00:00"/>
    <n v="20222110052161"/>
    <d v="2022-04-29T00:00:00"/>
    <n v="27"/>
    <n v="28"/>
    <x v="1"/>
    <s v="26-04-2022 16:08 PM Archivar Camilo Portilla Quelal Se tramita esta solicitud"/>
    <m/>
    <m/>
    <m/>
    <m/>
    <s v="Archivado sin evidencia de envio de respuesta"/>
  </r>
  <r>
    <x v="0"/>
    <x v="3"/>
    <x v="17"/>
    <s v="CUERPO DE BOMBEROS COLOMBIA DE MORALES CAUCA  "/>
    <x v="2"/>
    <x v="1"/>
    <s v="CI. proceso jurídico de la sobre taza bomberil de la alcaldía de morales cauca. "/>
    <s v="Andrea Bibiana Castañeda Durán  "/>
    <x v="0"/>
    <s v="FORMULACIÓN, ACTUALIZACIÓN ,ACOMPAÑAMINETO NORMATIVO Y OPERATIVO "/>
    <x v="1"/>
    <n v="30"/>
    <s v="20221140137042  "/>
    <d v="2022-03-18T00:00:00"/>
    <n v="20222110050421"/>
    <d v="2022-04-26T00:00:00"/>
    <n v="24"/>
    <n v="25"/>
    <x v="2"/>
    <s v="27-04-2022 08:43 AM Archivar Andrea Bibiana Castañeda Durán SE DIO TRÁMITE CON RAD. 20222110050421 ENVIADO EL 26/4/22"/>
    <s v="N/A"/>
    <s v="WORD"/>
    <s v="Si"/>
    <s v="N/A"/>
    <s v="Se tiene evidencia de envio correo respuestasatencionciudadano@dnbc.gov.co pero no se ha subido esa evidencia a Orfeo de salida (sin archivar)"/>
  </r>
  <r>
    <x v="0"/>
    <x v="1"/>
    <x v="4"/>
    <s v="KAREN ANDREA GUTIERREZ BERNAL  "/>
    <x v="0"/>
    <x v="1"/>
    <s v="CAC. Derecho de peticion. "/>
    <s v="Andrea Bibiana Castañeda Durán  "/>
    <x v="0"/>
    <s v="FORMULACIÓN, ACTUALIZACIÓN ,ACOMPAÑAMINETO NORMATIVO Y OPERATIVO "/>
    <x v="3"/>
    <n v="30"/>
    <s v="20221140137102  "/>
    <d v="2022-03-18T00:00:00"/>
    <n v="20222110051531"/>
    <d v="2022-04-27T00:00:00"/>
    <n v="25"/>
    <n v="26"/>
    <x v="2"/>
    <s v="27-04-2022 15:33 PM Archivar Andrea Bibiana Castañeda Durán SE DIO TRÁMITE CON RAD. 20222110051531 ENVIDO EL 27/4/22"/>
    <s v="N/A"/>
    <s v="WORD"/>
    <s v="Si"/>
    <s v="N/A"/>
    <s v="Se tiene evidencia de envio correo respuestasatencionciudadano@dnbc.gov.co pero no se ha subido esa evidencia a Orfeo de salida (sin archivar)"/>
  </r>
  <r>
    <x v="0"/>
    <x v="1"/>
    <x v="2"/>
    <s v="MINISTERIO DEL INTEROR VICEMINISTERIO DE RELACIONES POLÍTICAS  "/>
    <x v="3"/>
    <x v="4"/>
    <s v="CAC. Traslado EXT_S22-00026398-PQRSD-020367-PQR Veeduría Bomberil de Colombia. "/>
    <s v="Orlando Murillo Lopez"/>
    <x v="0"/>
    <s v="INSPECCIÓN, VIGILANCIA Y CONTROL "/>
    <x v="3"/>
    <n v="30"/>
    <s v="20221140137192  "/>
    <d v="2022-03-18T00:00:00"/>
    <n v="20222110049281"/>
    <d v="2022-04-08T00:00:00"/>
    <n v="14"/>
    <n v="15"/>
    <x v="2"/>
    <s v="26-03-2022 15:39 PM_x0009_Archivar_x0009_Orlando Murillo Lopez_x0009_Se da Respuesta con Radicado No. 20222110049281"/>
    <s v="N/A"/>
    <s v="WORD"/>
    <s v="N/A"/>
    <s v="N/A"/>
    <s v="Se tiene evidencia en coreo respuestasatencionciudadano@dnbc.gov.co pero responsable no ha subido evidencia y documento firmado"/>
  </r>
  <r>
    <x v="0"/>
    <x v="1"/>
    <x v="4"/>
    <s v="KAREN ANDREA GUTIERREZ BERNAL  "/>
    <x v="0"/>
    <x v="1"/>
    <s v="CAC. Derecho de peticion info. caida de arboles en vias. "/>
    <s v="Andrea Bibiana Castañeda Durán  "/>
    <x v="0"/>
    <s v="FORMULACIÓN, ACTUALIZACIÓN ,ACOMPAÑAMINETO NORMATIVO Y OPERATIVO "/>
    <x v="0"/>
    <n v="35"/>
    <s v="20221140137442  "/>
    <d v="2022-03-22T00:00:00"/>
    <m/>
    <d v="2022-04-29T00:00:00"/>
    <n v="26"/>
    <n v="27"/>
    <x v="3"/>
    <m/>
    <m/>
    <m/>
    <m/>
    <m/>
    <s v="Se consulta con contratista cambio de TRD"/>
  </r>
  <r>
    <x v="0"/>
    <x v="1"/>
    <x v="3"/>
    <s v="FRANKLIN ROLANDO CANO VALCARCEL "/>
    <x v="0"/>
    <x v="1"/>
    <s v="CAC. Respuesta Petición No. 20219000116982. "/>
    <s v="Camilo Portilla Quelal "/>
    <x v="0"/>
    <s v="FORMULACIÓN, ACTUALIZACIÓN ,ACOMPAÑAMINETO NORMATIVO Y OPERATIVO "/>
    <x v="2"/>
    <n v="20"/>
    <s v="20221140137502  "/>
    <d v="2022-03-22T00:00:00"/>
    <m/>
    <d v="2022-04-29T00:00:00"/>
    <n v="26"/>
    <n v="27"/>
    <x v="3"/>
    <s v="19-04-2022 09:25 AM_x0009_Archivar_x0009_Camilo Portilla Quelal_x0009_RESPUESTA A RADICADO 20219000116982 - DOCUMENTO INFORMATIVO"/>
    <m/>
    <m/>
    <m/>
    <m/>
    <s v="SE ARCHIVA SIN RESPUESTA"/>
  </r>
  <r>
    <x v="0"/>
    <x v="1"/>
    <x v="1"/>
    <s v="FAVIAN FARLEY POVEDA CASTILLO  "/>
    <x v="0"/>
    <x v="2"/>
    <s v="CAC. EXT_S22-00010061-PQRSD-008486-PQR, traslado por competencia. "/>
    <s v="Andrés Fernando Muñoz Cabrera "/>
    <x v="0"/>
    <s v="FORTALECIMIENTO BOMBERIL PARA LA RESPUESTA "/>
    <x v="1"/>
    <n v="30"/>
    <s v="20221140137532  "/>
    <d v="2022-03-22T00:00:00"/>
    <m/>
    <d v="2022-04-29T00:00:00"/>
    <n v="26"/>
    <n v="27"/>
    <x v="3"/>
    <m/>
    <m/>
    <m/>
    <m/>
    <m/>
    <m/>
  </r>
  <r>
    <x v="0"/>
    <x v="1"/>
    <x v="2"/>
    <s v="ALFA PEOPLE  "/>
    <x v="1"/>
    <x v="0"/>
    <s v="CAC. SOLICITUD CERTIFICADOS DE RETENCION ALFAPEOPLE NIT 830.013.988-9. "/>
    <s v="Miguel Ángel Franco Torres "/>
    <x v="2"/>
    <s v="GESTIÓN FINANCIERA "/>
    <x v="2"/>
    <n v="20"/>
    <s v="20221140137592  "/>
    <d v="2022-03-22T00:00:00"/>
    <m/>
    <d v="2022-04-29T00:00:00"/>
    <n v="26"/>
    <n v="27"/>
    <x v="1"/>
    <m/>
    <m/>
    <m/>
    <m/>
    <m/>
    <m/>
  </r>
  <r>
    <x v="0"/>
    <x v="1"/>
    <x v="17"/>
    <s v="ANSELMO LOZANO MORENO "/>
    <x v="0"/>
    <x v="0"/>
    <s v="CAC. SOLICITUD DE IMFORMACION. "/>
    <s v="Andrea Bibiana Castañeda Durán  "/>
    <x v="0"/>
    <s v="FORMULACIÓN, ACTUALIZACIÓN ,ACOMPAÑAMINETO NORMATIVO Y OPERATIVO "/>
    <x v="0"/>
    <n v="35"/>
    <s v="20221140137612  "/>
    <d v="2022-03-22T00:00:00"/>
    <m/>
    <d v="2022-04-29T00:00:00"/>
    <n v="26"/>
    <n v="27"/>
    <x v="3"/>
    <m/>
    <m/>
    <m/>
    <m/>
    <m/>
    <m/>
  </r>
  <r>
    <x v="0"/>
    <x v="1"/>
    <x v="2"/>
    <s v="RUBEN MONTOYA  "/>
    <x v="0"/>
    <x v="1"/>
    <s v="CAC. Derecho de Petición. "/>
    <s v="Jorge Restrepo Sanguino "/>
    <x v="0"/>
    <s v="FORMULACIÓN, ACTUALIZACIÓN ,ACOMPAÑAMINETO NORMATIVO Y OPERATIVO "/>
    <x v="3"/>
    <n v="30"/>
    <s v="20221140137652  "/>
    <d v="2022-03-22T00:00:00"/>
    <s v="N/A"/>
    <d v="2022-04-26T00:00:00"/>
    <n v="23"/>
    <n v="24"/>
    <x v="2"/>
    <s v="26-04-2022 15:38 PM Archivar Jorge Restrepo Sanguino SE ARCHIVA SE DIO RESPUESTA POR CORREO ELECTRÓNICO EL 26-04-2022"/>
    <s v="N/A"/>
    <s v="N/A"/>
    <s v="Si"/>
    <s v="N/A"/>
    <s v="Se da respuesta sin radicado de salida"/>
  </r>
  <r>
    <x v="0"/>
    <x v="1"/>
    <x v="14"/>
    <s v="CUERPO DE BOMBEROS VOLUNTARIOS DE EL COPEY - CESAR  "/>
    <x v="2"/>
    <x v="1"/>
    <s v="CAC. Contratación Bomberos El Copey. "/>
    <s v="Camilo Portilla Quelal "/>
    <x v="0"/>
    <s v="FORMULACIÓN, ACTUALIZACIÓN ,ACOMPAÑAMINETO NORMATIVO Y OPERATIVO "/>
    <x v="1"/>
    <n v="30"/>
    <s v="20221140137712  "/>
    <d v="2022-03-22T00:00:00"/>
    <n v="20222110050051"/>
    <d v="2022-04-26T00:00:00"/>
    <n v="23"/>
    <n v="24"/>
    <x v="2"/>
    <s v="26-04-2022 16:07 PM Archivar Camilo Portilla Quelal Se tramita esta petición"/>
    <d v="2022-04-26T00:00:00"/>
    <s v="PDF"/>
    <s v="Si"/>
    <s v="N/A"/>
    <s v="N/A"/>
  </r>
  <r>
    <x v="0"/>
    <x v="3"/>
    <x v="2"/>
    <s v="USUARIO ANONIMO  "/>
    <x v="0"/>
    <x v="0"/>
    <s v="CI. Traslado por Competencia Derecho de Petición código 2022-234799-82111-NC Radicado:2022ER0039315 -C- Oficio 2022EE0046417. "/>
    <s v="Julio Cesar Garcia Triana "/>
    <x v="0"/>
    <s v="INSPECCIÓN, VIGILANCIA Y CONTROL "/>
    <x v="3"/>
    <n v="30"/>
    <s v="20221140137782  "/>
    <d v="2022-03-22T00:00:00"/>
    <n v="20222150050151"/>
    <d v="2022-04-26T00:00:00"/>
    <n v="23"/>
    <n v="24"/>
    <x v="2"/>
    <m/>
    <d v="2022-04-26T00:00:00"/>
    <s v="PDF"/>
    <s v="Si"/>
    <s v="N/A"/>
    <s v="Radicado de entrada sin archivar"/>
  </r>
  <r>
    <x v="0"/>
    <x v="1"/>
    <x v="13"/>
    <s v="BOMBEROS OFICIALES DE BUCARAMANGA  "/>
    <x v="2"/>
    <x v="3"/>
    <s v="CAC. SOLICITUD APOYO TECNICO FRENTE ADOPCION CARRERA BOMBERIL. "/>
    <s v="Javier Alberto Coral Meneses"/>
    <x v="0"/>
    <s v="INSPECCIÓN, VIGILANCIA Y CONTROL "/>
    <x v="1"/>
    <n v="30"/>
    <s v="20221140138332  "/>
    <d v="2022-03-24T00:00:00"/>
    <s v="N/A"/>
    <d v="2022-03-29T00:00:00"/>
    <n v="3"/>
    <n v="4"/>
    <x v="2"/>
    <s v="28-03-2022 10:01 AM_x0009_Archivar_x0009_Javier Alberto Coral Meneses_x0009_Solicitud respondida via telefónica, el teniente Javier Coral se desplazará en comisión a la ciudad de Bucaramanga para dar apoyo en lo solicitada. Se realizará reunión presencial el 29 de marzo a las 7:30 am"/>
    <s v="N/A"/>
    <s v="N/A"/>
    <s v="N/A"/>
    <s v="N/A"/>
    <s v="N/A"/>
  </r>
  <r>
    <x v="0"/>
    <x v="1"/>
    <x v="18"/>
    <s v="DELEGACION DEPARTAMENTAL DE BOMBEROS DEL CAQUETA  "/>
    <x v="2"/>
    <x v="4"/>
    <s v="CAC. TRASLADO QUEJA EN CONTRA DE UN SERVICIO PUBLICO ESENCIAL CON RESPONSABILIDAD E INDONEIDAD. "/>
    <s v="Camilo Portilla Quelal "/>
    <x v="0"/>
    <s v="FORMULACIÓN, ACTUALIZACIÓN ,ACOMPAÑAMINETO NORMATIVO Y OPERATIVO "/>
    <x v="1"/>
    <n v="30"/>
    <s v="20221140138402  "/>
    <d v="2022-03-24T00:00:00"/>
    <n v="20222110052171"/>
    <d v="2022-04-29T00:00:00"/>
    <n v="24"/>
    <n v="25"/>
    <x v="3"/>
    <s v="26-04-2022 16:07 PM Archivar Camilo Portilla Quelal Se tramita esta petición"/>
    <m/>
    <m/>
    <m/>
    <m/>
    <s v="SE ARCHIVA SIN RESPUESTA"/>
  </r>
  <r>
    <x v="0"/>
    <x v="1"/>
    <x v="2"/>
    <s v="ISELE TOSCANA  "/>
    <x v="0"/>
    <x v="0"/>
    <s v="CAC. Pregunta de votantes. "/>
    <s v="Jorge Restrepo Sanguino "/>
    <x v="0"/>
    <s v="FORMULACIÓN, ACTUALIZACIÓN ,ACOMPAÑAMINETO NORMATIVO Y OPERATIVO "/>
    <x v="0"/>
    <n v="35"/>
    <s v="20221140138482  "/>
    <d v="2022-03-24T00:00:00"/>
    <n v="20222110052631"/>
    <d v="2022-04-29T00:00:00"/>
    <n v="24"/>
    <n v="25"/>
    <x v="3"/>
    <m/>
    <m/>
    <m/>
    <m/>
    <m/>
    <s v="SE ARCHIVA SIN RESPUESTA"/>
  </r>
  <r>
    <x v="0"/>
    <x v="1"/>
    <x v="12"/>
    <s v="COORDINACION EJECUTIVA BOMBEROS CASANARE  "/>
    <x v="2"/>
    <x v="2"/>
    <s v="CAC. Solicitud de capacitación a los tribunales disciplinarios de los cuerpos de bomberos de Casanare. "/>
    <s v="Arbey Hernan Trujillo Mendez "/>
    <x v="0"/>
    <s v="INSPECCIÓN, VIGILANCIA Y CONTROL "/>
    <x v="1"/>
    <n v="30"/>
    <s v="20221140138502  "/>
    <d v="2022-03-24T00:00:00"/>
    <m/>
    <d v="2022-04-29T00:00:00"/>
    <n v="24"/>
    <n v="25"/>
    <x v="3"/>
    <m/>
    <m/>
    <m/>
    <m/>
    <m/>
    <m/>
  </r>
  <r>
    <x v="0"/>
    <x v="1"/>
    <x v="2"/>
    <s v="EDGARDO MANDON ARENAS  "/>
    <x v="0"/>
    <x v="0"/>
    <s v="CAC. Respuesta radicado 20221140128392. "/>
    <s v="_x0009_MARYOLY DIAZ"/>
    <x v="2"/>
    <s v="GESTIÓN TALENTO HUMANO"/>
    <x v="3"/>
    <n v="30"/>
    <s v="20221140138582  "/>
    <d v="2022-03-24T00:00:00"/>
    <m/>
    <d v="2022-04-29T00:00:00"/>
    <n v="24"/>
    <n v="25"/>
    <x v="3"/>
    <m/>
    <m/>
    <m/>
    <m/>
    <m/>
    <m/>
  </r>
  <r>
    <x v="0"/>
    <x v="1"/>
    <x v="13"/>
    <s v="CUERPO DE BOMBEROS VOLUNTARIOS FLORIDABLANCA FORMACIóN INTERNA  "/>
    <x v="2"/>
    <x v="0"/>
    <s v="CAC. Derecho de Petición. "/>
    <s v="Lina Maria Rojas Gallego"/>
    <x v="0"/>
    <s v="EDUCACIÓN NACIONAL PARA BOMBEROS"/>
    <x v="0"/>
    <n v="35"/>
    <s v="20221140138672  "/>
    <d v="2022-03-24T00:00:00"/>
    <n v="20222140050631"/>
    <d v="2022-04-29T00:00:00"/>
    <n v="24"/>
    <n v="25"/>
    <x v="3"/>
    <s v="02-04-2022 10:06 AM_x0009_Archivar_x0009_Lina Maria Rojas Gallego_x0009_Se responde con radicado DNBC 20222140050631"/>
    <m/>
    <m/>
    <m/>
    <m/>
    <s v="Sin evidencia de respuesta ni adjunto de documento de salida debidamente firmado"/>
  </r>
  <r>
    <x v="0"/>
    <x v="1"/>
    <x v="1"/>
    <s v="SITRABORCEP  "/>
    <x v="1"/>
    <x v="0"/>
    <s v="CAC. Solicitud de información.  "/>
    <s v="Edgar Alexander Maya Lopez "/>
    <x v="0"/>
    <s v="EDUCACIÓN NACIONAL PARA BOMBEROS  "/>
    <x v="0"/>
    <n v="35"/>
    <s v="20221140138702  "/>
    <d v="2022-03-25T00:00:00"/>
    <m/>
    <d v="2022-04-29T00:00:00"/>
    <n v="23"/>
    <n v="24"/>
    <x v="3"/>
    <m/>
    <m/>
    <m/>
    <m/>
    <m/>
    <m/>
  </r>
  <r>
    <x v="0"/>
    <x v="1"/>
    <x v="13"/>
    <s v="JEISON RANGEL  "/>
    <x v="0"/>
    <x v="2"/>
    <s v="CAC. DERECHO DE PETICIÓN. "/>
    <s v="Viviana Gonzalez Cano "/>
    <x v="0"/>
    <s v="GESTIÓN DE ASUNTOS DISCIPLINARIOS "/>
    <x v="5"/>
    <n v="30"/>
    <s v="20221140138752  "/>
    <d v="2022-03-25T00:00:00"/>
    <n v="20223140052011"/>
    <d v="2022-04-29T00:00:00"/>
    <n v="23"/>
    <n v="24"/>
    <x v="2"/>
    <s v="21-04-2022 16:26 PM Archivar Viviana Gonzalez Cano SE DA CONTESTACION MEDIANTE CORREO ELECTRONI NOTIFICACIONES JUDICIALES MEDIANTE RADICADO 20223140052011."/>
    <s v="N/A"/>
    <s v="N/A"/>
    <s v="Si"/>
    <s v="N/A"/>
    <s v="Se responde como peticion de interes particular puesto que no cumple los requisitos para ser queja, respuesta por notificacionesjudiciales@dnbc.gov.co"/>
  </r>
  <r>
    <x v="0"/>
    <x v="1"/>
    <x v="2"/>
    <s v="SIHO ALEXANDER LUQUE  "/>
    <x v="0"/>
    <x v="0"/>
    <s v="CAC. SOLICITUD DE INVESTIGACION. "/>
    <s v="Maicol Villarreal Ospina "/>
    <x v="0"/>
    <s v="EDUCACIÓN NACIONAL PARA BOMBEROS  "/>
    <x v="3"/>
    <n v="30"/>
    <s v="20221140138812  "/>
    <d v="2022-03-28T00:00:00"/>
    <n v="20222140050981"/>
    <d v="2022-04-25T00:00:00"/>
    <n v="18"/>
    <n v="19"/>
    <x v="2"/>
    <s v="26-04-2022 08:23 AM Archivar Maicol Villarreal Ospina SE DA RESPUESTA CON RADICADO 20222140050981 POR CORREO CERTIFICADO"/>
    <s v="N/A"/>
    <s v="N/A"/>
    <s v="Si"/>
    <s v="N/A"/>
    <s v="Enviado por correo electronico no correo certificado el 25/04/2022"/>
  </r>
  <r>
    <x v="0"/>
    <x v="1"/>
    <x v="0"/>
    <s v="MARICELA VANEGAS BUSTAMANE  "/>
    <x v="0"/>
    <x v="0"/>
    <s v="CAC. Solicitud documentación. "/>
    <s v="Julio Cesar Garcia Triana "/>
    <x v="0"/>
    <s v="INSPECCIÓN, VIGILANCIA Y CONTROL "/>
    <x v="2"/>
    <n v="20"/>
    <s v="20221140138832  "/>
    <d v="2022-03-28T00:00:00"/>
    <s v=" 20222150050821-20222150050831"/>
    <d v="2022-04-26T00:00:00"/>
    <n v="19"/>
    <n v="20"/>
    <x v="2"/>
    <m/>
    <m/>
    <m/>
    <s v="Si"/>
    <m/>
    <s v="Sin archivar radicado de entrada"/>
  </r>
  <r>
    <x v="0"/>
    <x v="1"/>
    <x v="9"/>
    <s v="ALCALDIA MARULANDA CALDAS "/>
    <x v="4"/>
    <x v="0"/>
    <s v="CAC. Solicitud de Información y reunión. "/>
    <s v="Cristian Fernando Salcedo Rueda "/>
    <x v="0"/>
    <s v="SUBDIRECCIÓN ESTRATÉGICA Y DE COORDINACIÓN BOMBERIL "/>
    <x v="2"/>
    <n v="20"/>
    <s v="20221140138862  "/>
    <d v="2022-03-28T00:00:00"/>
    <n v="20222000050871"/>
    <d v="2022-04-26T00:00:00"/>
    <n v="19"/>
    <n v="20"/>
    <x v="2"/>
    <m/>
    <m/>
    <m/>
    <s v="Si"/>
    <m/>
    <s v="Sin archivar radicado de entrada y salida"/>
  </r>
  <r>
    <x v="0"/>
    <x v="1"/>
    <x v="5"/>
    <s v="ENRIQUE ALEJANDRO PEREA GOMEZ  "/>
    <x v="0"/>
    <x v="0"/>
    <s v="CAC. SOLICITUD DE INVESTIGACION. "/>
    <s v="Camilo Portilla Quelal "/>
    <x v="0"/>
    <s v="FORMULACIÓN, ACTUALIZACIÓN ,ACOMPAÑAMINETO NORMATIVO Y OPERATIVO "/>
    <x v="0"/>
    <n v="35"/>
    <s v="20221140138882  "/>
    <d v="2022-03-28T00:00:00"/>
    <n v="20222110052191"/>
    <d v="2022-04-29T00:00:00"/>
    <n v="22"/>
    <n v="23"/>
    <x v="3"/>
    <s v="26-04-2022 16:07 PM Archivar Camilo Portilla Quelal Se tramita esta petición"/>
    <m/>
    <m/>
    <m/>
    <m/>
    <s v="SE ARCHIVA SIN RESPUESTA"/>
  </r>
  <r>
    <x v="0"/>
    <x v="1"/>
    <x v="0"/>
    <s v="MARICELA VANEGAS BUSTAMANE  "/>
    <x v="2"/>
    <x v="4"/>
    <s v="CAC. SOLICITUD COMPLEMENTO A REVISIÓN DE DOCUMENTACIÓN DE RADICADO 20222150038311. "/>
    <s v="Julio Cesar Garcia Triana "/>
    <x v="0"/>
    <s v="INSPECCIÓN, VIGILANCIA Y CONTROL "/>
    <x v="3"/>
    <n v="30"/>
    <s v="20221140138892  "/>
    <d v="2022-03-28T00:00:00"/>
    <n v="20222150050921"/>
    <d v="2022-04-26T00:00:00"/>
    <n v="19"/>
    <n v="20"/>
    <x v="2"/>
    <m/>
    <m/>
    <m/>
    <m/>
    <m/>
    <s v="Radicado de entrada y salida sin archivar, respuesta enviada por respuestasatencionciudadano@dnbc.gov.co"/>
  </r>
  <r>
    <x v="0"/>
    <x v="1"/>
    <x v="18"/>
    <s v="COMITE DEPARTAMENTAL CAQUETA  "/>
    <x v="4"/>
    <x v="4"/>
    <s v="CAC. SOLICITUD VISITA INSPECCIÓN VIGILANCIA Y CONTROL. "/>
    <s v="Javier Alberto Coral Meneses"/>
    <x v="0"/>
    <s v="INSPECCIÓN, VIGILANCIA Y CONTROL "/>
    <x v="1"/>
    <n v="30"/>
    <s v="20221140138902  "/>
    <d v="2022-03-28T00:00:00"/>
    <m/>
    <d v="2022-04-29T00:00:00"/>
    <n v="22"/>
    <n v="23"/>
    <x v="3"/>
    <m/>
    <m/>
    <m/>
    <m/>
    <m/>
    <m/>
  </r>
  <r>
    <x v="0"/>
    <x v="1"/>
    <x v="9"/>
    <s v="MARIA CLEMENCIA ROSERO ESCOBAR  "/>
    <x v="0"/>
    <x v="4"/>
    <s v="CAC. DENUNCIA URGUENTE.. CUERPO DE BOMBEROS PALESTINA-CALDAS. "/>
    <s v="Julio Cesar Garcia Triana "/>
    <x v="0"/>
    <s v="INSPECCIÓN, VIGILANCIA Y CONTROL "/>
    <x v="3"/>
    <n v="30"/>
    <s v="20221140139092  "/>
    <d v="2022-03-28T00:00:00"/>
    <n v="20222150051781"/>
    <d v="2022-04-27T00:00:00"/>
    <n v="20"/>
    <n v="21"/>
    <x v="2"/>
    <m/>
    <m/>
    <m/>
    <m/>
    <m/>
    <s v="Radicado de entrada y salida sin archivar, respuesta enviada por respuestasatencionciudadano@dnbc.gov.co"/>
  </r>
  <r>
    <x v="0"/>
    <x v="1"/>
    <x v="16"/>
    <s v="ELIBERIO HUMBERTO FAJARDO IBARRA  "/>
    <x v="0"/>
    <x v="1"/>
    <s v="CAC. NOTIFICACION NO CUMPLE REQUISITOS Taller para la formación de instructores del Curso de formación para bomberos 2022 DNBC. "/>
    <s v="Jose Alexander Teuta Gomez "/>
    <x v="0"/>
    <s v="EDUCACIÓN NACIONAL PARA BOMBEROS  "/>
    <x v="3"/>
    <n v="30"/>
    <s v="20221140139362  "/>
    <d v="2022-03-29T00:00:00"/>
    <n v="20222140051801"/>
    <d v="2022-04-27T00:00:00"/>
    <n v="19"/>
    <n v="20"/>
    <x v="2"/>
    <s v="20-04-2022 14:52 PM Archivar Jose Alexander Teuta Gomez Se da respuesta con radicado 20222140051801 por correo electrónico"/>
    <m/>
    <s v="WORD"/>
    <s v="Si"/>
    <s v="N/A"/>
    <s v="Radicado de salida sin archivar, respuesta enviada por respuestasatencionciudadano@dnbc.gov.co"/>
  </r>
  <r>
    <x v="0"/>
    <x v="3"/>
    <x v="19"/>
    <s v="HENRY MANUEL ANDRADE SALAS  "/>
    <x v="0"/>
    <x v="1"/>
    <s v="CI. Derecho de petición de información. "/>
    <s v="Jose Alexander Teuta Gomez "/>
    <x v="0"/>
    <s v="EDUCACIÓN NACIONAL PARA BOMBEROS  "/>
    <x v="3"/>
    <n v="30"/>
    <s v="20221140139462  "/>
    <d v="2022-03-29T00:00:00"/>
    <n v="20222140052201"/>
    <d v="2022-04-29T00:00:00"/>
    <n v="21"/>
    <n v="22"/>
    <x v="3"/>
    <s v="22-04-2022 11:22 AM Archivar Jose Alexander Teuta Gomez Se da respuesta con radicado 20222140052201 por correo electrónico"/>
    <m/>
    <m/>
    <m/>
    <m/>
    <s v="ARCHIVADO SIN RESPUESTA"/>
  </r>
  <r>
    <x v="0"/>
    <x v="1"/>
    <x v="2"/>
    <s v="HOLMAN NICOLAS BERNAL MUñOZ  "/>
    <x v="0"/>
    <x v="1"/>
    <s v="CAC. Derecho de petición - Holman Bernal CC 1023917369. "/>
    <s v="_x0009_Jorge Restrepo Sanguino"/>
    <x v="0"/>
    <s v="FORMULACIÓN, ACTUALIZACIÓN ,ACOMPAÑAMINETO NORMATIVO Y OPERATIVO "/>
    <x v="3"/>
    <n v="30"/>
    <s v="20221140139502  "/>
    <d v="2022-03-29T00:00:00"/>
    <m/>
    <d v="2022-04-19T00:00:00"/>
    <n v="13"/>
    <n v="14"/>
    <x v="3"/>
    <m/>
    <m/>
    <m/>
    <m/>
    <m/>
    <m/>
  </r>
  <r>
    <x v="0"/>
    <x v="1"/>
    <x v="0"/>
    <s v="MARICELA VANEGAS BUSTAMANE  "/>
    <x v="2"/>
    <x v="3"/>
    <s v="CAC. Solicitud de acompañamiento y asesoria.  "/>
    <s v="_x0009_Julio Cesar Garcia Triana"/>
    <x v="0"/>
    <s v="FORMULACIÓN, ACTUALIZACIÓN ,ACOMPAÑAMINETO NORMATIVO Y OPERATIVO "/>
    <x v="1"/>
    <n v="30"/>
    <s v="20221140139582  "/>
    <d v="2022-03-29T00:00:00"/>
    <n v="20222150051841"/>
    <d v="2022-04-26T00:00:00"/>
    <n v="13"/>
    <n v="19"/>
    <x v="2"/>
    <m/>
    <d v="2022-04-26T00:00:00"/>
    <s v="PDF"/>
    <s v="Si"/>
    <s v="N/A"/>
    <s v="Radicado de entrada y salida sin archivar, respuesta enviada por respuestasatencionciudadano@dnbc.gov.co"/>
  </r>
  <r>
    <x v="0"/>
    <x v="1"/>
    <x v="2"/>
    <s v="CATHERINE TOBPN  "/>
    <x v="0"/>
    <x v="0"/>
    <s v="CAC. Solicitud de información. "/>
    <s v="Carlos Cartagena Cano "/>
    <x v="1"/>
    <s v="CITEL"/>
    <x v="3"/>
    <n v="30"/>
    <s v="20221140139602  "/>
    <d v="2022-03-29T00:00:00"/>
    <n v="20221000051361"/>
    <d v="2022-04-20T00:00:00"/>
    <n v="14"/>
    <n v="15"/>
    <x v="2"/>
    <s v="26-04-2022 12:16 PM Archivar Carlos Cartagena Cano Solicitud enviada para fines pertinentes."/>
    <d v="2022-04-21T00:00:00"/>
    <s v="PDF"/>
    <s v="Si"/>
    <s v="N/A"/>
    <s v="Radicado de salida sin archivar, respuesta enviada por respuestasatencionciudadano@dnbc.gov.co"/>
  </r>
  <r>
    <x v="0"/>
    <x v="1"/>
    <x v="7"/>
    <s v="FERMIN GIOVANNI RAMIREZ GUERRERO  "/>
    <x v="0"/>
    <x v="0"/>
    <s v="CAC. Solicitud copias digitales. "/>
    <s v="_x0009_Maicol Villarreal Ospina"/>
    <x v="0"/>
    <s v="EDUCACIÓN NACIONAL PARA BOMBEROS  "/>
    <x v="2"/>
    <n v="20"/>
    <s v="20221140139642  "/>
    <d v="2022-03-29T00:00:00"/>
    <n v="20222140051631"/>
    <d v="2022-04-26T00:00:00"/>
    <n v="18"/>
    <n v="19"/>
    <x v="2"/>
    <m/>
    <d v="2022-04-26T00:00:00"/>
    <s v="PDF"/>
    <s v="Si"/>
    <s v="N/A"/>
    <s v="Radicado de entrada sin archivar, respuesta enviada por respuestasatencionciudadano@dnbc.gov.co"/>
  </r>
  <r>
    <x v="0"/>
    <x v="1"/>
    <x v="13"/>
    <s v="CUERPO DE BOMBEROS VOLUNTARIOS DE BARBOSA - SANTANDER  "/>
    <x v="2"/>
    <x v="0"/>
    <s v="CAC. PETICIÓN NUEVA AL DIRECTOR DE BOMBEROS DE DAVID 30 MARZO 2022 "/>
    <s v="Orlado Murillo"/>
    <x v="0"/>
    <s v="FORMULACIÓN, ACTUALIZACIÓN ,ACOMPAÑAMINETO NORMATIVO Y OPERATIVO "/>
    <x v="0"/>
    <n v="35"/>
    <s v="20221140139862  "/>
    <d v="2022-03-30T00:00:00"/>
    <n v="20222110050961"/>
    <d v="2022-04-08T00:00:00"/>
    <n v="7"/>
    <n v="8"/>
    <x v="2"/>
    <s v="09-04-2022 23:24 PM_x0009_Archivar_x0009_Orlando Murillo Lopez_x0009_Se dio respuesta con radicado No. 20222110050961"/>
    <m/>
    <m/>
    <m/>
    <m/>
    <m/>
  </r>
  <r>
    <x v="0"/>
    <x v="3"/>
    <x v="1"/>
    <s v="VEEDURIA BOMBERIL  "/>
    <x v="1"/>
    <x v="1"/>
    <s v="CI. CONCEPTO JURIDICO. "/>
    <s v="_x0009_Andrea Bibiana Castañeda Durán"/>
    <x v="0"/>
    <s v="FORMULACIÓN, ACTUALIZACIÓN ,ACOMPAÑAMINETO NORMATIVO Y OPERATIVO "/>
    <x v="0"/>
    <n v="35"/>
    <s v="20221140139882  "/>
    <d v="2022-03-30T00:00:00"/>
    <m/>
    <d v="2022-04-29T00:00:00"/>
    <n v="20"/>
    <n v="21"/>
    <x v="3"/>
    <m/>
    <m/>
    <m/>
    <m/>
    <m/>
    <m/>
  </r>
  <r>
    <x v="0"/>
    <x v="1"/>
    <x v="2"/>
    <s v="DIEGO ALEJANDRO HERNANDEZ  "/>
    <x v="0"/>
    <x v="0"/>
    <s v="CAC. PETICION RESPETUOSA. "/>
    <s v="_x0009_Edgar Alexander Maya Lopez"/>
    <x v="0"/>
    <s v="EDUCACIÓN NACIONAL PARA BOMBEROS  "/>
    <x v="0"/>
    <n v="35"/>
    <s v="20221140139892  "/>
    <d v="2022-03-30T00:00:00"/>
    <m/>
    <d v="2022-04-29T00:00:00"/>
    <n v="20"/>
    <n v="21"/>
    <x v="3"/>
    <m/>
    <m/>
    <m/>
    <m/>
    <m/>
    <m/>
  </r>
  <r>
    <x v="0"/>
    <x v="1"/>
    <x v="12"/>
    <s v="ALCALDIA TAMARA CASANARE "/>
    <x v="4"/>
    <x v="1"/>
    <s v="CAC. Traslado Derecho de Petición - Remite informe – Solicitud de concepto. "/>
    <s v="_x0009_Andrea Bibiana Castañeda Durán"/>
    <x v="0"/>
    <s v="FORMULACIÓN, ACTUALIZACIÓN ,ACOMPAÑAMINETO NORMATIVO Y OPERATIVO "/>
    <x v="0"/>
    <n v="35"/>
    <s v="20221140139912  "/>
    <d v="2022-03-30T00:00:00"/>
    <n v="20222000051891"/>
    <d v="2022-04-26T00:00:00"/>
    <n v="17"/>
    <n v="18"/>
    <x v="2"/>
    <m/>
    <d v="2022-04-26T00:00:00"/>
    <s v="PDF"/>
    <s v="Si"/>
    <s v="N/A"/>
    <s v="Radicado de entrada y salida sin archivar, respuesta enviada por respuestasatencionciudadano@dnbc.gov.co"/>
  </r>
  <r>
    <x v="0"/>
    <x v="1"/>
    <x v="20"/>
    <s v="DELEGACION DEPARTAMENTAL DE BOMBEROS PUTUMAYO  "/>
    <x v="2"/>
    <x v="1"/>
    <s v="CAC. Solicitud de apoyo consulta ante la DIAN. "/>
    <s v="_x0009_Andrea Bibiana Castañeda Durán"/>
    <x v="0"/>
    <s v="FORMULACIÓN, ACTUALIZACIÓN ,ACOMPAÑAMINETO NORMATIVO Y OPERATIVO "/>
    <x v="0"/>
    <n v="35"/>
    <s v="20221140139932  "/>
    <d v="2022-03-30T00:00:00"/>
    <m/>
    <d v="2022-04-29T00:00:00"/>
    <n v="20"/>
    <n v="21"/>
    <x v="3"/>
    <m/>
    <m/>
    <m/>
    <m/>
    <m/>
    <m/>
  </r>
  <r>
    <x v="0"/>
    <x v="1"/>
    <x v="21"/>
    <s v="EDUARD ALIRIO LAGUNA SUAREZ  "/>
    <x v="0"/>
    <x v="1"/>
    <s v="CAC. Aclaración de duda, sí personal con menos de las 150 horas curso bomberos nivel uno (1) y nivel dos se pueden graduar como bomberos. "/>
    <s v="Mauricio Delgado Perdomo "/>
    <x v="0"/>
    <s v="EDUCACIÓN NACIONAL PARA BOMBEROS  "/>
    <x v="0"/>
    <n v="35"/>
    <s v="20221140139942  "/>
    <d v="2022-03-30T00:00:00"/>
    <m/>
    <d v="2022-04-29T00:00:00"/>
    <n v="20"/>
    <n v="21"/>
    <x v="3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6">
  <r>
    <s v="Canal escrito"/>
    <s v="Formato PQRSD Web"/>
    <s v="Antioquia"/>
    <s v="Daniel Pinzón Gómez "/>
    <s v="Persona natural"/>
    <s v="Solicitud de informacion"/>
    <s v="Solicitud de información "/>
    <s v="Edgar Alexander Maya Lopez "/>
    <x v="0"/>
    <s v="EDUCACIÓN NACIONAL PARA BOMBEROS  "/>
    <s v="PETICIóN DE CONSULTA "/>
    <n v="35"/>
    <s v="20229000133042  "/>
    <d v="2022-03-01T00:00:00"/>
    <n v="20222140051611"/>
    <d v="2022-04-26T00:00:00"/>
    <n v="37"/>
    <n v="38"/>
    <x v="0"/>
  </r>
  <r>
    <s v="Canal escrito"/>
    <s v="Correo atencion ciudadano"/>
    <s v="Tolima"/>
    <s v="MELBA GISELLA VARGAS  "/>
    <s v="Persona natural"/>
    <s v="Solicitud de informacion"/>
    <s v="CAC. Solicitud apoyo seguimiento e investigación al CBV de Planadas. "/>
    <s v="Melba Vidal "/>
    <x v="0"/>
    <s v="INSPECCIÓN, VIGILANCIA Y CONTROL "/>
    <s v="PETICIóN INTERéS GENERAL  "/>
    <n v="30"/>
    <s v="20221140133162  "/>
    <d v="2022-03-01T00:00:00"/>
    <s v="_x0009_20222150049591"/>
    <d v="2022-04-21T00:00:00"/>
    <n v="34"/>
    <n v="35"/>
    <x v="0"/>
  </r>
  <r>
    <s v="Canal escrito"/>
    <s v="Correo atencion ciudadano"/>
    <s v="Tolima"/>
    <s v="MELBA GISELLA VARGAS  "/>
    <s v="Persona natural"/>
    <s v="Solicitud de informacion"/>
    <s v="CAC. Aclaración del documento que fué enviado el día 15/02/2022. "/>
    <s v="Melba Vidal "/>
    <x v="0"/>
    <s v="INSPECCIÓN, VIGILANCIA Y CONTROL "/>
    <s v="PETICIóN INTERéS GENERAL  "/>
    <n v="30"/>
    <s v="20221140133172  "/>
    <d v="2022-03-01T00:00:00"/>
    <n v="20222150049591"/>
    <d v="2022-04-21T00:00:00"/>
    <n v="34"/>
    <n v="35"/>
    <x v="0"/>
  </r>
  <r>
    <s v="Canal escrito"/>
    <s v="Correo atencion ciudadano"/>
    <s v="Bogota"/>
    <s v="VEEDURIA FUNCION PUBLICA  "/>
    <s v="Persona juridica"/>
    <s v="Solicitud de informacion"/>
    <s v="CAC. OFI2022-3620-DVR-3000 Respuesta al rad EXT_S22-00003952-PQRSD-003850-PQR VEEDUBOMB. "/>
    <s v="Carlos Armando López Barrera "/>
    <x v="1"/>
    <s v="GESTIÓN JURÍDICA "/>
    <s v="PETICIóN DOCUMENTOS O INFORMACIóN "/>
    <n v="20"/>
    <s v="20221140133232  "/>
    <d v="2022-03-01T00:00:00"/>
    <m/>
    <d v="2022-04-29T00:00:00"/>
    <n v="40"/>
    <n v="41"/>
    <x v="1"/>
  </r>
  <r>
    <s v="Canal escrito"/>
    <s v="Correo atencion ciudadano"/>
    <s v="Valle del Cauca"/>
    <s v="SINDICATO DISTRITAL DE BOMBEROS VOLUNTARIOS DE BUENAVENTURA  "/>
    <s v="Persona juridica"/>
    <s v="Solicitud de informacion"/>
    <s v="CAC. OFI2022-3623 Sr. Herberth Vargas respuesta EXT_S22-00008053-PQRSD-007187-PQR Sindicato Distrital de Bomberos de Buenaventura. "/>
    <s v="Andrea Bibiana Castañeda Durán  "/>
    <x v="0"/>
    <s v="FORMULACIÓN, ACTUALIZACIÓN ,ACOMPAÑAMINETO NORMATIVO Y OPERATIVO "/>
    <s v="PETICIóN DOCUMENTOS O INFORMACIóN "/>
    <n v="20"/>
    <s v="20221140133242  "/>
    <d v="2022-03-01T00:00:00"/>
    <n v="20222110046861"/>
    <d v="2022-04-29T00:00:00"/>
    <n v="40"/>
    <n v="41"/>
    <x v="1"/>
  </r>
  <r>
    <s v="Canal escrito"/>
    <s v="Correo atencion ciudadano"/>
    <s v="Bogota"/>
    <s v="WILLIAM JAVIER NIÑO RAMON  "/>
    <s v="Persona natural"/>
    <s v="Legislacion Bomberil"/>
    <s v="CAC. Consulta. "/>
    <s v="Camilo Portilla Quelal "/>
    <x v="0"/>
    <s v="FORMULACIÓN, ACTUALIZACIÓN ,ACOMPAÑAMINETO NORMATIVO Y OPERATIVO "/>
    <s v="PETICIóN INTERéS PARTICULAR  "/>
    <n v="30"/>
    <s v="20221140133272  "/>
    <d v="2022-03-01T00:00:00"/>
    <n v="20222110043341"/>
    <d v="2022-03-11T00:00:00"/>
    <n v="8"/>
    <n v="9"/>
    <x v="2"/>
  </r>
  <r>
    <s v="Canal escrito"/>
    <s v="Correo atencion ciudadano"/>
    <s v="Quindio"/>
    <s v="HIGH PERFORMANCE RECYCLE S.A.S ESP  "/>
    <s v="Persona juridica"/>
    <s v="Otros"/>
    <s v="CAC. Respuesta Oficial, EXT_S22-00005724-PQRSD-005605-PQR, permiso certificación para movilización pruebas de equipo para extinción de incendios a gran escala en el territorio nacional.  "/>
    <s v="Andrés Fernando Muñoz Cabrera "/>
    <x v="0"/>
    <s v="FORTALECIMIENTO BOMBERIL PARA LA RESPUESTA "/>
    <s v="PETICIóN INTERéS GENERAL  "/>
    <n v="30"/>
    <s v="20221140133322  "/>
    <d v="2022-03-02T00:00:00"/>
    <m/>
    <d v="2022-04-29T00:00:00"/>
    <n v="39"/>
    <n v="40"/>
    <x v="1"/>
  </r>
  <r>
    <s v="Canal escrito"/>
    <s v="Correo atencion ciudadano"/>
    <s v="Cundinamarca"/>
    <s v="CUERPO DE BOMBEROS DE CACHIPAY  "/>
    <s v="Entidad Bomberil"/>
    <s v="Acompañamiento juridico"/>
    <s v="CAC. SOLICITUD ASESORIA EVENTO A REALIZAR EN EL MUNICIPIO DE CAHIPAY. "/>
    <s v="Andrea Bibiana Castañeda Durán  "/>
    <x v="0"/>
    <s v="FORMULACIÓN, ACTUALIZACIÓN ,ACOMPAÑAMINETO NORMATIVO Y OPERATIVO "/>
    <s v="PETICIóN INTERéS GENERAL  "/>
    <n v="30"/>
    <s v="20221140133452  "/>
    <d v="2022-03-02T00:00:00"/>
    <n v="20222110050251"/>
    <d v="2022-04-26T00:00:00"/>
    <n v="36"/>
    <n v="37"/>
    <x v="0"/>
  </r>
  <r>
    <s v="Canal escrito"/>
    <s v="Correo atencion ciudadano"/>
    <s v="Bogota"/>
    <s v="GTS  "/>
    <s v="Persona juridica"/>
    <s v="Solicitud de informacion"/>
    <s v="CAC. Solicitud de Certificación de experiencia - OC No 75495. "/>
    <s v="_x0009_Alvaro Perez"/>
    <x v="2"/>
    <s v="GESTIÓN CONTRACTUAL"/>
    <s v="PETICIóN INTERéS PARTICULAR  "/>
    <n v="30"/>
    <s v="20221140133462  "/>
    <d v="2022-03-02T00:00:00"/>
    <s v="N/A"/>
    <d v="2022-03-23T00:00:00"/>
    <n v="14"/>
    <n v="15"/>
    <x v="2"/>
  </r>
  <r>
    <s v="Canal escrito"/>
    <s v="Servicio de Mensajeria"/>
    <s v="Bogota"/>
    <s v="ESOCOL COLOMBIA  "/>
    <s v="Persona juridica"/>
    <s v="Legislacion Bomberil"/>
    <s v="SM. Inquietudes inspecciones técnicas. "/>
    <s v="Edgar Alexander Maya Lopez "/>
    <x v="0"/>
    <s v="EDUCACIÓN NACIONAL PARA BOMBEROS  "/>
    <s v="PETICIóN DE CONSULTA "/>
    <n v="35"/>
    <s v="20221140133502  "/>
    <d v="2022-03-03T00:00:00"/>
    <n v="20222140051881"/>
    <d v="2022-04-26T00:00:00"/>
    <n v="35"/>
    <n v="36"/>
    <x v="2"/>
  </r>
  <r>
    <s v="Canal escrito"/>
    <s v="Correo institucional"/>
    <s v="Bogota"/>
    <s v="CONTRALORIA DELEGADA PARA EL SECTOR DE INFRAESTRUTURA CAROLINA SANCHEZ BRAVO  "/>
    <s v="Entidad publica"/>
    <s v="Solicitud de informacion"/>
    <s v="CI. Solicitud información Seguimiento reportes SIRECI entre el 31/12/2020 y 26/11/2021 - Averiguación Preliminar. "/>
    <s v="Alvaro Perez"/>
    <x v="2"/>
    <s v="GESTIÓN CONTRACTUAL"/>
    <s v="PETICIóN ENTRE AUTORIDADES  "/>
    <n v="10"/>
    <s v="20221140133662  "/>
    <d v="2022-03-03T00:00:00"/>
    <n v="20223130043311"/>
    <d v="2022-03-08T00:00:00"/>
    <n v="3"/>
    <n v="4"/>
    <x v="2"/>
  </r>
  <r>
    <s v="Canal escrito"/>
    <s v="Correo atencion ciudadano"/>
    <s v="Bogota"/>
    <s v="CONTRALORIA DELAGA PARA INFRAESTRUCTORA  "/>
    <s v="Entidad publica"/>
    <s v="Solicitud de informacion"/>
    <s v="CAC. Reiteración de solicitud de información, según Oficio con radicado No 2022EE0027239 del 21 de febrero de 2022. "/>
    <s v="Alvaro Perez "/>
    <x v="2"/>
    <s v="GESTIÓN CONTRACTUAL "/>
    <s v="PETICIóN ENTRE AUTORIDADES  "/>
    <n v="10"/>
    <s v="20221140133722  "/>
    <d v="2022-03-03T00:00:00"/>
    <m/>
    <d v="2022-04-29T00:00:00"/>
    <n v="38"/>
    <n v="39"/>
    <x v="1"/>
  </r>
  <r>
    <s v="Canal escrito"/>
    <s v="Formato PQRSD Web"/>
    <s v="Arauca"/>
    <s v="ANONIMO_PQRSD "/>
    <s v="Persona natural"/>
    <s v="Legislacion Bomberil"/>
    <s v="OBLIGATORIEDAD DE VACUNACION CONTRA COVID-19 PARA INGRESAR A CUERPO DE BOMBEROS "/>
    <s v="Andrea Bibiana Castañeda Durán  "/>
    <x v="0"/>
    <s v="FORMULACIÓN, ACTUALIZACIÓN ,ACOMPAÑAMINETO NORMATIVO Y OPERATIVO "/>
    <s v="PETICIóN DE CONSULTA "/>
    <n v="35"/>
    <s v="20229000133792  "/>
    <d v="2022-03-03T00:00:00"/>
    <s v="_x0009_20222110051321"/>
    <d v="2022-04-27T00:00:00"/>
    <n v="36"/>
    <n v="37"/>
    <x v="0"/>
  </r>
  <r>
    <s v="Canal escrito"/>
    <s v="Formato PQRSD Web"/>
    <s v="Arauca"/>
    <s v="JESSICA ALEJANDRA TORRES MOGOLLON "/>
    <s v="Persona natural"/>
    <s v="Legislacion Bomberil"/>
    <s v="CERTIFICACION DE OBLIGATORIEDAD EN VACUNACION COVID 19 PARA INGRESO COMO VOLUNTARIA "/>
    <s v="Andrea Bibiana Castañeda Durán  "/>
    <x v="0"/>
    <s v="FORMULACIÓN, ACTUALIZACIÓN ,ACOMPAÑAMINETO NORMATIVO Y OPERATIVO "/>
    <s v="PETICIóN DE CONSULTA "/>
    <n v="35"/>
    <s v="20229000133802  "/>
    <d v="2022-03-03T00:00:00"/>
    <n v="20222110051321"/>
    <d v="2022-04-27T00:00:00"/>
    <n v="36"/>
    <n v="37"/>
    <x v="0"/>
  </r>
  <r>
    <s v="Canal escrito"/>
    <s v="Correo atencion ciudadano"/>
    <s v="Valle del Cauca"/>
    <s v="CUERPO DE BOMBEROS VOLUNTARIOS DE DAGUA  "/>
    <s v="Entidad Bomberil"/>
    <s v="Legislacion Bomberil"/>
    <s v="CAC. Centros de formación para brigadas contraincendios del Valle del Cauca y Colombia.  "/>
    <s v="Edgar Alexander Maya Lopez"/>
    <x v="0"/>
    <s v="EDUCACIÓN NACIONAL PARA BOMBEROS"/>
    <s v="PETICIóN INTERéS GENERAL  "/>
    <n v="30"/>
    <s v="20221140133992  "/>
    <d v="2022-03-04T00:00:00"/>
    <s v="N/A"/>
    <d v="2022-03-28T00:00:00"/>
    <n v="15"/>
    <n v="16"/>
    <x v="2"/>
  </r>
  <r>
    <s v="Canal escrito"/>
    <s v="Correo atencion ciudadano"/>
    <s v="Bolivar"/>
    <s v="MIEMBROS FUNDADORES ASOCIADOS DEL CBV DE SANTA CRUZ DE MOMPOX  "/>
    <s v="Persona juridica"/>
    <s v="Queja contra Cuerpo de Bomberos"/>
    <s v="CAC. Traslado por competencia Queja Mompox "/>
    <s v="Melba Vidal "/>
    <x v="0"/>
    <s v="INSPECCIÓN, VIGILANCIA Y CONTROL "/>
    <s v="PETICIóN INTERéS GENERAL  "/>
    <n v="30"/>
    <s v="20221140134032  "/>
    <d v="2022-03-04T00:00:00"/>
    <m/>
    <d v="2022-04-29T00:00:00"/>
    <n v="37"/>
    <n v="38"/>
    <x v="1"/>
  </r>
  <r>
    <s v="Canal escrito"/>
    <s v="Correo atencion ciudadano"/>
    <s v="Tolima"/>
    <s v="MELBA GISELLA VARGAS  "/>
    <s v="Persona natural"/>
    <s v="Queja contra Cuerpo de Bomberos"/>
    <s v="CAC. Reiteración solicitud de apoyo, seguimiento e investigación al CBV de Plandas. "/>
    <s v="Melba Vidal "/>
    <x v="0"/>
    <s v="INSPECCIÓN, VIGILANCIA Y CONTROL "/>
    <s v="PETICIóN INTERéS GENERAL  "/>
    <n v="30"/>
    <s v="20221140134102  "/>
    <d v="2022-03-04T00:00:00"/>
    <m/>
    <d v="2022-04-29T00:00:00"/>
    <n v="37"/>
    <n v="38"/>
    <x v="1"/>
  </r>
  <r>
    <s v="Canal escrito"/>
    <s v="Formato PQRSD Web"/>
    <s v="No designa"/>
    <s v="ANONIMO_PQRSD "/>
    <s v="Persona natural"/>
    <s v="Solicitud de informacion"/>
    <s v="PERFIL DOCENTES AERONAUTICA CIVIL BOMBEROS "/>
    <s v="Jose Alexander Teuta Gomez "/>
    <x v="0"/>
    <s v="EDUCACIÓN NACIONAL PARA BOMBEROS  "/>
    <s v="PETICIóN INTERéS PARTICULAR  "/>
    <n v="30"/>
    <s v="20229000134132  "/>
    <d v="2022-03-05T00:00:00"/>
    <m/>
    <d v="2022-04-12T00:00:00"/>
    <n v="25"/>
    <n v="26"/>
    <x v="3"/>
  </r>
  <r>
    <s v="Canal escrito"/>
    <s v="Correo atencion ciudadano"/>
    <s v="Valle del Cauca"/>
    <s v="CUERPO DE BOMBEROS VOLUNTARIOS CAICEDONIA  "/>
    <s v="Entidad Bomberil"/>
    <s v="Solicitud de informacion"/>
    <s v="CAC. solitud información comodato. "/>
    <s v="Alvaro Perez "/>
    <x v="2"/>
    <s v="GESTIÓN CONTRACTUAL "/>
    <s v="PETICIóN DOCUMENTOS O INFORMACIóN "/>
    <n v="20"/>
    <s v="20221140134152  "/>
    <d v="2022-03-07T00:00:00"/>
    <m/>
    <d v="2022-04-29T00:00:00"/>
    <n v="36"/>
    <n v="37"/>
    <x v="1"/>
  </r>
  <r>
    <s v="Canal escrito"/>
    <s v="Correo atencion ciudadano"/>
    <s v="Bogota"/>
    <s v="SIHO ALEXANDER LUQUE  "/>
    <s v="Persona natural"/>
    <s v="Legislacion Bomberil"/>
    <s v="CAC. SOLICITUD DE ORIENTACION LEGAL Y NORMATIVA. "/>
    <s v="Andrea Bibiana Castañeda Durán  "/>
    <x v="0"/>
    <s v="FORMULACIÓN, ACTUALIZACIÓN ,ACOMPAÑAMINETO NORMATIVO Y OPERATIVO "/>
    <s v="PETICIóN DE CONSULTA "/>
    <n v="35"/>
    <s v="20221140134172  "/>
    <d v="2022-03-07T00:00:00"/>
    <n v="20222110051471"/>
    <d v="2022-04-27T00:00:00"/>
    <n v="34"/>
    <n v="35"/>
    <x v="2"/>
  </r>
  <r>
    <s v="Canal escrito"/>
    <s v="Correo atencion ciudadano"/>
    <s v="Valle del Cauca"/>
    <s v="CUERPO DE BOMBEROS VOLUNTARIOS DE PALMIRA  "/>
    <s v="Entidad Bomberil"/>
    <s v="Solicitud de informacion"/>
    <s v="CAC. Solicitud Información. "/>
    <s v="Jorge Restrepo Sanguino "/>
    <x v="0"/>
    <s v="FORMULACIÓN, ACTUALIZACIÓN ,ACOMPAÑAMINETO NORMATIVO Y OPERATIVO "/>
    <s v="PETICIóN INTERéS PARTICULAR  "/>
    <n v="30"/>
    <s v="20221140134212  "/>
    <d v="2022-03-07T00:00:00"/>
    <n v="20222110047661"/>
    <d v="2022-04-04T00:00:00"/>
    <n v="19"/>
    <n v="20"/>
    <x v="2"/>
  </r>
  <r>
    <s v="Canal escrito"/>
    <s v="Correo atencion ciudadano"/>
    <s v="Antioquia"/>
    <s v="CUERPO DE BOMBEROS VOLUNTARIOS DE GIRARDOTA  "/>
    <s v="Entidad Bomberil"/>
    <s v="Solicitud de informacion"/>
    <s v="CAC. Solicitud de Directriz ARL voluntarios. "/>
    <s v="Jorge Restrepo Sanguino "/>
    <x v="0"/>
    <s v="FORMULACIÓN, ACTUALIZACIÓN ,ACOMPAÑAMINETO NORMATIVO Y OPERATIVO "/>
    <s v="PETICIóN INTERéS GENERAL  "/>
    <n v="30"/>
    <s v="20221140134222  "/>
    <d v="2022-03-07T00:00:00"/>
    <n v="20222110050281"/>
    <d v="2022-04-29T00:00:00"/>
    <n v="36"/>
    <n v="37"/>
    <x v="1"/>
  </r>
  <r>
    <s v="Canal escrito"/>
    <s v="Correo atencion ciudadano"/>
    <s v="Tolima"/>
    <s v="DIEGO GUTIERREZ  "/>
    <s v="Persona natural"/>
    <s v="Queja contra Cuerpo de Bomberos"/>
    <s v="CAC. Inspección control y vigilancia. "/>
    <s v="Melba Vidal "/>
    <x v="0"/>
    <s v="INSPECCIÓN, VIGILANCIA Y CONTROL "/>
    <s v="PETICIóN INTERéS PARTICULAR  "/>
    <n v="30"/>
    <s v="20221140134252  "/>
    <d v="2022-03-07T00:00:00"/>
    <n v="20222150051541"/>
    <d v="2022-04-27T00:00:00"/>
    <n v="34"/>
    <n v="35"/>
    <x v="2"/>
  </r>
  <r>
    <s v="Canal escrito"/>
    <s v="Correo atencion ciudadano"/>
    <s v="Cundinamarca"/>
    <s v="PAOLA ANDREA RODRIGUEZ BULLA  "/>
    <s v="Persona natural"/>
    <s v="Legislacion Bomberil"/>
    <s v="CAC. Derecho de petición de consulta. "/>
    <s v="Camilo Portilla Quelal "/>
    <x v="0"/>
    <s v="FORMULACIÓN, ACTUALIZACIÓN ,ACOMPAÑAMINETO NORMATIVO Y OPERATIVO "/>
    <s v="PETICIóN DE CONSULTA "/>
    <n v="35"/>
    <s v="20221140134262  "/>
    <d v="2022-03-07T00:00:00"/>
    <m/>
    <d v="2022-04-29T00:00:00"/>
    <n v="36"/>
    <n v="37"/>
    <x v="1"/>
  </r>
  <r>
    <s v="Canal escrito"/>
    <s v="Correo atencion ciudadano"/>
    <s v="Tolima"/>
    <s v="CUERPO DE BOMBEROS VOLUNTARIOS DE LIBANO  "/>
    <s v="Entidad Bomberil"/>
    <s v="Solicitud de informacion"/>
    <s v="CAC. Solicitud de información. "/>
    <s v="Camilo Portilla Quelal "/>
    <x v="0"/>
    <s v="FORMULACIÓN, ACTUALIZACIÓN ,ACOMPAÑAMINETO NORMATIVO Y OPERATIVO "/>
    <s v="PETICIóN INTERéS PARTICULAR  "/>
    <n v="30"/>
    <s v="20221140134292  "/>
    <d v="2022-03-07T00:00:00"/>
    <m/>
    <d v="2022-04-29T00:00:00"/>
    <n v="36"/>
    <n v="37"/>
    <x v="1"/>
  </r>
  <r>
    <s v="Canal escrito"/>
    <s v="Correo atencion ciudadano"/>
    <s v="Antioquia"/>
    <s v="DANIEL PINZON GOMEZ  "/>
    <s v="Persona natural"/>
    <s v="Legislacion Bomberil"/>
    <s v="CAC. PQRSD, Resolución 0256 de 2014. "/>
    <s v="Edgar Alexander Maya Lopez "/>
    <x v="0"/>
    <s v="EDUCACIÓN NACIONAL PARA BOMBEROS  "/>
    <s v="PETICIóN DE CONSULTA "/>
    <n v="35"/>
    <s v="20221140134302  "/>
    <d v="2022-03-07T00:00:00"/>
    <n v="20222140051611"/>
    <d v="2022-04-26T00:00:00"/>
    <n v="33"/>
    <n v="34"/>
    <x v="2"/>
  </r>
  <r>
    <s v="Canal escrito"/>
    <s v="Correo atencion ciudadano"/>
    <s v="Cundinamarca"/>
    <s v="CUERPO DE BOMBEROS VOLUNTARIOS VIOTA CUNDINAMARCA "/>
    <s v="Entidad Bomberil"/>
    <s v="Acompañamiento juridico"/>
    <s v="CAC. documentos viota, apoyo jurídico. "/>
    <s v="Jorge Restrepo Sanguino "/>
    <x v="0"/>
    <s v="FORMULACIÓN, ACTUALIZACIÓN ,ACOMPAÑAMINETO NORMATIVO Y OPERATIVO "/>
    <s v="PETICIóN INTERéS GENERAL  "/>
    <n v="30"/>
    <s v="20221140134422  "/>
    <d v="2022-03-09T00:00:00"/>
    <n v="20222110050841"/>
    <d v="2022-04-26T00:00:00"/>
    <n v="31"/>
    <n v="32"/>
    <x v="0"/>
  </r>
  <r>
    <s v="Canal escrito"/>
    <s v="Correo atencion ciudadano"/>
    <s v="Caldas"/>
    <s v="GOBERNACION DE CALDAS  "/>
    <s v="Entidad Territorial"/>
    <s v="Legislacion Bomberil"/>
    <s v="CAC. Solicitud concepto juridico. "/>
    <s v="Jorge Restrepo Sanguino "/>
    <x v="0"/>
    <s v="FORMULACIÓN, ACTUALIZACIÓN ,ACOMPAÑAMINETO NORMATIVO Y OPERATIVO "/>
    <s v="PETICIóN DE CONSULTA "/>
    <n v="35"/>
    <s v="20221140134542  "/>
    <d v="2022-03-09T00:00:00"/>
    <n v="20222110051861"/>
    <d v="2022-04-27T00:00:00"/>
    <n v="32"/>
    <n v="33"/>
    <x v="2"/>
  </r>
  <r>
    <s v="Canal escrito"/>
    <s v="Correo institucional"/>
    <s v="Cundinamarca"/>
    <s v="PAOLA ANDREA RODRIGUEZ BULLA  "/>
    <s v="Persona natural"/>
    <s v="Solicitud de informacion"/>
    <s v="CI. Petición reiterativa, número de radicado 2022140134262. Radicado Ministerio del Interior: EXT_S22-00020317-PQRSD-016726-PQR. "/>
    <s v="Camilo Portilla Quelal "/>
    <x v="0"/>
    <s v="FORMULACIÓN, ACTUALIZACIÓN ,ACOMPAÑAMINETO NORMATIVO Y OPERATIVO "/>
    <s v="PETICIóN DE CONSULTA "/>
    <n v="35"/>
    <s v="20221140134572  "/>
    <d v="2022-03-09T00:00:00"/>
    <n v="20222110051941"/>
    <d v="2022-04-29T00:00:00"/>
    <n v="34"/>
    <n v="35"/>
    <x v="3"/>
  </r>
  <r>
    <s v="Canal escrito"/>
    <s v="Correo atencion ciudadano"/>
    <s v="Cundinamarca"/>
    <s v="ALCALDIA SOACHA CUNDINAMARCA "/>
    <s v="Entidad publica"/>
    <s v="Solicitud de informacion"/>
    <s v="CAC. Reiteración: novedad de registro RUE DNBC.  "/>
    <s v="Carlos Cartagena Cano"/>
    <x v="1"/>
    <s v="CITEL"/>
    <s v="PETICIóN DOCUMENTOS O INFORMACIóN "/>
    <n v="20"/>
    <s v="20221140134682  "/>
    <d v="2022-03-09T00:00:00"/>
    <s v="N/A"/>
    <d v="2022-03-11T00:00:00"/>
    <n v="2"/>
    <n v="3"/>
    <x v="2"/>
  </r>
  <r>
    <s v="Canal escrito"/>
    <s v="Correo atencion ciudadano"/>
    <s v="Bogota"/>
    <s v="VEEDURIA CIUDADANA AMIGA  "/>
    <s v="Persona juridica"/>
    <s v="Queja contra Cuerpo de Bomberos"/>
    <s v="CAC. Solicitud intervención de manera Oficiosa el cuerpo de Bomberos de Caldas. "/>
    <s v="Julio Alejandro Chamorro Cabrera"/>
    <x v="0"/>
    <s v="INSPECCIÓN, VIGILANCIA Y CONTROL "/>
    <s v="PETICIóN INTERéS GENERAL  "/>
    <n v="30"/>
    <s v="20221140134692  "/>
    <d v="2022-03-09T00:00:00"/>
    <n v="20222000049561"/>
    <d v="2022-04-01T00:00:00"/>
    <n v="16"/>
    <n v="17"/>
    <x v="2"/>
  </r>
  <r>
    <s v="Canal escrito"/>
    <s v="Correo atencion ciudadano"/>
    <s v="Bogota"/>
    <s v="CONTRALORIA DELEGADA PARA EL SECTOR DE INFRAESTRUTURA CAROLINA SANCHEZ BRAVO  "/>
    <s v="Entidad publica"/>
    <s v="Solicitud de informacion"/>
    <s v="CAC. Oficio 2022EE0037555- Reiteración de información Contraloría General de la República - Atención Denuncias 2021-206012-82111-D, 2021-208978-82111-D, 2021-210344-82111-D, 2021-212026-82111-D. "/>
    <s v="Carlos Armando López Barrera "/>
    <x v="1"/>
    <s v="GESTIÓN JURÍDICA "/>
    <s v="PETICIóN ENTRE AUTORIDADES  "/>
    <n v="10"/>
    <s v="20221140134722  "/>
    <d v="2022-03-09T00:00:00"/>
    <m/>
    <d v="2022-04-29T00:00:00"/>
    <n v="34"/>
    <n v="35"/>
    <x v="1"/>
  </r>
  <r>
    <s v="Canal escrito"/>
    <s v="Correo atencion ciudadano"/>
    <s v="Caldas"/>
    <s v="CUERPO DE BOMBEROS VOLUNTARIOS DE MANIZALES  "/>
    <s v="Entidad Bomberil"/>
    <s v="Solicitud de informacion"/>
    <s v="CAC. SOLICITUD ACTIVACION UNIDAD BOMBERIL EN LA RUE. "/>
    <s v="Carlos Cartagena Cano"/>
    <x v="1"/>
    <s v="CITEL"/>
    <s v="PETICIóN INTERéS PARTICULAR  "/>
    <n v="30"/>
    <s v="20221140134732  "/>
    <d v="2022-03-09T00:00:00"/>
    <s v="N/A"/>
    <d v="2022-04-19T00:00:00"/>
    <n v="22"/>
    <n v="27"/>
    <x v="2"/>
  </r>
  <r>
    <s v="Canal escrito"/>
    <s v="Correo atencion ciudadano"/>
    <s v="Magdalena"/>
    <s v="ALCALDIA MUNICIPAL PIVIJAY MAGDALENA "/>
    <s v="Entidad Territorial"/>
    <s v="Acompañamiento juridico"/>
    <s v="CAC. SOLICITUD DE MESA TÉCNICA CON LA DIRECCIÓN NACIONAL DEL BOMBEROS. INCUMPLIMIENTOS DE LOS COMPROMISOS POR PARTE DE LA GOBERNACIÓN DEL MAGDALENA. "/>
    <s v="Melba Vidal "/>
    <x v="0"/>
    <s v="INSPECCIÓN, VIGILANCIA Y CONTROL "/>
    <s v="PETICIóN INTERéS GENERAL  "/>
    <n v="30"/>
    <s v="20221140134782  "/>
    <d v="2022-03-09T00:00:00"/>
    <m/>
    <d v="2022-04-29T00:00:00"/>
    <n v="34"/>
    <n v="35"/>
    <x v="1"/>
  </r>
  <r>
    <s v="Canal escrito"/>
    <s v="Correo atencion ciudadano"/>
    <s v="Atlantico"/>
    <s v="CUERPO DE BOMBEROS VOLUNTARIOS DE SABANALARGA  "/>
    <s v="Entidad Bomberil"/>
    <s v="Solicitud de informacion"/>
    <s v="CAC. SOLICITUD DE INFORMACION. "/>
    <s v="Mauricio Delgado Perdomo"/>
    <x v="0"/>
    <s v="EDUCACIÓN NACIONAL PARA BOMBEROS"/>
    <s v="PETICIóN INTERéS PARTICULAR  "/>
    <n v="30"/>
    <s v="20221140134872  "/>
    <d v="2022-03-10T00:00:00"/>
    <s v="N/A"/>
    <d v="2022-03-11T00:00:00"/>
    <n v="1"/>
    <n v="2"/>
    <x v="2"/>
  </r>
  <r>
    <s v="Canal escrito"/>
    <s v="Correo atencion ciudadano"/>
    <s v="Antioquia"/>
    <s v="CUERPO DE BOMBEROS VOLUNTARIOS DE GIRARDOTA  "/>
    <s v="Entidad Bomberil"/>
    <s v="Solicitud de informacion"/>
    <s v="CAC. Solicitud de aclaración ascensos personal bomberos Girardota.  "/>
    <s v="Mauricio Delgado Perdomo"/>
    <x v="0"/>
    <s v="EDUCACIÓN NACIONAL PARA BOMBEROS"/>
    <s v="PETICIóN INTERéS GENERAL  "/>
    <n v="30"/>
    <s v="20221140135042  "/>
    <d v="2022-03-10T00:00:00"/>
    <n v="20222140047521"/>
    <d v="2022-03-17T00:00:00"/>
    <n v="5"/>
    <n v="6"/>
    <x v="2"/>
  </r>
  <r>
    <s v="Canal escrito"/>
    <s v="Correo atencion ciudadano"/>
    <s v="Casanare"/>
    <s v="CUERPO DE BOMBEROS VOLUNTARIOS DE TRINIDAD - CASANARE  "/>
    <s v="Entidad Bomberil"/>
    <s v="Solicitud de informacion"/>
    <s v="CAC. Solicitud de apoyo.  "/>
    <s v="Andrea Bibiana Castañeda Durán  "/>
    <x v="0"/>
    <s v="FORMULACIÓN, ACTUALIZACIÓN ,ACOMPAÑAMINETO NORMATIVO Y OPERATIVO "/>
    <s v="PETICIóN INTERéS GENERAL  "/>
    <n v="30"/>
    <s v="20221140135202  "/>
    <d v="2022-03-10T00:00:00"/>
    <n v="20222110047481"/>
    <d v="2022-04-04T00:00:00"/>
    <n v="16"/>
    <n v="17"/>
    <x v="2"/>
  </r>
  <r>
    <s v="Canal escrito"/>
    <s v="Formato PQRSD Web"/>
    <s v="Cundinamarca"/>
    <s v="Jorge Ardila Pallares "/>
    <s v="Persona natural"/>
    <s v="Legislacion Bomberil"/>
    <s v="Requerimiento claridad sobre el color (azul) de la tela del uniforme número 3. "/>
    <s v="Andrés Fernando Muñoz Cabrera "/>
    <x v="0"/>
    <s v="FORTALECIMIENTO BOMBERIL PARA LA RESPUESTA "/>
    <s v="PETICIóN DE CONSULTA "/>
    <n v="35"/>
    <s v="20229000135262  "/>
    <d v="2022-03-11T00:00:00"/>
    <m/>
    <d v="2022-04-29T00:00:00"/>
    <n v="32"/>
    <n v="33"/>
    <x v="3"/>
  </r>
  <r>
    <s v="Canal escrito"/>
    <s v="Correo atencion ciudadano"/>
    <s v="Antioquia"/>
    <s v="CAM ALCALDIA MEDELLIN ANTIOQUIA "/>
    <s v="Entidad Territorial"/>
    <s v="Legislacion Bomberil"/>
    <s v="CAC: Solicitud de concepto sobre la aplicación de la Ley 2187 de 2022 "/>
    <s v="Jorge Restrepo Sanguino "/>
    <x v="0"/>
    <s v="FORMULACIÓN, ACTUALIZACIÓN ,ACOMPAÑAMINETO NORMATIVO Y OPERATIVO "/>
    <s v="PETICIóN DE CONSULTA "/>
    <n v="35"/>
    <s v="20221140135372  "/>
    <d v="2022-03-15T00:00:00"/>
    <m/>
    <d v="2022-04-29T00:00:00"/>
    <n v="30"/>
    <n v="31"/>
    <x v="3"/>
  </r>
  <r>
    <s v="Canal escrito"/>
    <s v="Correo atencion ciudadano"/>
    <s v="Bogota"/>
    <s v="Sonia Sanchez  "/>
    <s v="Persona natural"/>
    <s v="Legislacion Bomberil"/>
    <s v="CAC SOLICITUD DE INFORMACION "/>
    <s v="Andrea Bibiana Castañeda Durán  "/>
    <x v="0"/>
    <s v="FORMULACIÓN, ACTUALIZACIÓN ,ACOMPAÑAMINETO NORMATIVO Y OPERATIVO "/>
    <s v="PETICIóN DE CONSULTA "/>
    <n v="35"/>
    <s v="20221140135392  "/>
    <d v="2022-03-15T00:00:00"/>
    <n v="20222110051481"/>
    <d v="2022-04-27T00:00:00"/>
    <n v="28"/>
    <n v="29"/>
    <x v="2"/>
  </r>
  <r>
    <s v="Canal escrito"/>
    <s v="Correo atencion ciudadano"/>
    <s v="Santander"/>
    <s v="GOBERNACION DE SANTANDER  "/>
    <s v="Entidad Territorial"/>
    <s v="Otros"/>
    <s v="CAC Auto de apertura de averiguación preliminar "/>
    <s v="Julio Cesar Garcia Triana"/>
    <x v="0"/>
    <s v="INSPECCIÓN, VIGILANCIA Y CONTROL "/>
    <s v="PETICIóN DE CONSULTA "/>
    <n v="35"/>
    <s v="20221140135402  "/>
    <d v="2022-03-15T00:00:00"/>
    <s v="N/A"/>
    <d v="2022-04-01T00:00:00"/>
    <n v="12"/>
    <n v="13"/>
    <x v="2"/>
  </r>
  <r>
    <s v="Canal escrito"/>
    <s v="Correo atencion ciudadano"/>
    <s v="Bogota"/>
    <s v="GOBERNACION DE SANTANDER  "/>
    <s v="Entidad Territorial"/>
    <s v="Solicitud de informacion"/>
    <s v="CAC Traslado de solicitud "/>
    <s v="Jorge Restrepo Sanguino "/>
    <x v="0"/>
    <s v="FORMULACIÓN, ACTUALIZACIÓN ,ACOMPAÑAMINETO NORMATIVO Y OPERATIVO "/>
    <s v="PETICIóN DE CONSULTA "/>
    <n v="35"/>
    <s v="20221140135452  "/>
    <d v="2022-03-15T00:00:00"/>
    <m/>
    <d v="2022-04-29T00:00:00"/>
    <n v="30"/>
    <n v="31"/>
    <x v="3"/>
  </r>
  <r>
    <s v="Canal escrito"/>
    <s v="Correo atencion ciudadano"/>
    <s v="Bogota"/>
    <s v="CUERPO DE BOMBEROS OFICIALES DE BOGOTA Ing. Jorge Ardila Pallares  "/>
    <s v="Entidad Bomberil"/>
    <s v="Legislacion Bomberil"/>
    <s v="CAC Consulta - Resolución 328 del 22 de octubre del 2020  "/>
    <s v="Andrés Fernando Muñoz Cabrera "/>
    <x v="0"/>
    <s v="FORTALECIMIENTO BOMBERIL PARA LA RESPUESTA "/>
    <s v="PETICIóN DE CONSULTA "/>
    <n v="35"/>
    <s v="20221140135462  "/>
    <d v="2022-03-15T00:00:00"/>
    <m/>
    <d v="2022-04-29T00:00:00"/>
    <n v="30"/>
    <n v="31"/>
    <x v="3"/>
  </r>
  <r>
    <s v="Canal presencial"/>
    <s v="Radicacion directa"/>
    <s v="Quindio"/>
    <s v="CUERPO DE BOMBEROS LOS FUNDADORES  "/>
    <s v="Entidad Bomberil"/>
    <s v="Legislacion Bomberil"/>
    <s v="RD SOLICITUD CONCEPTO "/>
    <s v="Lina Maria Rojas Gallego"/>
    <x v="0"/>
    <s v="EDUCACIÓN NACIONAL PARA BOMBEROS"/>
    <s v="PETICIóN DE CONSULTA "/>
    <n v="35"/>
    <s v="20221140135502  "/>
    <d v="2022-03-15T00:00:00"/>
    <n v="20222140050611"/>
    <d v="2022-04-26T00:00:00"/>
    <n v="27"/>
    <n v="28"/>
    <x v="2"/>
  </r>
  <r>
    <s v="Canal escrito"/>
    <s v="Correo atencion ciudadano"/>
    <s v="Santander"/>
    <s v="GOBERNACION DE SANTANDER  "/>
    <s v="Entidad Territorial"/>
    <s v="Otros"/>
    <s v="CAC Oficio de comunicación y Auto de apertura de averiguación preliminar "/>
    <s v="Julio Cesar Garcia Triana"/>
    <x v="0"/>
    <s v="INSPECCIÓN, VIGILANCIA Y CONTROL "/>
    <s v="PETICIóN DE CONSULTA "/>
    <n v="35"/>
    <s v="20221140135542  "/>
    <d v="2022-03-15T00:00:00"/>
    <s v="N/A"/>
    <d v="2022-04-01T00:00:00"/>
    <n v="12"/>
    <n v="13"/>
    <x v="2"/>
  </r>
  <r>
    <s v="Canal escrito"/>
    <s v="Correo atencion ciudadano"/>
    <s v="Bogota"/>
    <s v="CUERPO DE BOMBEROS VOLUNTARIOS DE VILLAGORGONA CANDELARIA  "/>
    <s v="Entidad Bomberil"/>
    <s v="Legislacion Bomberil"/>
    <s v="CAC Solicitud de información "/>
    <s v="Andrea Bibiana Castañeda Durán  "/>
    <x v="0"/>
    <s v="FORMULACIÓN, ACTUALIZACIÓN ,ACOMPAÑAMINETO NORMATIVO Y OPERATIVO "/>
    <s v="PETICIóN DE CONSULTA "/>
    <n v="35"/>
    <s v="20221140135552  "/>
    <d v="2022-03-15T00:00:00"/>
    <n v="20222110051511"/>
    <d v="2022-04-27T00:00:00"/>
    <n v="28"/>
    <n v="29"/>
    <x v="2"/>
  </r>
  <r>
    <s v="Canal escrito"/>
    <s v="Correo atencion ciudadano"/>
    <s v="Cesar"/>
    <s v="CUERPO DE BOMBEROS VOLUNTARIOS DE VALLEDUPAR  "/>
    <s v="Entidad Bomberil"/>
    <s v="Queja contra Cuerpo de Bomberos"/>
    <s v="CAC INTERVENCION CBV VALLEDUPAR "/>
    <s v="Jorge Restrepo Sanguino "/>
    <x v="0"/>
    <s v="FORMULACIÓN, ACTUALIZACIÓN ,ACOMPAÑAMINETO NORMATIVO Y OPERATIVO "/>
    <s v="PETICIóN INTERéS GENERAL  "/>
    <n v="30"/>
    <s v="20221140135562  "/>
    <d v="2022-03-15T00:00:00"/>
    <m/>
    <d v="2022-04-29T00:00:00"/>
    <n v="30"/>
    <n v="31"/>
    <x v="3"/>
  </r>
  <r>
    <s v="Canal escrito"/>
    <s v="Correo atencion ciudadano"/>
    <s v="Caldas"/>
    <s v="CUERPO DE BOMBEROS VOLUNTARIOS DE VITERBO - CALDAS  "/>
    <s v="Entidad Bomberil"/>
    <s v="Solicitud de informacion"/>
    <s v="CAC. Inquietud educación. "/>
    <s v="Mauricio Delgado Perdomo"/>
    <x v="0"/>
    <s v="EDUCACIÓN NACIONAL PARA BOMBEROS"/>
    <s v="PETICIóN INTERéS PARTICULAR  "/>
    <n v="30"/>
    <s v="20221140135702  "/>
    <d v="2022-03-16T00:00:00"/>
    <s v="N/A"/>
    <d v="2022-03-17T00:00:00"/>
    <n v="1"/>
    <n v="2"/>
    <x v="2"/>
  </r>
  <r>
    <s v="Canal escrito"/>
    <s v="Correo atencion ciudadano"/>
    <s v="Bogota"/>
    <s v="YEINER PAUL SOTO HERNÁNDEZ "/>
    <s v="Persona natural"/>
    <s v="Otros"/>
    <s v="CAC. Solicitud urgente para que se tenga en cuenta para dotación de implementos para pagar incendios. "/>
    <s v="Andrés Fernando Muñoz Cabrera "/>
    <x v="0"/>
    <s v="FORTALECIMIENTO BOMBERIL PARA LA RESPUESTA "/>
    <s v="PETICIóN INTERéS GENERAL  "/>
    <n v="30"/>
    <s v="20221140135712  "/>
    <d v="2022-03-16T00:00:00"/>
    <m/>
    <d v="2022-04-29T00:00:00"/>
    <n v="28"/>
    <n v="30"/>
    <x v="3"/>
  </r>
  <r>
    <s v="Canal escrito"/>
    <s v="Correo atencion ciudadano"/>
    <s v="Bogota"/>
    <s v="CONTRALORIA GENERAL DE LA NACION VIGILANCIA FISCAL SECTOR INFRAESTRUCTURA  "/>
    <s v="Entidad publica"/>
    <s v="Solicitud de informacion"/>
    <s v="CAC. Segunda Reiteración de Información CGR - Atención Denuncias 2021-206012-82111-D, 2021-208978-82111-D, 2021-210344-82111-D, 2021-212026-82111-D. "/>
    <s v="Carlos Armando López Barrera "/>
    <x v="1"/>
    <s v="GESTIÓN JURÍDICA "/>
    <s v="PETICIóN ENTRE AUTORIDADES  "/>
    <n v="10"/>
    <s v="20221140135742  "/>
    <d v="2022-03-16T00:00:00"/>
    <m/>
    <d v="2022-04-29T00:00:00"/>
    <n v="29"/>
    <n v="30"/>
    <x v="1"/>
  </r>
  <r>
    <s v="Canal escrito"/>
    <s v="Correo atencion ciudadano"/>
    <s v="Cordoba"/>
    <s v="CUERPO DE BOMBEROS VOLUNTARIOS DE MONTELIBANO  "/>
    <s v="Entidad Bomberil"/>
    <s v="Solicitud de informacion"/>
    <s v="CAC. Requisitos Realización Curso Intermedio SCI-Bomberos Montelíbano. "/>
    <s v="Mauricio Delgado Perdomo"/>
    <x v="0"/>
    <s v="EDUCACIÓN NACIONAL PARA BOMBEROS"/>
    <s v="PETICIóN INTERéS GENERAL  "/>
    <n v="30"/>
    <s v="20221140135802  "/>
    <d v="2022-03-16T00:00:00"/>
    <s v="N/A"/>
    <d v="2022-03-17T00:00:00"/>
    <n v="1"/>
    <n v="2"/>
    <x v="2"/>
  </r>
  <r>
    <s v="Canal escrito"/>
    <s v="Correo atencion ciudadano"/>
    <s v="Nariño"/>
    <s v="BENEMERITO CUERPO DE BOMBEROS VOLUNTARIOS DE SAN JUAN DE PASTO  "/>
    <s v="Entidad Bomberil"/>
    <s v="Otros"/>
    <s v="CAC. SOLICITUD EVENTO EQUIDAD Y GENERO DEPARTAMENTO DE NARIÑO. "/>
    <s v="Robinson Palacio Moná "/>
    <x v="0"/>
    <s v="SUBDIRECCIÓN ADMINISTRATIVA Y FINANCIERA "/>
    <s v="PETICIóN INTERéS GENERAL  "/>
    <n v="30"/>
    <s v="20221140135862  "/>
    <d v="2022-03-16T00:00:00"/>
    <m/>
    <d v="2022-04-29T00:00:00"/>
    <n v="29"/>
    <n v="30"/>
    <x v="3"/>
  </r>
  <r>
    <s v="Canal escrito"/>
    <s v="Correo atencion ciudadano"/>
    <s v="Tolima"/>
    <s v="COORDINACION EJECUTIVA BOMBEROS DEL TOLIMA  "/>
    <s v="Entidad Bomberil"/>
    <s v="Acompañamiento juridico"/>
    <s v="CAC. Solicitud de apoyo, seguimiento e investigación al Cuerpo de Bomberos Voluntarios de Planadas, referente a la elección Comandante e inscripción de Dignatarios. "/>
    <s v="Melba Vidal "/>
    <x v="0"/>
    <s v="INSPECCIÓN, VIGILANCIA Y CONTROL "/>
    <s v="PETICIóN INTERéS GENERAL  "/>
    <n v="30"/>
    <s v="20221140135892  "/>
    <d v="2022-03-16T00:00:00"/>
    <n v="20222150051551"/>
    <d v="2022-04-25T00:00:00"/>
    <n v="25"/>
    <n v="26"/>
    <x v="2"/>
  </r>
  <r>
    <s v="Canal escrito"/>
    <s v="Correo atencion ciudadano"/>
    <s v="Cundinamarca"/>
    <s v="CUERPO DE BOMBEROS VOLUNTARIOS DE FUSAGASUGA  "/>
    <s v="Entidad Bomberil"/>
    <s v="Solicitud de informacion"/>
    <s v="CAC. Derecho de Petición Curso CPI Fusagasugá. "/>
    <s v="Lina Maria Rojas Gallego"/>
    <x v="0"/>
    <s v="EDUCACIÓN NACIONAL PARA BOMBEROS"/>
    <s v="PETICIóN INTERéS PARTICULAR  "/>
    <n v="30"/>
    <s v="20221140135932  "/>
    <d v="2022-03-16T00:00:00"/>
    <n v="20222140047801"/>
    <d v="2022-04-08T00:00:00"/>
    <n v="16"/>
    <n v="17"/>
    <x v="2"/>
  </r>
  <r>
    <s v="Canal escrito"/>
    <s v="Correo atencion ciudadano"/>
    <s v="Nariño"/>
    <s v="CUERPO DE BOMBEROS VOLUNTARIOS DE EL TAMBO - NARIÑO  "/>
    <s v="Entidad Bomberil"/>
    <s v="Solicitud de informacion"/>
    <s v="CAC. OFICIO PETITORIO TALLER CFB CURSO INSTRUCTOR BOMBEROS. "/>
    <s v="Lina Maria Rojas Gallego"/>
    <x v="0"/>
    <s v="EDUCACIÓN NACIONAL PARA BOMBEROS"/>
    <s v="PETICIóN INTERéS GENERAL  "/>
    <n v="30"/>
    <s v="20221140136002  "/>
    <d v="2022-03-16T00:00:00"/>
    <n v="20222140050651"/>
    <d v="2022-04-26T00:00:00"/>
    <n v="26"/>
    <n v="27"/>
    <x v="2"/>
  </r>
  <r>
    <s v="Canal escrito"/>
    <s v="Correo atencion ciudadano"/>
    <s v="Antioquia"/>
    <s v="CSPA CONSEJO SECCIONAL DE PLAGUICIDAS DE ANTIOQUIA  "/>
    <s v="Entidad Territorial"/>
    <s v="Legislacion Bomberil"/>
    <s v="CAC. Derecho de Petición. Oficio_CTJairo_Soto_Bomberos.  "/>
    <s v="Jorge Restrepo Sanguino "/>
    <x v="0"/>
    <s v="FORMULACIÓN, ACTUALIZACIÓN ,ACOMPAÑAMINETO NORMATIVO Y OPERATIVO "/>
    <s v="PETICIóN INTERéS PARTICULAR  "/>
    <n v="30"/>
    <s v="20221140136012  "/>
    <d v="2022-03-16T00:00:00"/>
    <m/>
    <d v="2022-04-29T00:00:00"/>
    <n v="29"/>
    <n v="30"/>
    <x v="3"/>
  </r>
  <r>
    <s v="Canal escrito"/>
    <s v="Correo atencion ciudadano"/>
    <s v="Quindio"/>
    <s v="CUERPO DE BOMBEROS LOS FUNDADORES  "/>
    <s v="Entidad Bomberil"/>
    <s v="Solicitud de informacion"/>
    <s v="CAC. Inquietudes seguro de vida. "/>
    <s v="Jiud Magnoly Gaviria Narvaez "/>
    <x v="0"/>
    <s v="COORDINACIÓN OPERATIVA "/>
    <s v="PETICIóN INTERéS GENERAL  "/>
    <n v="30"/>
    <s v="20221140136062  "/>
    <d v="2022-03-16T00:00:00"/>
    <s v="N/A"/>
    <d v="2022-04-27T00:00:00"/>
    <n v="27"/>
    <n v="28"/>
    <x v="2"/>
  </r>
  <r>
    <s v="Canal escrito"/>
    <s v="Correo atencion ciudadano"/>
    <s v="Bogota"/>
    <s v="PERSONERIA DE BOGOTA  "/>
    <s v="Entidad Territorial"/>
    <s v="Solicitud de informacion"/>
    <s v="CAC. Solicitud de información. Respuesta 2022-EE-0487489 2022-03-15 13:44:22.523. "/>
    <s v=" Carlos Armando López Barrera"/>
    <x v="1"/>
    <s v="GESTIÓN JURÍDICA"/>
    <s v="PETICIóN DE CONSULTA "/>
    <n v="35"/>
    <s v="20221140136202  "/>
    <d v="2022-03-17T00:00:00"/>
    <m/>
    <d v="2022-04-29T00:00:00"/>
    <n v="28"/>
    <n v="29"/>
    <x v="3"/>
  </r>
  <r>
    <s v="Canal escrito"/>
    <s v="Correo atencion ciudadano"/>
    <s v="Bogota"/>
    <s v="DUDAMEL GARCIA  "/>
    <s v="Persona natural"/>
    <s v="Legislacion Bomberil"/>
    <s v="CAC. Solicitud de información. "/>
    <s v="Camilo Portilla Quelal "/>
    <x v="0"/>
    <s v="FORMULACIÓN, ACTUALIZACIÓN ,ACOMPAÑAMINETO NORMATIVO Y OPERATIVO "/>
    <s v="PETICIóN DE CONSULTA "/>
    <n v="35"/>
    <s v="20221140136252  "/>
    <d v="2022-03-17T00:00:00"/>
    <m/>
    <d v="2022-04-29T00:00:00"/>
    <n v="28"/>
    <n v="29"/>
    <x v="3"/>
  </r>
  <r>
    <s v="Canal escrito"/>
    <s v="Correo atencion ciudadano"/>
    <s v="Nariño"/>
    <s v="ALCALDÍA MUNICIPAL DE IPIALES PERSONERIA MUNICIPAL  "/>
    <s v="Entidad Territorial"/>
    <s v="Legislacion Bomberil"/>
    <s v="CAC. Traslado EXT_S22-00024860-PQRSD-019140-PQR Derecho de Petición - Consulta,  "/>
    <s v="Edgar Alexander Maya Lopez "/>
    <x v="0"/>
    <s v="EDUCACIÓN NACIONAL PARA BOMBEROS  "/>
    <s v="PETICIóN DE CONSULTA "/>
    <n v="35"/>
    <s v="20221140136262  "/>
    <d v="2022-03-17T00:00:00"/>
    <m/>
    <d v="2022-04-29T00:00:00"/>
    <n v="28"/>
    <n v="29"/>
    <x v="3"/>
  </r>
  <r>
    <s v="Canal escrito"/>
    <s v="Correo atencion ciudadano"/>
    <s v="Bogota"/>
    <s v="YOMAR ALEXIS HERRERA FERRERO "/>
    <s v="Persona natural"/>
    <s v="Solicitud de informacion"/>
    <s v="CAC. solicitud certificado de trabajo. "/>
    <s v="Alvaro Perez"/>
    <x v="2"/>
    <s v="GESTIÓN CONTRACTUAL"/>
    <s v="PETICIóN INTERéS PARTICULAR  "/>
    <n v="30"/>
    <s v="20221140136302  "/>
    <d v="2022-03-17T00:00:00"/>
    <s v="N/A"/>
    <d v="2022-03-23T00:00:00"/>
    <n v="3"/>
    <n v="4"/>
    <x v="2"/>
  </r>
  <r>
    <s v="Canal escrito"/>
    <s v="Correo atencion ciudadano"/>
    <s v="Arauca"/>
    <s v="CUERPO DE BOMBEROS VOLUNTARIOS DE SARAVENA - ARAUCA  "/>
    <s v="Entidad Bomberil"/>
    <s v="Solicitud de informacion"/>
    <s v="CAC. solicitud de información y aclaración de aplicativo ley 2187 para mi capitán Charles Benavides. "/>
    <s v="Jorge Restrepo Sanguino "/>
    <x v="0"/>
    <s v="FORMULACIÓN, ACTUALIZACIÓN ,ACOMPAÑAMINETO NORMATIVO Y OPERATIVO "/>
    <s v="PETICIóN INTERéS GENERAL  "/>
    <n v="30"/>
    <s v="20221140136352  "/>
    <d v="2022-03-17T00:00:00"/>
    <m/>
    <d v="2022-04-29T00:00:00"/>
    <n v="28"/>
    <n v="29"/>
    <x v="3"/>
  </r>
  <r>
    <s v="Canal escrito"/>
    <s v="Correo atencion ciudadano"/>
    <s v="Bogota"/>
    <s v="EDUARDO CHILITO  "/>
    <s v="Entidad publica"/>
    <s v="Otros"/>
    <s v="CAC. Solicitud capacitación sobre incidentes sustancias nocivas en Parques Nacionales Naturales. "/>
    <s v="Lina Maria Rojas Gallego"/>
    <x v="0"/>
    <s v="EDUCACIÓN NACIONAL PARA BOMBEROS"/>
    <s v="PETICIóN INTERéS GENERAL  "/>
    <n v="30"/>
    <s v="20221140136402  "/>
    <d v="2022-03-17T00:00:00"/>
    <s v="N/A"/>
    <d v="2022-04-01T00:00:00"/>
    <n v="10"/>
    <n v="11"/>
    <x v="2"/>
  </r>
  <r>
    <s v="Canal escrito"/>
    <s v="Correo atencion ciudadano"/>
    <s v="Bolivar"/>
    <s v="ALCALDIA TURBACO BOLIVAR "/>
    <s v="Entidad Territorial"/>
    <s v="Legislacion Bomberil"/>
    <s v="CAC. Solicitud concepto. "/>
    <s v="Edgar Alexander Maya Lopez "/>
    <x v="0"/>
    <s v="EDUCACIÓN NACIONAL PARA BOMBEROS  "/>
    <s v="PETICIóN DE CONSULTA "/>
    <n v="35"/>
    <s v="20221140136492  "/>
    <d v="2022-03-17T00:00:00"/>
    <m/>
    <d v="2022-04-29T00:00:00"/>
    <n v="20"/>
    <n v="29"/>
    <x v="3"/>
  </r>
  <r>
    <s v="Canal escrito"/>
    <s v="Correo atencion ciudadano"/>
    <s v="Bogota"/>
    <s v="OJO POLíTICO  "/>
    <s v="Persona juridica"/>
    <s v="Solicitud de informacion"/>
    <s v="CAC. Documento de +57 315 5698200 Buena tarrde, cordial saludo al recibir el presente derecho, certificar su recibido. "/>
    <s v="Alvaro Perez "/>
    <x v="2"/>
    <s v="GESTIÓN CONTRACTUAL "/>
    <s v="PETICIóN DOCUMENTOS O INFORMACIóN "/>
    <n v="20"/>
    <s v="20221140136642  "/>
    <d v="2022-03-17T00:00:00"/>
    <m/>
    <d v="2022-04-29T00:00:00"/>
    <n v="28"/>
    <n v="29"/>
    <x v="1"/>
  </r>
  <r>
    <s v="Canal escrito"/>
    <s v="Formato PQRSD Web"/>
    <s v="Tolima"/>
    <s v="WILLIAM DARIO RODRIGUEZ "/>
    <s v="Persona natural"/>
    <s v="Legislacion Bomberil"/>
    <s v="PETICION INVESTIGACION DE ASENSO "/>
    <s v="Camilo Portilla Quelal "/>
    <x v="0"/>
    <s v="FORMULACIÓN, ACTUALIZACIÓN ,ACOMPAÑAMINETO NORMATIVO Y OPERATIVO "/>
    <s v="PETICIóN DE CONSULTA "/>
    <n v="35"/>
    <s v="20229000136742  "/>
    <d v="2022-03-17T00:00:00"/>
    <m/>
    <d v="2022-04-29T00:00:00"/>
    <n v="28"/>
    <n v="29"/>
    <x v="3"/>
  </r>
  <r>
    <s v="Canal escrito"/>
    <s v="Correo atencion ciudadano"/>
    <s v="Cundinamarca"/>
    <s v="ALCALDÍA MUNICIPAL DE CAJICA - CUNDINAMARCA  "/>
    <s v="Entidad Territorial"/>
    <s v="Acompañamiento juridico"/>
    <s v="CAC. SOLICITUD URGENTE DE COMPRA VEHICULO CUERPO OFICIAL DE BOMBEROS. "/>
    <s v="Andrés Fernando Muñoz Cabrera "/>
    <x v="0"/>
    <s v="FORTALECIMIENTO BOMBERIL PARA LA RESPUESTA "/>
    <s v="PETICIóN DE CONSULTA "/>
    <n v="35"/>
    <s v="20221140136852  "/>
    <d v="2022-03-18T00:00:00"/>
    <m/>
    <d v="2022-04-29T00:00:00"/>
    <n v="27"/>
    <n v="28"/>
    <x v="3"/>
  </r>
  <r>
    <s v="Canal escrito"/>
    <s v="Correo atencion ciudadano"/>
    <s v="Bogota"/>
    <s v="VEEDURIA CIUDADANA AMIGA  "/>
    <s v="Persona juridica"/>
    <s v="Solicitud de informacion"/>
    <s v="CAC. Traslado por competencia. "/>
    <s v="Camilo Portilla Quelal "/>
    <x v="0"/>
    <s v="FORMULACIÓN, ACTUALIZACIÓN ,ACOMPAÑAMINETO NORMATIVO Y OPERATIVO "/>
    <s v="PETICIóN DOCUMENTOS O INFORMACIóN "/>
    <n v="20"/>
    <s v="20221140136862  "/>
    <d v="2022-03-18T00:00:00"/>
    <n v="20222110052161"/>
    <d v="2022-04-29T00:00:00"/>
    <n v="27"/>
    <n v="28"/>
    <x v="1"/>
  </r>
  <r>
    <s v="Canal escrito"/>
    <s v="Correo institucional"/>
    <s v="Cauca"/>
    <s v="CUERPO DE BOMBEROS COLOMBIA DE MORALES CAUCA  "/>
    <s v="Entidad Bomberil"/>
    <s v="Legislacion Bomberil"/>
    <s v="CI. proceso jurídico de la sobre taza bomberil de la alcaldía de morales cauca. "/>
    <s v="Andrea Bibiana Castañeda Durán  "/>
    <x v="0"/>
    <s v="FORMULACIÓN, ACTUALIZACIÓN ,ACOMPAÑAMINETO NORMATIVO Y OPERATIVO "/>
    <s v="PETICIóN INTERéS GENERAL  "/>
    <n v="30"/>
    <s v="20221140137042  "/>
    <d v="2022-03-18T00:00:00"/>
    <n v="20222110050421"/>
    <d v="2022-04-26T00:00:00"/>
    <n v="24"/>
    <n v="25"/>
    <x v="2"/>
  </r>
  <r>
    <s v="Canal escrito"/>
    <s v="Correo atencion ciudadano"/>
    <s v="Quindio"/>
    <s v="KAREN ANDREA GUTIERREZ BERNAL  "/>
    <s v="Persona natural"/>
    <s v="Legislacion Bomberil"/>
    <s v="CAC. Derecho de peticion. "/>
    <s v="Andrea Bibiana Castañeda Durán  "/>
    <x v="0"/>
    <s v="FORMULACIÓN, ACTUALIZACIÓN ,ACOMPAÑAMINETO NORMATIVO Y OPERATIVO "/>
    <s v="PETICIóN INTERéS PARTICULAR  "/>
    <n v="30"/>
    <s v="20221140137102  "/>
    <d v="2022-03-18T00:00:00"/>
    <n v="20222110051531"/>
    <d v="2022-04-27T00:00:00"/>
    <n v="25"/>
    <n v="26"/>
    <x v="2"/>
  </r>
  <r>
    <s v="Canal escrito"/>
    <s v="Correo atencion ciudadano"/>
    <s v="Bogota"/>
    <s v="MINISTERIO DEL INTEROR VICEMINISTERIO DE RELACIONES POLÍTICAS  "/>
    <s v="Entidad publica"/>
    <s v="Queja contra Cuerpo de Bomberos"/>
    <s v="CAC. Traslado EXT_S22-00026398-PQRSD-020367-PQR Veeduría Bomberil de Colombia. "/>
    <s v="Orlando Murillo Lopez"/>
    <x v="0"/>
    <s v="INSPECCIÓN, VIGILANCIA Y CONTROL "/>
    <s v="PETICIóN INTERéS PARTICULAR  "/>
    <n v="30"/>
    <s v="20221140137192  "/>
    <d v="2022-03-18T00:00:00"/>
    <n v="20222110049281"/>
    <d v="2022-04-08T00:00:00"/>
    <n v="14"/>
    <n v="15"/>
    <x v="2"/>
  </r>
  <r>
    <s v="Canal escrito"/>
    <s v="Correo atencion ciudadano"/>
    <s v="Quindio"/>
    <s v="KAREN ANDREA GUTIERREZ BERNAL  "/>
    <s v="Persona natural"/>
    <s v="Legislacion Bomberil"/>
    <s v="CAC. Derecho de peticion info. caida de arboles en vias. "/>
    <s v="Andrea Bibiana Castañeda Durán  "/>
    <x v="0"/>
    <s v="FORMULACIÓN, ACTUALIZACIÓN ,ACOMPAÑAMINETO NORMATIVO Y OPERATIVO "/>
    <s v="PETICIóN DE CONSULTA "/>
    <n v="35"/>
    <s v="20221140137442  "/>
    <d v="2022-03-22T00:00:00"/>
    <m/>
    <d v="2022-04-29T00:00:00"/>
    <n v="26"/>
    <n v="27"/>
    <x v="3"/>
  </r>
  <r>
    <s v="Canal escrito"/>
    <s v="Correo atencion ciudadano"/>
    <s v="Valle del Cauca"/>
    <s v="FRANKLIN ROLANDO CANO VALCARCEL "/>
    <s v="Persona natural"/>
    <s v="Legislacion Bomberil"/>
    <s v="CAC. Respuesta Petición No. 20219000116982. "/>
    <s v="Camilo Portilla Quelal "/>
    <x v="0"/>
    <s v="FORMULACIÓN, ACTUALIZACIÓN ,ACOMPAÑAMINETO NORMATIVO Y OPERATIVO "/>
    <s v="PETICIóN DOCUMENTOS O INFORMACIóN "/>
    <n v="20"/>
    <s v="20221140137502  "/>
    <d v="2022-03-22T00:00:00"/>
    <m/>
    <d v="2022-04-29T00:00:00"/>
    <n v="26"/>
    <n v="27"/>
    <x v="3"/>
  </r>
  <r>
    <s v="Canal escrito"/>
    <s v="Correo atencion ciudadano"/>
    <s v="Tolima"/>
    <s v="FAVIAN FARLEY POVEDA CASTILLO  "/>
    <s v="Persona natural"/>
    <s v="Otros"/>
    <s v="CAC. EXT_S22-00010061-PQRSD-008486-PQR, traslado por competencia. "/>
    <s v="Andrés Fernando Muñoz Cabrera "/>
    <x v="0"/>
    <s v="FORTALECIMIENTO BOMBERIL PARA LA RESPUESTA "/>
    <s v="PETICIóN INTERéS GENERAL  "/>
    <n v="30"/>
    <s v="20221140137532  "/>
    <d v="2022-03-22T00:00:00"/>
    <m/>
    <d v="2022-04-29T00:00:00"/>
    <n v="26"/>
    <n v="27"/>
    <x v="3"/>
  </r>
  <r>
    <s v="Canal escrito"/>
    <s v="Correo atencion ciudadano"/>
    <s v="Bogota"/>
    <s v="ALFA PEOPLE  "/>
    <s v="Persona juridica"/>
    <s v="Solicitud de informacion"/>
    <s v="CAC. SOLICITUD CERTIFICADOS DE RETENCION ALFAPEOPLE NIT 830.013.988-9. "/>
    <s v="Miguel Ángel Franco Torres "/>
    <x v="2"/>
    <s v="GESTIÓN FINANCIERA "/>
    <s v="PETICIóN DOCUMENTOS O INFORMACIóN "/>
    <n v="20"/>
    <s v="20221140137592  "/>
    <d v="2022-03-22T00:00:00"/>
    <m/>
    <d v="2022-04-29T00:00:00"/>
    <n v="26"/>
    <n v="27"/>
    <x v="1"/>
  </r>
  <r>
    <s v="Canal escrito"/>
    <s v="Correo atencion ciudadano"/>
    <s v="Cauca"/>
    <s v="ANSELMO LOZANO MORENO "/>
    <s v="Persona natural"/>
    <s v="Solicitud de informacion"/>
    <s v="CAC. SOLICITUD DE IMFORMACION. "/>
    <s v="Andrea Bibiana Castañeda Durán  "/>
    <x v="0"/>
    <s v="FORMULACIÓN, ACTUALIZACIÓN ,ACOMPAÑAMINETO NORMATIVO Y OPERATIVO "/>
    <s v="PETICIóN DE CONSULTA "/>
    <n v="35"/>
    <s v="20221140137612  "/>
    <d v="2022-03-22T00:00:00"/>
    <m/>
    <d v="2022-04-29T00:00:00"/>
    <n v="26"/>
    <n v="27"/>
    <x v="3"/>
  </r>
  <r>
    <s v="Canal escrito"/>
    <s v="Correo atencion ciudadano"/>
    <s v="Bogota"/>
    <s v="RUBEN MONTOYA  "/>
    <s v="Persona natural"/>
    <s v="Legislacion Bomberil"/>
    <s v="CAC. Derecho de Petición. "/>
    <s v="Jorge Restrepo Sanguino "/>
    <x v="0"/>
    <s v="FORMULACIÓN, ACTUALIZACIÓN ,ACOMPAÑAMINETO NORMATIVO Y OPERATIVO "/>
    <s v="PETICIóN INTERéS PARTICULAR  "/>
    <n v="30"/>
    <s v="20221140137652  "/>
    <d v="2022-03-22T00:00:00"/>
    <s v="N/A"/>
    <d v="2022-04-26T00:00:00"/>
    <n v="23"/>
    <n v="24"/>
    <x v="2"/>
  </r>
  <r>
    <s v="Canal escrito"/>
    <s v="Correo atencion ciudadano"/>
    <s v="Cesar"/>
    <s v="CUERPO DE BOMBEROS VOLUNTARIOS DE EL COPEY - CESAR  "/>
    <s v="Entidad Bomberil"/>
    <s v="Legislacion Bomberil"/>
    <s v="CAC. Contratación Bomberos El Copey. "/>
    <s v="Camilo Portilla Quelal "/>
    <x v="0"/>
    <s v="FORMULACIÓN, ACTUALIZACIÓN ,ACOMPAÑAMINETO NORMATIVO Y OPERATIVO "/>
    <s v="PETICIóN INTERéS GENERAL  "/>
    <n v="30"/>
    <s v="20221140137712  "/>
    <d v="2022-03-22T00:00:00"/>
    <n v="20222110050051"/>
    <d v="2022-04-26T00:00:00"/>
    <n v="23"/>
    <n v="24"/>
    <x v="2"/>
  </r>
  <r>
    <s v="Canal escrito"/>
    <s v="Correo institucional"/>
    <s v="Bogota"/>
    <s v="USUARIO ANONIMO  "/>
    <s v="Persona natural"/>
    <s v="Solicitud de informacion"/>
    <s v="CI. Traslado por Competencia Derecho de Petición código 2022-234799-82111-NC Radicado:2022ER0039315 -C- Oficio 2022EE0046417. "/>
    <s v="Julio Cesar Garcia Triana "/>
    <x v="0"/>
    <s v="INSPECCIÓN, VIGILANCIA Y CONTROL "/>
    <s v="PETICIóN INTERéS PARTICULAR  "/>
    <n v="30"/>
    <s v="20221140137782  "/>
    <d v="2022-03-22T00:00:00"/>
    <n v="20222150050151"/>
    <d v="2022-04-26T00:00:00"/>
    <n v="23"/>
    <n v="24"/>
    <x v="2"/>
  </r>
  <r>
    <s v="Canal escrito"/>
    <s v="Correo atencion ciudadano"/>
    <s v="Santander"/>
    <s v="BOMBEROS OFICIALES DE BUCARAMANGA  "/>
    <s v="Entidad Bomberil"/>
    <s v="Acompañamiento juridico"/>
    <s v="CAC. SOLICITUD APOYO TECNICO FRENTE ADOPCION CARRERA BOMBERIL. "/>
    <s v="Javier Alberto Coral Meneses"/>
    <x v="0"/>
    <s v="INSPECCIÓN, VIGILANCIA Y CONTROL "/>
    <s v="PETICIóN INTERéS GENERAL  "/>
    <n v="30"/>
    <s v="20221140138332  "/>
    <d v="2022-03-24T00:00:00"/>
    <s v="N/A"/>
    <d v="2022-03-29T00:00:00"/>
    <n v="3"/>
    <n v="4"/>
    <x v="2"/>
  </r>
  <r>
    <s v="Canal escrito"/>
    <s v="Correo atencion ciudadano"/>
    <s v="Caqueta"/>
    <s v="DELEGACION DEPARTAMENTAL DE BOMBEROS DEL CAQUETA  "/>
    <s v="Entidad Bomberil"/>
    <s v="Queja contra Cuerpo de Bomberos"/>
    <s v="CAC. TRASLADO QUEJA EN CONTRA DE UN SERVICIO PUBLICO ESENCIAL CON RESPONSABILIDAD E INDONEIDAD. "/>
    <s v="Camilo Portilla Quelal "/>
    <x v="0"/>
    <s v="FORMULACIÓN, ACTUALIZACIÓN ,ACOMPAÑAMINETO NORMATIVO Y OPERATIVO "/>
    <s v="PETICIóN INTERéS GENERAL  "/>
    <n v="30"/>
    <s v="20221140138402  "/>
    <d v="2022-03-24T00:00:00"/>
    <n v="20222110052171"/>
    <d v="2022-04-29T00:00:00"/>
    <n v="24"/>
    <n v="25"/>
    <x v="3"/>
  </r>
  <r>
    <s v="Canal escrito"/>
    <s v="Correo atencion ciudadano"/>
    <s v="Bogota"/>
    <s v="ISELE TOSCANA  "/>
    <s v="Persona natural"/>
    <s v="Solicitud de informacion"/>
    <s v="CAC. Pregunta de votantes. "/>
    <s v="Jorge Restrepo Sanguino "/>
    <x v="0"/>
    <s v="FORMULACIÓN, ACTUALIZACIÓN ,ACOMPAÑAMINETO NORMATIVO Y OPERATIVO "/>
    <s v="PETICIóN DE CONSULTA "/>
    <n v="35"/>
    <s v="20221140138482  "/>
    <d v="2022-03-24T00:00:00"/>
    <n v="20222110052631"/>
    <d v="2022-04-29T00:00:00"/>
    <n v="24"/>
    <n v="25"/>
    <x v="3"/>
  </r>
  <r>
    <s v="Canal escrito"/>
    <s v="Correo atencion ciudadano"/>
    <s v="Casanare"/>
    <s v="COORDINACION EJECUTIVA BOMBEROS CASANARE  "/>
    <s v="Entidad Bomberil"/>
    <s v="Otros"/>
    <s v="CAC. Solicitud de capacitación a los tribunales disciplinarios de los cuerpos de bomberos de Casanare. "/>
    <s v="Arbey Hernan Trujillo Mendez "/>
    <x v="0"/>
    <s v="INSPECCIÓN, VIGILANCIA Y CONTROL "/>
    <s v="PETICIóN INTERéS GENERAL  "/>
    <n v="30"/>
    <s v="20221140138502  "/>
    <d v="2022-03-24T00:00:00"/>
    <m/>
    <d v="2022-04-29T00:00:00"/>
    <n v="24"/>
    <n v="25"/>
    <x v="3"/>
  </r>
  <r>
    <s v="Canal escrito"/>
    <s v="Correo atencion ciudadano"/>
    <s v="Bogota"/>
    <s v="EDGARDO MANDON ARENAS  "/>
    <s v="Persona natural"/>
    <s v="Solicitud de informacion"/>
    <s v="CAC. Respuesta radicado 20221140128392. "/>
    <s v="_x0009_MARYOLY DIAZ"/>
    <x v="2"/>
    <s v="GESTIÓN TALENTO HUMANO"/>
    <s v="PETICIóN INTERéS PARTICULAR  "/>
    <n v="30"/>
    <s v="20221140138582  "/>
    <d v="2022-03-24T00:00:00"/>
    <m/>
    <d v="2022-04-29T00:00:00"/>
    <n v="24"/>
    <n v="25"/>
    <x v="3"/>
  </r>
  <r>
    <s v="Canal escrito"/>
    <s v="Correo atencion ciudadano"/>
    <s v="Santander"/>
    <s v="CUERPO DE BOMBEROS VOLUNTARIOS FLORIDABLANCA FORMACIóN INTERNA  "/>
    <s v="Entidad Bomberil"/>
    <s v="Solicitud de informacion"/>
    <s v="CAC. Derecho de Petición. "/>
    <s v="Lina Maria Rojas Gallego"/>
    <x v="0"/>
    <s v="EDUCACIÓN NACIONAL PARA BOMBEROS"/>
    <s v="PETICIóN DE CONSULTA "/>
    <n v="35"/>
    <s v="20221140138672  "/>
    <d v="2022-03-24T00:00:00"/>
    <n v="20222140050631"/>
    <d v="2022-04-29T00:00:00"/>
    <n v="24"/>
    <n v="25"/>
    <x v="3"/>
  </r>
  <r>
    <s v="Canal escrito"/>
    <s v="Correo atencion ciudadano"/>
    <s v="Tolima"/>
    <s v="SITRABORCEP  "/>
    <s v="Persona juridica"/>
    <s v="Solicitud de informacion"/>
    <s v="CAC. Solicitud de información.  "/>
    <s v="Edgar Alexander Maya Lopez "/>
    <x v="0"/>
    <s v="EDUCACIÓN NACIONAL PARA BOMBEROS  "/>
    <s v="PETICIóN DE CONSULTA "/>
    <n v="35"/>
    <s v="20221140138702  "/>
    <d v="2022-03-25T00:00:00"/>
    <m/>
    <d v="2022-04-29T00:00:00"/>
    <n v="23"/>
    <n v="24"/>
    <x v="3"/>
  </r>
  <r>
    <s v="Canal escrito"/>
    <s v="Correo atencion ciudadano"/>
    <s v="Santander"/>
    <s v="JEISON RANGEL  "/>
    <s v="Persona natural"/>
    <s v="Otros"/>
    <s v="CAC. DERECHO DE PETICIÓN. "/>
    <s v="Viviana Gonzalez Cano "/>
    <x v="0"/>
    <s v="GESTIÓN DE ASUNTOS DISCIPLINARIOS "/>
    <s v="QUEJA "/>
    <n v="30"/>
    <s v="20221140138752  "/>
    <d v="2022-03-25T00:00:00"/>
    <n v="20223140052011"/>
    <d v="2022-04-29T00:00:00"/>
    <n v="23"/>
    <n v="24"/>
    <x v="2"/>
  </r>
  <r>
    <s v="Canal escrito"/>
    <s v="Correo atencion ciudadano"/>
    <s v="Bogota"/>
    <s v="SIHO ALEXANDER LUQUE  "/>
    <s v="Persona natural"/>
    <s v="Solicitud de informacion"/>
    <s v="CAC. SOLICITUD DE INVESTIGACION. "/>
    <s v="Maicol Villarreal Ospina "/>
    <x v="0"/>
    <s v="EDUCACIÓN NACIONAL PARA BOMBEROS  "/>
    <s v="PETICIóN INTERéS PARTICULAR  "/>
    <n v="30"/>
    <s v="20221140138812  "/>
    <d v="2022-03-28T00:00:00"/>
    <n v="20222140050981"/>
    <d v="2022-04-25T00:00:00"/>
    <n v="18"/>
    <n v="19"/>
    <x v="2"/>
  </r>
  <r>
    <s v="Canal escrito"/>
    <s v="Correo atencion ciudadano"/>
    <s v="Antioquia"/>
    <s v="MARICELA VANEGAS BUSTAMANE  "/>
    <s v="Persona natural"/>
    <s v="Solicitud de informacion"/>
    <s v="CAC. Solicitud documentación. "/>
    <s v="Julio Cesar Garcia Triana "/>
    <x v="0"/>
    <s v="INSPECCIÓN, VIGILANCIA Y CONTROL "/>
    <s v="PETICIóN DOCUMENTOS O INFORMACIóN "/>
    <n v="20"/>
    <s v="20221140138832  "/>
    <d v="2022-03-28T00:00:00"/>
    <s v=" 20222150050821-20222150050831"/>
    <d v="2022-04-26T00:00:00"/>
    <n v="19"/>
    <n v="20"/>
    <x v="2"/>
  </r>
  <r>
    <s v="Canal escrito"/>
    <s v="Correo atencion ciudadano"/>
    <s v="Caldas"/>
    <s v="ALCALDIA MARULANDA CALDAS "/>
    <s v="Entidad Territorial"/>
    <s v="Solicitud de informacion"/>
    <s v="CAC. Solicitud de Información y reunión. "/>
    <s v="Cristian Fernando Salcedo Rueda "/>
    <x v="0"/>
    <s v="SUBDIRECCIÓN ESTRATÉGICA Y DE COORDINACIÓN BOMBERIL "/>
    <s v="PETICIóN DOCUMENTOS O INFORMACIóN "/>
    <n v="20"/>
    <s v="20221140138862  "/>
    <d v="2022-03-28T00:00:00"/>
    <n v="20222000050871"/>
    <d v="2022-04-26T00:00:00"/>
    <n v="19"/>
    <n v="20"/>
    <x v="2"/>
  </r>
  <r>
    <s v="Canal escrito"/>
    <s v="Correo atencion ciudadano"/>
    <s v="Cundinamarca"/>
    <s v="ENRIQUE ALEJANDRO PEREA GOMEZ  "/>
    <s v="Persona natural"/>
    <s v="Solicitud de informacion"/>
    <s v="CAC. SOLICITUD DE INVESTIGACION. "/>
    <s v="Camilo Portilla Quelal "/>
    <x v="0"/>
    <s v="FORMULACIÓN, ACTUALIZACIÓN ,ACOMPAÑAMINETO NORMATIVO Y OPERATIVO "/>
    <s v="PETICIóN DE CONSULTA "/>
    <n v="35"/>
    <s v="20221140138882  "/>
    <d v="2022-03-28T00:00:00"/>
    <n v="20222110052191"/>
    <d v="2022-04-29T00:00:00"/>
    <n v="22"/>
    <n v="23"/>
    <x v="3"/>
  </r>
  <r>
    <s v="Canal escrito"/>
    <s v="Correo atencion ciudadano"/>
    <s v="Antioquia"/>
    <s v="MARICELA VANEGAS BUSTAMANE  "/>
    <s v="Entidad Bomberil"/>
    <s v="Queja contra Cuerpo de Bomberos"/>
    <s v="CAC. SOLICITUD COMPLEMENTO A REVISIÓN DE DOCUMENTACIÓN DE RADICADO 20222150038311. "/>
    <s v="Julio Cesar Garcia Triana "/>
    <x v="0"/>
    <s v="INSPECCIÓN, VIGILANCIA Y CONTROL "/>
    <s v="PETICIóN INTERéS PARTICULAR  "/>
    <n v="30"/>
    <s v="20221140138892  "/>
    <d v="2022-03-28T00:00:00"/>
    <n v="20222150050921"/>
    <d v="2022-04-26T00:00:00"/>
    <n v="19"/>
    <n v="20"/>
    <x v="2"/>
  </r>
  <r>
    <s v="Canal escrito"/>
    <s v="Correo atencion ciudadano"/>
    <s v="Caqueta"/>
    <s v="COMITE DEPARTAMENTAL CAQUETA  "/>
    <s v="Entidad Territorial"/>
    <s v="Queja contra Cuerpo de Bomberos"/>
    <s v="CAC. SOLICITUD VISITA INSPECCIÓN VIGILANCIA Y CONTROL. "/>
    <s v="Javier Alberto Coral Meneses"/>
    <x v="0"/>
    <s v="INSPECCIÓN, VIGILANCIA Y CONTROL "/>
    <s v="PETICIóN INTERéS GENERAL  "/>
    <n v="30"/>
    <s v="20221140138902  "/>
    <d v="2022-03-28T00:00:00"/>
    <m/>
    <d v="2022-04-29T00:00:00"/>
    <n v="22"/>
    <n v="23"/>
    <x v="3"/>
  </r>
  <r>
    <s v="Canal escrito"/>
    <s v="Correo atencion ciudadano"/>
    <s v="Caldas"/>
    <s v="MARIA CLEMENCIA ROSERO ESCOBAR  "/>
    <s v="Persona natural"/>
    <s v="Queja contra Cuerpo de Bomberos"/>
    <s v="CAC. DENUNCIA URGUENTE.. CUERPO DE BOMBEROS PALESTINA-CALDAS. "/>
    <s v="Julio Cesar Garcia Triana "/>
    <x v="0"/>
    <s v="INSPECCIÓN, VIGILANCIA Y CONTROL "/>
    <s v="PETICIóN INTERéS PARTICULAR  "/>
    <n v="30"/>
    <s v="20221140139092  "/>
    <d v="2022-03-28T00:00:00"/>
    <n v="20222150051781"/>
    <d v="2022-04-27T00:00:00"/>
    <n v="20"/>
    <n v="21"/>
    <x v="2"/>
  </r>
  <r>
    <s v="Canal escrito"/>
    <s v="Correo atencion ciudadano"/>
    <s v="Nariño"/>
    <s v="ELIBERIO HUMBERTO FAJARDO IBARRA  "/>
    <s v="Persona natural"/>
    <s v="Legislacion Bomberil"/>
    <s v="CAC. NOTIFICACION NO CUMPLE REQUISITOS Taller para la formación de instructores del Curso de formación para bomberos 2022 DNBC. "/>
    <s v="Jose Alexander Teuta Gomez "/>
    <x v="0"/>
    <s v="EDUCACIÓN NACIONAL PARA BOMBEROS  "/>
    <s v="PETICIóN INTERéS PARTICULAR  "/>
    <n v="30"/>
    <s v="20221140139362  "/>
    <d v="2022-03-29T00:00:00"/>
    <n v="20222140051801"/>
    <d v="2022-04-27T00:00:00"/>
    <n v="19"/>
    <n v="20"/>
    <x v="2"/>
  </r>
  <r>
    <s v="Canal escrito"/>
    <s v="Correo institucional"/>
    <s v="Meta"/>
    <s v="HENRY MANUEL ANDRADE SALAS  "/>
    <s v="Persona natural"/>
    <s v="Legislacion Bomberil"/>
    <s v="CI. Derecho de petición de información. "/>
    <s v="Jose Alexander Teuta Gomez "/>
    <x v="0"/>
    <s v="EDUCACIÓN NACIONAL PARA BOMBEROS  "/>
    <s v="PETICIóN INTERéS PARTICULAR  "/>
    <n v="30"/>
    <s v="20221140139462  "/>
    <d v="2022-03-29T00:00:00"/>
    <n v="20222140052201"/>
    <d v="2022-04-29T00:00:00"/>
    <n v="21"/>
    <n v="22"/>
    <x v="3"/>
  </r>
  <r>
    <s v="Canal escrito"/>
    <s v="Correo atencion ciudadano"/>
    <s v="Bogota"/>
    <s v="HOLMAN NICOLAS BERNAL MUñOZ  "/>
    <s v="Persona natural"/>
    <s v="Legislacion Bomberil"/>
    <s v="CAC. Derecho de petición - Holman Bernal CC 1023917369. "/>
    <s v="_x0009_Jorge Restrepo Sanguino"/>
    <x v="0"/>
    <s v="FORMULACIÓN, ACTUALIZACIÓN ,ACOMPAÑAMINETO NORMATIVO Y OPERATIVO "/>
    <s v="PETICIóN INTERéS PARTICULAR  "/>
    <n v="30"/>
    <s v="20221140139502  "/>
    <d v="2022-03-29T00:00:00"/>
    <m/>
    <d v="2022-04-19T00:00:00"/>
    <n v="13"/>
    <n v="14"/>
    <x v="3"/>
  </r>
  <r>
    <s v="Canal escrito"/>
    <s v="Correo atencion ciudadano"/>
    <s v="Antioquia"/>
    <s v="MARICELA VANEGAS BUSTAMANE  "/>
    <s v="Entidad Bomberil"/>
    <s v="Acompañamiento juridico"/>
    <s v="CAC. Solicitud de acompañamiento y asesoria.  "/>
    <s v="_x0009_Julio Cesar Garcia Triana"/>
    <x v="0"/>
    <s v="FORMULACIÓN, ACTUALIZACIÓN ,ACOMPAÑAMINETO NORMATIVO Y OPERATIVO "/>
    <s v="PETICIóN INTERéS GENERAL  "/>
    <n v="30"/>
    <s v="20221140139582  "/>
    <d v="2022-03-29T00:00:00"/>
    <n v="20222150051841"/>
    <d v="2022-04-26T00:00:00"/>
    <n v="13"/>
    <n v="19"/>
    <x v="2"/>
  </r>
  <r>
    <s v="Canal escrito"/>
    <s v="Correo atencion ciudadano"/>
    <s v="Bogota"/>
    <s v="CATHERINE TOBPN  "/>
    <s v="Persona natural"/>
    <s v="Solicitud de informacion"/>
    <s v="CAC. Solicitud de información. "/>
    <s v="Carlos Cartagena Cano "/>
    <x v="1"/>
    <s v="CITEL"/>
    <s v="PETICIóN INTERéS PARTICULAR  "/>
    <n v="30"/>
    <s v="20221140139602  "/>
    <d v="2022-03-29T00:00:00"/>
    <n v="20221000051361"/>
    <d v="2022-04-20T00:00:00"/>
    <n v="14"/>
    <n v="15"/>
    <x v="2"/>
  </r>
  <r>
    <s v="Canal escrito"/>
    <s v="Correo atencion ciudadano"/>
    <s v="Bolivar"/>
    <s v="FERMIN GIOVANNI RAMIREZ GUERRERO  "/>
    <s v="Persona natural"/>
    <s v="Solicitud de informacion"/>
    <s v="CAC. Solicitud copias digitales. "/>
    <s v="_x0009_Maicol Villarreal Ospina"/>
    <x v="0"/>
    <s v="EDUCACIÓN NACIONAL PARA BOMBEROS  "/>
    <s v="PETICIóN DOCUMENTOS O INFORMACIóN "/>
    <n v="20"/>
    <s v="20221140139642  "/>
    <d v="2022-03-29T00:00:00"/>
    <n v="20222140051631"/>
    <d v="2022-04-26T00:00:00"/>
    <n v="18"/>
    <n v="19"/>
    <x v="2"/>
  </r>
  <r>
    <s v="Canal escrito"/>
    <s v="Correo atencion ciudadano"/>
    <s v="Santander"/>
    <s v="CUERPO DE BOMBEROS VOLUNTARIOS DE BARBOSA - SANTANDER  "/>
    <s v="Entidad Bomberil"/>
    <s v="Solicitud de informacion"/>
    <s v="CAC. PETICIÓN NUEVA AL DIRECTOR DE BOMBEROS DE DAVID 30 MARZO 2022 "/>
    <s v="Orlado Murillo"/>
    <x v="0"/>
    <s v="FORMULACIÓN, ACTUALIZACIÓN ,ACOMPAÑAMINETO NORMATIVO Y OPERATIVO "/>
    <s v="PETICIóN DE CONSULTA "/>
    <n v="35"/>
    <s v="20221140139862  "/>
    <d v="2022-03-30T00:00:00"/>
    <n v="20222110050961"/>
    <d v="2022-04-08T00:00:00"/>
    <n v="7"/>
    <n v="8"/>
    <x v="2"/>
  </r>
  <r>
    <s v="Canal escrito"/>
    <s v="Correo institucional"/>
    <s v="Tolima"/>
    <s v="VEEDURIA BOMBERIL  "/>
    <s v="Persona juridica"/>
    <s v="Legislacion Bomberil"/>
    <s v="CI. CONCEPTO JURIDICO. "/>
    <s v="_x0009_Andrea Bibiana Castañeda Durán"/>
    <x v="0"/>
    <s v="FORMULACIÓN, ACTUALIZACIÓN ,ACOMPAÑAMINETO NORMATIVO Y OPERATIVO "/>
    <s v="PETICIóN DE CONSULTA "/>
    <n v="35"/>
    <s v="20221140139882  "/>
    <d v="2022-03-30T00:00:00"/>
    <m/>
    <d v="2022-04-29T00:00:00"/>
    <n v="20"/>
    <n v="21"/>
    <x v="3"/>
  </r>
  <r>
    <s v="Canal escrito"/>
    <s v="Correo atencion ciudadano"/>
    <s v="Bogota"/>
    <s v="DIEGO ALEJANDRO HERNANDEZ  "/>
    <s v="Persona natural"/>
    <s v="Solicitud de informacion"/>
    <s v="CAC. PETICION RESPETUOSA. "/>
    <s v="_x0009_Edgar Alexander Maya Lopez"/>
    <x v="0"/>
    <s v="EDUCACIÓN NACIONAL PARA BOMBEROS  "/>
    <s v="PETICIóN DE CONSULTA "/>
    <n v="35"/>
    <s v="20221140139892  "/>
    <d v="2022-03-30T00:00:00"/>
    <m/>
    <d v="2022-04-29T00:00:00"/>
    <n v="20"/>
    <n v="21"/>
    <x v="3"/>
  </r>
  <r>
    <s v="Canal escrito"/>
    <s v="Correo atencion ciudadano"/>
    <s v="Casanare"/>
    <s v="ALCALDIA TAMARA CASANARE "/>
    <s v="Entidad Territorial"/>
    <s v="Legislacion Bomberil"/>
    <s v="CAC. Traslado Derecho de Petición - Remite informe – Solicitud de concepto. "/>
    <s v="_x0009_Andrea Bibiana Castañeda Durán"/>
    <x v="0"/>
    <s v="FORMULACIÓN, ACTUALIZACIÓN ,ACOMPAÑAMINETO NORMATIVO Y OPERATIVO "/>
    <s v="PETICIóN DE CONSULTA "/>
    <n v="35"/>
    <s v="20221140139912  "/>
    <d v="2022-03-30T00:00:00"/>
    <n v="20222000051891"/>
    <d v="2022-04-26T00:00:00"/>
    <n v="17"/>
    <n v="18"/>
    <x v="2"/>
  </r>
  <r>
    <s v="Canal escrito"/>
    <s v="Correo atencion ciudadano"/>
    <s v="Putumayo"/>
    <s v="DELEGACION DEPARTAMENTAL DE BOMBEROS PUTUMAYO  "/>
    <s v="Entidad Bomberil"/>
    <s v="Legislacion Bomberil"/>
    <s v="CAC. Solicitud de apoyo consulta ante la DIAN. "/>
    <s v="_x0009_Andrea Bibiana Castañeda Durán"/>
    <x v="0"/>
    <s v="FORMULACIÓN, ACTUALIZACIÓN ,ACOMPAÑAMINETO NORMATIVO Y OPERATIVO "/>
    <s v="PETICIóN DE CONSULTA "/>
    <n v="35"/>
    <s v="20221140139932  "/>
    <d v="2022-03-30T00:00:00"/>
    <m/>
    <d v="2022-04-29T00:00:00"/>
    <n v="20"/>
    <n v="21"/>
    <x v="3"/>
  </r>
  <r>
    <s v="Canal escrito"/>
    <s v="Correo atencion ciudadano"/>
    <s v="Huila"/>
    <s v="EDUARD ALIRIO LAGUNA SUAREZ  "/>
    <s v="Persona natural"/>
    <s v="Legislacion Bomberil"/>
    <s v="CAC. Aclaración de duda, sí personal con menos de las 150 horas curso bomberos nivel uno (1) y nivel dos se pueden graduar como bomberos. "/>
    <s v="Mauricio Delgado Perdomo "/>
    <x v="0"/>
    <s v="EDUCACIÓN NACIONAL PARA BOMBEROS  "/>
    <s v="PETICIóN DE CONSULTA "/>
    <n v="35"/>
    <s v="20221140139942  "/>
    <d v="2022-03-30T00:00:00"/>
    <m/>
    <d v="2022-04-29T00:00:00"/>
    <n v="20"/>
    <n v="2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7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numFmtId="1" showAll="0"/>
    <pivotField showAll="0"/>
    <pivotField numFmtId="14" showAll="0"/>
    <pivotField showAll="0"/>
    <pivotField numFmtId="164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Área" fld="8" subtotal="count" baseField="0" baseItem="0"/>
  </dataFields>
  <formats count="9">
    <format dxfId="110">
      <pivotArea type="all" dataOnly="0" outline="0" fieldPosition="0"/>
    </format>
    <format dxfId="109">
      <pivotArea outline="0" collapsedLevelsAreSubtotals="1" fieldPosition="0"/>
    </format>
    <format dxfId="108">
      <pivotArea field="8" type="button" dataOnly="0" labelOnly="1" outline="0" axis="axisRow" fieldPosition="0"/>
    </format>
    <format dxfId="107">
      <pivotArea dataOnly="0" labelOnly="1" outline="0" axis="axisValues" fieldPosition="0"/>
    </format>
    <format dxfId="106">
      <pivotArea dataOnly="0" labelOnly="1" fieldPosition="0">
        <references count="1">
          <reference field="8" count="0"/>
        </references>
      </pivotArea>
    </format>
    <format dxfId="105">
      <pivotArea dataOnly="0" labelOnly="1" grandRow="1" outline="0" fieldPosition="0"/>
    </format>
    <format dxfId="36">
      <pivotArea field="8" type="button" dataOnly="0" labelOnly="1" outline="0" axis="axisRow" fieldPosition="0"/>
    </format>
    <format dxfId="35">
      <pivotArea dataOnly="0" labelOnly="1" fieldPosition="0">
        <references count="1">
          <reference field="8" count="0"/>
        </references>
      </pivotArea>
    </format>
    <format dxfId="3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Dinámica2" cacheId="90" applyNumberFormats="0" applyBorderFormats="0" applyFontFormats="0" applyPatternFormats="0" applyAlignmentFormats="0" applyWidthHeightFormats="1" dataCaption="Valores" updatedVersion="5" minRefreshableVersion="3" useAutoFormatting="1" itemPrintTitles="1" createdVersion="7" indent="0" outline="1" outlineData="1" multipleFieldFilters="0">
  <location ref="A1:B15" firstHeaderRow="1" firstDataRow="1" firstDataCol="1"/>
  <pivotFields count="19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1"/>
        <item m="1" x="4"/>
        <item m="1" x="3"/>
        <item x="0"/>
        <item t="default"/>
      </items>
    </pivotField>
    <pivotField showAll="0"/>
    <pivotField showAll="0"/>
    <pivotField numFmtId="1" showAll="0"/>
    <pivotField showAll="0"/>
    <pivotField numFmtId="14" showAll="0"/>
    <pivotField showAll="0"/>
    <pivotField numFmtId="164" showAll="0"/>
    <pivotField showAll="0"/>
    <pivotField numFmtId="1" showAll="0"/>
    <pivotField axis="axisRow" dataField="1" showAll="0">
      <items count="5">
        <item x="2"/>
        <item x="3"/>
        <item x="1"/>
        <item x="0"/>
        <item t="default"/>
      </items>
    </pivotField>
  </pivotFields>
  <rowFields count="2">
    <field x="8"/>
    <field x="18"/>
  </rowFields>
  <rowItems count="14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Cuenta de Estado" fld="18" subtotal="count" baseField="0" baseItem="0"/>
  </dataFields>
  <formats count="15"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8" type="button" dataOnly="0" labelOnly="1" outline="0" axis="axisRow" fieldPosition="0"/>
    </format>
    <format dxfId="123">
      <pivotArea dataOnly="0" labelOnly="1" fieldPosition="0">
        <references count="1">
          <reference field="8" count="0"/>
        </references>
      </pivotArea>
    </format>
    <format dxfId="122">
      <pivotArea dataOnly="0" labelOnly="1" grandRow="1" outline="0" fieldPosition="0"/>
    </format>
    <format dxfId="121">
      <pivotArea dataOnly="0" labelOnly="1" fieldPosition="0">
        <references count="2">
          <reference field="8" count="1" selected="0">
            <x v="0"/>
          </reference>
          <reference field="18" count="0"/>
        </references>
      </pivotArea>
    </format>
    <format dxfId="120">
      <pivotArea dataOnly="0" labelOnly="1" fieldPosition="0">
        <references count="2">
          <reference field="8" count="1" selected="0">
            <x v="1"/>
          </reference>
          <reference field="18" count="0"/>
        </references>
      </pivotArea>
    </format>
    <format dxfId="119">
      <pivotArea dataOnly="0" labelOnly="1" fieldPosition="0">
        <references count="2">
          <reference field="8" count="1" selected="0">
            <x v="4"/>
          </reference>
          <reference field="18" count="0"/>
        </references>
      </pivotArea>
    </format>
    <format dxfId="118">
      <pivotArea dataOnly="0" labelOnly="1" outline="0" axis="axisValues" fieldPosition="0"/>
    </format>
    <format dxfId="117">
      <pivotArea dataOnly="0" labelOnly="1" fieldPosition="0">
        <references count="1">
          <reference field="8" count="1">
            <x v="0"/>
          </reference>
        </references>
      </pivotArea>
    </format>
    <format dxfId="116">
      <pivotArea dataOnly="0" labelOnly="1" fieldPosition="0">
        <references count="1">
          <reference field="8" count="1">
            <x v="1"/>
          </reference>
        </references>
      </pivotArea>
    </format>
    <format dxfId="115">
      <pivotArea dataOnly="0" labelOnly="1" fieldPosition="0">
        <references count="1">
          <reference field="8" count="1">
            <x v="4"/>
          </reference>
        </references>
      </pivotArea>
    </format>
    <format dxfId="114">
      <pivotArea collapsedLevelsAreSubtotals="1" fieldPosition="0">
        <references count="1">
          <reference field="8" count="1">
            <x v="4"/>
          </reference>
        </references>
      </pivotArea>
    </format>
    <format dxfId="113">
      <pivotArea collapsedLevelsAreSubtotals="1" fieldPosition="0">
        <references count="1">
          <reference field="8" count="1">
            <x v="1"/>
          </reference>
        </references>
      </pivotArea>
    </format>
    <format dxfId="112">
      <pivotArea collapsedLevelsAreSubtotals="1" fieldPosition="0">
        <references count="1">
          <reference field="8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 dinámica7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72:B78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6">
        <item x="2"/>
        <item x="3"/>
        <item x="4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12"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4" type="button" dataOnly="0" labelOnly="1" outline="0" axis="axisRow" fieldPosition="0"/>
    </format>
    <format dxfId="71">
      <pivotArea dataOnly="0" labelOnly="1" outline="0" axis="axisValues" fieldPosition="0"/>
    </format>
    <format dxfId="70">
      <pivotArea dataOnly="0" labelOnly="1" fieldPosition="0">
        <references count="1">
          <reference field="4" count="0"/>
        </references>
      </pivotArea>
    </format>
    <format dxfId="69">
      <pivotArea dataOnly="0" labelOnly="1" grandRow="1" outline="0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dataOnly="0" labelOnly="1" outline="0" axis="axisValues" fieldPosition="0"/>
    </format>
    <format dxfId="33">
      <pivotArea field="4" type="button" dataOnly="0" labelOnly="1" outline="0" axis="axisRow" fieldPosition="0"/>
    </format>
    <format dxfId="32">
      <pivotArea dataOnly="0" labelOnly="1" fieldPosition="0">
        <references count="1">
          <reference field="4" count="0"/>
        </references>
      </pivotArea>
    </format>
    <format dxfId="31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6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58:B61" firstHeaderRow="1" firstDataRow="1" firstDataCol="1"/>
  <pivotFields count="25"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15"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0" type="button" dataOnly="0" labelOnly="1" outline="0" axis="axisRow" fieldPosition="0"/>
    </format>
    <format dxfId="83">
      <pivotArea dataOnly="0" labelOnly="1" outline="0" axis="axisValues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grandRow="1" outline="0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0" type="button" dataOnly="0" labelOnly="1" outline="0" axis="axisRow" fieldPosition="0"/>
    </format>
    <format dxfId="77">
      <pivotArea dataOnly="0" labelOnly="1" outline="0" axis="axisValues" fieldPosition="0"/>
    </format>
    <format dxfId="76">
      <pivotArea dataOnly="0" labelOnly="1" fieldPosition="0">
        <references count="1">
          <reference field="0" count="0"/>
        </references>
      </pivotArea>
    </format>
    <format dxfId="75">
      <pivotArea dataOnly="0" labelOnly="1" grandRow="1" outline="0" fieldPosition="0"/>
    </format>
    <format dxfId="30">
      <pivotArea field="0" type="button" dataOnly="0" labelOnly="1" outline="0" axis="axisRow" fieldPosition="0"/>
    </format>
    <format dxfId="29">
      <pivotArea dataOnly="0" labelOnly="1" fieldPosition="0">
        <references count="1">
          <reference field="0" count="0"/>
        </references>
      </pivotArea>
    </format>
    <format dxfId="28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5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42:B49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0"/>
        <item x="2"/>
        <item x="4"/>
        <item x="1"/>
        <item x="3"/>
        <item x="5"/>
        <item t="default"/>
      </items>
    </pivotField>
    <pivotField numFmtId="1" showAll="0"/>
    <pivotField showAll="0"/>
    <pivotField numFmtId="14" showAll="0"/>
    <pivotField showAll="0"/>
    <pivotField numFmtId="164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ipo de petición" fld="10" subtotal="count" baseField="0" baseItem="0"/>
  </dataFields>
  <formats count="12"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10" type="button" dataOnly="0" labelOnly="1" outline="0" axis="axisRow" fieldPosition="0"/>
    </format>
    <format dxfId="92">
      <pivotArea dataOnly="0" labelOnly="1" outline="0" axis="axisValues" fieldPosition="0"/>
    </format>
    <format dxfId="91">
      <pivotArea dataOnly="0" labelOnly="1" fieldPosition="0">
        <references count="1">
          <reference field="10" count="0"/>
        </references>
      </pivotArea>
    </format>
    <format dxfId="90">
      <pivotArea dataOnly="0" labelOnly="1" grandRow="1" outline="0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dataOnly="0" labelOnly="1" outline="0" axis="axisValues" fieldPosition="0"/>
    </format>
    <format dxfId="27">
      <pivotArea field="10" type="button" dataOnly="0" labelOnly="1" outline="0" axis="axisRow" fieldPosition="0"/>
    </format>
    <format dxfId="26">
      <pivotArea dataOnly="0" labelOnly="1" fieldPosition="0">
        <references count="1">
          <reference field="10" count="0"/>
        </references>
      </pivotArea>
    </format>
    <format dxfId="25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10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37:B144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0"/>
        <item x="2"/>
        <item x="4"/>
        <item x="1"/>
        <item x="3"/>
        <item x="5"/>
        <item t="default"/>
      </items>
    </pivotField>
    <pivotField numFmtId="1" showAll="0"/>
    <pivotField showAll="0"/>
    <pivotField numFmtId="14" showAll="0"/>
    <pivotField showAll="0"/>
    <pivotField numFmtId="164" showAll="0"/>
    <pivotField dataFiel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Dias habiles" fld="16" subtotal="average" baseField="10" baseItem="0" numFmtId="1"/>
  </dataFields>
  <formats count="15">
    <format dxfId="111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10" type="button" dataOnly="0" labelOnly="1" outline="0" axis="axisRow" fieldPosition="0"/>
    </format>
    <format dxfId="44">
      <pivotArea dataOnly="0" labelOnly="1" outline="0" axis="axisValues" fieldPosition="0"/>
    </format>
    <format dxfId="43">
      <pivotArea dataOnly="0" labelOnly="1" fieldPosition="0">
        <references count="1">
          <reference field="10" count="0"/>
        </references>
      </pivotArea>
    </format>
    <format dxfId="42">
      <pivotArea dataOnly="0" labelOnly="1" grandRow="1" outline="0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dataOnly="0" labelOnly="1" outline="0" axis="axisValues" fieldPosition="0"/>
    </format>
    <format dxfId="38">
      <pivotArea outline="0" collapsedLevelsAreSubtotals="1" fieldPosition="0"/>
    </format>
    <format dxfId="37">
      <pivotArea dataOnly="0" labelOnly="1" outline="0" axis="axisValues" fieldPosition="0"/>
    </format>
    <format dxfId="24">
      <pivotArea field="10" type="button" dataOnly="0" labelOnly="1" outline="0" axis="axisRow" fieldPosition="0"/>
    </format>
    <format dxfId="23">
      <pivotArea dataOnly="0" labelOnly="1" fieldPosition="0">
        <references count="1">
          <reference field="10" count="0"/>
        </references>
      </pivotArea>
    </format>
    <format dxfId="2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9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20:B126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6">
        <item x="3"/>
        <item x="1"/>
        <item x="2"/>
        <item x="4"/>
        <item x="0"/>
        <item t="default"/>
      </items>
    </pivotField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Tema de Consulta" fld="5" subtotal="count" baseField="0" baseItem="0"/>
  </dataFields>
  <formats count="12"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5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5" count="0"/>
        </references>
      </pivotArea>
    </format>
    <format dxfId="51">
      <pivotArea dataOnly="0" labelOnly="1" grandRow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dataOnly="0" labelOnly="1" outline="0" axis="axisValues" fieldPosition="0"/>
    </format>
    <format dxfId="21">
      <pivotArea field="5" type="button" dataOnly="0" labelOnly="1" outline="0" axis="axisRow" fieldPosition="0"/>
    </format>
    <format dxfId="20">
      <pivotArea dataOnly="0" labelOnly="1" fieldPosition="0">
        <references count="1">
          <reference field="5" count="0"/>
        </references>
      </pivotArea>
    </format>
    <format dxfId="19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4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7:B22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showAll="0"/>
    <pivotField numFmtId="1" showAll="0"/>
    <pivotField axis="axisRow" dataField="1" showAll="0">
      <items count="5">
        <item x="2"/>
        <item x="3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Estado" fld="18" subtotal="count" baseField="0" baseItem="0"/>
  </dataFields>
  <formats count="12">
    <format dxfId="104">
      <pivotArea type="all" dataOnly="0" outline="0" fieldPosition="0"/>
    </format>
    <format dxfId="103">
      <pivotArea outline="0" collapsedLevelsAreSubtotals="1" fieldPosition="0"/>
    </format>
    <format dxfId="102">
      <pivotArea field="18" type="button" dataOnly="0" labelOnly="1" outline="0" axis="axisRow" fieldPosition="0"/>
    </format>
    <format dxfId="101">
      <pivotArea dataOnly="0" labelOnly="1" outline="0" axis="axisValues" fieldPosition="0"/>
    </format>
    <format dxfId="100">
      <pivotArea dataOnly="0" labelOnly="1" fieldPosition="0">
        <references count="1">
          <reference field="18" count="0"/>
        </references>
      </pivotArea>
    </format>
    <format dxfId="99">
      <pivotArea dataOnly="0" labelOnly="1" grandRow="1" outline="0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dataOnly="0" labelOnly="1" outline="0" axis="axisValues" fieldPosition="0"/>
    </format>
    <format dxfId="18">
      <pivotArea field="18" type="button" dataOnly="0" labelOnly="1" outline="0" axis="axisRow" fieldPosition="0"/>
    </format>
    <format dxfId="17">
      <pivotArea dataOnly="0" labelOnly="1" fieldPosition="0">
        <references count="1">
          <reference field="18" count="0"/>
        </references>
      </pivotArea>
    </format>
    <format dxfId="16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8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86:B109" firstHeaderRow="1" firstDataRow="1" firstDataCol="1"/>
  <pivotFields count="25">
    <pivotField showAll="0"/>
    <pivotField showAll="0"/>
    <pivotField axis="axisRow" dataField="1" showAll="0">
      <items count="23">
        <item x="0"/>
        <item x="6"/>
        <item x="11"/>
        <item x="2"/>
        <item x="7"/>
        <item x="9"/>
        <item x="18"/>
        <item x="12"/>
        <item x="17"/>
        <item x="14"/>
        <item x="15"/>
        <item x="5"/>
        <item x="21"/>
        <item x="10"/>
        <item x="19"/>
        <item x="16"/>
        <item x="8"/>
        <item x="20"/>
        <item x="4"/>
        <item x="13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Cuenta de Departamento" fld="2" subtotal="count" baseField="0" baseItem="0"/>
  </dataFields>
  <formats count="13"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2" type="button" dataOnly="0" labelOnly="1" outline="0" axis="axisRow" fieldPosition="0"/>
    </format>
    <format dxfId="62">
      <pivotArea dataOnly="0" labelOnly="1" outline="0" axis="axisValues" fieldPosition="0"/>
    </format>
    <format dxfId="61">
      <pivotArea dataOnly="0" labelOnly="1" fieldPosition="0">
        <references count="1">
          <reference field="2" count="0"/>
        </references>
      </pivotArea>
    </format>
    <format dxfId="60">
      <pivotArea dataOnly="0" labelOnly="1" grandRow="1" outline="0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dataOnly="0" labelOnly="1" outline="0" axis="axisValues" fieldPosition="0"/>
    </format>
    <format dxfId="15">
      <pivotArea field="2" type="button" dataOnly="0" labelOnly="1" outline="0" axis="axisRow" fieldPosition="0"/>
    </format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grandRow="1" outline="0" fieldPosition="0"/>
    </format>
    <format dxfId="0">
      <pivotArea dataOnly="0" labelOnly="1" fieldPosition="0">
        <references count="1">
          <reference field="2" count="0"/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 dinámica4" cacheId="9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2:B28" firstHeaderRow="1" firstDataRow="1" firstDataCol="1"/>
  <pivotFields count="25">
    <pivotField showAll="0"/>
    <pivotField axis="axisRow" dataField="1" showAll="0">
      <items count="6">
        <item x="1"/>
        <item x="3"/>
        <item x="0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Canal de Atención" fld="1" subtotal="count" baseField="0" baseItem="0"/>
  </dataFields>
  <formats count="12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1" type="button" dataOnly="0" labelOnly="1" outline="0" axis="axisRow" fieldPosition="0"/>
    </format>
    <format dxfId="9">
      <pivotArea dataOnly="0" labelOnly="1" outline="0" axis="axisValues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grandRow="1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699"/>
  <sheetViews>
    <sheetView topLeftCell="E552" zoomScale="80" zoomScaleNormal="80" workbookViewId="0">
      <selection activeCell="E694" sqref="E694"/>
    </sheetView>
  </sheetViews>
  <sheetFormatPr baseColWidth="10" defaultColWidth="11.42578125" defaultRowHeight="15" x14ac:dyDescent="0.25"/>
  <cols>
    <col min="1" max="1" width="22.42578125" style="1" customWidth="1"/>
    <col min="2" max="2" width="14.140625" style="1" customWidth="1"/>
    <col min="3" max="3" width="10.5703125" style="1" customWidth="1"/>
    <col min="4" max="4" width="18" style="1" customWidth="1"/>
    <col min="5" max="5" width="18.42578125" style="1" customWidth="1"/>
    <col min="6" max="6" width="9.28515625" style="1" customWidth="1"/>
    <col min="7" max="7" width="8.5703125" style="1" customWidth="1"/>
    <col min="8" max="8" width="16.85546875" style="1" customWidth="1"/>
    <col min="9" max="9" width="19.85546875" style="1" customWidth="1"/>
    <col min="10" max="10" width="22.5703125" style="1" customWidth="1"/>
    <col min="11" max="12" width="16.85546875" style="1" customWidth="1"/>
    <col min="13" max="13" width="21.85546875" style="1" customWidth="1"/>
    <col min="14" max="14" width="19.7109375" customWidth="1"/>
    <col min="15" max="15" width="23.42578125" customWidth="1"/>
    <col min="16" max="16" width="22" customWidth="1"/>
    <col min="17" max="18" width="11.42578125" customWidth="1"/>
    <col min="16384" max="16384" width="18.42578125" customWidth="1"/>
  </cols>
  <sheetData>
    <row r="1" spans="1:18" s="11" customFormat="1" x14ac:dyDescent="0.25">
      <c r="A1" s="12" t="s">
        <v>0</v>
      </c>
      <c r="B1" s="12" t="s">
        <v>1</v>
      </c>
      <c r="C1" s="13" t="s">
        <v>332</v>
      </c>
      <c r="D1" s="12" t="s">
        <v>2</v>
      </c>
      <c r="E1" s="12" t="s">
        <v>3</v>
      </c>
      <c r="F1" s="13" t="s">
        <v>333</v>
      </c>
      <c r="G1" s="12" t="s">
        <v>334</v>
      </c>
      <c r="H1" s="12" t="s">
        <v>4</v>
      </c>
      <c r="I1" s="12" t="s">
        <v>5</v>
      </c>
      <c r="J1" s="12" t="s">
        <v>6</v>
      </c>
      <c r="K1" s="12" t="s">
        <v>335</v>
      </c>
      <c r="L1" s="12" t="s">
        <v>7</v>
      </c>
      <c r="M1" s="12" t="s">
        <v>336</v>
      </c>
      <c r="N1" s="12" t="s">
        <v>8</v>
      </c>
      <c r="O1" s="13" t="s">
        <v>9</v>
      </c>
      <c r="P1" s="13" t="s">
        <v>10</v>
      </c>
      <c r="Q1" s="12" t="s">
        <v>11</v>
      </c>
      <c r="R1" s="12" t="s">
        <v>12</v>
      </c>
    </row>
    <row r="2" spans="1:18" s="11" customFormat="1" x14ac:dyDescent="0.25">
      <c r="A2" s="9" t="s">
        <v>236</v>
      </c>
      <c r="B2" s="9" t="s">
        <v>237</v>
      </c>
      <c r="C2" s="10"/>
      <c r="D2" s="10" t="s">
        <v>238</v>
      </c>
      <c r="E2" s="10" t="s">
        <v>41</v>
      </c>
      <c r="F2" s="10" t="s">
        <v>337</v>
      </c>
      <c r="G2" s="10"/>
      <c r="H2" s="10" t="s">
        <v>202</v>
      </c>
      <c r="I2" s="10" t="s">
        <v>203</v>
      </c>
      <c r="J2" s="10" t="s">
        <v>204</v>
      </c>
      <c r="K2" s="10"/>
      <c r="L2" s="10" t="s">
        <v>205</v>
      </c>
      <c r="M2" s="10"/>
      <c r="N2" s="10" t="s">
        <v>73</v>
      </c>
      <c r="O2" s="10" t="s">
        <v>42</v>
      </c>
      <c r="P2" s="10" t="s">
        <v>20</v>
      </c>
      <c r="Q2" s="10" t="s">
        <v>16</v>
      </c>
      <c r="R2" s="10" t="s">
        <v>338</v>
      </c>
    </row>
    <row r="3" spans="1:18" s="11" customFormat="1" hidden="1" x14ac:dyDescent="0.25">
      <c r="A3" s="9" t="s">
        <v>989</v>
      </c>
      <c r="B3" s="9" t="s">
        <v>990</v>
      </c>
      <c r="C3" s="10"/>
      <c r="D3" s="10" t="s">
        <v>991</v>
      </c>
      <c r="E3" s="10" t="s">
        <v>992</v>
      </c>
      <c r="F3" s="10" t="s">
        <v>337</v>
      </c>
      <c r="G3" s="10"/>
      <c r="H3" s="10" t="s">
        <v>993</v>
      </c>
      <c r="I3" s="10"/>
      <c r="J3" s="10" t="s">
        <v>993</v>
      </c>
      <c r="K3" s="10"/>
      <c r="L3" s="10" t="s">
        <v>133</v>
      </c>
      <c r="M3" s="10"/>
      <c r="N3" s="10" t="s">
        <v>13</v>
      </c>
      <c r="O3" s="10" t="s">
        <v>14</v>
      </c>
      <c r="P3" s="10" t="s">
        <v>994</v>
      </c>
      <c r="Q3" s="10" t="s">
        <v>16</v>
      </c>
      <c r="R3" s="10" t="s">
        <v>995</v>
      </c>
    </row>
    <row r="4" spans="1:18" s="11" customFormat="1" x14ac:dyDescent="0.25">
      <c r="A4" s="9" t="s">
        <v>239</v>
      </c>
      <c r="B4" s="9" t="s">
        <v>240</v>
      </c>
      <c r="C4" s="10"/>
      <c r="D4" s="10" t="s">
        <v>241</v>
      </c>
      <c r="E4" s="10" t="s">
        <v>39</v>
      </c>
      <c r="F4" s="10" t="s">
        <v>337</v>
      </c>
      <c r="G4" s="10"/>
      <c r="H4" s="10" t="s">
        <v>242</v>
      </c>
      <c r="I4" s="10" t="s">
        <v>243</v>
      </c>
      <c r="J4" s="10" t="s">
        <v>244</v>
      </c>
      <c r="K4" s="10" t="s">
        <v>245</v>
      </c>
      <c r="L4" s="10" t="s">
        <v>245</v>
      </c>
      <c r="M4" s="10" t="s">
        <v>339</v>
      </c>
      <c r="N4" s="10" t="s">
        <v>72</v>
      </c>
      <c r="O4" s="10" t="s">
        <v>19</v>
      </c>
      <c r="P4" s="10" t="s">
        <v>36</v>
      </c>
      <c r="Q4" s="10" t="s">
        <v>16</v>
      </c>
      <c r="R4" s="10" t="s">
        <v>340</v>
      </c>
    </row>
    <row r="5" spans="1:18" s="11" customFormat="1" hidden="1" x14ac:dyDescent="0.25">
      <c r="A5" s="9" t="s">
        <v>996</v>
      </c>
      <c r="B5" s="9" t="s">
        <v>997</v>
      </c>
      <c r="C5" s="10"/>
      <c r="D5" s="10" t="s">
        <v>998</v>
      </c>
      <c r="E5" s="10" t="s">
        <v>999</v>
      </c>
      <c r="F5" s="10" t="s">
        <v>337</v>
      </c>
      <c r="G5" s="10"/>
      <c r="H5" s="10" t="s">
        <v>1000</v>
      </c>
      <c r="I5" s="10" t="s">
        <v>1001</v>
      </c>
      <c r="J5" s="10" t="s">
        <v>1002</v>
      </c>
      <c r="K5" s="10"/>
      <c r="L5" s="10" t="s">
        <v>1003</v>
      </c>
      <c r="M5" s="10"/>
      <c r="N5" s="10" t="s">
        <v>13</v>
      </c>
      <c r="O5" s="10" t="s">
        <v>14</v>
      </c>
      <c r="P5" s="10" t="s">
        <v>50</v>
      </c>
      <c r="Q5" s="10" t="s">
        <v>16</v>
      </c>
      <c r="R5" s="10" t="s">
        <v>338</v>
      </c>
    </row>
    <row r="6" spans="1:18" s="11" customFormat="1" hidden="1" x14ac:dyDescent="0.25">
      <c r="A6" s="9" t="s">
        <v>1004</v>
      </c>
      <c r="B6" s="9" t="s">
        <v>1005</v>
      </c>
      <c r="C6" s="10"/>
      <c r="D6" s="10" t="s">
        <v>998</v>
      </c>
      <c r="E6" s="10" t="s">
        <v>999</v>
      </c>
      <c r="F6" s="10" t="s">
        <v>337</v>
      </c>
      <c r="G6" s="10"/>
      <c r="H6" s="10" t="s">
        <v>1000</v>
      </c>
      <c r="I6" s="10" t="s">
        <v>1001</v>
      </c>
      <c r="J6" s="10" t="s">
        <v>1002</v>
      </c>
      <c r="K6" s="10"/>
      <c r="L6" s="10" t="s">
        <v>1003</v>
      </c>
      <c r="M6" s="10"/>
      <c r="N6" s="10" t="s">
        <v>13</v>
      </c>
      <c r="O6" s="10" t="s">
        <v>14</v>
      </c>
      <c r="P6" s="10" t="s">
        <v>50</v>
      </c>
      <c r="Q6" s="10" t="s">
        <v>16</v>
      </c>
      <c r="R6" s="10" t="s">
        <v>338</v>
      </c>
    </row>
    <row r="7" spans="1:18" s="11" customFormat="1" hidden="1" x14ac:dyDescent="0.25">
      <c r="A7" s="9" t="s">
        <v>1006</v>
      </c>
      <c r="B7" s="9" t="s">
        <v>1007</v>
      </c>
      <c r="C7" s="10"/>
      <c r="D7" s="10" t="s">
        <v>1008</v>
      </c>
      <c r="E7" s="10" t="s">
        <v>999</v>
      </c>
      <c r="F7" s="10" t="s">
        <v>337</v>
      </c>
      <c r="G7" s="10"/>
      <c r="H7" s="10" t="s">
        <v>1009</v>
      </c>
      <c r="I7" s="10" t="s">
        <v>1010</v>
      </c>
      <c r="J7" s="10" t="s">
        <v>1011</v>
      </c>
      <c r="K7" s="10"/>
      <c r="L7" s="10" t="s">
        <v>1012</v>
      </c>
      <c r="M7" s="10" t="s">
        <v>1013</v>
      </c>
      <c r="N7" s="10" t="s">
        <v>13</v>
      </c>
      <c r="O7" s="10" t="s">
        <v>14</v>
      </c>
      <c r="P7" s="10" t="s">
        <v>1014</v>
      </c>
      <c r="Q7" s="10" t="s">
        <v>16</v>
      </c>
      <c r="R7" s="10" t="s">
        <v>338</v>
      </c>
    </row>
    <row r="8" spans="1:18" s="11" customFormat="1" hidden="1" x14ac:dyDescent="0.25">
      <c r="A8" s="9" t="s">
        <v>1015</v>
      </c>
      <c r="B8" s="9" t="s">
        <v>1016</v>
      </c>
      <c r="C8" s="10"/>
      <c r="D8" s="10" t="s">
        <v>1017</v>
      </c>
      <c r="E8" s="10" t="s">
        <v>992</v>
      </c>
      <c r="F8" s="10" t="s">
        <v>337</v>
      </c>
      <c r="G8" s="10"/>
      <c r="H8" s="10" t="s">
        <v>1018</v>
      </c>
      <c r="I8" s="10" t="s">
        <v>1019</v>
      </c>
      <c r="J8" s="10" t="s">
        <v>1020</v>
      </c>
      <c r="K8" s="10"/>
      <c r="L8" s="10" t="s">
        <v>1021</v>
      </c>
      <c r="M8" s="10"/>
      <c r="N8" s="10" t="s">
        <v>13</v>
      </c>
      <c r="O8" s="10" t="s">
        <v>14</v>
      </c>
      <c r="P8" s="10" t="s">
        <v>36</v>
      </c>
      <c r="Q8" s="10" t="s">
        <v>16</v>
      </c>
      <c r="R8" s="10" t="s">
        <v>1022</v>
      </c>
    </row>
    <row r="9" spans="1:18" s="11" customFormat="1" hidden="1" x14ac:dyDescent="0.25">
      <c r="A9" s="9" t="s">
        <v>1023</v>
      </c>
      <c r="B9" s="9" t="s">
        <v>1024</v>
      </c>
      <c r="C9" s="10"/>
      <c r="D9" s="10" t="s">
        <v>1025</v>
      </c>
      <c r="E9" s="10" t="s">
        <v>992</v>
      </c>
      <c r="F9" s="10" t="s">
        <v>337</v>
      </c>
      <c r="G9" s="10"/>
      <c r="H9" s="10" t="s">
        <v>1026</v>
      </c>
      <c r="I9" s="10" t="s">
        <v>1027</v>
      </c>
      <c r="J9" s="10" t="s">
        <v>1028</v>
      </c>
      <c r="K9" s="10"/>
      <c r="L9" s="10" t="s">
        <v>1029</v>
      </c>
      <c r="M9" s="10"/>
      <c r="N9" s="10" t="s">
        <v>13</v>
      </c>
      <c r="O9" s="10" t="s">
        <v>14</v>
      </c>
      <c r="P9" s="10" t="s">
        <v>1030</v>
      </c>
      <c r="Q9" s="10" t="s">
        <v>16</v>
      </c>
      <c r="R9" s="10" t="s">
        <v>1022</v>
      </c>
    </row>
    <row r="10" spans="1:18" s="11" customFormat="1" hidden="1" x14ac:dyDescent="0.25">
      <c r="A10" s="9" t="s">
        <v>1031</v>
      </c>
      <c r="B10" s="9" t="s">
        <v>1032</v>
      </c>
      <c r="C10" s="10"/>
      <c r="D10" s="10" t="s">
        <v>1033</v>
      </c>
      <c r="E10" s="10" t="s">
        <v>992</v>
      </c>
      <c r="F10" s="10" t="s">
        <v>337</v>
      </c>
      <c r="G10" s="10"/>
      <c r="H10" s="10" t="s">
        <v>1034</v>
      </c>
      <c r="I10" s="10" t="s">
        <v>1035</v>
      </c>
      <c r="J10" s="10" t="s">
        <v>1036</v>
      </c>
      <c r="K10" s="10"/>
      <c r="L10" s="10" t="s">
        <v>1037</v>
      </c>
      <c r="M10" s="10"/>
      <c r="N10" s="10" t="s">
        <v>13</v>
      </c>
      <c r="O10" s="10" t="s">
        <v>14</v>
      </c>
      <c r="P10" s="10" t="s">
        <v>994</v>
      </c>
      <c r="Q10" s="10" t="s">
        <v>16</v>
      </c>
      <c r="R10" s="10" t="s">
        <v>1022</v>
      </c>
    </row>
    <row r="11" spans="1:18" s="11" customFormat="1" hidden="1" x14ac:dyDescent="0.25">
      <c r="A11" s="9" t="s">
        <v>1038</v>
      </c>
      <c r="B11" s="9" t="s">
        <v>1039</v>
      </c>
      <c r="C11" s="10"/>
      <c r="D11" s="10" t="s">
        <v>1040</v>
      </c>
      <c r="E11" s="10" t="s">
        <v>992</v>
      </c>
      <c r="F11" s="10" t="s">
        <v>337</v>
      </c>
      <c r="G11" s="10"/>
      <c r="H11" s="10" t="s">
        <v>1041</v>
      </c>
      <c r="I11" s="10" t="s">
        <v>1042</v>
      </c>
      <c r="J11" s="10" t="s">
        <v>1043</v>
      </c>
      <c r="K11" s="10"/>
      <c r="L11" s="10" t="s">
        <v>1044</v>
      </c>
      <c r="M11" s="10" t="s">
        <v>1045</v>
      </c>
      <c r="N11" s="10" t="s">
        <v>13</v>
      </c>
      <c r="O11" s="10" t="s">
        <v>14</v>
      </c>
      <c r="P11" s="10" t="s">
        <v>20</v>
      </c>
      <c r="Q11" s="10" t="s">
        <v>16</v>
      </c>
      <c r="R11" s="10" t="s">
        <v>1022</v>
      </c>
    </row>
    <row r="12" spans="1:18" s="11" customFormat="1" hidden="1" x14ac:dyDescent="0.25">
      <c r="A12" s="9" t="s">
        <v>1046</v>
      </c>
      <c r="B12" s="9" t="s">
        <v>1047</v>
      </c>
      <c r="C12" s="10"/>
      <c r="D12" s="10" t="s">
        <v>1048</v>
      </c>
      <c r="E12" s="10" t="s">
        <v>992</v>
      </c>
      <c r="F12" s="10" t="s">
        <v>337</v>
      </c>
      <c r="G12" s="10"/>
      <c r="H12" s="10" t="s">
        <v>119</v>
      </c>
      <c r="I12" s="10" t="s">
        <v>1049</v>
      </c>
      <c r="J12" s="10" t="s">
        <v>120</v>
      </c>
      <c r="K12" s="10"/>
      <c r="L12" s="10" t="s">
        <v>121</v>
      </c>
      <c r="M12" s="10"/>
      <c r="N12" s="10" t="s">
        <v>13</v>
      </c>
      <c r="O12" s="10" t="s">
        <v>14</v>
      </c>
      <c r="P12" s="10" t="s">
        <v>36</v>
      </c>
      <c r="Q12" s="10" t="s">
        <v>16</v>
      </c>
      <c r="R12" s="10" t="s">
        <v>1022</v>
      </c>
    </row>
    <row r="13" spans="1:18" s="11" customFormat="1" hidden="1" x14ac:dyDescent="0.25">
      <c r="A13" s="9" t="s">
        <v>1050</v>
      </c>
      <c r="B13" s="9" t="s">
        <v>1051</v>
      </c>
      <c r="C13" s="10"/>
      <c r="D13" s="10" t="s">
        <v>1052</v>
      </c>
      <c r="E13" s="10" t="s">
        <v>999</v>
      </c>
      <c r="F13" s="10" t="s">
        <v>337</v>
      </c>
      <c r="G13" s="10"/>
      <c r="H13" s="10" t="s">
        <v>1053</v>
      </c>
      <c r="I13" s="10" t="s">
        <v>1054</v>
      </c>
      <c r="J13" s="10" t="s">
        <v>1055</v>
      </c>
      <c r="K13" s="10"/>
      <c r="L13" s="10" t="s">
        <v>1056</v>
      </c>
      <c r="M13" s="10" t="s">
        <v>1057</v>
      </c>
      <c r="N13" s="10" t="s">
        <v>13</v>
      </c>
      <c r="O13" s="10" t="s">
        <v>14</v>
      </c>
      <c r="P13" s="10" t="s">
        <v>25</v>
      </c>
      <c r="Q13" s="10" t="s">
        <v>16</v>
      </c>
      <c r="R13" s="10" t="s">
        <v>1058</v>
      </c>
    </row>
    <row r="14" spans="1:18" s="11" customFormat="1" hidden="1" x14ac:dyDescent="0.25">
      <c r="A14" s="9" t="s">
        <v>1059</v>
      </c>
      <c r="B14" s="9" t="s">
        <v>1060</v>
      </c>
      <c r="C14" s="10"/>
      <c r="D14" s="10" t="s">
        <v>1061</v>
      </c>
      <c r="E14" s="10" t="s">
        <v>999</v>
      </c>
      <c r="F14" s="10" t="s">
        <v>337</v>
      </c>
      <c r="G14" s="10"/>
      <c r="H14" s="10" t="s">
        <v>177</v>
      </c>
      <c r="I14" s="10" t="s">
        <v>178</v>
      </c>
      <c r="J14" s="10" t="s">
        <v>179</v>
      </c>
      <c r="K14" s="10"/>
      <c r="L14" s="10" t="s">
        <v>180</v>
      </c>
      <c r="M14" s="10"/>
      <c r="N14" s="10" t="s">
        <v>18</v>
      </c>
      <c r="O14" s="10" t="s">
        <v>19</v>
      </c>
      <c r="P14" s="10" t="s">
        <v>38</v>
      </c>
      <c r="Q14" s="10" t="s">
        <v>16</v>
      </c>
      <c r="R14" s="10" t="s">
        <v>1058</v>
      </c>
    </row>
    <row r="15" spans="1:18" s="11" customFormat="1" hidden="1" x14ac:dyDescent="0.25">
      <c r="A15" s="9" t="s">
        <v>1062</v>
      </c>
      <c r="B15" s="9" t="s">
        <v>1063</v>
      </c>
      <c r="C15" s="10"/>
      <c r="D15" s="10" t="s">
        <v>1064</v>
      </c>
      <c r="E15" s="10" t="s">
        <v>999</v>
      </c>
      <c r="F15" s="10" t="s">
        <v>337</v>
      </c>
      <c r="G15" s="10"/>
      <c r="H15" s="10" t="s">
        <v>1065</v>
      </c>
      <c r="I15" s="10" t="s">
        <v>471</v>
      </c>
      <c r="J15" s="10" t="s">
        <v>1066</v>
      </c>
      <c r="K15" s="10"/>
      <c r="L15" s="10" t="s">
        <v>1067</v>
      </c>
      <c r="M15" s="10"/>
      <c r="N15" s="10" t="s">
        <v>13</v>
      </c>
      <c r="O15" s="10" t="s">
        <v>14</v>
      </c>
      <c r="P15" s="10" t="s">
        <v>50</v>
      </c>
      <c r="Q15" s="10" t="s">
        <v>16</v>
      </c>
      <c r="R15" s="10" t="s">
        <v>1058</v>
      </c>
    </row>
    <row r="16" spans="1:18" s="11" customFormat="1" x14ac:dyDescent="0.25">
      <c r="A16" s="9" t="s">
        <v>246</v>
      </c>
      <c r="B16" s="9" t="s">
        <v>247</v>
      </c>
      <c r="C16" s="10"/>
      <c r="D16" s="10" t="s">
        <v>248</v>
      </c>
      <c r="E16" s="10" t="s">
        <v>17</v>
      </c>
      <c r="F16" s="10" t="s">
        <v>337</v>
      </c>
      <c r="G16" s="10"/>
      <c r="H16" s="10" t="s">
        <v>59</v>
      </c>
      <c r="I16" s="10"/>
      <c r="J16" s="10" t="s">
        <v>59</v>
      </c>
      <c r="K16" s="10"/>
      <c r="L16" s="10" t="s">
        <v>60</v>
      </c>
      <c r="M16" s="10"/>
      <c r="N16" s="10" t="s">
        <v>63</v>
      </c>
      <c r="O16" s="10" t="s">
        <v>21</v>
      </c>
      <c r="P16" s="10" t="s">
        <v>20</v>
      </c>
      <c r="Q16" s="10" t="s">
        <v>16</v>
      </c>
      <c r="R16" s="10" t="s">
        <v>197</v>
      </c>
    </row>
    <row r="17" spans="1:18" s="11" customFormat="1" x14ac:dyDescent="0.25">
      <c r="A17" s="9" t="s">
        <v>249</v>
      </c>
      <c r="B17" s="9" t="s">
        <v>250</v>
      </c>
      <c r="C17" s="10"/>
      <c r="D17" s="10" t="s">
        <v>251</v>
      </c>
      <c r="E17" s="10" t="s">
        <v>17</v>
      </c>
      <c r="F17" s="10" t="s">
        <v>337</v>
      </c>
      <c r="G17" s="10"/>
      <c r="H17" s="10" t="s">
        <v>59</v>
      </c>
      <c r="I17" s="10"/>
      <c r="J17" s="10" t="s">
        <v>59</v>
      </c>
      <c r="K17" s="10"/>
      <c r="L17" s="10" t="s">
        <v>60</v>
      </c>
      <c r="M17" s="10"/>
      <c r="N17" s="10" t="s">
        <v>63</v>
      </c>
      <c r="O17" s="10" t="s">
        <v>21</v>
      </c>
      <c r="P17" s="10" t="s">
        <v>20</v>
      </c>
      <c r="Q17" s="10" t="s">
        <v>16</v>
      </c>
      <c r="R17" s="10" t="s">
        <v>197</v>
      </c>
    </row>
    <row r="18" spans="1:18" s="11" customFormat="1" hidden="1" x14ac:dyDescent="0.25">
      <c r="A18" s="9" t="s">
        <v>1068</v>
      </c>
      <c r="B18" s="9" t="s">
        <v>1069</v>
      </c>
      <c r="C18" s="10"/>
      <c r="D18" s="10" t="s">
        <v>1070</v>
      </c>
      <c r="E18" s="10" t="s">
        <v>999</v>
      </c>
      <c r="F18" s="10" t="s">
        <v>337</v>
      </c>
      <c r="G18" s="10"/>
      <c r="H18" s="10" t="s">
        <v>140</v>
      </c>
      <c r="I18" s="10" t="s">
        <v>141</v>
      </c>
      <c r="J18" s="10" t="s">
        <v>142</v>
      </c>
      <c r="K18" s="10"/>
      <c r="L18" s="10" t="s">
        <v>143</v>
      </c>
      <c r="M18" s="10" t="s">
        <v>1071</v>
      </c>
      <c r="N18" s="10" t="s">
        <v>13</v>
      </c>
      <c r="O18" s="10" t="s">
        <v>14</v>
      </c>
      <c r="P18" s="10" t="s">
        <v>15</v>
      </c>
      <c r="Q18" s="10" t="s">
        <v>16</v>
      </c>
      <c r="R18" s="10" t="s">
        <v>1058</v>
      </c>
    </row>
    <row r="19" spans="1:18" s="11" customFormat="1" hidden="1" x14ac:dyDescent="0.25">
      <c r="A19" s="9" t="s">
        <v>1072</v>
      </c>
      <c r="B19" s="9" t="s">
        <v>1073</v>
      </c>
      <c r="C19" s="10"/>
      <c r="D19" s="10" t="s">
        <v>1074</v>
      </c>
      <c r="E19" s="10" t="s">
        <v>992</v>
      </c>
      <c r="F19" s="10" t="s">
        <v>337</v>
      </c>
      <c r="G19" s="10"/>
      <c r="H19" s="10" t="s">
        <v>1075</v>
      </c>
      <c r="I19" s="10" t="s">
        <v>1076</v>
      </c>
      <c r="J19" s="10" t="s">
        <v>1077</v>
      </c>
      <c r="K19" s="10"/>
      <c r="L19" s="10" t="s">
        <v>1078</v>
      </c>
      <c r="M19" s="10" t="s">
        <v>1079</v>
      </c>
      <c r="N19" s="10" t="s">
        <v>13</v>
      </c>
      <c r="O19" s="10" t="s">
        <v>14</v>
      </c>
      <c r="P19" s="10" t="s">
        <v>994</v>
      </c>
      <c r="Q19" s="10" t="s">
        <v>16</v>
      </c>
      <c r="R19" s="10" t="s">
        <v>1022</v>
      </c>
    </row>
    <row r="20" spans="1:18" s="11" customFormat="1" hidden="1" x14ac:dyDescent="0.25">
      <c r="A20" s="9" t="s">
        <v>1080</v>
      </c>
      <c r="B20" s="9" t="s">
        <v>1081</v>
      </c>
      <c r="C20" s="10"/>
      <c r="D20" s="10" t="s">
        <v>1082</v>
      </c>
      <c r="E20" s="10" t="s">
        <v>992</v>
      </c>
      <c r="F20" s="10" t="s">
        <v>337</v>
      </c>
      <c r="G20" s="10"/>
      <c r="H20" s="10" t="s">
        <v>1083</v>
      </c>
      <c r="I20" s="10" t="s">
        <v>1084</v>
      </c>
      <c r="J20" s="10" t="s">
        <v>1085</v>
      </c>
      <c r="K20" s="10"/>
      <c r="L20" s="10" t="s">
        <v>1086</v>
      </c>
      <c r="M20" s="10"/>
      <c r="N20" s="10" t="s">
        <v>13</v>
      </c>
      <c r="O20" s="10" t="s">
        <v>14</v>
      </c>
      <c r="P20" s="10" t="s">
        <v>25</v>
      </c>
      <c r="Q20" s="10" t="s">
        <v>16</v>
      </c>
      <c r="R20" s="10" t="s">
        <v>1022</v>
      </c>
    </row>
    <row r="21" spans="1:18" s="11" customFormat="1" hidden="1" x14ac:dyDescent="0.25">
      <c r="A21" s="9" t="s">
        <v>1087</v>
      </c>
      <c r="B21" s="9" t="s">
        <v>1088</v>
      </c>
      <c r="C21" s="10"/>
      <c r="D21" s="10" t="s">
        <v>1089</v>
      </c>
      <c r="E21" s="10" t="s">
        <v>992</v>
      </c>
      <c r="F21" s="10" t="s">
        <v>337</v>
      </c>
      <c r="G21" s="10"/>
      <c r="H21" s="10" t="s">
        <v>1090</v>
      </c>
      <c r="I21" s="10" t="s">
        <v>1091</v>
      </c>
      <c r="J21" s="10" t="s">
        <v>1092</v>
      </c>
      <c r="K21" s="10"/>
      <c r="L21" s="10" t="s">
        <v>1093</v>
      </c>
      <c r="M21" s="10"/>
      <c r="N21" s="10" t="s">
        <v>13</v>
      </c>
      <c r="O21" s="10" t="s">
        <v>14</v>
      </c>
      <c r="P21" s="10" t="s">
        <v>29</v>
      </c>
      <c r="Q21" s="10" t="s">
        <v>30</v>
      </c>
      <c r="R21" s="10" t="s">
        <v>1022</v>
      </c>
    </row>
    <row r="22" spans="1:18" s="11" customFormat="1" hidden="1" x14ac:dyDescent="0.25">
      <c r="A22" s="9" t="s">
        <v>1094</v>
      </c>
      <c r="B22" s="9" t="s">
        <v>1095</v>
      </c>
      <c r="C22" s="10"/>
      <c r="D22" s="10" t="s">
        <v>1096</v>
      </c>
      <c r="E22" s="10" t="s">
        <v>999</v>
      </c>
      <c r="F22" s="10" t="s">
        <v>337</v>
      </c>
      <c r="G22" s="10"/>
      <c r="H22" s="10" t="s">
        <v>219</v>
      </c>
      <c r="I22" s="10" t="s">
        <v>220</v>
      </c>
      <c r="J22" s="10" t="s">
        <v>221</v>
      </c>
      <c r="K22" s="10"/>
      <c r="L22" s="10" t="s">
        <v>222</v>
      </c>
      <c r="M22" s="10" t="s">
        <v>1097</v>
      </c>
      <c r="N22" s="10" t="s">
        <v>13</v>
      </c>
      <c r="O22" s="10" t="s">
        <v>14</v>
      </c>
      <c r="P22" s="10" t="s">
        <v>15</v>
      </c>
      <c r="Q22" s="10" t="s">
        <v>16</v>
      </c>
      <c r="R22" s="10" t="s">
        <v>1058</v>
      </c>
    </row>
    <row r="23" spans="1:18" s="11" customFormat="1" x14ac:dyDescent="0.25">
      <c r="A23" s="9" t="s">
        <v>252</v>
      </c>
      <c r="B23" s="9" t="s">
        <v>253</v>
      </c>
      <c r="C23" s="10"/>
      <c r="D23" s="10" t="s">
        <v>254</v>
      </c>
      <c r="E23" s="10" t="s">
        <v>24</v>
      </c>
      <c r="F23" s="10" t="s">
        <v>337</v>
      </c>
      <c r="G23" s="10"/>
      <c r="H23" s="10" t="s">
        <v>255</v>
      </c>
      <c r="I23" s="10"/>
      <c r="J23" s="10" t="s">
        <v>255</v>
      </c>
      <c r="K23" s="10"/>
      <c r="L23" s="10" t="s">
        <v>256</v>
      </c>
      <c r="M23" s="10"/>
      <c r="N23" s="10" t="s">
        <v>80</v>
      </c>
      <c r="O23" s="10" t="s">
        <v>81</v>
      </c>
      <c r="P23" s="10" t="s">
        <v>36</v>
      </c>
      <c r="Q23" s="10" t="s">
        <v>16</v>
      </c>
      <c r="R23" s="10" t="s">
        <v>195</v>
      </c>
    </row>
    <row r="24" spans="1:18" s="11" customFormat="1" x14ac:dyDescent="0.25">
      <c r="A24" s="9" t="s">
        <v>257</v>
      </c>
      <c r="B24" s="9" t="s">
        <v>258</v>
      </c>
      <c r="C24" s="10"/>
      <c r="D24" s="10" t="s">
        <v>259</v>
      </c>
      <c r="E24" s="10" t="s">
        <v>24</v>
      </c>
      <c r="F24" s="10" t="s">
        <v>337</v>
      </c>
      <c r="G24" s="10"/>
      <c r="H24" s="10" t="s">
        <v>260</v>
      </c>
      <c r="I24" s="10" t="s">
        <v>261</v>
      </c>
      <c r="J24" s="10" t="s">
        <v>262</v>
      </c>
      <c r="K24" s="10"/>
      <c r="L24" s="10" t="s">
        <v>263</v>
      </c>
      <c r="M24" s="10"/>
      <c r="N24" s="10" t="s">
        <v>44</v>
      </c>
      <c r="O24" s="10" t="s">
        <v>28</v>
      </c>
      <c r="P24" s="10" t="s">
        <v>341</v>
      </c>
      <c r="Q24" s="10" t="s">
        <v>16</v>
      </c>
      <c r="R24" s="10" t="s">
        <v>195</v>
      </c>
    </row>
    <row r="25" spans="1:18" s="11" customFormat="1" hidden="1" x14ac:dyDescent="0.25">
      <c r="A25" s="9" t="s">
        <v>1098</v>
      </c>
      <c r="B25" s="9" t="s">
        <v>1099</v>
      </c>
      <c r="C25" s="10"/>
      <c r="D25" s="10" t="s">
        <v>1100</v>
      </c>
      <c r="E25" s="10" t="s">
        <v>999</v>
      </c>
      <c r="F25" s="10" t="s">
        <v>337</v>
      </c>
      <c r="G25" s="10"/>
      <c r="H25" s="10" t="s">
        <v>1101</v>
      </c>
      <c r="I25" s="10" t="s">
        <v>1102</v>
      </c>
      <c r="J25" s="10" t="s">
        <v>1103</v>
      </c>
      <c r="K25" s="10"/>
      <c r="L25" s="10" t="s">
        <v>1104</v>
      </c>
      <c r="M25" s="10"/>
      <c r="N25" s="10" t="s">
        <v>13</v>
      </c>
      <c r="O25" s="10" t="s">
        <v>14</v>
      </c>
      <c r="P25" s="10" t="s">
        <v>50</v>
      </c>
      <c r="Q25" s="10" t="s">
        <v>16</v>
      </c>
      <c r="R25" s="10" t="s">
        <v>1058</v>
      </c>
    </row>
    <row r="26" spans="1:18" s="11" customFormat="1" hidden="1" x14ac:dyDescent="0.25">
      <c r="A26" s="9" t="s">
        <v>1105</v>
      </c>
      <c r="B26" s="9" t="s">
        <v>1106</v>
      </c>
      <c r="C26" s="10"/>
      <c r="D26" s="10" t="s">
        <v>1107</v>
      </c>
      <c r="E26" s="10" t="s">
        <v>999</v>
      </c>
      <c r="F26" s="10" t="s">
        <v>337</v>
      </c>
      <c r="G26" s="10"/>
      <c r="H26" s="10" t="s">
        <v>1108</v>
      </c>
      <c r="I26" s="10" t="s">
        <v>1109</v>
      </c>
      <c r="J26" s="10" t="s">
        <v>1110</v>
      </c>
      <c r="K26" s="10"/>
      <c r="L26" s="10" t="s">
        <v>1111</v>
      </c>
      <c r="M26" s="10"/>
      <c r="N26" s="10" t="s">
        <v>13</v>
      </c>
      <c r="O26" s="10" t="s">
        <v>14</v>
      </c>
      <c r="P26" s="10" t="s">
        <v>1030</v>
      </c>
      <c r="Q26" s="10" t="s">
        <v>16</v>
      </c>
      <c r="R26" s="10" t="s">
        <v>1058</v>
      </c>
    </row>
    <row r="27" spans="1:18" s="11" customFormat="1" x14ac:dyDescent="0.25">
      <c r="A27" s="9" t="s">
        <v>264</v>
      </c>
      <c r="B27" s="9" t="s">
        <v>265</v>
      </c>
      <c r="C27" s="10"/>
      <c r="D27" s="10" t="s">
        <v>187</v>
      </c>
      <c r="E27" s="10" t="s">
        <v>39</v>
      </c>
      <c r="F27" s="10" t="s">
        <v>337</v>
      </c>
      <c r="G27" s="10"/>
      <c r="H27" s="10" t="s">
        <v>266</v>
      </c>
      <c r="I27" s="10"/>
      <c r="J27" s="10" t="s">
        <v>266</v>
      </c>
      <c r="K27" s="10"/>
      <c r="L27" s="10" t="s">
        <v>267</v>
      </c>
      <c r="M27" s="10"/>
      <c r="N27" s="10" t="s">
        <v>27</v>
      </c>
      <c r="O27" s="10" t="s">
        <v>28</v>
      </c>
      <c r="P27" s="10" t="s">
        <v>36</v>
      </c>
      <c r="Q27" s="10" t="s">
        <v>16</v>
      </c>
      <c r="R27" s="10" t="s">
        <v>197</v>
      </c>
    </row>
    <row r="28" spans="1:18" s="11" customFormat="1" hidden="1" x14ac:dyDescent="0.25">
      <c r="A28" s="9" t="s">
        <v>1112</v>
      </c>
      <c r="B28" s="9" t="s">
        <v>1113</v>
      </c>
      <c r="C28" s="10"/>
      <c r="D28" s="10" t="s">
        <v>1114</v>
      </c>
      <c r="E28" s="10" t="s">
        <v>992</v>
      </c>
      <c r="F28" s="10" t="s">
        <v>337</v>
      </c>
      <c r="G28" s="10"/>
      <c r="H28" s="10" t="s">
        <v>438</v>
      </c>
      <c r="I28" s="10" t="s">
        <v>439</v>
      </c>
      <c r="J28" s="10" t="s">
        <v>440</v>
      </c>
      <c r="K28" s="10"/>
      <c r="L28" s="10" t="s">
        <v>441</v>
      </c>
      <c r="M28" s="10"/>
      <c r="N28" s="10" t="s">
        <v>13</v>
      </c>
      <c r="O28" s="10" t="s">
        <v>14</v>
      </c>
      <c r="P28" s="10" t="s">
        <v>131</v>
      </c>
      <c r="Q28" s="10" t="s">
        <v>16</v>
      </c>
      <c r="R28" s="10" t="s">
        <v>1115</v>
      </c>
    </row>
    <row r="29" spans="1:18" s="11" customFormat="1" x14ac:dyDescent="0.25">
      <c r="A29" s="9" t="s">
        <v>268</v>
      </c>
      <c r="B29" s="9" t="s">
        <v>269</v>
      </c>
      <c r="C29" s="10"/>
      <c r="D29" s="10" t="s">
        <v>270</v>
      </c>
      <c r="E29" s="10" t="s">
        <v>39</v>
      </c>
      <c r="F29" s="10" t="s">
        <v>337</v>
      </c>
      <c r="G29" s="10"/>
      <c r="H29" s="10" t="s">
        <v>271</v>
      </c>
      <c r="I29" s="10" t="s">
        <v>272</v>
      </c>
      <c r="J29" s="10" t="s">
        <v>273</v>
      </c>
      <c r="K29" s="10" t="s">
        <v>274</v>
      </c>
      <c r="L29" s="10" t="s">
        <v>274</v>
      </c>
      <c r="M29" s="10" t="s">
        <v>342</v>
      </c>
      <c r="N29" s="10" t="s">
        <v>275</v>
      </c>
      <c r="O29" s="10" t="s">
        <v>276</v>
      </c>
      <c r="P29" s="10" t="s">
        <v>37</v>
      </c>
      <c r="Q29" s="10" t="s">
        <v>16</v>
      </c>
      <c r="R29" s="10" t="s">
        <v>343</v>
      </c>
    </row>
    <row r="30" spans="1:18" s="11" customFormat="1" hidden="1" x14ac:dyDescent="0.25">
      <c r="A30" s="9" t="s">
        <v>1116</v>
      </c>
      <c r="B30" s="9" t="s">
        <v>1117</v>
      </c>
      <c r="C30" s="10"/>
      <c r="D30" s="10" t="s">
        <v>1118</v>
      </c>
      <c r="E30" s="10" t="s">
        <v>999</v>
      </c>
      <c r="F30" s="10" t="s">
        <v>337</v>
      </c>
      <c r="G30" s="10"/>
      <c r="H30" s="10" t="s">
        <v>1108</v>
      </c>
      <c r="I30" s="10" t="s">
        <v>1109</v>
      </c>
      <c r="J30" s="10" t="s">
        <v>1110</v>
      </c>
      <c r="K30" s="10"/>
      <c r="L30" s="10" t="s">
        <v>1111</v>
      </c>
      <c r="M30" s="10"/>
      <c r="N30" s="10" t="s">
        <v>13</v>
      </c>
      <c r="O30" s="10" t="s">
        <v>14</v>
      </c>
      <c r="P30" s="10" t="s">
        <v>1030</v>
      </c>
      <c r="Q30" s="10" t="s">
        <v>16</v>
      </c>
      <c r="R30" s="10" t="s">
        <v>1119</v>
      </c>
    </row>
    <row r="31" spans="1:18" s="11" customFormat="1" hidden="1" x14ac:dyDescent="0.25">
      <c r="A31" s="9" t="s">
        <v>1120</v>
      </c>
      <c r="B31" s="9" t="s">
        <v>1121</v>
      </c>
      <c r="C31" s="10"/>
      <c r="D31" s="10" t="s">
        <v>1122</v>
      </c>
      <c r="E31" s="10" t="s">
        <v>999</v>
      </c>
      <c r="F31" s="10" t="s">
        <v>337</v>
      </c>
      <c r="G31" s="10"/>
      <c r="H31" s="10" t="s">
        <v>1108</v>
      </c>
      <c r="I31" s="10" t="s">
        <v>1109</v>
      </c>
      <c r="J31" s="10" t="s">
        <v>1110</v>
      </c>
      <c r="K31" s="10"/>
      <c r="L31" s="10" t="s">
        <v>1111</v>
      </c>
      <c r="M31" s="10"/>
      <c r="N31" s="10" t="s">
        <v>13</v>
      </c>
      <c r="O31" s="10" t="s">
        <v>14</v>
      </c>
      <c r="P31" s="10" t="s">
        <v>1030</v>
      </c>
      <c r="Q31" s="10" t="s">
        <v>16</v>
      </c>
      <c r="R31" s="10" t="s">
        <v>1119</v>
      </c>
    </row>
    <row r="32" spans="1:18" s="11" customFormat="1" x14ac:dyDescent="0.25">
      <c r="A32" s="9" t="s">
        <v>278</v>
      </c>
      <c r="B32" s="9" t="s">
        <v>279</v>
      </c>
      <c r="C32" s="10"/>
      <c r="D32" s="10" t="s">
        <v>280</v>
      </c>
      <c r="E32" s="10" t="s">
        <v>17</v>
      </c>
      <c r="F32" s="10" t="s">
        <v>337</v>
      </c>
      <c r="G32" s="10"/>
      <c r="H32" s="10" t="s">
        <v>281</v>
      </c>
      <c r="I32" s="10" t="s">
        <v>282</v>
      </c>
      <c r="J32" s="10" t="s">
        <v>281</v>
      </c>
      <c r="K32" s="10"/>
      <c r="L32" s="10" t="s">
        <v>283</v>
      </c>
      <c r="M32" s="10"/>
      <c r="N32" s="10" t="s">
        <v>51</v>
      </c>
      <c r="O32" s="10" t="s">
        <v>52</v>
      </c>
      <c r="P32" s="10" t="s">
        <v>37</v>
      </c>
      <c r="Q32" s="10" t="s">
        <v>16</v>
      </c>
      <c r="R32" s="10" t="s">
        <v>343</v>
      </c>
    </row>
    <row r="33" spans="1:18" s="11" customFormat="1" hidden="1" x14ac:dyDescent="0.25">
      <c r="A33" s="9" t="s">
        <v>1123</v>
      </c>
      <c r="B33" s="9" t="s">
        <v>1124</v>
      </c>
      <c r="C33" s="10"/>
      <c r="D33" s="10" t="s">
        <v>1125</v>
      </c>
      <c r="E33" s="10" t="s">
        <v>999</v>
      </c>
      <c r="F33" s="10" t="s">
        <v>337</v>
      </c>
      <c r="G33" s="10"/>
      <c r="H33" s="10" t="s">
        <v>1126</v>
      </c>
      <c r="I33" s="10" t="s">
        <v>1127</v>
      </c>
      <c r="J33" s="10" t="s">
        <v>1128</v>
      </c>
      <c r="K33" s="10"/>
      <c r="L33" s="10" t="s">
        <v>1129</v>
      </c>
      <c r="M33" s="10"/>
      <c r="N33" s="10" t="s">
        <v>63</v>
      </c>
      <c r="O33" s="10" t="s">
        <v>21</v>
      </c>
      <c r="P33" s="10" t="s">
        <v>20</v>
      </c>
      <c r="Q33" s="10" t="s">
        <v>16</v>
      </c>
      <c r="R33" s="10" t="s">
        <v>1119</v>
      </c>
    </row>
    <row r="34" spans="1:18" s="11" customFormat="1" hidden="1" x14ac:dyDescent="0.25">
      <c r="A34" s="9" t="s">
        <v>1130</v>
      </c>
      <c r="B34" s="9" t="s">
        <v>1131</v>
      </c>
      <c r="C34" s="10"/>
      <c r="D34" s="10" t="s">
        <v>1132</v>
      </c>
      <c r="E34" s="10" t="s">
        <v>999</v>
      </c>
      <c r="F34" s="10" t="s">
        <v>337</v>
      </c>
      <c r="G34" s="10"/>
      <c r="H34" s="10" t="s">
        <v>1108</v>
      </c>
      <c r="I34" s="10" t="s">
        <v>1109</v>
      </c>
      <c r="J34" s="10" t="s">
        <v>1110</v>
      </c>
      <c r="K34" s="10"/>
      <c r="L34" s="10" t="s">
        <v>1111</v>
      </c>
      <c r="M34" s="10"/>
      <c r="N34" s="10" t="s">
        <v>13</v>
      </c>
      <c r="O34" s="10" t="s">
        <v>14</v>
      </c>
      <c r="P34" s="10" t="s">
        <v>1030</v>
      </c>
      <c r="Q34" s="10" t="s">
        <v>16</v>
      </c>
      <c r="R34" s="10" t="s">
        <v>1119</v>
      </c>
    </row>
    <row r="35" spans="1:18" s="11" customFormat="1" hidden="1" x14ac:dyDescent="0.25">
      <c r="A35" s="9" t="s">
        <v>1133</v>
      </c>
      <c r="B35" s="9" t="s">
        <v>1134</v>
      </c>
      <c r="C35" s="10"/>
      <c r="D35" s="10" t="s">
        <v>1135</v>
      </c>
      <c r="E35" s="10" t="s">
        <v>999</v>
      </c>
      <c r="F35" s="10" t="s">
        <v>337</v>
      </c>
      <c r="G35" s="10"/>
      <c r="H35" s="10" t="s">
        <v>1136</v>
      </c>
      <c r="I35" s="10" t="s">
        <v>1137</v>
      </c>
      <c r="J35" s="10"/>
      <c r="K35" s="10"/>
      <c r="L35" s="10" t="s">
        <v>1138</v>
      </c>
      <c r="M35" s="10" t="s">
        <v>1139</v>
      </c>
      <c r="N35" s="10" t="s">
        <v>13</v>
      </c>
      <c r="O35" s="10" t="s">
        <v>14</v>
      </c>
      <c r="P35" s="10" t="s">
        <v>50</v>
      </c>
      <c r="Q35" s="10" t="s">
        <v>16</v>
      </c>
      <c r="R35" s="10" t="s">
        <v>1119</v>
      </c>
    </row>
    <row r="36" spans="1:18" s="11" customFormat="1" hidden="1" x14ac:dyDescent="0.25">
      <c r="A36" s="9" t="s">
        <v>1140</v>
      </c>
      <c r="B36" s="9" t="s">
        <v>1141</v>
      </c>
      <c r="C36" s="10"/>
      <c r="D36" s="10" t="s">
        <v>998</v>
      </c>
      <c r="E36" s="10" t="s">
        <v>999</v>
      </c>
      <c r="F36" s="10" t="s">
        <v>337</v>
      </c>
      <c r="G36" s="10"/>
      <c r="H36" s="10" t="s">
        <v>1142</v>
      </c>
      <c r="I36" s="10" t="s">
        <v>1143</v>
      </c>
      <c r="J36" s="10" t="s">
        <v>1144</v>
      </c>
      <c r="K36" s="10"/>
      <c r="L36" s="10" t="s">
        <v>1145</v>
      </c>
      <c r="M36" s="10"/>
      <c r="N36" s="10" t="s">
        <v>13</v>
      </c>
      <c r="O36" s="10" t="s">
        <v>14</v>
      </c>
      <c r="P36" s="10" t="s">
        <v>50</v>
      </c>
      <c r="Q36" s="10" t="s">
        <v>16</v>
      </c>
      <c r="R36" s="10" t="s">
        <v>1119</v>
      </c>
    </row>
    <row r="37" spans="1:18" s="11" customFormat="1" hidden="1" x14ac:dyDescent="0.25">
      <c r="A37" s="9" t="s">
        <v>1146</v>
      </c>
      <c r="B37" s="9" t="s">
        <v>1147</v>
      </c>
      <c r="C37" s="10"/>
      <c r="D37" s="10" t="s">
        <v>998</v>
      </c>
      <c r="E37" s="10" t="s">
        <v>999</v>
      </c>
      <c r="F37" s="10" t="s">
        <v>337</v>
      </c>
      <c r="G37" s="10"/>
      <c r="H37" s="10" t="s">
        <v>1148</v>
      </c>
      <c r="I37" s="10" t="s">
        <v>1149</v>
      </c>
      <c r="J37" s="10" t="s">
        <v>1144</v>
      </c>
      <c r="K37" s="10"/>
      <c r="L37" s="10" t="s">
        <v>1150</v>
      </c>
      <c r="M37" s="10" t="s">
        <v>1151</v>
      </c>
      <c r="N37" s="10" t="s">
        <v>13</v>
      </c>
      <c r="O37" s="10" t="s">
        <v>14</v>
      </c>
      <c r="P37" s="10" t="s">
        <v>50</v>
      </c>
      <c r="Q37" s="10" t="s">
        <v>16</v>
      </c>
      <c r="R37" s="10" t="s">
        <v>1119</v>
      </c>
    </row>
    <row r="38" spans="1:18" s="11" customFormat="1" hidden="1" x14ac:dyDescent="0.25">
      <c r="A38" s="9" t="s">
        <v>1152</v>
      </c>
      <c r="B38" s="9" t="s">
        <v>1153</v>
      </c>
      <c r="C38" s="10"/>
      <c r="D38" s="10" t="s">
        <v>1154</v>
      </c>
      <c r="E38" s="10" t="s">
        <v>992</v>
      </c>
      <c r="F38" s="10" t="s">
        <v>337</v>
      </c>
      <c r="G38" s="10"/>
      <c r="H38" s="10" t="s">
        <v>1155</v>
      </c>
      <c r="I38" s="10"/>
      <c r="J38" s="10"/>
      <c r="K38" s="10"/>
      <c r="L38" s="10" t="s">
        <v>1156</v>
      </c>
      <c r="M38" s="10" t="s">
        <v>1157</v>
      </c>
      <c r="N38" s="10" t="s">
        <v>13</v>
      </c>
      <c r="O38" s="10" t="s">
        <v>14</v>
      </c>
      <c r="P38" s="10" t="s">
        <v>367</v>
      </c>
      <c r="Q38" s="10" t="s">
        <v>16</v>
      </c>
      <c r="R38" s="10" t="s">
        <v>1115</v>
      </c>
    </row>
    <row r="39" spans="1:18" s="11" customFormat="1" hidden="1" x14ac:dyDescent="0.25">
      <c r="A39" s="9" t="s">
        <v>1158</v>
      </c>
      <c r="B39" s="9" t="s">
        <v>1159</v>
      </c>
      <c r="C39" s="10"/>
      <c r="D39" s="10" t="s">
        <v>998</v>
      </c>
      <c r="E39" s="10" t="s">
        <v>999</v>
      </c>
      <c r="F39" s="10" t="s">
        <v>337</v>
      </c>
      <c r="G39" s="10"/>
      <c r="H39" s="10" t="s">
        <v>1160</v>
      </c>
      <c r="I39" s="10" t="s">
        <v>1161</v>
      </c>
      <c r="J39" s="10" t="s">
        <v>1144</v>
      </c>
      <c r="K39" s="10"/>
      <c r="L39" s="10" t="s">
        <v>1162</v>
      </c>
      <c r="M39" s="10" t="s">
        <v>1163</v>
      </c>
      <c r="N39" s="10" t="s">
        <v>13</v>
      </c>
      <c r="O39" s="10" t="s">
        <v>14</v>
      </c>
      <c r="P39" s="10" t="s">
        <v>50</v>
      </c>
      <c r="Q39" s="10" t="s">
        <v>16</v>
      </c>
      <c r="R39" s="10" t="s">
        <v>1119</v>
      </c>
    </row>
    <row r="40" spans="1:18" s="11" customFormat="1" hidden="1" x14ac:dyDescent="0.25">
      <c r="A40" s="9" t="s">
        <v>1164</v>
      </c>
      <c r="B40" s="9" t="s">
        <v>1165</v>
      </c>
      <c r="C40" s="10"/>
      <c r="D40" s="10" t="s">
        <v>998</v>
      </c>
      <c r="E40" s="10" t="s">
        <v>999</v>
      </c>
      <c r="F40" s="10" t="s">
        <v>337</v>
      </c>
      <c r="G40" s="10"/>
      <c r="H40" s="10" t="s">
        <v>1160</v>
      </c>
      <c r="I40" s="10" t="s">
        <v>1166</v>
      </c>
      <c r="J40" s="10" t="s">
        <v>1144</v>
      </c>
      <c r="K40" s="10"/>
      <c r="L40" s="10" t="s">
        <v>1167</v>
      </c>
      <c r="M40" s="10" t="s">
        <v>1168</v>
      </c>
      <c r="N40" s="10" t="s">
        <v>13</v>
      </c>
      <c r="O40" s="10" t="s">
        <v>14</v>
      </c>
      <c r="P40" s="10" t="s">
        <v>50</v>
      </c>
      <c r="Q40" s="10" t="s">
        <v>16</v>
      </c>
      <c r="R40" s="10" t="s">
        <v>1119</v>
      </c>
    </row>
    <row r="41" spans="1:18" s="11" customFormat="1" hidden="1" x14ac:dyDescent="0.25">
      <c r="A41" s="9" t="s">
        <v>1169</v>
      </c>
      <c r="B41" s="9" t="s">
        <v>1170</v>
      </c>
      <c r="C41" s="10"/>
      <c r="D41" s="10" t="s">
        <v>998</v>
      </c>
      <c r="E41" s="10" t="s">
        <v>999</v>
      </c>
      <c r="F41" s="10" t="s">
        <v>337</v>
      </c>
      <c r="G41" s="10"/>
      <c r="H41" s="10" t="s">
        <v>1171</v>
      </c>
      <c r="I41" s="10" t="s">
        <v>201</v>
      </c>
      <c r="J41" s="10" t="s">
        <v>476</v>
      </c>
      <c r="K41" s="10"/>
      <c r="L41" s="10" t="s">
        <v>1172</v>
      </c>
      <c r="M41" s="10" t="s">
        <v>1173</v>
      </c>
      <c r="N41" s="10" t="s">
        <v>13</v>
      </c>
      <c r="O41" s="10" t="s">
        <v>14</v>
      </c>
      <c r="P41" s="10" t="s">
        <v>50</v>
      </c>
      <c r="Q41" s="10" t="s">
        <v>16</v>
      </c>
      <c r="R41" s="10" t="s">
        <v>1119</v>
      </c>
    </row>
    <row r="42" spans="1:18" s="11" customFormat="1" hidden="1" x14ac:dyDescent="0.25">
      <c r="A42" s="9" t="s">
        <v>1174</v>
      </c>
      <c r="B42" s="9" t="s">
        <v>1175</v>
      </c>
      <c r="C42" s="10"/>
      <c r="D42" s="10" t="s">
        <v>1176</v>
      </c>
      <c r="E42" s="10" t="s">
        <v>992</v>
      </c>
      <c r="F42" s="10" t="s">
        <v>337</v>
      </c>
      <c r="G42" s="10"/>
      <c r="H42" s="10" t="s">
        <v>568</v>
      </c>
      <c r="I42" s="10" t="s">
        <v>755</v>
      </c>
      <c r="J42" s="10" t="s">
        <v>756</v>
      </c>
      <c r="K42" s="10"/>
      <c r="L42" s="10" t="s">
        <v>757</v>
      </c>
      <c r="M42" s="10" t="s">
        <v>758</v>
      </c>
      <c r="N42" s="10" t="s">
        <v>13</v>
      </c>
      <c r="O42" s="10" t="s">
        <v>14</v>
      </c>
      <c r="P42" s="10" t="s">
        <v>36</v>
      </c>
      <c r="Q42" s="10" t="s">
        <v>16</v>
      </c>
      <c r="R42" s="10" t="s">
        <v>1115</v>
      </c>
    </row>
    <row r="43" spans="1:18" s="11" customFormat="1" hidden="1" x14ac:dyDescent="0.25">
      <c r="A43" s="9" t="s">
        <v>1177</v>
      </c>
      <c r="B43" s="9" t="s">
        <v>1178</v>
      </c>
      <c r="C43" s="10"/>
      <c r="D43" s="10" t="s">
        <v>1179</v>
      </c>
      <c r="E43" s="10" t="s">
        <v>999</v>
      </c>
      <c r="F43" s="10" t="s">
        <v>337</v>
      </c>
      <c r="G43" s="10"/>
      <c r="H43" s="10" t="s">
        <v>188</v>
      </c>
      <c r="I43" s="10" t="s">
        <v>189</v>
      </c>
      <c r="J43" s="10" t="s">
        <v>1180</v>
      </c>
      <c r="K43" s="10"/>
      <c r="L43" s="10" t="s">
        <v>861</v>
      </c>
      <c r="M43" s="10"/>
      <c r="N43" s="10" t="s">
        <v>13</v>
      </c>
      <c r="O43" s="10" t="s">
        <v>14</v>
      </c>
      <c r="P43" s="10" t="s">
        <v>15</v>
      </c>
      <c r="Q43" s="10" t="s">
        <v>16</v>
      </c>
      <c r="R43" s="10" t="s">
        <v>1119</v>
      </c>
    </row>
    <row r="44" spans="1:18" s="11" customFormat="1" hidden="1" x14ac:dyDescent="0.25">
      <c r="A44" s="9" t="s">
        <v>1181</v>
      </c>
      <c r="B44" s="9" t="s">
        <v>1182</v>
      </c>
      <c r="C44" s="10"/>
      <c r="D44" s="10" t="s">
        <v>1183</v>
      </c>
      <c r="E44" s="10" t="s">
        <v>999</v>
      </c>
      <c r="F44" s="10" t="s">
        <v>337</v>
      </c>
      <c r="G44" s="10"/>
      <c r="H44" s="10" t="s">
        <v>188</v>
      </c>
      <c r="I44" s="10" t="s">
        <v>189</v>
      </c>
      <c r="J44" s="10" t="s">
        <v>1180</v>
      </c>
      <c r="K44" s="10"/>
      <c r="L44" s="10" t="s">
        <v>861</v>
      </c>
      <c r="M44" s="10"/>
      <c r="N44" s="10" t="s">
        <v>13</v>
      </c>
      <c r="O44" s="10" t="s">
        <v>14</v>
      </c>
      <c r="P44" s="10" t="s">
        <v>15</v>
      </c>
      <c r="Q44" s="10" t="s">
        <v>16</v>
      </c>
      <c r="R44" s="10" t="s">
        <v>1119</v>
      </c>
    </row>
    <row r="45" spans="1:18" s="11" customFormat="1" x14ac:dyDescent="0.25">
      <c r="A45" s="9" t="s">
        <v>285</v>
      </c>
      <c r="B45" s="9" t="s">
        <v>286</v>
      </c>
      <c r="C45" s="10"/>
      <c r="D45" s="10" t="s">
        <v>287</v>
      </c>
      <c r="E45" s="10" t="s">
        <v>17</v>
      </c>
      <c r="F45" s="10" t="s">
        <v>337</v>
      </c>
      <c r="G45" s="10"/>
      <c r="H45" s="10" t="s">
        <v>229</v>
      </c>
      <c r="I45" s="10" t="s">
        <v>230</v>
      </c>
      <c r="J45" s="10" t="s">
        <v>231</v>
      </c>
      <c r="K45" s="10"/>
      <c r="L45" s="10" t="s">
        <v>232</v>
      </c>
      <c r="M45" s="10" t="s">
        <v>344</v>
      </c>
      <c r="N45" s="10" t="s">
        <v>44</v>
      </c>
      <c r="O45" s="10" t="s">
        <v>28</v>
      </c>
      <c r="P45" s="10" t="s">
        <v>36</v>
      </c>
      <c r="Q45" s="10" t="s">
        <v>16</v>
      </c>
      <c r="R45" s="10" t="s">
        <v>343</v>
      </c>
    </row>
    <row r="46" spans="1:18" s="11" customFormat="1" x14ac:dyDescent="0.25">
      <c r="A46" s="9" t="s">
        <v>288</v>
      </c>
      <c r="B46" s="9" t="s">
        <v>289</v>
      </c>
      <c r="C46" s="10"/>
      <c r="D46" s="10" t="s">
        <v>290</v>
      </c>
      <c r="E46" s="10" t="s">
        <v>39</v>
      </c>
      <c r="F46" s="10" t="s">
        <v>337</v>
      </c>
      <c r="G46" s="10"/>
      <c r="H46" s="10" t="s">
        <v>291</v>
      </c>
      <c r="I46" s="10" t="s">
        <v>292</v>
      </c>
      <c r="J46" s="10" t="s">
        <v>293</v>
      </c>
      <c r="K46" s="10"/>
      <c r="L46" s="10" t="s">
        <v>294</v>
      </c>
      <c r="M46" s="10"/>
      <c r="N46" s="10" t="s">
        <v>13</v>
      </c>
      <c r="O46" s="10" t="s">
        <v>14</v>
      </c>
      <c r="P46" s="10" t="s">
        <v>78</v>
      </c>
      <c r="Q46" s="10" t="s">
        <v>16</v>
      </c>
      <c r="R46" s="10" t="s">
        <v>343</v>
      </c>
    </row>
    <row r="47" spans="1:18" s="11" customFormat="1" hidden="1" x14ac:dyDescent="0.25">
      <c r="A47" s="9" t="s">
        <v>1184</v>
      </c>
      <c r="B47" s="9" t="s">
        <v>1185</v>
      </c>
      <c r="C47" s="10"/>
      <c r="D47" s="10" t="s">
        <v>1186</v>
      </c>
      <c r="E47" s="10" t="s">
        <v>992</v>
      </c>
      <c r="F47" s="10" t="s">
        <v>337</v>
      </c>
      <c r="G47" s="10"/>
      <c r="H47" s="10" t="s">
        <v>170</v>
      </c>
      <c r="I47" s="10" t="s">
        <v>171</v>
      </c>
      <c r="J47" s="10" t="s">
        <v>172</v>
      </c>
      <c r="K47" s="10"/>
      <c r="L47" s="10" t="s">
        <v>173</v>
      </c>
      <c r="M47" s="10"/>
      <c r="N47" s="10" t="s">
        <v>13</v>
      </c>
      <c r="O47" s="10" t="s">
        <v>14</v>
      </c>
      <c r="P47" s="10" t="s">
        <v>36</v>
      </c>
      <c r="Q47" s="10" t="s">
        <v>16</v>
      </c>
      <c r="R47" s="10" t="s">
        <v>1115</v>
      </c>
    </row>
    <row r="48" spans="1:18" s="11" customFormat="1" hidden="1" x14ac:dyDescent="0.25">
      <c r="A48" s="9" t="s">
        <v>1187</v>
      </c>
      <c r="B48" s="9" t="s">
        <v>1188</v>
      </c>
      <c r="C48" s="10"/>
      <c r="D48" s="10" t="s">
        <v>1189</v>
      </c>
      <c r="E48" s="10" t="s">
        <v>999</v>
      </c>
      <c r="F48" s="10" t="s">
        <v>337</v>
      </c>
      <c r="G48" s="10"/>
      <c r="H48" s="10" t="s">
        <v>1190</v>
      </c>
      <c r="I48" s="10" t="s">
        <v>1191</v>
      </c>
      <c r="J48" s="10" t="s">
        <v>1190</v>
      </c>
      <c r="K48" s="10"/>
      <c r="L48" s="10" t="s">
        <v>1192</v>
      </c>
      <c r="M48" s="10"/>
      <c r="N48" s="10" t="s">
        <v>13</v>
      </c>
      <c r="O48" s="10" t="s">
        <v>14</v>
      </c>
      <c r="P48" s="10" t="s">
        <v>50</v>
      </c>
      <c r="Q48" s="10" t="s">
        <v>16</v>
      </c>
      <c r="R48" s="10" t="s">
        <v>1119</v>
      </c>
    </row>
    <row r="49" spans="1:18" s="11" customFormat="1" hidden="1" x14ac:dyDescent="0.25">
      <c r="A49" s="9" t="s">
        <v>1193</v>
      </c>
      <c r="B49" s="9" t="s">
        <v>1194</v>
      </c>
      <c r="C49" s="10"/>
      <c r="D49" s="10" t="s">
        <v>1195</v>
      </c>
      <c r="E49" s="10" t="s">
        <v>999</v>
      </c>
      <c r="F49" s="10" t="s">
        <v>337</v>
      </c>
      <c r="G49" s="10"/>
      <c r="H49" s="10" t="s">
        <v>1196</v>
      </c>
      <c r="I49" s="10" t="s">
        <v>1197</v>
      </c>
      <c r="J49" s="10" t="s">
        <v>1198</v>
      </c>
      <c r="K49" s="10"/>
      <c r="L49" s="10" t="s">
        <v>1199</v>
      </c>
      <c r="M49" s="10"/>
      <c r="N49" s="10" t="s">
        <v>13</v>
      </c>
      <c r="O49" s="10" t="s">
        <v>14</v>
      </c>
      <c r="P49" s="10" t="s">
        <v>50</v>
      </c>
      <c r="Q49" s="10" t="s">
        <v>16</v>
      </c>
      <c r="R49" s="10" t="s">
        <v>1119</v>
      </c>
    </row>
    <row r="50" spans="1:18" s="11" customFormat="1" x14ac:dyDescent="0.25">
      <c r="A50" s="9" t="s">
        <v>345</v>
      </c>
      <c r="B50" s="9" t="s">
        <v>346</v>
      </c>
      <c r="C50" s="10"/>
      <c r="D50" s="10" t="s">
        <v>347</v>
      </c>
      <c r="E50" s="10" t="s">
        <v>39</v>
      </c>
      <c r="F50" s="10" t="s">
        <v>337</v>
      </c>
      <c r="G50" s="10"/>
      <c r="H50" s="10" t="s">
        <v>348</v>
      </c>
      <c r="I50" s="10" t="s">
        <v>349</v>
      </c>
      <c r="J50" s="10" t="s">
        <v>350</v>
      </c>
      <c r="K50" s="10"/>
      <c r="L50" s="10" t="s">
        <v>351</v>
      </c>
      <c r="M50" s="10"/>
      <c r="N50" s="10" t="s">
        <v>72</v>
      </c>
      <c r="O50" s="10" t="s">
        <v>19</v>
      </c>
      <c r="P50" s="10" t="s">
        <v>36</v>
      </c>
      <c r="Q50" s="10" t="s">
        <v>16</v>
      </c>
      <c r="R50" s="10" t="s">
        <v>343</v>
      </c>
    </row>
    <row r="51" spans="1:18" s="11" customFormat="1" hidden="1" x14ac:dyDescent="0.25">
      <c r="A51" s="9" t="s">
        <v>1200</v>
      </c>
      <c r="B51" s="9" t="s">
        <v>1201</v>
      </c>
      <c r="C51" s="10"/>
      <c r="D51" s="10" t="s">
        <v>1202</v>
      </c>
      <c r="E51" s="10" t="s">
        <v>999</v>
      </c>
      <c r="F51" s="10" t="s">
        <v>337</v>
      </c>
      <c r="G51" s="10"/>
      <c r="H51" s="10" t="s">
        <v>219</v>
      </c>
      <c r="I51" s="10" t="s">
        <v>220</v>
      </c>
      <c r="J51" s="10" t="s">
        <v>221</v>
      </c>
      <c r="K51" s="10"/>
      <c r="L51" s="10" t="s">
        <v>222</v>
      </c>
      <c r="M51" s="10" t="s">
        <v>1097</v>
      </c>
      <c r="N51" s="10" t="s">
        <v>13</v>
      </c>
      <c r="O51" s="10" t="s">
        <v>14</v>
      </c>
      <c r="P51" s="10" t="s">
        <v>1014</v>
      </c>
      <c r="Q51" s="10" t="s">
        <v>16</v>
      </c>
      <c r="R51" s="10">
        <v>-18</v>
      </c>
    </row>
    <row r="52" spans="1:18" s="11" customFormat="1" hidden="1" x14ac:dyDescent="0.25">
      <c r="A52" s="9" t="s">
        <v>1203</v>
      </c>
      <c r="B52" s="9" t="s">
        <v>1204</v>
      </c>
      <c r="C52" s="10"/>
      <c r="D52" s="10" t="s">
        <v>1205</v>
      </c>
      <c r="E52" s="10" t="s">
        <v>999</v>
      </c>
      <c r="F52" s="10" t="s">
        <v>337</v>
      </c>
      <c r="G52" s="10"/>
      <c r="H52" s="10" t="s">
        <v>1206</v>
      </c>
      <c r="I52" s="10" t="s">
        <v>1207</v>
      </c>
      <c r="J52" s="10" t="s">
        <v>1208</v>
      </c>
      <c r="K52" s="10"/>
      <c r="L52" s="10" t="s">
        <v>1209</v>
      </c>
      <c r="M52" s="10" t="s">
        <v>1210</v>
      </c>
      <c r="N52" s="10" t="s">
        <v>13</v>
      </c>
      <c r="O52" s="10" t="s">
        <v>14</v>
      </c>
      <c r="P52" s="10" t="s">
        <v>1014</v>
      </c>
      <c r="Q52" s="10" t="s">
        <v>16</v>
      </c>
      <c r="R52" s="10" t="s">
        <v>1119</v>
      </c>
    </row>
    <row r="53" spans="1:18" s="11" customFormat="1" hidden="1" x14ac:dyDescent="0.25">
      <c r="A53" s="9" t="s">
        <v>1211</v>
      </c>
      <c r="B53" s="9" t="s">
        <v>1212</v>
      </c>
      <c r="C53" s="10"/>
      <c r="D53" s="10" t="s">
        <v>1213</v>
      </c>
      <c r="E53" s="10" t="s">
        <v>999</v>
      </c>
      <c r="F53" s="10" t="s">
        <v>337</v>
      </c>
      <c r="G53" s="10"/>
      <c r="H53" s="10" t="s">
        <v>1214</v>
      </c>
      <c r="I53" s="10"/>
      <c r="J53" s="10" t="s">
        <v>1215</v>
      </c>
      <c r="K53" s="10"/>
      <c r="L53" s="10" t="s">
        <v>1216</v>
      </c>
      <c r="M53" s="10"/>
      <c r="N53" s="10" t="s">
        <v>13</v>
      </c>
      <c r="O53" s="10" t="s">
        <v>14</v>
      </c>
      <c r="P53" s="10" t="s">
        <v>15</v>
      </c>
      <c r="Q53" s="10" t="s">
        <v>16</v>
      </c>
      <c r="R53" s="10" t="s">
        <v>358</v>
      </c>
    </row>
    <row r="54" spans="1:18" s="11" customFormat="1" hidden="1" x14ac:dyDescent="0.25">
      <c r="A54" s="9" t="s">
        <v>1217</v>
      </c>
      <c r="B54" s="9" t="s">
        <v>1218</v>
      </c>
      <c r="C54" s="10"/>
      <c r="D54" s="10" t="s">
        <v>1219</v>
      </c>
      <c r="E54" s="10" t="s">
        <v>992</v>
      </c>
      <c r="F54" s="10" t="s">
        <v>337</v>
      </c>
      <c r="G54" s="10"/>
      <c r="H54" s="10" t="s">
        <v>31</v>
      </c>
      <c r="I54" s="10" t="s">
        <v>32</v>
      </c>
      <c r="J54" s="10" t="s">
        <v>33</v>
      </c>
      <c r="K54" s="10"/>
      <c r="L54" s="10" t="s">
        <v>34</v>
      </c>
      <c r="M54" s="10" t="s">
        <v>1220</v>
      </c>
      <c r="N54" s="10" t="s">
        <v>13</v>
      </c>
      <c r="O54" s="10" t="s">
        <v>14</v>
      </c>
      <c r="P54" s="10" t="s">
        <v>131</v>
      </c>
      <c r="Q54" s="10" t="s">
        <v>16</v>
      </c>
      <c r="R54" s="10" t="s">
        <v>1221</v>
      </c>
    </row>
    <row r="55" spans="1:18" s="11" customFormat="1" hidden="1" x14ac:dyDescent="0.25">
      <c r="A55" s="9" t="s">
        <v>1222</v>
      </c>
      <c r="B55" s="9" t="s">
        <v>1223</v>
      </c>
      <c r="C55" s="10"/>
      <c r="D55" s="10" t="s">
        <v>1224</v>
      </c>
      <c r="E55" s="10" t="s">
        <v>999</v>
      </c>
      <c r="F55" s="10" t="s">
        <v>337</v>
      </c>
      <c r="G55" s="10"/>
      <c r="H55" s="10" t="s">
        <v>1225</v>
      </c>
      <c r="I55" s="10" t="s">
        <v>1226</v>
      </c>
      <c r="J55" s="10" t="s">
        <v>1227</v>
      </c>
      <c r="K55" s="10"/>
      <c r="L55" s="10" t="s">
        <v>1228</v>
      </c>
      <c r="M55" s="10" t="s">
        <v>1229</v>
      </c>
      <c r="N55" s="10" t="s">
        <v>13</v>
      </c>
      <c r="O55" s="10" t="s">
        <v>14</v>
      </c>
      <c r="P55" s="10" t="s">
        <v>15</v>
      </c>
      <c r="Q55" s="10" t="s">
        <v>16</v>
      </c>
      <c r="R55" s="10" t="s">
        <v>358</v>
      </c>
    </row>
    <row r="56" spans="1:18" s="11" customFormat="1" hidden="1" x14ac:dyDescent="0.25">
      <c r="A56" s="9" t="s">
        <v>1230</v>
      </c>
      <c r="B56" s="9" t="s">
        <v>1231</v>
      </c>
      <c r="C56" s="10"/>
      <c r="D56" s="10" t="s">
        <v>1232</v>
      </c>
      <c r="E56" s="10" t="s">
        <v>1233</v>
      </c>
      <c r="F56" s="10" t="s">
        <v>337</v>
      </c>
      <c r="G56" s="10"/>
      <c r="H56" s="10" t="s">
        <v>1142</v>
      </c>
      <c r="I56" s="10"/>
      <c r="J56" s="10" t="s">
        <v>1234</v>
      </c>
      <c r="K56" s="10"/>
      <c r="L56" s="10" t="s">
        <v>1235</v>
      </c>
      <c r="M56" s="10"/>
      <c r="N56" s="10" t="s">
        <v>13</v>
      </c>
      <c r="O56" s="10" t="s">
        <v>14</v>
      </c>
      <c r="P56" s="10" t="s">
        <v>50</v>
      </c>
      <c r="Q56" s="10" t="s">
        <v>16</v>
      </c>
      <c r="R56" s="10" t="s">
        <v>358</v>
      </c>
    </row>
    <row r="57" spans="1:18" s="11" customFormat="1" hidden="1" x14ac:dyDescent="0.25">
      <c r="A57" s="9" t="s">
        <v>1236</v>
      </c>
      <c r="B57" s="9" t="s">
        <v>1237</v>
      </c>
      <c r="C57" s="10"/>
      <c r="D57" s="10" t="s">
        <v>1232</v>
      </c>
      <c r="E57" s="10" t="s">
        <v>999</v>
      </c>
      <c r="F57" s="10" t="s">
        <v>337</v>
      </c>
      <c r="G57" s="10"/>
      <c r="H57" s="10" t="s">
        <v>1238</v>
      </c>
      <c r="I57" s="10" t="s">
        <v>1239</v>
      </c>
      <c r="J57" s="10"/>
      <c r="K57" s="10"/>
      <c r="L57" s="10" t="s">
        <v>1240</v>
      </c>
      <c r="M57" s="10"/>
      <c r="N57" s="10" t="s">
        <v>13</v>
      </c>
      <c r="O57" s="10" t="s">
        <v>14</v>
      </c>
      <c r="P57" s="10" t="s">
        <v>50</v>
      </c>
      <c r="Q57" s="10" t="s">
        <v>16</v>
      </c>
      <c r="R57" s="10" t="s">
        <v>358</v>
      </c>
    </row>
    <row r="58" spans="1:18" s="11" customFormat="1" hidden="1" x14ac:dyDescent="0.25">
      <c r="A58" s="9" t="s">
        <v>1241</v>
      </c>
      <c r="B58" s="9" t="s">
        <v>1242</v>
      </c>
      <c r="C58" s="10"/>
      <c r="D58" s="10" t="s">
        <v>1232</v>
      </c>
      <c r="E58" s="10" t="s">
        <v>999</v>
      </c>
      <c r="F58" s="10" t="s">
        <v>337</v>
      </c>
      <c r="G58" s="10"/>
      <c r="H58" s="10" t="s">
        <v>1243</v>
      </c>
      <c r="I58" s="10" t="s">
        <v>1239</v>
      </c>
      <c r="J58" s="10"/>
      <c r="K58" s="10"/>
      <c r="L58" s="10" t="s">
        <v>1244</v>
      </c>
      <c r="M58" s="10"/>
      <c r="N58" s="10" t="s">
        <v>13</v>
      </c>
      <c r="O58" s="10" t="s">
        <v>14</v>
      </c>
      <c r="P58" s="10" t="s">
        <v>50</v>
      </c>
      <c r="Q58" s="10" t="s">
        <v>16</v>
      </c>
      <c r="R58" s="10" t="s">
        <v>358</v>
      </c>
    </row>
    <row r="59" spans="1:18" s="11" customFormat="1" hidden="1" x14ac:dyDescent="0.25">
      <c r="A59" s="9" t="s">
        <v>1245</v>
      </c>
      <c r="B59" s="9" t="s">
        <v>1246</v>
      </c>
      <c r="C59" s="10"/>
      <c r="D59" s="10" t="s">
        <v>1232</v>
      </c>
      <c r="E59" s="10" t="s">
        <v>999</v>
      </c>
      <c r="F59" s="10" t="s">
        <v>337</v>
      </c>
      <c r="G59" s="10"/>
      <c r="H59" s="10" t="s">
        <v>1247</v>
      </c>
      <c r="I59" s="10" t="s">
        <v>1248</v>
      </c>
      <c r="J59" s="10" t="s">
        <v>1249</v>
      </c>
      <c r="K59" s="10"/>
      <c r="L59" s="10" t="s">
        <v>1250</v>
      </c>
      <c r="M59" s="10"/>
      <c r="N59" s="10" t="s">
        <v>13</v>
      </c>
      <c r="O59" s="10" t="s">
        <v>14</v>
      </c>
      <c r="P59" s="10" t="s">
        <v>50</v>
      </c>
      <c r="Q59" s="10" t="s">
        <v>16</v>
      </c>
      <c r="R59" s="10" t="s">
        <v>358</v>
      </c>
    </row>
    <row r="60" spans="1:18" s="11" customFormat="1" hidden="1" x14ac:dyDescent="0.25">
      <c r="A60" s="9" t="s">
        <v>1251</v>
      </c>
      <c r="B60" s="9" t="s">
        <v>1252</v>
      </c>
      <c r="C60" s="10"/>
      <c r="D60" s="10" t="s">
        <v>1253</v>
      </c>
      <c r="E60" s="10" t="s">
        <v>999</v>
      </c>
      <c r="F60" s="10" t="s">
        <v>337</v>
      </c>
      <c r="G60" s="10"/>
      <c r="H60" s="10" t="s">
        <v>1254</v>
      </c>
      <c r="I60" s="10" t="s">
        <v>1255</v>
      </c>
      <c r="J60" s="10" t="s">
        <v>1256</v>
      </c>
      <c r="K60" s="10"/>
      <c r="L60" s="10" t="s">
        <v>1257</v>
      </c>
      <c r="M60" s="10"/>
      <c r="N60" s="10" t="s">
        <v>13</v>
      </c>
      <c r="O60" s="10" t="s">
        <v>14</v>
      </c>
      <c r="P60" s="10" t="s">
        <v>50</v>
      </c>
      <c r="Q60" s="10" t="s">
        <v>16</v>
      </c>
      <c r="R60" s="10" t="s">
        <v>358</v>
      </c>
    </row>
    <row r="61" spans="1:18" s="11" customFormat="1" hidden="1" x14ac:dyDescent="0.25">
      <c r="A61" s="9" t="s">
        <v>1258</v>
      </c>
      <c r="B61" s="9" t="s">
        <v>1259</v>
      </c>
      <c r="C61" s="10"/>
      <c r="D61" s="10" t="s">
        <v>1260</v>
      </c>
      <c r="E61" s="10" t="s">
        <v>999</v>
      </c>
      <c r="F61" s="10" t="s">
        <v>337</v>
      </c>
      <c r="G61" s="10"/>
      <c r="H61" s="10" t="s">
        <v>1247</v>
      </c>
      <c r="I61" s="10" t="s">
        <v>71</v>
      </c>
      <c r="J61" s="10" t="s">
        <v>47</v>
      </c>
      <c r="K61" s="10"/>
      <c r="L61" s="10" t="s">
        <v>1261</v>
      </c>
      <c r="M61" s="10"/>
      <c r="N61" s="10" t="s">
        <v>13</v>
      </c>
      <c r="O61" s="10" t="s">
        <v>14</v>
      </c>
      <c r="P61" s="10" t="s">
        <v>50</v>
      </c>
      <c r="Q61" s="10" t="s">
        <v>16</v>
      </c>
      <c r="R61" s="10" t="s">
        <v>358</v>
      </c>
    </row>
    <row r="62" spans="1:18" s="11" customFormat="1" hidden="1" x14ac:dyDescent="0.25">
      <c r="A62" s="9" t="s">
        <v>1262</v>
      </c>
      <c r="B62" s="9" t="s">
        <v>1263</v>
      </c>
      <c r="C62" s="10"/>
      <c r="D62" s="10" t="s">
        <v>1253</v>
      </c>
      <c r="E62" s="10" t="s">
        <v>999</v>
      </c>
      <c r="F62" s="10" t="s">
        <v>337</v>
      </c>
      <c r="G62" s="10"/>
      <c r="H62" s="10" t="s">
        <v>1264</v>
      </c>
      <c r="I62" s="10" t="s">
        <v>1265</v>
      </c>
      <c r="J62" s="10" t="s">
        <v>1266</v>
      </c>
      <c r="K62" s="10"/>
      <c r="L62" s="10" t="s">
        <v>1267</v>
      </c>
      <c r="M62" s="10"/>
      <c r="N62" s="10" t="s">
        <v>13</v>
      </c>
      <c r="O62" s="10" t="s">
        <v>14</v>
      </c>
      <c r="P62" s="10" t="s">
        <v>50</v>
      </c>
      <c r="Q62" s="10" t="s">
        <v>16</v>
      </c>
      <c r="R62" s="10" t="s">
        <v>358</v>
      </c>
    </row>
    <row r="63" spans="1:18" s="11" customFormat="1" hidden="1" x14ac:dyDescent="0.25">
      <c r="A63" s="9" t="s">
        <v>1268</v>
      </c>
      <c r="B63" s="9" t="s">
        <v>1269</v>
      </c>
      <c r="C63" s="10"/>
      <c r="D63" s="10" t="s">
        <v>1270</v>
      </c>
      <c r="E63" s="10" t="s">
        <v>999</v>
      </c>
      <c r="F63" s="10" t="s">
        <v>337</v>
      </c>
      <c r="G63" s="10"/>
      <c r="H63" s="10" t="s">
        <v>1108</v>
      </c>
      <c r="I63" s="10" t="s">
        <v>1109</v>
      </c>
      <c r="J63" s="10" t="s">
        <v>1110</v>
      </c>
      <c r="K63" s="10"/>
      <c r="L63" s="10" t="s">
        <v>1111</v>
      </c>
      <c r="M63" s="10"/>
      <c r="N63" s="10" t="s">
        <v>13</v>
      </c>
      <c r="O63" s="10" t="s">
        <v>14</v>
      </c>
      <c r="P63" s="10" t="s">
        <v>1014</v>
      </c>
      <c r="Q63" s="10" t="s">
        <v>30</v>
      </c>
      <c r="R63" s="10" t="s">
        <v>358</v>
      </c>
    </row>
    <row r="64" spans="1:18" s="11" customFormat="1" hidden="1" x14ac:dyDescent="0.25">
      <c r="A64" s="9" t="s">
        <v>1271</v>
      </c>
      <c r="B64" s="9" t="s">
        <v>1272</v>
      </c>
      <c r="C64" s="10"/>
      <c r="D64" s="10" t="s">
        <v>1273</v>
      </c>
      <c r="E64" s="10" t="s">
        <v>999</v>
      </c>
      <c r="F64" s="10" t="s">
        <v>337</v>
      </c>
      <c r="G64" s="10"/>
      <c r="H64" s="10" t="s">
        <v>154</v>
      </c>
      <c r="I64" s="10" t="s">
        <v>155</v>
      </c>
      <c r="J64" s="10" t="s">
        <v>1274</v>
      </c>
      <c r="K64" s="10"/>
      <c r="L64" s="10" t="s">
        <v>156</v>
      </c>
      <c r="M64" s="10"/>
      <c r="N64" s="10" t="s">
        <v>13</v>
      </c>
      <c r="O64" s="10" t="s">
        <v>14</v>
      </c>
      <c r="P64" s="10" t="s">
        <v>1014</v>
      </c>
      <c r="Q64" s="10" t="s">
        <v>16</v>
      </c>
      <c r="R64" s="10" t="s">
        <v>358</v>
      </c>
    </row>
    <row r="65" spans="1:18" s="11" customFormat="1" hidden="1" x14ac:dyDescent="0.25">
      <c r="A65" s="9" t="s">
        <v>1275</v>
      </c>
      <c r="B65" s="9" t="s">
        <v>1276</v>
      </c>
      <c r="C65" s="10"/>
      <c r="D65" s="10" t="s">
        <v>1277</v>
      </c>
      <c r="E65" s="10" t="s">
        <v>999</v>
      </c>
      <c r="F65" s="10" t="s">
        <v>337</v>
      </c>
      <c r="G65" s="10"/>
      <c r="H65" s="10" t="s">
        <v>219</v>
      </c>
      <c r="I65" s="10" t="s">
        <v>220</v>
      </c>
      <c r="J65" s="10" t="s">
        <v>221</v>
      </c>
      <c r="K65" s="10"/>
      <c r="L65" s="10" t="s">
        <v>222</v>
      </c>
      <c r="M65" s="10" t="s">
        <v>1097</v>
      </c>
      <c r="N65" s="10" t="s">
        <v>13</v>
      </c>
      <c r="O65" s="10" t="s">
        <v>14</v>
      </c>
      <c r="P65" s="10" t="s">
        <v>15</v>
      </c>
      <c r="Q65" s="10" t="s">
        <v>16</v>
      </c>
      <c r="R65" s="10" t="s">
        <v>358</v>
      </c>
    </row>
    <row r="66" spans="1:18" s="11" customFormat="1" x14ac:dyDescent="0.25">
      <c r="A66" s="9" t="s">
        <v>352</v>
      </c>
      <c r="B66" s="9" t="s">
        <v>353</v>
      </c>
      <c r="C66" s="10"/>
      <c r="D66" s="10" t="s">
        <v>354</v>
      </c>
      <c r="E66" s="10" t="s">
        <v>41</v>
      </c>
      <c r="F66" s="10" t="s">
        <v>337</v>
      </c>
      <c r="G66" s="10"/>
      <c r="H66" s="10" t="s">
        <v>355</v>
      </c>
      <c r="I66" s="10" t="s">
        <v>79</v>
      </c>
      <c r="J66" s="10" t="s">
        <v>356</v>
      </c>
      <c r="K66" s="10"/>
      <c r="L66" s="10" t="s">
        <v>357</v>
      </c>
      <c r="M66" s="10"/>
      <c r="N66" s="10" t="s">
        <v>13</v>
      </c>
      <c r="O66" s="10" t="s">
        <v>14</v>
      </c>
      <c r="P66" s="10" t="s">
        <v>78</v>
      </c>
      <c r="Q66" s="10" t="s">
        <v>16</v>
      </c>
      <c r="R66" s="10" t="s">
        <v>358</v>
      </c>
    </row>
    <row r="67" spans="1:18" s="11" customFormat="1" x14ac:dyDescent="0.25">
      <c r="A67" s="9" t="s">
        <v>359</v>
      </c>
      <c r="B67" s="9" t="s">
        <v>360</v>
      </c>
      <c r="C67" s="10"/>
      <c r="D67" s="10" t="s">
        <v>361</v>
      </c>
      <c r="E67" s="10" t="s">
        <v>39</v>
      </c>
      <c r="F67" s="10" t="s">
        <v>337</v>
      </c>
      <c r="G67" s="10"/>
      <c r="H67" s="10" t="s">
        <v>362</v>
      </c>
      <c r="I67" s="10" t="s">
        <v>363</v>
      </c>
      <c r="J67" s="10" t="s">
        <v>364</v>
      </c>
      <c r="K67" s="10" t="s">
        <v>365</v>
      </c>
      <c r="L67" s="10" t="s">
        <v>365</v>
      </c>
      <c r="M67" s="10" t="s">
        <v>366</v>
      </c>
      <c r="N67" s="10" t="s">
        <v>13</v>
      </c>
      <c r="O67" s="10" t="s">
        <v>14</v>
      </c>
      <c r="P67" s="10" t="s">
        <v>367</v>
      </c>
      <c r="Q67" s="10" t="s">
        <v>16</v>
      </c>
      <c r="R67" s="10" t="s">
        <v>368</v>
      </c>
    </row>
    <row r="68" spans="1:18" s="11" customFormat="1" hidden="1" x14ac:dyDescent="0.25">
      <c r="A68" s="9" t="s">
        <v>1278</v>
      </c>
      <c r="B68" s="9" t="s">
        <v>1279</v>
      </c>
      <c r="C68" s="10"/>
      <c r="D68" s="10" t="s">
        <v>1280</v>
      </c>
      <c r="E68" s="10" t="s">
        <v>999</v>
      </c>
      <c r="F68" s="10" t="s">
        <v>337</v>
      </c>
      <c r="G68" s="10"/>
      <c r="H68" s="10" t="s">
        <v>1281</v>
      </c>
      <c r="I68" s="10" t="s">
        <v>1282</v>
      </c>
      <c r="J68" s="10" t="s">
        <v>1283</v>
      </c>
      <c r="K68" s="10"/>
      <c r="L68" s="10" t="s">
        <v>1284</v>
      </c>
      <c r="M68" s="10"/>
      <c r="N68" s="10" t="s">
        <v>13</v>
      </c>
      <c r="O68" s="10" t="s">
        <v>14</v>
      </c>
      <c r="P68" s="10" t="s">
        <v>50</v>
      </c>
      <c r="Q68" s="10" t="s">
        <v>16</v>
      </c>
      <c r="R68" s="10" t="s">
        <v>358</v>
      </c>
    </row>
    <row r="69" spans="1:18" s="11" customFormat="1" hidden="1" x14ac:dyDescent="0.25">
      <c r="A69" s="9" t="s">
        <v>1285</v>
      </c>
      <c r="B69" s="9" t="s">
        <v>1286</v>
      </c>
      <c r="C69" s="10"/>
      <c r="D69" s="10" t="s">
        <v>1287</v>
      </c>
      <c r="E69" s="10" t="s">
        <v>992</v>
      </c>
      <c r="F69" s="10" t="s">
        <v>337</v>
      </c>
      <c r="G69" s="10"/>
      <c r="H69" s="10" t="s">
        <v>1288</v>
      </c>
      <c r="I69" s="10" t="s">
        <v>1289</v>
      </c>
      <c r="J69" s="10" t="s">
        <v>1290</v>
      </c>
      <c r="K69" s="10"/>
      <c r="L69" s="10" t="s">
        <v>1291</v>
      </c>
      <c r="M69" s="10" t="s">
        <v>1292</v>
      </c>
      <c r="N69" s="10" t="s">
        <v>18</v>
      </c>
      <c r="O69" s="10" t="s">
        <v>19</v>
      </c>
      <c r="P69" s="10" t="s">
        <v>38</v>
      </c>
      <c r="Q69" s="10" t="s">
        <v>16</v>
      </c>
      <c r="R69" s="10" t="s">
        <v>1221</v>
      </c>
    </row>
    <row r="70" spans="1:18" s="11" customFormat="1" hidden="1" x14ac:dyDescent="0.25">
      <c r="A70" s="9" t="s">
        <v>1293</v>
      </c>
      <c r="B70" s="9" t="s">
        <v>1294</v>
      </c>
      <c r="C70" s="10"/>
      <c r="D70" s="10" t="s">
        <v>1295</v>
      </c>
      <c r="E70" s="10" t="s">
        <v>992</v>
      </c>
      <c r="F70" s="10" t="s">
        <v>337</v>
      </c>
      <c r="G70" s="10"/>
      <c r="H70" s="10" t="s">
        <v>1296</v>
      </c>
      <c r="I70" s="10" t="s">
        <v>1297</v>
      </c>
      <c r="J70" s="10" t="s">
        <v>1298</v>
      </c>
      <c r="K70" s="10"/>
      <c r="L70" s="10" t="s">
        <v>1299</v>
      </c>
      <c r="M70" s="10" t="s">
        <v>1300</v>
      </c>
      <c r="N70" s="10" t="s">
        <v>1301</v>
      </c>
      <c r="O70" s="10" t="s">
        <v>1302</v>
      </c>
      <c r="P70" s="10" t="s">
        <v>37</v>
      </c>
      <c r="Q70" s="10" t="s">
        <v>16</v>
      </c>
      <c r="R70" s="10" t="s">
        <v>1221</v>
      </c>
    </row>
    <row r="71" spans="1:18" s="11" customFormat="1" hidden="1" x14ac:dyDescent="0.25">
      <c r="A71" s="9" t="s">
        <v>1303</v>
      </c>
      <c r="B71" s="9" t="s">
        <v>1304</v>
      </c>
      <c r="C71" s="10"/>
      <c r="D71" s="10" t="s">
        <v>1305</v>
      </c>
      <c r="E71" s="10" t="s">
        <v>992</v>
      </c>
      <c r="F71" s="10" t="s">
        <v>337</v>
      </c>
      <c r="G71" s="10"/>
      <c r="H71" s="10" t="s">
        <v>1296</v>
      </c>
      <c r="I71" s="10" t="s">
        <v>1297</v>
      </c>
      <c r="J71" s="10" t="s">
        <v>1306</v>
      </c>
      <c r="K71" s="10"/>
      <c r="L71" s="10" t="s">
        <v>1299</v>
      </c>
      <c r="M71" s="10" t="s">
        <v>1300</v>
      </c>
      <c r="N71" s="10" t="s">
        <v>1301</v>
      </c>
      <c r="O71" s="10" t="s">
        <v>1302</v>
      </c>
      <c r="P71" s="10" t="s">
        <v>37</v>
      </c>
      <c r="Q71" s="10" t="s">
        <v>16</v>
      </c>
      <c r="R71" s="10" t="s">
        <v>1221</v>
      </c>
    </row>
    <row r="72" spans="1:18" s="11" customFormat="1" x14ac:dyDescent="0.25">
      <c r="A72" s="9" t="s">
        <v>369</v>
      </c>
      <c r="B72" s="9" t="s">
        <v>370</v>
      </c>
      <c r="C72" s="10"/>
      <c r="D72" s="10" t="s">
        <v>371</v>
      </c>
      <c r="E72" s="10" t="s">
        <v>41</v>
      </c>
      <c r="F72" s="10" t="s">
        <v>337</v>
      </c>
      <c r="G72" s="10"/>
      <c r="H72" s="10" t="s">
        <v>174</v>
      </c>
      <c r="I72" s="10" t="s">
        <v>79</v>
      </c>
      <c r="J72" s="10" t="s">
        <v>356</v>
      </c>
      <c r="K72" s="10"/>
      <c r="L72" s="10" t="s">
        <v>176</v>
      </c>
      <c r="M72" s="10"/>
      <c r="N72" s="10" t="s">
        <v>45</v>
      </c>
      <c r="O72" s="10" t="s">
        <v>46</v>
      </c>
      <c r="P72" s="10" t="s">
        <v>37</v>
      </c>
      <c r="Q72" s="10" t="s">
        <v>16</v>
      </c>
      <c r="R72" s="10" t="s">
        <v>358</v>
      </c>
    </row>
    <row r="73" spans="1:18" s="11" customFormat="1" hidden="1" x14ac:dyDescent="0.25">
      <c r="A73" s="9" t="s">
        <v>1307</v>
      </c>
      <c r="B73" s="9" t="s">
        <v>1308</v>
      </c>
      <c r="C73" s="10"/>
      <c r="D73" s="10" t="s">
        <v>1309</v>
      </c>
      <c r="E73" s="10" t="s">
        <v>992</v>
      </c>
      <c r="F73" s="10" t="s">
        <v>337</v>
      </c>
      <c r="G73" s="10"/>
      <c r="H73" s="10" t="s">
        <v>1310</v>
      </c>
      <c r="I73" s="10" t="s">
        <v>1311</v>
      </c>
      <c r="J73" s="10" t="s">
        <v>1312</v>
      </c>
      <c r="K73" s="10"/>
      <c r="L73" s="10" t="s">
        <v>1313</v>
      </c>
      <c r="M73" s="10" t="s">
        <v>1314</v>
      </c>
      <c r="N73" s="10" t="s">
        <v>13</v>
      </c>
      <c r="O73" s="10" t="s">
        <v>14</v>
      </c>
      <c r="P73" s="10" t="s">
        <v>36</v>
      </c>
      <c r="Q73" s="10" t="s">
        <v>16</v>
      </c>
      <c r="R73" s="10" t="s">
        <v>1221</v>
      </c>
    </row>
    <row r="74" spans="1:18" s="11" customFormat="1" hidden="1" x14ac:dyDescent="0.25">
      <c r="A74" s="9" t="s">
        <v>1315</v>
      </c>
      <c r="B74" s="9" t="s">
        <v>1316</v>
      </c>
      <c r="C74" s="10"/>
      <c r="D74" s="10" t="s">
        <v>1317</v>
      </c>
      <c r="E74" s="10" t="s">
        <v>999</v>
      </c>
      <c r="F74" s="10" t="s">
        <v>337</v>
      </c>
      <c r="G74" s="10"/>
      <c r="H74" s="10" t="s">
        <v>476</v>
      </c>
      <c r="I74" s="10" t="s">
        <v>201</v>
      </c>
      <c r="J74" s="10" t="s">
        <v>1318</v>
      </c>
      <c r="K74" s="10"/>
      <c r="L74" s="10" t="s">
        <v>479</v>
      </c>
      <c r="M74" s="10" t="s">
        <v>480</v>
      </c>
      <c r="N74" s="10" t="s">
        <v>13</v>
      </c>
      <c r="O74" s="10" t="s">
        <v>14</v>
      </c>
      <c r="P74" s="10" t="s">
        <v>15</v>
      </c>
      <c r="Q74" s="10" t="s">
        <v>16</v>
      </c>
      <c r="R74" s="10" t="s">
        <v>358</v>
      </c>
    </row>
    <row r="75" spans="1:18" s="11" customFormat="1" hidden="1" x14ac:dyDescent="0.25">
      <c r="A75" s="9" t="s">
        <v>1319</v>
      </c>
      <c r="B75" s="9" t="s">
        <v>1320</v>
      </c>
      <c r="C75" s="10"/>
      <c r="D75" s="10" t="s">
        <v>1321</v>
      </c>
      <c r="E75" s="10" t="s">
        <v>992</v>
      </c>
      <c r="F75" s="10" t="s">
        <v>337</v>
      </c>
      <c r="G75" s="10"/>
      <c r="H75" s="10" t="s">
        <v>31</v>
      </c>
      <c r="I75" s="10" t="s">
        <v>32</v>
      </c>
      <c r="J75" s="10" t="s">
        <v>33</v>
      </c>
      <c r="K75" s="10"/>
      <c r="L75" s="10" t="s">
        <v>34</v>
      </c>
      <c r="M75" s="10" t="s">
        <v>1220</v>
      </c>
      <c r="N75" s="10" t="s">
        <v>13</v>
      </c>
      <c r="O75" s="10" t="s">
        <v>14</v>
      </c>
      <c r="P75" s="10" t="s">
        <v>20</v>
      </c>
      <c r="Q75" s="10" t="s">
        <v>16</v>
      </c>
      <c r="R75" s="10" t="s">
        <v>1221</v>
      </c>
    </row>
    <row r="76" spans="1:18" s="11" customFormat="1" hidden="1" x14ac:dyDescent="0.25">
      <c r="A76" s="9" t="s">
        <v>1322</v>
      </c>
      <c r="B76" s="9" t="s">
        <v>1323</v>
      </c>
      <c r="C76" s="10"/>
      <c r="D76" s="10" t="s">
        <v>1324</v>
      </c>
      <c r="E76" s="10" t="s">
        <v>999</v>
      </c>
      <c r="F76" s="10" t="s">
        <v>337</v>
      </c>
      <c r="G76" s="10"/>
      <c r="H76" s="10" t="s">
        <v>1325</v>
      </c>
      <c r="I76" s="10" t="s">
        <v>1326</v>
      </c>
      <c r="J76" s="10" t="s">
        <v>1327</v>
      </c>
      <c r="K76" s="10"/>
      <c r="L76" s="10" t="s">
        <v>1328</v>
      </c>
      <c r="M76" s="10"/>
      <c r="N76" s="10" t="s">
        <v>63</v>
      </c>
      <c r="O76" s="10" t="s">
        <v>21</v>
      </c>
      <c r="P76" s="10" t="s">
        <v>20</v>
      </c>
      <c r="Q76" s="10" t="s">
        <v>16</v>
      </c>
      <c r="R76" s="10" t="s">
        <v>358</v>
      </c>
    </row>
    <row r="77" spans="1:18" s="11" customFormat="1" hidden="1" x14ac:dyDescent="0.25">
      <c r="A77" s="9" t="s">
        <v>1329</v>
      </c>
      <c r="B77" s="9" t="s">
        <v>1330</v>
      </c>
      <c r="C77" s="10"/>
      <c r="D77" s="10" t="s">
        <v>1331</v>
      </c>
      <c r="E77" s="10" t="s">
        <v>999</v>
      </c>
      <c r="F77" s="10" t="s">
        <v>337</v>
      </c>
      <c r="G77" s="10"/>
      <c r="H77" s="10" t="s">
        <v>1332</v>
      </c>
      <c r="I77" s="10" t="s">
        <v>1333</v>
      </c>
      <c r="J77" s="10" t="s">
        <v>1334</v>
      </c>
      <c r="K77" s="10"/>
      <c r="L77" s="10" t="s">
        <v>1335</v>
      </c>
      <c r="M77" s="10"/>
      <c r="N77" s="10" t="s">
        <v>13</v>
      </c>
      <c r="O77" s="10" t="s">
        <v>14</v>
      </c>
      <c r="P77" s="10" t="s">
        <v>15</v>
      </c>
      <c r="Q77" s="10" t="s">
        <v>16</v>
      </c>
      <c r="R77" s="10" t="s">
        <v>358</v>
      </c>
    </row>
    <row r="78" spans="1:18" s="11" customFormat="1" x14ac:dyDescent="0.25">
      <c r="A78" s="9" t="s">
        <v>372</v>
      </c>
      <c r="B78" s="9" t="s">
        <v>373</v>
      </c>
      <c r="C78" s="10"/>
      <c r="D78" s="10" t="s">
        <v>374</v>
      </c>
      <c r="E78" s="10" t="s">
        <v>41</v>
      </c>
      <c r="F78" s="10" t="s">
        <v>337</v>
      </c>
      <c r="G78" s="10"/>
      <c r="H78" s="10" t="s">
        <v>375</v>
      </c>
      <c r="I78" s="10" t="s">
        <v>71</v>
      </c>
      <c r="J78" s="10" t="s">
        <v>376</v>
      </c>
      <c r="K78" s="10"/>
      <c r="L78" s="10" t="s">
        <v>377</v>
      </c>
      <c r="M78" s="10"/>
      <c r="N78" s="10" t="s">
        <v>13</v>
      </c>
      <c r="O78" s="10" t="s">
        <v>14</v>
      </c>
      <c r="P78" s="10" t="s">
        <v>36</v>
      </c>
      <c r="Q78" s="10" t="s">
        <v>16</v>
      </c>
      <c r="R78" s="10" t="s">
        <v>358</v>
      </c>
    </row>
    <row r="79" spans="1:18" s="11" customFormat="1" x14ac:dyDescent="0.25">
      <c r="A79" s="9" t="s">
        <v>378</v>
      </c>
      <c r="B79" s="9" t="s">
        <v>379</v>
      </c>
      <c r="C79" s="10"/>
      <c r="D79" s="10" t="s">
        <v>380</v>
      </c>
      <c r="E79" s="10" t="s">
        <v>54</v>
      </c>
      <c r="F79" s="10" t="s">
        <v>337</v>
      </c>
      <c r="G79" s="10"/>
      <c r="H79" s="10"/>
      <c r="I79" s="10"/>
      <c r="J79" s="10"/>
      <c r="K79" s="10" t="s">
        <v>123</v>
      </c>
      <c r="L79" s="10" t="s">
        <v>123</v>
      </c>
      <c r="M79" s="10"/>
      <c r="N79" s="10" t="s">
        <v>44</v>
      </c>
      <c r="O79" s="10" t="s">
        <v>28</v>
      </c>
      <c r="P79" s="10" t="s">
        <v>36</v>
      </c>
      <c r="Q79" s="10" t="s">
        <v>16</v>
      </c>
      <c r="R79" s="10" t="s">
        <v>89</v>
      </c>
    </row>
    <row r="80" spans="1:18" s="11" customFormat="1" x14ac:dyDescent="0.25">
      <c r="A80" s="9" t="s">
        <v>381</v>
      </c>
      <c r="B80" s="9" t="s">
        <v>382</v>
      </c>
      <c r="C80" s="10"/>
      <c r="D80" s="10" t="s">
        <v>383</v>
      </c>
      <c r="E80" s="10" t="s">
        <v>54</v>
      </c>
      <c r="F80" s="10" t="s">
        <v>337</v>
      </c>
      <c r="G80" s="10"/>
      <c r="H80" s="10" t="s">
        <v>384</v>
      </c>
      <c r="I80" s="10" t="s">
        <v>385</v>
      </c>
      <c r="J80" s="10" t="s">
        <v>386</v>
      </c>
      <c r="K80" s="10" t="s">
        <v>387</v>
      </c>
      <c r="L80" s="10" t="s">
        <v>387</v>
      </c>
      <c r="M80" s="10" t="s">
        <v>388</v>
      </c>
      <c r="N80" s="10" t="s">
        <v>44</v>
      </c>
      <c r="O80" s="10" t="s">
        <v>28</v>
      </c>
      <c r="P80" s="10" t="s">
        <v>36</v>
      </c>
      <c r="Q80" s="10" t="s">
        <v>16</v>
      </c>
      <c r="R80" s="10" t="s">
        <v>89</v>
      </c>
    </row>
    <row r="81" spans="1:18" s="11" customFormat="1" hidden="1" x14ac:dyDescent="0.25">
      <c r="A81" s="9" t="s">
        <v>1336</v>
      </c>
      <c r="B81" s="9" t="s">
        <v>1337</v>
      </c>
      <c r="C81" s="10"/>
      <c r="D81" s="10" t="s">
        <v>1338</v>
      </c>
      <c r="E81" s="10" t="s">
        <v>992</v>
      </c>
      <c r="F81" s="10" t="s">
        <v>337</v>
      </c>
      <c r="G81" s="10"/>
      <c r="H81" s="10" t="s">
        <v>1288</v>
      </c>
      <c r="I81" s="10" t="s">
        <v>1289</v>
      </c>
      <c r="J81" s="10" t="s">
        <v>1290</v>
      </c>
      <c r="K81" s="10"/>
      <c r="L81" s="10" t="s">
        <v>1291</v>
      </c>
      <c r="M81" s="10" t="s">
        <v>1292</v>
      </c>
      <c r="N81" s="10" t="s">
        <v>18</v>
      </c>
      <c r="O81" s="10" t="s">
        <v>19</v>
      </c>
      <c r="P81" s="10" t="s">
        <v>38</v>
      </c>
      <c r="Q81" s="10" t="s">
        <v>16</v>
      </c>
      <c r="R81" s="10" t="s">
        <v>1221</v>
      </c>
    </row>
    <row r="82" spans="1:18" s="11" customFormat="1" hidden="1" x14ac:dyDescent="0.25">
      <c r="A82" s="9" t="s">
        <v>1339</v>
      </c>
      <c r="B82" s="9" t="s">
        <v>1340</v>
      </c>
      <c r="C82" s="10"/>
      <c r="D82" s="10" t="s">
        <v>1341</v>
      </c>
      <c r="E82" s="10" t="s">
        <v>992</v>
      </c>
      <c r="F82" s="10" t="s">
        <v>337</v>
      </c>
      <c r="G82" s="10"/>
      <c r="H82" s="10" t="s">
        <v>1342</v>
      </c>
      <c r="I82" s="10" t="s">
        <v>1343</v>
      </c>
      <c r="J82" s="10" t="s">
        <v>1344</v>
      </c>
      <c r="K82" s="10"/>
      <c r="L82" s="10" t="s">
        <v>1345</v>
      </c>
      <c r="M82" s="10" t="s">
        <v>1346</v>
      </c>
      <c r="N82" s="10" t="s">
        <v>13</v>
      </c>
      <c r="O82" s="10" t="s">
        <v>14</v>
      </c>
      <c r="P82" s="10" t="s">
        <v>994</v>
      </c>
      <c r="Q82" s="10" t="s">
        <v>16</v>
      </c>
      <c r="R82" s="10" t="s">
        <v>1221</v>
      </c>
    </row>
    <row r="83" spans="1:18" s="11" customFormat="1" hidden="1" x14ac:dyDescent="0.25">
      <c r="A83" s="9" t="s">
        <v>1347</v>
      </c>
      <c r="B83" s="9" t="s">
        <v>1348</v>
      </c>
      <c r="C83" s="10"/>
      <c r="D83" s="10" t="s">
        <v>1349</v>
      </c>
      <c r="E83" s="10" t="s">
        <v>992</v>
      </c>
      <c r="F83" s="10" t="s">
        <v>337</v>
      </c>
      <c r="G83" s="10"/>
      <c r="H83" s="10" t="s">
        <v>1350</v>
      </c>
      <c r="I83" s="10"/>
      <c r="J83" s="10" t="s">
        <v>1351</v>
      </c>
      <c r="K83" s="10"/>
      <c r="L83" s="10" t="s">
        <v>1352</v>
      </c>
      <c r="M83" s="10"/>
      <c r="N83" s="10" t="s">
        <v>13</v>
      </c>
      <c r="O83" s="10" t="s">
        <v>14</v>
      </c>
      <c r="P83" s="10" t="s">
        <v>994</v>
      </c>
      <c r="Q83" s="10" t="s">
        <v>16</v>
      </c>
      <c r="R83" s="10" t="s">
        <v>1221</v>
      </c>
    </row>
    <row r="84" spans="1:18" s="11" customFormat="1" hidden="1" x14ac:dyDescent="0.25">
      <c r="A84" s="9" t="s">
        <v>1353</v>
      </c>
      <c r="B84" s="9" t="s">
        <v>1354</v>
      </c>
      <c r="C84" s="10"/>
      <c r="D84" s="10" t="s">
        <v>1355</v>
      </c>
      <c r="E84" s="10" t="s">
        <v>999</v>
      </c>
      <c r="F84" s="10" t="s">
        <v>337</v>
      </c>
      <c r="G84" s="10"/>
      <c r="H84" s="10" t="s">
        <v>633</v>
      </c>
      <c r="I84" s="10" t="s">
        <v>634</v>
      </c>
      <c r="J84" s="10" t="s">
        <v>635</v>
      </c>
      <c r="K84" s="10"/>
      <c r="L84" s="10" t="s">
        <v>636</v>
      </c>
      <c r="M84" s="10" t="s">
        <v>637</v>
      </c>
      <c r="N84" s="10" t="s">
        <v>13</v>
      </c>
      <c r="O84" s="10" t="s">
        <v>14</v>
      </c>
      <c r="P84" s="10" t="s">
        <v>15</v>
      </c>
      <c r="Q84" s="10" t="s">
        <v>16</v>
      </c>
      <c r="R84" s="10" t="s">
        <v>358</v>
      </c>
    </row>
    <row r="85" spans="1:18" s="11" customFormat="1" hidden="1" x14ac:dyDescent="0.25">
      <c r="A85" s="9" t="s">
        <v>1356</v>
      </c>
      <c r="B85" s="9" t="s">
        <v>1357</v>
      </c>
      <c r="C85" s="10"/>
      <c r="D85" s="10" t="s">
        <v>1358</v>
      </c>
      <c r="E85" s="10" t="s">
        <v>999</v>
      </c>
      <c r="F85" s="10" t="s">
        <v>337</v>
      </c>
      <c r="G85" s="10"/>
      <c r="H85" s="10" t="s">
        <v>1359</v>
      </c>
      <c r="I85" s="10" t="s">
        <v>1360</v>
      </c>
      <c r="J85" s="10" t="s">
        <v>1361</v>
      </c>
      <c r="K85" s="10"/>
      <c r="L85" s="10" t="s">
        <v>1362</v>
      </c>
      <c r="M85" s="10" t="s">
        <v>1363</v>
      </c>
      <c r="N85" s="10" t="s">
        <v>13</v>
      </c>
      <c r="O85" s="10" t="s">
        <v>14</v>
      </c>
      <c r="P85" s="10" t="s">
        <v>50</v>
      </c>
      <c r="Q85" s="10" t="s">
        <v>16</v>
      </c>
      <c r="R85" s="10" t="s">
        <v>358</v>
      </c>
    </row>
    <row r="86" spans="1:18" s="11" customFormat="1" x14ac:dyDescent="0.25">
      <c r="A86" s="9" t="s">
        <v>389</v>
      </c>
      <c r="B86" s="9" t="s">
        <v>390</v>
      </c>
      <c r="C86" s="10"/>
      <c r="D86" s="10" t="s">
        <v>391</v>
      </c>
      <c r="E86" s="10" t="s">
        <v>41</v>
      </c>
      <c r="F86" s="10" t="s">
        <v>337</v>
      </c>
      <c r="G86" s="10"/>
      <c r="H86" s="10" t="s">
        <v>392</v>
      </c>
      <c r="I86" s="10" t="s">
        <v>393</v>
      </c>
      <c r="J86" s="10" t="s">
        <v>394</v>
      </c>
      <c r="K86" s="10"/>
      <c r="L86" s="10" t="s">
        <v>395</v>
      </c>
      <c r="M86" s="10"/>
      <c r="N86" s="10" t="s">
        <v>13</v>
      </c>
      <c r="O86" s="10" t="s">
        <v>14</v>
      </c>
      <c r="P86" s="10" t="s">
        <v>29</v>
      </c>
      <c r="Q86" s="10" t="s">
        <v>16</v>
      </c>
      <c r="R86" s="10" t="s">
        <v>358</v>
      </c>
    </row>
    <row r="87" spans="1:18" s="11" customFormat="1" hidden="1" x14ac:dyDescent="0.25">
      <c r="A87" s="9" t="s">
        <v>1364</v>
      </c>
      <c r="B87" s="9" t="s">
        <v>1365</v>
      </c>
      <c r="C87" s="10"/>
      <c r="D87" s="10" t="s">
        <v>1366</v>
      </c>
      <c r="E87" s="10" t="s">
        <v>992</v>
      </c>
      <c r="F87" s="10" t="s">
        <v>337</v>
      </c>
      <c r="G87" s="10"/>
      <c r="H87" s="10" t="s">
        <v>1367</v>
      </c>
      <c r="I87" s="10" t="s">
        <v>1368</v>
      </c>
      <c r="J87" s="10" t="s">
        <v>1369</v>
      </c>
      <c r="K87" s="10"/>
      <c r="L87" s="10" t="s">
        <v>1370</v>
      </c>
      <c r="M87" s="10"/>
      <c r="N87" s="10" t="s">
        <v>13</v>
      </c>
      <c r="O87" s="10" t="s">
        <v>14</v>
      </c>
      <c r="P87" s="10" t="s">
        <v>36</v>
      </c>
      <c r="Q87" s="10" t="s">
        <v>16</v>
      </c>
      <c r="R87" s="10" t="s">
        <v>1221</v>
      </c>
    </row>
    <row r="88" spans="1:18" s="11" customFormat="1" hidden="1" x14ac:dyDescent="0.25">
      <c r="A88" s="9" t="s">
        <v>1371</v>
      </c>
      <c r="B88" s="9" t="s">
        <v>1372</v>
      </c>
      <c r="C88" s="10"/>
      <c r="D88" s="10" t="s">
        <v>1373</v>
      </c>
      <c r="E88" s="10" t="s">
        <v>999</v>
      </c>
      <c r="F88" s="10" t="s">
        <v>337</v>
      </c>
      <c r="G88" s="10"/>
      <c r="H88" s="10" t="s">
        <v>188</v>
      </c>
      <c r="I88" s="10" t="s">
        <v>189</v>
      </c>
      <c r="J88" s="10" t="s">
        <v>1180</v>
      </c>
      <c r="K88" s="10"/>
      <c r="L88" s="10" t="s">
        <v>861</v>
      </c>
      <c r="M88" s="10"/>
      <c r="N88" s="10" t="s">
        <v>13</v>
      </c>
      <c r="O88" s="10" t="s">
        <v>14</v>
      </c>
      <c r="P88" s="10" t="s">
        <v>15</v>
      </c>
      <c r="Q88" s="10" t="s">
        <v>16</v>
      </c>
      <c r="R88" s="10" t="s">
        <v>358</v>
      </c>
    </row>
    <row r="89" spans="1:18" s="11" customFormat="1" hidden="1" x14ac:dyDescent="0.25">
      <c r="A89" s="9" t="s">
        <v>1374</v>
      </c>
      <c r="B89" s="9" t="s">
        <v>1375</v>
      </c>
      <c r="C89" s="10"/>
      <c r="D89" s="10" t="s">
        <v>1376</v>
      </c>
      <c r="E89" s="10" t="s">
        <v>999</v>
      </c>
      <c r="F89" s="10" t="s">
        <v>337</v>
      </c>
      <c r="G89" s="10"/>
      <c r="H89" s="10" t="s">
        <v>188</v>
      </c>
      <c r="I89" s="10" t="s">
        <v>189</v>
      </c>
      <c r="J89" s="10" t="s">
        <v>1180</v>
      </c>
      <c r="K89" s="10"/>
      <c r="L89" s="10" t="s">
        <v>861</v>
      </c>
      <c r="M89" s="10"/>
      <c r="N89" s="10" t="s">
        <v>13</v>
      </c>
      <c r="O89" s="10" t="s">
        <v>14</v>
      </c>
      <c r="P89" s="10" t="s">
        <v>15</v>
      </c>
      <c r="Q89" s="10" t="s">
        <v>16</v>
      </c>
      <c r="R89" s="10" t="s">
        <v>358</v>
      </c>
    </row>
    <row r="90" spans="1:18" s="11" customFormat="1" hidden="1" x14ac:dyDescent="0.25">
      <c r="A90" s="9" t="s">
        <v>1377</v>
      </c>
      <c r="B90" s="9" t="s">
        <v>1378</v>
      </c>
      <c r="C90" s="10"/>
      <c r="D90" s="10" t="s">
        <v>1379</v>
      </c>
      <c r="E90" s="10" t="s">
        <v>992</v>
      </c>
      <c r="F90" s="10" t="s">
        <v>337</v>
      </c>
      <c r="G90" s="10"/>
      <c r="H90" s="10" t="s">
        <v>1380</v>
      </c>
      <c r="I90" s="10" t="s">
        <v>1381</v>
      </c>
      <c r="J90" s="10" t="s">
        <v>1382</v>
      </c>
      <c r="K90" s="10"/>
      <c r="L90" s="10" t="s">
        <v>1383</v>
      </c>
      <c r="M90" s="10" t="s">
        <v>1384</v>
      </c>
      <c r="N90" s="10" t="s">
        <v>13</v>
      </c>
      <c r="O90" s="10" t="s">
        <v>14</v>
      </c>
      <c r="P90" s="10" t="s">
        <v>994</v>
      </c>
      <c r="Q90" s="10" t="s">
        <v>16</v>
      </c>
      <c r="R90" s="10" t="s">
        <v>1221</v>
      </c>
    </row>
    <row r="91" spans="1:18" s="11" customFormat="1" hidden="1" x14ac:dyDescent="0.25">
      <c r="A91" s="9" t="s">
        <v>1385</v>
      </c>
      <c r="B91" s="9" t="s">
        <v>1386</v>
      </c>
      <c r="C91" s="10"/>
      <c r="D91" s="10" t="s">
        <v>1387</v>
      </c>
      <c r="E91" s="10" t="s">
        <v>992</v>
      </c>
      <c r="F91" s="10" t="s">
        <v>337</v>
      </c>
      <c r="G91" s="10"/>
      <c r="H91" s="10" t="s">
        <v>1380</v>
      </c>
      <c r="I91" s="10" t="s">
        <v>1381</v>
      </c>
      <c r="J91" s="10" t="s">
        <v>1382</v>
      </c>
      <c r="K91" s="10"/>
      <c r="L91" s="10" t="s">
        <v>1383</v>
      </c>
      <c r="M91" s="10" t="s">
        <v>1384</v>
      </c>
      <c r="N91" s="10" t="s">
        <v>13</v>
      </c>
      <c r="O91" s="10" t="s">
        <v>14</v>
      </c>
      <c r="P91" s="10" t="s">
        <v>994</v>
      </c>
      <c r="Q91" s="10" t="s">
        <v>16</v>
      </c>
      <c r="R91" s="10" t="s">
        <v>1221</v>
      </c>
    </row>
    <row r="92" spans="1:18" s="11" customFormat="1" hidden="1" x14ac:dyDescent="0.25">
      <c r="A92" s="9" t="s">
        <v>1388</v>
      </c>
      <c r="B92" s="9" t="s">
        <v>1389</v>
      </c>
      <c r="C92" s="10"/>
      <c r="D92" s="10" t="s">
        <v>1390</v>
      </c>
      <c r="E92" s="10" t="s">
        <v>992</v>
      </c>
      <c r="F92" s="10" t="s">
        <v>337</v>
      </c>
      <c r="G92" s="10"/>
      <c r="H92" s="10" t="s">
        <v>1391</v>
      </c>
      <c r="I92" s="10" t="s">
        <v>1392</v>
      </c>
      <c r="J92" s="10" t="s">
        <v>1393</v>
      </c>
      <c r="K92" s="10"/>
      <c r="L92" s="10" t="s">
        <v>1394</v>
      </c>
      <c r="M92" s="10"/>
      <c r="N92" s="10" t="s">
        <v>13</v>
      </c>
      <c r="O92" s="10" t="s">
        <v>14</v>
      </c>
      <c r="P92" s="10" t="s">
        <v>223</v>
      </c>
      <c r="Q92" s="10" t="s">
        <v>16</v>
      </c>
      <c r="R92" s="10" t="s">
        <v>1221</v>
      </c>
    </row>
    <row r="93" spans="1:18" s="11" customFormat="1" hidden="1" x14ac:dyDescent="0.25">
      <c r="A93" s="9" t="s">
        <v>1395</v>
      </c>
      <c r="B93" s="9" t="s">
        <v>1396</v>
      </c>
      <c r="C93" s="10"/>
      <c r="D93" s="10" t="s">
        <v>1397</v>
      </c>
      <c r="E93" s="10" t="s">
        <v>999</v>
      </c>
      <c r="F93" s="10" t="s">
        <v>337</v>
      </c>
      <c r="G93" s="10"/>
      <c r="H93" s="10" t="s">
        <v>1398</v>
      </c>
      <c r="I93" s="10" t="s">
        <v>1399</v>
      </c>
      <c r="J93" s="10" t="s">
        <v>1400</v>
      </c>
      <c r="K93" s="10"/>
      <c r="L93" s="10" t="s">
        <v>1401</v>
      </c>
      <c r="M93" s="10" t="s">
        <v>1402</v>
      </c>
      <c r="N93" s="10" t="s">
        <v>13</v>
      </c>
      <c r="O93" s="10" t="s">
        <v>14</v>
      </c>
      <c r="P93" s="10" t="s">
        <v>50</v>
      </c>
      <c r="Q93" s="10" t="s">
        <v>16</v>
      </c>
      <c r="R93" s="10" t="s">
        <v>1403</v>
      </c>
    </row>
    <row r="94" spans="1:18" s="11" customFormat="1" hidden="1" x14ac:dyDescent="0.25">
      <c r="A94" s="9" t="s">
        <v>1404</v>
      </c>
      <c r="B94" s="9" t="s">
        <v>1405</v>
      </c>
      <c r="C94" s="10"/>
      <c r="D94" s="10" t="s">
        <v>1406</v>
      </c>
      <c r="E94" s="10" t="s">
        <v>992</v>
      </c>
      <c r="F94" s="10" t="s">
        <v>337</v>
      </c>
      <c r="G94" s="10"/>
      <c r="H94" s="10" t="s">
        <v>1407</v>
      </c>
      <c r="I94" s="10" t="s">
        <v>1408</v>
      </c>
      <c r="J94" s="10" t="s">
        <v>1409</v>
      </c>
      <c r="K94" s="10"/>
      <c r="L94" s="10" t="s">
        <v>1410</v>
      </c>
      <c r="M94" s="10"/>
      <c r="N94" s="10" t="s">
        <v>35</v>
      </c>
      <c r="O94" s="10" t="s">
        <v>28</v>
      </c>
      <c r="P94" s="10" t="s">
        <v>36</v>
      </c>
      <c r="Q94" s="10" t="s">
        <v>16</v>
      </c>
      <c r="R94" s="10" t="s">
        <v>1411</v>
      </c>
    </row>
    <row r="95" spans="1:18" s="11" customFormat="1" hidden="1" x14ac:dyDescent="0.25">
      <c r="A95" s="9" t="s">
        <v>1412</v>
      </c>
      <c r="B95" s="9" t="s">
        <v>1413</v>
      </c>
      <c r="C95" s="10"/>
      <c r="D95" s="10" t="s">
        <v>1414</v>
      </c>
      <c r="E95" s="10" t="s">
        <v>999</v>
      </c>
      <c r="F95" s="10" t="s">
        <v>337</v>
      </c>
      <c r="G95" s="10"/>
      <c r="H95" s="10" t="s">
        <v>1415</v>
      </c>
      <c r="I95" s="10" t="s">
        <v>1416</v>
      </c>
      <c r="J95" s="10" t="s">
        <v>1417</v>
      </c>
      <c r="K95" s="10"/>
      <c r="L95" s="10" t="s">
        <v>1418</v>
      </c>
      <c r="M95" s="10" t="s">
        <v>1419</v>
      </c>
      <c r="N95" s="10" t="s">
        <v>13</v>
      </c>
      <c r="O95" s="10" t="s">
        <v>14</v>
      </c>
      <c r="P95" s="10" t="s">
        <v>1030</v>
      </c>
      <c r="Q95" s="10" t="s">
        <v>16</v>
      </c>
      <c r="R95" s="10" t="s">
        <v>1403</v>
      </c>
    </row>
    <row r="96" spans="1:18" s="11" customFormat="1" hidden="1" x14ac:dyDescent="0.25">
      <c r="A96" s="9" t="s">
        <v>1420</v>
      </c>
      <c r="B96" s="9" t="s">
        <v>1421</v>
      </c>
      <c r="C96" s="10"/>
      <c r="D96" s="10" t="s">
        <v>1422</v>
      </c>
      <c r="E96" s="10" t="s">
        <v>999</v>
      </c>
      <c r="F96" s="10" t="s">
        <v>337</v>
      </c>
      <c r="G96" s="10"/>
      <c r="H96" s="10" t="s">
        <v>1332</v>
      </c>
      <c r="I96" s="10" t="s">
        <v>1333</v>
      </c>
      <c r="J96" s="10" t="s">
        <v>1334</v>
      </c>
      <c r="K96" s="10"/>
      <c r="L96" s="10" t="s">
        <v>1335</v>
      </c>
      <c r="M96" s="10"/>
      <c r="N96" s="10" t="s">
        <v>13</v>
      </c>
      <c r="O96" s="10" t="s">
        <v>14</v>
      </c>
      <c r="P96" s="10" t="s">
        <v>15</v>
      </c>
      <c r="Q96" s="10" t="s">
        <v>16</v>
      </c>
      <c r="R96" s="10" t="s">
        <v>1403</v>
      </c>
    </row>
    <row r="97" spans="1:18" s="11" customFormat="1" hidden="1" x14ac:dyDescent="0.25">
      <c r="A97" s="9" t="s">
        <v>1423</v>
      </c>
      <c r="B97" s="9" t="s">
        <v>1424</v>
      </c>
      <c r="C97" s="10"/>
      <c r="D97" s="10" t="s">
        <v>1425</v>
      </c>
      <c r="E97" s="10" t="s">
        <v>992</v>
      </c>
      <c r="F97" s="10" t="s">
        <v>337</v>
      </c>
      <c r="G97" s="10"/>
      <c r="H97" s="10" t="s">
        <v>1426</v>
      </c>
      <c r="I97" s="10" t="s">
        <v>1427</v>
      </c>
      <c r="J97" s="10" t="s">
        <v>1428</v>
      </c>
      <c r="K97" s="10"/>
      <c r="L97" s="10" t="s">
        <v>1429</v>
      </c>
      <c r="M97" s="10" t="s">
        <v>1430</v>
      </c>
      <c r="N97" s="10" t="s">
        <v>13</v>
      </c>
      <c r="O97" s="10" t="s">
        <v>14</v>
      </c>
      <c r="P97" s="10" t="s">
        <v>48</v>
      </c>
      <c r="Q97" s="10" t="s">
        <v>16</v>
      </c>
      <c r="R97" s="10" t="s">
        <v>1411</v>
      </c>
    </row>
    <row r="98" spans="1:18" s="11" customFormat="1" hidden="1" x14ac:dyDescent="0.25">
      <c r="A98" s="9" t="s">
        <v>1431</v>
      </c>
      <c r="B98" s="9" t="s">
        <v>1432</v>
      </c>
      <c r="C98" s="10"/>
      <c r="D98" s="10" t="s">
        <v>1433</v>
      </c>
      <c r="E98" s="10" t="s">
        <v>999</v>
      </c>
      <c r="F98" s="10" t="s">
        <v>337</v>
      </c>
      <c r="G98" s="10"/>
      <c r="H98" s="10" t="s">
        <v>1434</v>
      </c>
      <c r="I98" s="10" t="s">
        <v>1435</v>
      </c>
      <c r="J98" s="10" t="s">
        <v>1434</v>
      </c>
      <c r="K98" s="10"/>
      <c r="L98" s="10" t="s">
        <v>1436</v>
      </c>
      <c r="M98" s="10"/>
      <c r="N98" s="10" t="s">
        <v>1437</v>
      </c>
      <c r="O98" s="10" t="s">
        <v>62</v>
      </c>
      <c r="P98" s="10" t="s">
        <v>37</v>
      </c>
      <c r="Q98" s="10" t="s">
        <v>16</v>
      </c>
      <c r="R98" s="10" t="s">
        <v>1403</v>
      </c>
    </row>
    <row r="99" spans="1:18" s="11" customFormat="1" x14ac:dyDescent="0.25">
      <c r="A99" s="9" t="s">
        <v>396</v>
      </c>
      <c r="B99" s="9" t="s">
        <v>397</v>
      </c>
      <c r="C99" s="10"/>
      <c r="D99" s="10" t="s">
        <v>398</v>
      </c>
      <c r="E99" s="10" t="s">
        <v>17</v>
      </c>
      <c r="F99" s="10" t="s">
        <v>337</v>
      </c>
      <c r="G99" s="10"/>
      <c r="H99" s="10" t="s">
        <v>399</v>
      </c>
      <c r="I99" s="10" t="s">
        <v>400</v>
      </c>
      <c r="J99" s="10" t="s">
        <v>401</v>
      </c>
      <c r="K99" s="10"/>
      <c r="L99" s="10" t="s">
        <v>402</v>
      </c>
      <c r="M99" s="10"/>
      <c r="N99" s="10" t="s">
        <v>13</v>
      </c>
      <c r="O99" s="10" t="s">
        <v>14</v>
      </c>
      <c r="P99" s="10" t="s">
        <v>403</v>
      </c>
      <c r="Q99" s="10" t="s">
        <v>16</v>
      </c>
      <c r="R99" s="10" t="s">
        <v>53</v>
      </c>
    </row>
    <row r="100" spans="1:18" s="11" customFormat="1" hidden="1" x14ac:dyDescent="0.25">
      <c r="A100" s="9" t="s">
        <v>1438</v>
      </c>
      <c r="B100" s="9" t="s">
        <v>1439</v>
      </c>
      <c r="C100" s="10"/>
      <c r="D100" s="10" t="s">
        <v>1440</v>
      </c>
      <c r="E100" s="10" t="s">
        <v>992</v>
      </c>
      <c r="F100" s="10" t="s">
        <v>337</v>
      </c>
      <c r="G100" s="10"/>
      <c r="H100" s="10" t="s">
        <v>1441</v>
      </c>
      <c r="I100" s="10" t="s">
        <v>1442</v>
      </c>
      <c r="J100" s="10" t="s">
        <v>1443</v>
      </c>
      <c r="K100" s="10"/>
      <c r="L100" s="10" t="s">
        <v>1444</v>
      </c>
      <c r="M100" s="10"/>
      <c r="N100" s="10" t="s">
        <v>13</v>
      </c>
      <c r="O100" s="10" t="s">
        <v>14</v>
      </c>
      <c r="P100" s="10" t="s">
        <v>1445</v>
      </c>
      <c r="Q100" s="10" t="s">
        <v>16</v>
      </c>
      <c r="R100" s="10" t="s">
        <v>1411</v>
      </c>
    </row>
    <row r="101" spans="1:18" s="11" customFormat="1" hidden="1" x14ac:dyDescent="0.25">
      <c r="A101" s="9" t="s">
        <v>1446</v>
      </c>
      <c r="B101" s="9" t="s">
        <v>1447</v>
      </c>
      <c r="C101" s="10"/>
      <c r="D101" s="10" t="s">
        <v>1448</v>
      </c>
      <c r="E101" s="10" t="s">
        <v>1449</v>
      </c>
      <c r="F101" s="10" t="s">
        <v>337</v>
      </c>
      <c r="G101" s="10"/>
      <c r="H101" s="10" t="s">
        <v>1450</v>
      </c>
      <c r="I101" s="10" t="s">
        <v>1451</v>
      </c>
      <c r="J101" s="10" t="s">
        <v>1452</v>
      </c>
      <c r="K101" s="10"/>
      <c r="L101" s="10" t="s">
        <v>1453</v>
      </c>
      <c r="M101" s="10"/>
      <c r="N101" s="10" t="s">
        <v>61</v>
      </c>
      <c r="O101" s="10" t="s">
        <v>62</v>
      </c>
      <c r="P101" s="10" t="s">
        <v>1454</v>
      </c>
      <c r="Q101" s="10" t="s">
        <v>16</v>
      </c>
      <c r="R101" s="10">
        <v>-16</v>
      </c>
    </row>
    <row r="102" spans="1:18" s="11" customFormat="1" hidden="1" x14ac:dyDescent="0.25">
      <c r="A102" s="9" t="s">
        <v>1455</v>
      </c>
      <c r="B102" s="9" t="s">
        <v>1456</v>
      </c>
      <c r="C102" s="10"/>
      <c r="D102" s="10" t="s">
        <v>1457</v>
      </c>
      <c r="E102" s="10" t="s">
        <v>999</v>
      </c>
      <c r="F102" s="10" t="s">
        <v>337</v>
      </c>
      <c r="G102" s="10"/>
      <c r="H102" s="10" t="s">
        <v>1458</v>
      </c>
      <c r="I102" s="10" t="s">
        <v>1459</v>
      </c>
      <c r="J102" s="10" t="s">
        <v>1460</v>
      </c>
      <c r="K102" s="10"/>
      <c r="L102" s="10" t="s">
        <v>1461</v>
      </c>
      <c r="M102" s="10"/>
      <c r="N102" s="10" t="s">
        <v>13</v>
      </c>
      <c r="O102" s="10" t="s">
        <v>14</v>
      </c>
      <c r="P102" s="10" t="s">
        <v>50</v>
      </c>
      <c r="Q102" s="10" t="s">
        <v>16</v>
      </c>
      <c r="R102" s="10" t="s">
        <v>1403</v>
      </c>
    </row>
    <row r="103" spans="1:18" s="11" customFormat="1" x14ac:dyDescent="0.25">
      <c r="A103" s="9" t="s">
        <v>404</v>
      </c>
      <c r="B103" s="9" t="s">
        <v>405</v>
      </c>
      <c r="C103" s="10"/>
      <c r="D103" s="10" t="s">
        <v>406</v>
      </c>
      <c r="E103" s="10" t="s">
        <v>17</v>
      </c>
      <c r="F103" s="10" t="s">
        <v>337</v>
      </c>
      <c r="G103" s="10"/>
      <c r="H103" s="10" t="s">
        <v>407</v>
      </c>
      <c r="I103" s="10" t="s">
        <v>408</v>
      </c>
      <c r="J103" s="10"/>
      <c r="K103" s="10"/>
      <c r="L103" s="10" t="s">
        <v>409</v>
      </c>
      <c r="M103" s="10"/>
      <c r="N103" s="10" t="s">
        <v>63</v>
      </c>
      <c r="O103" s="10" t="s">
        <v>21</v>
      </c>
      <c r="P103" s="10" t="s">
        <v>20</v>
      </c>
      <c r="Q103" s="10" t="s">
        <v>16</v>
      </c>
      <c r="R103" s="10" t="s">
        <v>53</v>
      </c>
    </row>
    <row r="104" spans="1:18" s="11" customFormat="1" hidden="1" x14ac:dyDescent="0.25">
      <c r="A104" s="9" t="s">
        <v>1462</v>
      </c>
      <c r="B104" s="9" t="s">
        <v>1463</v>
      </c>
      <c r="C104" s="10"/>
      <c r="D104" s="10" t="s">
        <v>1457</v>
      </c>
      <c r="E104" s="10" t="s">
        <v>999</v>
      </c>
      <c r="F104" s="10" t="s">
        <v>337</v>
      </c>
      <c r="G104" s="10"/>
      <c r="H104" s="10" t="s">
        <v>1254</v>
      </c>
      <c r="I104" s="10" t="s">
        <v>1255</v>
      </c>
      <c r="J104" s="10" t="s">
        <v>1256</v>
      </c>
      <c r="K104" s="10"/>
      <c r="L104" s="10" t="s">
        <v>1257</v>
      </c>
      <c r="M104" s="10"/>
      <c r="N104" s="10" t="s">
        <v>13</v>
      </c>
      <c r="O104" s="10" t="s">
        <v>14</v>
      </c>
      <c r="P104" s="10" t="s">
        <v>50</v>
      </c>
      <c r="Q104" s="10" t="s">
        <v>16</v>
      </c>
      <c r="R104" s="10" t="s">
        <v>1403</v>
      </c>
    </row>
    <row r="105" spans="1:18" s="11" customFormat="1" hidden="1" x14ac:dyDescent="0.25">
      <c r="A105" s="9" t="s">
        <v>1464</v>
      </c>
      <c r="B105" s="9" t="s">
        <v>1465</v>
      </c>
      <c r="C105" s="10"/>
      <c r="D105" s="10" t="s">
        <v>1457</v>
      </c>
      <c r="E105" s="10" t="s">
        <v>999</v>
      </c>
      <c r="F105" s="10" t="s">
        <v>337</v>
      </c>
      <c r="G105" s="10"/>
      <c r="H105" s="10" t="s">
        <v>1264</v>
      </c>
      <c r="I105" s="10" t="s">
        <v>1265</v>
      </c>
      <c r="J105" s="10" t="s">
        <v>1266</v>
      </c>
      <c r="K105" s="10"/>
      <c r="L105" s="10" t="s">
        <v>1267</v>
      </c>
      <c r="M105" s="10"/>
      <c r="N105" s="10" t="s">
        <v>13</v>
      </c>
      <c r="O105" s="10" t="s">
        <v>14</v>
      </c>
      <c r="P105" s="10" t="s">
        <v>50</v>
      </c>
      <c r="Q105" s="10" t="s">
        <v>16</v>
      </c>
      <c r="R105" s="10" t="s">
        <v>1403</v>
      </c>
    </row>
    <row r="106" spans="1:18" s="11" customFormat="1" hidden="1" x14ac:dyDescent="0.25">
      <c r="A106" s="9" t="s">
        <v>1466</v>
      </c>
      <c r="B106" s="9" t="s">
        <v>1467</v>
      </c>
      <c r="C106" s="10"/>
      <c r="D106" s="10" t="s">
        <v>1468</v>
      </c>
      <c r="E106" s="10" t="s">
        <v>999</v>
      </c>
      <c r="F106" s="10" t="s">
        <v>337</v>
      </c>
      <c r="G106" s="10"/>
      <c r="H106" s="10" t="s">
        <v>1469</v>
      </c>
      <c r="I106" s="10" t="s">
        <v>1470</v>
      </c>
      <c r="J106" s="10" t="s">
        <v>1471</v>
      </c>
      <c r="K106" s="10"/>
      <c r="L106" s="10" t="s">
        <v>1472</v>
      </c>
      <c r="M106" s="10" t="s">
        <v>1473</v>
      </c>
      <c r="N106" s="10" t="s">
        <v>13</v>
      </c>
      <c r="O106" s="10" t="s">
        <v>14</v>
      </c>
      <c r="P106" s="10" t="s">
        <v>15</v>
      </c>
      <c r="Q106" s="10" t="s">
        <v>16</v>
      </c>
      <c r="R106" s="10" t="s">
        <v>1403</v>
      </c>
    </row>
    <row r="107" spans="1:18" s="11" customFormat="1" hidden="1" x14ac:dyDescent="0.25">
      <c r="A107" s="9" t="s">
        <v>1474</v>
      </c>
      <c r="B107" s="9" t="s">
        <v>1475</v>
      </c>
      <c r="C107" s="10"/>
      <c r="D107" s="10" t="s">
        <v>1476</v>
      </c>
      <c r="E107" s="10" t="s">
        <v>999</v>
      </c>
      <c r="F107" s="10" t="s">
        <v>337</v>
      </c>
      <c r="G107" s="10"/>
      <c r="H107" s="10" t="s">
        <v>1225</v>
      </c>
      <c r="I107" s="10" t="s">
        <v>1226</v>
      </c>
      <c r="J107" s="10" t="s">
        <v>1227</v>
      </c>
      <c r="K107" s="10"/>
      <c r="L107" s="10" t="s">
        <v>1228</v>
      </c>
      <c r="M107" s="10" t="s">
        <v>1229</v>
      </c>
      <c r="N107" s="10" t="s">
        <v>13</v>
      </c>
      <c r="O107" s="10" t="s">
        <v>14</v>
      </c>
      <c r="P107" s="10" t="s">
        <v>15</v>
      </c>
      <c r="Q107" s="10" t="s">
        <v>16</v>
      </c>
      <c r="R107" s="10" t="s">
        <v>1403</v>
      </c>
    </row>
    <row r="108" spans="1:18" s="11" customFormat="1" hidden="1" x14ac:dyDescent="0.25">
      <c r="A108" s="9" t="s">
        <v>1477</v>
      </c>
      <c r="B108" s="9" t="s">
        <v>1478</v>
      </c>
      <c r="C108" s="10"/>
      <c r="D108" s="10" t="s">
        <v>1479</v>
      </c>
      <c r="E108" s="10" t="s">
        <v>999</v>
      </c>
      <c r="F108" s="10" t="s">
        <v>337</v>
      </c>
      <c r="G108" s="10"/>
      <c r="H108" s="10" t="s">
        <v>641</v>
      </c>
      <c r="I108" s="10" t="s">
        <v>642</v>
      </c>
      <c r="J108" s="10" t="s">
        <v>643</v>
      </c>
      <c r="K108" s="10"/>
      <c r="L108" s="10" t="s">
        <v>644</v>
      </c>
      <c r="M108" s="10"/>
      <c r="N108" s="10" t="s">
        <v>13</v>
      </c>
      <c r="O108" s="10" t="s">
        <v>14</v>
      </c>
      <c r="P108" s="10" t="s">
        <v>1480</v>
      </c>
      <c r="Q108" s="10" t="s">
        <v>16</v>
      </c>
      <c r="R108" s="10" t="s">
        <v>1403</v>
      </c>
    </row>
    <row r="109" spans="1:18" s="11" customFormat="1" hidden="1" x14ac:dyDescent="0.25">
      <c r="A109" s="9" t="s">
        <v>1481</v>
      </c>
      <c r="B109" s="9" t="s">
        <v>1482</v>
      </c>
      <c r="C109" s="10"/>
      <c r="D109" s="10" t="s">
        <v>1483</v>
      </c>
      <c r="E109" s="10" t="s">
        <v>999</v>
      </c>
      <c r="F109" s="10" t="s">
        <v>337</v>
      </c>
      <c r="G109" s="10"/>
      <c r="H109" s="10" t="s">
        <v>1484</v>
      </c>
      <c r="I109" s="10" t="s">
        <v>1485</v>
      </c>
      <c r="J109" s="10" t="s">
        <v>1486</v>
      </c>
      <c r="K109" s="10"/>
      <c r="L109" s="10" t="s">
        <v>1487</v>
      </c>
      <c r="M109" s="10"/>
      <c r="N109" s="10" t="s">
        <v>13</v>
      </c>
      <c r="O109" s="10" t="s">
        <v>14</v>
      </c>
      <c r="P109" s="10" t="s">
        <v>38</v>
      </c>
      <c r="Q109" s="10" t="s">
        <v>16</v>
      </c>
      <c r="R109" s="10" t="s">
        <v>1403</v>
      </c>
    </row>
    <row r="110" spans="1:18" s="11" customFormat="1" x14ac:dyDescent="0.25">
      <c r="A110" s="9" t="s">
        <v>410</v>
      </c>
      <c r="B110" s="9" t="s">
        <v>411</v>
      </c>
      <c r="C110" s="10"/>
      <c r="D110" s="10" t="s">
        <v>412</v>
      </c>
      <c r="E110" s="10" t="s">
        <v>17</v>
      </c>
      <c r="F110" s="10" t="s">
        <v>337</v>
      </c>
      <c r="G110" s="10"/>
      <c r="H110" s="10" t="s">
        <v>59</v>
      </c>
      <c r="I110" s="10"/>
      <c r="J110" s="10" t="s">
        <v>59</v>
      </c>
      <c r="K110" s="10"/>
      <c r="L110" s="10" t="s">
        <v>60</v>
      </c>
      <c r="M110" s="10"/>
      <c r="N110" s="10" t="s">
        <v>63</v>
      </c>
      <c r="O110" s="10" t="s">
        <v>21</v>
      </c>
      <c r="P110" s="10" t="s">
        <v>20</v>
      </c>
      <c r="Q110" s="10" t="s">
        <v>16</v>
      </c>
      <c r="R110" s="10" t="s">
        <v>53</v>
      </c>
    </row>
    <row r="111" spans="1:18" s="11" customFormat="1" hidden="1" x14ac:dyDescent="0.25">
      <c r="A111" s="9" t="s">
        <v>1488</v>
      </c>
      <c r="B111" s="9" t="s">
        <v>1489</v>
      </c>
      <c r="C111" s="10"/>
      <c r="D111" s="10" t="s">
        <v>1490</v>
      </c>
      <c r="E111" s="10" t="s">
        <v>999</v>
      </c>
      <c r="F111" s="10" t="s">
        <v>337</v>
      </c>
      <c r="G111" s="10"/>
      <c r="H111" s="10" t="s">
        <v>1491</v>
      </c>
      <c r="I111" s="10" t="s">
        <v>1492</v>
      </c>
      <c r="J111" s="10" t="s">
        <v>1493</v>
      </c>
      <c r="K111" s="10"/>
      <c r="L111" s="10" t="s">
        <v>1494</v>
      </c>
      <c r="M111" s="10" t="s">
        <v>1495</v>
      </c>
      <c r="N111" s="10" t="s">
        <v>13</v>
      </c>
      <c r="O111" s="10" t="s">
        <v>14</v>
      </c>
      <c r="P111" s="10" t="s">
        <v>15</v>
      </c>
      <c r="Q111" s="10" t="s">
        <v>16</v>
      </c>
      <c r="R111" s="10" t="s">
        <v>1403</v>
      </c>
    </row>
    <row r="112" spans="1:18" s="11" customFormat="1" hidden="1" x14ac:dyDescent="0.25">
      <c r="A112" s="9" t="s">
        <v>1496</v>
      </c>
      <c r="B112" s="9" t="s">
        <v>1497</v>
      </c>
      <c r="C112" s="10"/>
      <c r="D112" s="10" t="s">
        <v>1498</v>
      </c>
      <c r="E112" s="10" t="s">
        <v>999</v>
      </c>
      <c r="F112" s="10" t="s">
        <v>337</v>
      </c>
      <c r="G112" s="10"/>
      <c r="H112" s="10" t="s">
        <v>1499</v>
      </c>
      <c r="I112" s="10" t="s">
        <v>1500</v>
      </c>
      <c r="J112" s="10" t="s">
        <v>1501</v>
      </c>
      <c r="K112" s="10" t="s">
        <v>1502</v>
      </c>
      <c r="L112" s="10" t="s">
        <v>1502</v>
      </c>
      <c r="M112" s="10" t="s">
        <v>1503</v>
      </c>
      <c r="N112" s="10" t="s">
        <v>13</v>
      </c>
      <c r="O112" s="10" t="s">
        <v>14</v>
      </c>
      <c r="P112" s="10" t="s">
        <v>1030</v>
      </c>
      <c r="Q112" s="10" t="s">
        <v>16</v>
      </c>
      <c r="R112" s="10" t="s">
        <v>1504</v>
      </c>
    </row>
    <row r="113" spans="1:18" s="11" customFormat="1" x14ac:dyDescent="0.25">
      <c r="A113" s="9" t="s">
        <v>413</v>
      </c>
      <c r="B113" s="9" t="s">
        <v>414</v>
      </c>
      <c r="C113" s="10"/>
      <c r="D113" s="10" t="s">
        <v>415</v>
      </c>
      <c r="E113" s="10" t="s">
        <v>39</v>
      </c>
      <c r="F113" s="10" t="s">
        <v>337</v>
      </c>
      <c r="G113" s="10"/>
      <c r="H113" s="10"/>
      <c r="I113" s="10"/>
      <c r="J113" s="10"/>
      <c r="K113" s="10" t="s">
        <v>123</v>
      </c>
      <c r="L113" s="10" t="s">
        <v>123</v>
      </c>
      <c r="M113" s="10"/>
      <c r="N113" s="10" t="s">
        <v>215</v>
      </c>
      <c r="O113" s="10" t="s">
        <v>19</v>
      </c>
      <c r="P113" s="10" t="s">
        <v>38</v>
      </c>
      <c r="Q113" s="10" t="s">
        <v>16</v>
      </c>
      <c r="R113" s="10" t="s">
        <v>117</v>
      </c>
    </row>
    <row r="114" spans="1:18" s="11" customFormat="1" hidden="1" x14ac:dyDescent="0.25">
      <c r="A114" s="9" t="s">
        <v>1505</v>
      </c>
      <c r="B114" s="9" t="s">
        <v>1506</v>
      </c>
      <c r="C114" s="10"/>
      <c r="D114" s="10" t="s">
        <v>1507</v>
      </c>
      <c r="E114" s="10" t="s">
        <v>992</v>
      </c>
      <c r="F114" s="10" t="s">
        <v>337</v>
      </c>
      <c r="G114" s="10"/>
      <c r="H114" s="10" t="s">
        <v>1508</v>
      </c>
      <c r="I114" s="10" t="s">
        <v>1509</v>
      </c>
      <c r="J114" s="10" t="s">
        <v>1510</v>
      </c>
      <c r="K114" s="10"/>
      <c r="L114" s="10" t="s">
        <v>1511</v>
      </c>
      <c r="M114" s="10"/>
      <c r="N114" s="10" t="s">
        <v>13</v>
      </c>
      <c r="O114" s="10" t="s">
        <v>14</v>
      </c>
      <c r="P114" s="10" t="s">
        <v>994</v>
      </c>
      <c r="Q114" s="10" t="s">
        <v>30</v>
      </c>
      <c r="R114" s="10" t="s">
        <v>1512</v>
      </c>
    </row>
    <row r="115" spans="1:18" s="11" customFormat="1" x14ac:dyDescent="0.25">
      <c r="A115" s="9" t="s">
        <v>416</v>
      </c>
      <c r="B115" s="9" t="s">
        <v>417</v>
      </c>
      <c r="C115" s="10"/>
      <c r="D115" s="10" t="s">
        <v>418</v>
      </c>
      <c r="E115" s="10" t="s">
        <v>24</v>
      </c>
      <c r="F115" s="10" t="s">
        <v>337</v>
      </c>
      <c r="G115" s="10"/>
      <c r="H115" s="10" t="s">
        <v>166</v>
      </c>
      <c r="I115" s="10" t="s">
        <v>167</v>
      </c>
      <c r="J115" s="10" t="s">
        <v>168</v>
      </c>
      <c r="K115" s="10"/>
      <c r="L115" s="10" t="s">
        <v>169</v>
      </c>
      <c r="M115" s="10" t="s">
        <v>419</v>
      </c>
      <c r="N115" s="10" t="s">
        <v>45</v>
      </c>
      <c r="O115" s="10" t="s">
        <v>46</v>
      </c>
      <c r="P115" s="10" t="s">
        <v>37</v>
      </c>
      <c r="Q115" s="10" t="s">
        <v>16</v>
      </c>
      <c r="R115" s="10" t="s">
        <v>70</v>
      </c>
    </row>
    <row r="116" spans="1:18" s="11" customFormat="1" hidden="1" x14ac:dyDescent="0.25">
      <c r="A116" s="9" t="s">
        <v>1513</v>
      </c>
      <c r="B116" s="9" t="s">
        <v>1514</v>
      </c>
      <c r="C116" s="10"/>
      <c r="D116" s="10" t="s">
        <v>1515</v>
      </c>
      <c r="E116" s="10" t="s">
        <v>999</v>
      </c>
      <c r="F116" s="10" t="s">
        <v>337</v>
      </c>
      <c r="G116" s="10"/>
      <c r="H116" s="10" t="s">
        <v>1516</v>
      </c>
      <c r="I116" s="10" t="s">
        <v>1517</v>
      </c>
      <c r="J116" s="10" t="s">
        <v>1518</v>
      </c>
      <c r="K116" s="10"/>
      <c r="L116" s="10" t="s">
        <v>1519</v>
      </c>
      <c r="M116" s="10" t="s">
        <v>1520</v>
      </c>
      <c r="N116" s="10" t="s">
        <v>13</v>
      </c>
      <c r="O116" s="10" t="s">
        <v>14</v>
      </c>
      <c r="P116" s="10" t="s">
        <v>15</v>
      </c>
      <c r="Q116" s="10" t="s">
        <v>16</v>
      </c>
      <c r="R116" s="10" t="s">
        <v>122</v>
      </c>
    </row>
    <row r="117" spans="1:18" s="11" customFormat="1" x14ac:dyDescent="0.25">
      <c r="A117" s="9" t="s">
        <v>420</v>
      </c>
      <c r="B117" s="9" t="s">
        <v>421</v>
      </c>
      <c r="C117" s="10"/>
      <c r="D117" s="10" t="s">
        <v>422</v>
      </c>
      <c r="E117" s="10" t="s">
        <v>54</v>
      </c>
      <c r="F117" s="10" t="s">
        <v>337</v>
      </c>
      <c r="G117" s="10"/>
      <c r="H117" s="10" t="s">
        <v>423</v>
      </c>
      <c r="I117" s="10" t="s">
        <v>424</v>
      </c>
      <c r="J117" s="10" t="s">
        <v>423</v>
      </c>
      <c r="K117" s="10"/>
      <c r="L117" s="10" t="s">
        <v>425</v>
      </c>
      <c r="M117" s="10"/>
      <c r="N117" s="10" t="s">
        <v>44</v>
      </c>
      <c r="O117" s="10" t="s">
        <v>28</v>
      </c>
      <c r="P117" s="10" t="s">
        <v>36</v>
      </c>
      <c r="Q117" s="10" t="s">
        <v>16</v>
      </c>
      <c r="R117" s="10" t="s">
        <v>426</v>
      </c>
    </row>
    <row r="118" spans="1:18" s="11" customFormat="1" hidden="1" x14ac:dyDescent="0.25">
      <c r="A118" s="9" t="s">
        <v>1521</v>
      </c>
      <c r="B118" s="9" t="s">
        <v>1522</v>
      </c>
      <c r="C118" s="10"/>
      <c r="D118" s="10" t="s">
        <v>1523</v>
      </c>
      <c r="E118" s="10" t="s">
        <v>999</v>
      </c>
      <c r="F118" s="10" t="s">
        <v>337</v>
      </c>
      <c r="G118" s="10"/>
      <c r="H118" s="10" t="s">
        <v>1524</v>
      </c>
      <c r="I118" s="10"/>
      <c r="J118" s="10" t="s">
        <v>1524</v>
      </c>
      <c r="K118" s="10"/>
      <c r="L118" s="10" t="s">
        <v>1525</v>
      </c>
      <c r="M118" s="10"/>
      <c r="N118" s="10" t="s">
        <v>13</v>
      </c>
      <c r="O118" s="10" t="s">
        <v>14</v>
      </c>
      <c r="P118" s="10" t="s">
        <v>1014</v>
      </c>
      <c r="Q118" s="10" t="s">
        <v>16</v>
      </c>
      <c r="R118" s="10" t="s">
        <v>125</v>
      </c>
    </row>
    <row r="119" spans="1:18" s="11" customFormat="1" hidden="1" x14ac:dyDescent="0.25">
      <c r="A119" s="9" t="s">
        <v>1526</v>
      </c>
      <c r="B119" s="9" t="s">
        <v>1527</v>
      </c>
      <c r="C119" s="10"/>
      <c r="D119" s="10" t="s">
        <v>1528</v>
      </c>
      <c r="E119" s="10" t="s">
        <v>999</v>
      </c>
      <c r="F119" s="10" t="s">
        <v>337</v>
      </c>
      <c r="G119" s="10"/>
      <c r="H119" s="10" t="s">
        <v>1529</v>
      </c>
      <c r="I119" s="10" t="s">
        <v>1530</v>
      </c>
      <c r="J119" s="10" t="s">
        <v>1531</v>
      </c>
      <c r="K119" s="10"/>
      <c r="L119" s="10" t="s">
        <v>1532</v>
      </c>
      <c r="M119" s="10"/>
      <c r="N119" s="10" t="s">
        <v>13</v>
      </c>
      <c r="O119" s="10" t="s">
        <v>14</v>
      </c>
      <c r="P119" s="10" t="s">
        <v>50</v>
      </c>
      <c r="Q119" s="10" t="s">
        <v>16</v>
      </c>
      <c r="R119" s="10" t="s">
        <v>125</v>
      </c>
    </row>
    <row r="120" spans="1:18" s="11" customFormat="1" hidden="1" x14ac:dyDescent="0.25">
      <c r="A120" s="9" t="s">
        <v>1533</v>
      </c>
      <c r="B120" s="9" t="s">
        <v>1534</v>
      </c>
      <c r="C120" s="10"/>
      <c r="D120" s="10" t="s">
        <v>1535</v>
      </c>
      <c r="E120" s="10" t="s">
        <v>999</v>
      </c>
      <c r="F120" s="10" t="s">
        <v>337</v>
      </c>
      <c r="G120" s="10"/>
      <c r="H120" s="10" t="s">
        <v>1536</v>
      </c>
      <c r="I120" s="10" t="s">
        <v>1537</v>
      </c>
      <c r="J120" s="10"/>
      <c r="K120" s="10"/>
      <c r="L120" s="10" t="s">
        <v>1538</v>
      </c>
      <c r="M120" s="10"/>
      <c r="N120" s="10" t="s">
        <v>13</v>
      </c>
      <c r="O120" s="10" t="s">
        <v>14</v>
      </c>
      <c r="P120" s="10" t="s">
        <v>50</v>
      </c>
      <c r="Q120" s="10" t="s">
        <v>16</v>
      </c>
      <c r="R120" s="10" t="s">
        <v>125</v>
      </c>
    </row>
    <row r="121" spans="1:18" s="11" customFormat="1" x14ac:dyDescent="0.25">
      <c r="A121" s="9" t="s">
        <v>427</v>
      </c>
      <c r="B121" s="9" t="s">
        <v>428</v>
      </c>
      <c r="C121" s="10"/>
      <c r="D121" s="10" t="s">
        <v>429</v>
      </c>
      <c r="E121" s="10" t="s">
        <v>39</v>
      </c>
      <c r="F121" s="10" t="s">
        <v>337</v>
      </c>
      <c r="G121" s="10"/>
      <c r="H121" s="10" t="s">
        <v>430</v>
      </c>
      <c r="I121" s="10" t="s">
        <v>431</v>
      </c>
      <c r="J121" s="10" t="s">
        <v>432</v>
      </c>
      <c r="K121" s="10"/>
      <c r="L121" s="10" t="s">
        <v>433</v>
      </c>
      <c r="M121" s="10" t="s">
        <v>434</v>
      </c>
      <c r="N121" s="10" t="s">
        <v>35</v>
      </c>
      <c r="O121" s="10" t="s">
        <v>28</v>
      </c>
      <c r="P121" s="10" t="s">
        <v>36</v>
      </c>
      <c r="Q121" s="10" t="s">
        <v>16</v>
      </c>
      <c r="R121" s="10" t="s">
        <v>67</v>
      </c>
    </row>
    <row r="122" spans="1:18" s="11" customFormat="1" x14ac:dyDescent="0.25">
      <c r="A122" s="9" t="s">
        <v>435</v>
      </c>
      <c r="B122" s="9" t="s">
        <v>436</v>
      </c>
      <c r="C122" s="10"/>
      <c r="D122" s="10" t="s">
        <v>437</v>
      </c>
      <c r="E122" s="10" t="s">
        <v>17</v>
      </c>
      <c r="F122" s="10" t="s">
        <v>337</v>
      </c>
      <c r="G122" s="10"/>
      <c r="H122" s="10" t="s">
        <v>438</v>
      </c>
      <c r="I122" s="10" t="s">
        <v>439</v>
      </c>
      <c r="J122" s="10" t="s">
        <v>440</v>
      </c>
      <c r="K122" s="10"/>
      <c r="L122" s="10" t="s">
        <v>441</v>
      </c>
      <c r="M122" s="10"/>
      <c r="N122" s="10" t="s">
        <v>35</v>
      </c>
      <c r="O122" s="10" t="s">
        <v>28</v>
      </c>
      <c r="P122" s="10" t="s">
        <v>36</v>
      </c>
      <c r="Q122" s="10" t="s">
        <v>16</v>
      </c>
      <c r="R122" s="10" t="s">
        <v>67</v>
      </c>
    </row>
    <row r="123" spans="1:18" s="11" customFormat="1" hidden="1" x14ac:dyDescent="0.25">
      <c r="A123" s="9" t="s">
        <v>1539</v>
      </c>
      <c r="B123" s="9" t="s">
        <v>1540</v>
      </c>
      <c r="C123" s="10"/>
      <c r="D123" s="10" t="s">
        <v>1541</v>
      </c>
      <c r="E123" s="10" t="s">
        <v>992</v>
      </c>
      <c r="F123" s="10" t="s">
        <v>337</v>
      </c>
      <c r="G123" s="10"/>
      <c r="H123" s="10" t="s">
        <v>1542</v>
      </c>
      <c r="I123" s="10" t="s">
        <v>1543</v>
      </c>
      <c r="J123" s="10" t="s">
        <v>1544</v>
      </c>
      <c r="K123" s="10"/>
      <c r="L123" s="10" t="s">
        <v>1545</v>
      </c>
      <c r="M123" s="10"/>
      <c r="N123" s="10" t="s">
        <v>13</v>
      </c>
      <c r="O123" s="10" t="s">
        <v>14</v>
      </c>
      <c r="P123" s="10" t="s">
        <v>994</v>
      </c>
      <c r="Q123" s="10" t="s">
        <v>16</v>
      </c>
      <c r="R123" s="10" t="s">
        <v>1546</v>
      </c>
    </row>
    <row r="124" spans="1:18" s="11" customFormat="1" hidden="1" x14ac:dyDescent="0.25">
      <c r="A124" s="9" t="s">
        <v>1547</v>
      </c>
      <c r="B124" s="9" t="s">
        <v>1548</v>
      </c>
      <c r="C124" s="10"/>
      <c r="D124" s="10" t="s">
        <v>1549</v>
      </c>
      <c r="E124" s="10" t="s">
        <v>992</v>
      </c>
      <c r="F124" s="10" t="s">
        <v>337</v>
      </c>
      <c r="G124" s="10"/>
      <c r="H124" s="10" t="s">
        <v>1550</v>
      </c>
      <c r="I124" s="10" t="s">
        <v>1551</v>
      </c>
      <c r="J124" s="10" t="s">
        <v>1552</v>
      </c>
      <c r="K124" s="10"/>
      <c r="L124" s="10" t="s">
        <v>1553</v>
      </c>
      <c r="M124" s="10" t="s">
        <v>1554</v>
      </c>
      <c r="N124" s="10" t="s">
        <v>13</v>
      </c>
      <c r="O124" s="10" t="s">
        <v>14</v>
      </c>
      <c r="P124" s="10" t="s">
        <v>138</v>
      </c>
      <c r="Q124" s="10" t="s">
        <v>16</v>
      </c>
      <c r="R124" s="10" t="s">
        <v>1546</v>
      </c>
    </row>
    <row r="125" spans="1:18" s="11" customFormat="1" x14ac:dyDescent="0.25">
      <c r="A125" s="9" t="s">
        <v>442</v>
      </c>
      <c r="B125" s="9" t="s">
        <v>443</v>
      </c>
      <c r="C125" s="10"/>
      <c r="D125" s="10" t="s">
        <v>444</v>
      </c>
      <c r="E125" s="10" t="s">
        <v>39</v>
      </c>
      <c r="F125" s="10" t="s">
        <v>337</v>
      </c>
      <c r="G125" s="10"/>
      <c r="H125" s="10" t="s">
        <v>198</v>
      </c>
      <c r="I125" s="10" t="s">
        <v>445</v>
      </c>
      <c r="J125" s="10" t="s">
        <v>198</v>
      </c>
      <c r="K125" s="10"/>
      <c r="L125" s="10" t="s">
        <v>199</v>
      </c>
      <c r="M125" s="10"/>
      <c r="N125" s="10" t="s">
        <v>63</v>
      </c>
      <c r="O125" s="10" t="s">
        <v>21</v>
      </c>
      <c r="P125" s="10" t="s">
        <v>20</v>
      </c>
      <c r="Q125" s="10" t="s">
        <v>16</v>
      </c>
      <c r="R125" s="10" t="s">
        <v>67</v>
      </c>
    </row>
    <row r="126" spans="1:18" s="11" customFormat="1" x14ac:dyDescent="0.25">
      <c r="A126" s="9" t="s">
        <v>446</v>
      </c>
      <c r="B126" s="9" t="s">
        <v>447</v>
      </c>
      <c r="C126" s="10"/>
      <c r="D126" s="10" t="s">
        <v>448</v>
      </c>
      <c r="E126" s="10" t="s">
        <v>54</v>
      </c>
      <c r="F126" s="10" t="s">
        <v>337</v>
      </c>
      <c r="G126" s="10"/>
      <c r="H126" s="10" t="s">
        <v>449</v>
      </c>
      <c r="I126" s="10"/>
      <c r="J126" s="10" t="s">
        <v>450</v>
      </c>
      <c r="K126" s="10"/>
      <c r="L126" s="10" t="s">
        <v>451</v>
      </c>
      <c r="M126" s="10" t="s">
        <v>452</v>
      </c>
      <c r="N126" s="10" t="s">
        <v>27</v>
      </c>
      <c r="O126" s="10" t="s">
        <v>28</v>
      </c>
      <c r="P126" s="10" t="s">
        <v>36</v>
      </c>
      <c r="Q126" s="10" t="s">
        <v>16</v>
      </c>
      <c r="R126" s="10" t="s">
        <v>426</v>
      </c>
    </row>
    <row r="127" spans="1:18" s="11" customFormat="1" hidden="1" x14ac:dyDescent="0.25">
      <c r="A127" s="9" t="s">
        <v>1555</v>
      </c>
      <c r="B127" s="9" t="s">
        <v>1556</v>
      </c>
      <c r="C127" s="10"/>
      <c r="D127" s="10" t="s">
        <v>1557</v>
      </c>
      <c r="E127" s="10" t="s">
        <v>992</v>
      </c>
      <c r="F127" s="10" t="s">
        <v>337</v>
      </c>
      <c r="G127" s="10"/>
      <c r="H127" s="10" t="s">
        <v>1558</v>
      </c>
      <c r="I127" s="10" t="s">
        <v>1559</v>
      </c>
      <c r="J127" s="10" t="s">
        <v>1560</v>
      </c>
      <c r="K127" s="10"/>
      <c r="L127" s="10" t="s">
        <v>1561</v>
      </c>
      <c r="M127" s="10"/>
      <c r="N127" s="10" t="s">
        <v>63</v>
      </c>
      <c r="O127" s="10" t="s">
        <v>21</v>
      </c>
      <c r="P127" s="10" t="s">
        <v>20</v>
      </c>
      <c r="Q127" s="10" t="s">
        <v>16</v>
      </c>
      <c r="R127" s="10" t="s">
        <v>1546</v>
      </c>
    </row>
    <row r="128" spans="1:18" s="11" customFormat="1" hidden="1" x14ac:dyDescent="0.25">
      <c r="A128" s="9" t="s">
        <v>1562</v>
      </c>
      <c r="B128" s="9" t="s">
        <v>1563</v>
      </c>
      <c r="C128" s="10"/>
      <c r="D128" s="10" t="s">
        <v>158</v>
      </c>
      <c r="E128" s="10" t="s">
        <v>992</v>
      </c>
      <c r="F128" s="10" t="s">
        <v>337</v>
      </c>
      <c r="G128" s="10"/>
      <c r="H128" s="10" t="s">
        <v>1367</v>
      </c>
      <c r="I128" s="10" t="s">
        <v>1368</v>
      </c>
      <c r="J128" s="10" t="s">
        <v>1369</v>
      </c>
      <c r="K128" s="10"/>
      <c r="L128" s="10" t="s">
        <v>1370</v>
      </c>
      <c r="M128" s="10"/>
      <c r="N128" s="10" t="s">
        <v>13</v>
      </c>
      <c r="O128" s="10" t="s">
        <v>14</v>
      </c>
      <c r="P128" s="10" t="s">
        <v>36</v>
      </c>
      <c r="Q128" s="10" t="s">
        <v>16</v>
      </c>
      <c r="R128" s="10" t="s">
        <v>1546</v>
      </c>
    </row>
    <row r="129" spans="1:18" s="11" customFormat="1" x14ac:dyDescent="0.25">
      <c r="A129" s="9" t="s">
        <v>453</v>
      </c>
      <c r="B129" s="9" t="s">
        <v>454</v>
      </c>
      <c r="C129" s="10"/>
      <c r="D129" s="10" t="s">
        <v>455</v>
      </c>
      <c r="E129" s="10" t="s">
        <v>39</v>
      </c>
      <c r="F129" s="10" t="s">
        <v>337</v>
      </c>
      <c r="G129" s="10"/>
      <c r="H129" s="10" t="s">
        <v>456</v>
      </c>
      <c r="I129" s="10" t="s">
        <v>457</v>
      </c>
      <c r="J129" s="10" t="s">
        <v>458</v>
      </c>
      <c r="K129" s="10"/>
      <c r="L129" s="10" t="s">
        <v>459</v>
      </c>
      <c r="M129" s="10" t="s">
        <v>460</v>
      </c>
      <c r="N129" s="10" t="s">
        <v>27</v>
      </c>
      <c r="O129" s="10" t="s">
        <v>28</v>
      </c>
      <c r="P129" s="10" t="s">
        <v>36</v>
      </c>
      <c r="Q129" s="10" t="s">
        <v>16</v>
      </c>
      <c r="R129" s="10" t="s">
        <v>67</v>
      </c>
    </row>
    <row r="130" spans="1:18" s="11" customFormat="1" x14ac:dyDescent="0.25">
      <c r="A130" s="9" t="s">
        <v>461</v>
      </c>
      <c r="B130" s="9" t="s">
        <v>462</v>
      </c>
      <c r="C130" s="10"/>
      <c r="D130" s="10" t="s">
        <v>463</v>
      </c>
      <c r="E130" s="10" t="s">
        <v>54</v>
      </c>
      <c r="F130" s="10" t="s">
        <v>337</v>
      </c>
      <c r="G130" s="10"/>
      <c r="H130" s="10" t="s">
        <v>464</v>
      </c>
      <c r="I130" s="10" t="s">
        <v>465</v>
      </c>
      <c r="J130" s="10" t="s">
        <v>464</v>
      </c>
      <c r="K130" s="10"/>
      <c r="L130" s="10" t="s">
        <v>466</v>
      </c>
      <c r="M130" s="10"/>
      <c r="N130" s="10" t="s">
        <v>72</v>
      </c>
      <c r="O130" s="10" t="s">
        <v>19</v>
      </c>
      <c r="P130" s="10" t="s">
        <v>38</v>
      </c>
      <c r="Q130" s="10" t="s">
        <v>16</v>
      </c>
      <c r="R130" s="10" t="s">
        <v>426</v>
      </c>
    </row>
    <row r="131" spans="1:18" s="11" customFormat="1" hidden="1" x14ac:dyDescent="0.25">
      <c r="A131" s="9" t="s">
        <v>1564</v>
      </c>
      <c r="B131" s="9" t="s">
        <v>1565</v>
      </c>
      <c r="C131" s="10"/>
      <c r="D131" s="10" t="s">
        <v>1566</v>
      </c>
      <c r="E131" s="10" t="s">
        <v>992</v>
      </c>
      <c r="F131" s="10" t="s">
        <v>337</v>
      </c>
      <c r="G131" s="10"/>
      <c r="H131" s="10" t="s">
        <v>1567</v>
      </c>
      <c r="I131" s="10" t="s">
        <v>1568</v>
      </c>
      <c r="J131" s="10" t="s">
        <v>1569</v>
      </c>
      <c r="K131" s="10"/>
      <c r="L131" s="10" t="s">
        <v>1570</v>
      </c>
      <c r="M131" s="10"/>
      <c r="N131" s="10" t="s">
        <v>27</v>
      </c>
      <c r="O131" s="10" t="s">
        <v>28</v>
      </c>
      <c r="P131" s="10" t="s">
        <v>36</v>
      </c>
      <c r="Q131" s="10" t="s">
        <v>16</v>
      </c>
      <c r="R131" s="10" t="s">
        <v>1546</v>
      </c>
    </row>
    <row r="132" spans="1:18" s="11" customFormat="1" x14ac:dyDescent="0.25">
      <c r="A132" s="10" t="s">
        <v>467</v>
      </c>
      <c r="B132" s="9" t="s">
        <v>468</v>
      </c>
      <c r="C132" s="10"/>
      <c r="D132" s="10" t="s">
        <v>469</v>
      </c>
      <c r="E132" s="10" t="s">
        <v>54</v>
      </c>
      <c r="F132" s="10" t="s">
        <v>337</v>
      </c>
      <c r="G132" s="10"/>
      <c r="H132" s="10" t="s">
        <v>470</v>
      </c>
      <c r="I132" s="10" t="s">
        <v>471</v>
      </c>
      <c r="J132" s="10"/>
      <c r="K132" s="10"/>
      <c r="L132" s="10" t="s">
        <v>472</v>
      </c>
      <c r="M132" s="10"/>
      <c r="N132" s="10" t="s">
        <v>13</v>
      </c>
      <c r="O132" s="10" t="s">
        <v>14</v>
      </c>
      <c r="P132" s="10" t="s">
        <v>367</v>
      </c>
      <c r="Q132" s="10" t="s">
        <v>16</v>
      </c>
      <c r="R132" s="10" t="s">
        <v>426</v>
      </c>
    </row>
    <row r="133" spans="1:18" s="11" customFormat="1" hidden="1" x14ac:dyDescent="0.25">
      <c r="A133" s="9" t="s">
        <v>1571</v>
      </c>
      <c r="B133" s="9" t="s">
        <v>1572</v>
      </c>
      <c r="C133" s="10"/>
      <c r="D133" s="10" t="s">
        <v>1573</v>
      </c>
      <c r="E133" s="10" t="s">
        <v>999</v>
      </c>
      <c r="F133" s="10" t="s">
        <v>337</v>
      </c>
      <c r="G133" s="10"/>
      <c r="H133" s="10" t="s">
        <v>1574</v>
      </c>
      <c r="I133" s="10" t="s">
        <v>1575</v>
      </c>
      <c r="J133" s="10" t="s">
        <v>1576</v>
      </c>
      <c r="K133" s="10"/>
      <c r="L133" s="10" t="s">
        <v>1577</v>
      </c>
      <c r="M133" s="10" t="s">
        <v>1578</v>
      </c>
      <c r="N133" s="10" t="s">
        <v>13</v>
      </c>
      <c r="O133" s="10" t="s">
        <v>14</v>
      </c>
      <c r="P133" s="10" t="s">
        <v>223</v>
      </c>
      <c r="Q133" s="10" t="s">
        <v>16</v>
      </c>
      <c r="R133" s="10" t="s">
        <v>125</v>
      </c>
    </row>
    <row r="134" spans="1:18" s="11" customFormat="1" hidden="1" x14ac:dyDescent="0.25">
      <c r="A134" s="9" t="s">
        <v>1579</v>
      </c>
      <c r="B134" s="9" t="s">
        <v>1580</v>
      </c>
      <c r="C134" s="10"/>
      <c r="D134" s="10" t="s">
        <v>1581</v>
      </c>
      <c r="E134" s="10" t="s">
        <v>999</v>
      </c>
      <c r="F134" s="10" t="s">
        <v>337</v>
      </c>
      <c r="G134" s="10"/>
      <c r="H134" s="10" t="s">
        <v>476</v>
      </c>
      <c r="I134" s="10" t="s">
        <v>201</v>
      </c>
      <c r="J134" s="10" t="s">
        <v>1318</v>
      </c>
      <c r="K134" s="10"/>
      <c r="L134" s="10" t="s">
        <v>479</v>
      </c>
      <c r="M134" s="10" t="s">
        <v>480</v>
      </c>
      <c r="N134" s="10" t="s">
        <v>13</v>
      </c>
      <c r="O134" s="10" t="s">
        <v>14</v>
      </c>
      <c r="P134" s="10" t="s">
        <v>15</v>
      </c>
      <c r="Q134" s="10" t="s">
        <v>16</v>
      </c>
      <c r="R134" s="10" t="s">
        <v>125</v>
      </c>
    </row>
    <row r="135" spans="1:18" s="11" customFormat="1" hidden="1" x14ac:dyDescent="0.25">
      <c r="A135" s="9" t="s">
        <v>1582</v>
      </c>
      <c r="B135" s="9" t="s">
        <v>1583</v>
      </c>
      <c r="C135" s="10"/>
      <c r="D135" s="10" t="s">
        <v>1584</v>
      </c>
      <c r="E135" s="10" t="s">
        <v>1585</v>
      </c>
      <c r="F135" s="10" t="s">
        <v>337</v>
      </c>
      <c r="G135" s="10"/>
      <c r="H135" s="10" t="s">
        <v>1586</v>
      </c>
      <c r="I135" s="10"/>
      <c r="J135" s="10" t="s">
        <v>1587</v>
      </c>
      <c r="K135" s="10"/>
      <c r="L135" s="10" t="s">
        <v>1588</v>
      </c>
      <c r="M135" s="10" t="s">
        <v>1589</v>
      </c>
      <c r="N135" s="10" t="s">
        <v>115</v>
      </c>
      <c r="O135" s="10" t="s">
        <v>116</v>
      </c>
      <c r="P135" s="10"/>
      <c r="Q135" s="10" t="s">
        <v>16</v>
      </c>
      <c r="R135" s="10" t="s">
        <v>1546</v>
      </c>
    </row>
    <row r="136" spans="1:18" s="11" customFormat="1" hidden="1" x14ac:dyDescent="0.25">
      <c r="A136" s="9" t="s">
        <v>1590</v>
      </c>
      <c r="B136" s="9" t="s">
        <v>1591</v>
      </c>
      <c r="C136" s="10"/>
      <c r="D136" s="10" t="s">
        <v>1592</v>
      </c>
      <c r="E136" s="10" t="s">
        <v>992</v>
      </c>
      <c r="F136" s="10" t="s">
        <v>337</v>
      </c>
      <c r="G136" s="10"/>
      <c r="H136" s="10" t="s">
        <v>1593</v>
      </c>
      <c r="I136" s="10" t="s">
        <v>1594</v>
      </c>
      <c r="J136" s="10" t="s">
        <v>1595</v>
      </c>
      <c r="K136" s="10"/>
      <c r="L136" s="10" t="s">
        <v>1596</v>
      </c>
      <c r="M136" s="10"/>
      <c r="N136" s="10" t="s">
        <v>157</v>
      </c>
      <c r="O136" s="10" t="s">
        <v>21</v>
      </c>
      <c r="P136" s="10" t="s">
        <v>131</v>
      </c>
      <c r="Q136" s="10" t="s">
        <v>16</v>
      </c>
      <c r="R136" s="10" t="s">
        <v>1546</v>
      </c>
    </row>
    <row r="137" spans="1:18" s="11" customFormat="1" hidden="1" x14ac:dyDescent="0.25">
      <c r="A137" s="9" t="s">
        <v>1597</v>
      </c>
      <c r="B137" s="9" t="s">
        <v>1598</v>
      </c>
      <c r="C137" s="10"/>
      <c r="D137" s="10" t="s">
        <v>1599</v>
      </c>
      <c r="E137" s="10" t="s">
        <v>999</v>
      </c>
      <c r="F137" s="10" t="s">
        <v>337</v>
      </c>
      <c r="G137" s="10"/>
      <c r="H137" s="10" t="s">
        <v>1600</v>
      </c>
      <c r="I137" s="10" t="s">
        <v>1601</v>
      </c>
      <c r="J137" s="10" t="s">
        <v>1602</v>
      </c>
      <c r="K137" s="10"/>
      <c r="L137" s="10" t="s">
        <v>1603</v>
      </c>
      <c r="M137" s="10" t="s">
        <v>1604</v>
      </c>
      <c r="N137" s="10" t="s">
        <v>13</v>
      </c>
      <c r="O137" s="10" t="s">
        <v>14</v>
      </c>
      <c r="P137" s="10" t="s">
        <v>1605</v>
      </c>
      <c r="Q137" s="10" t="s">
        <v>16</v>
      </c>
      <c r="R137" s="10" t="s">
        <v>125</v>
      </c>
    </row>
    <row r="138" spans="1:18" s="11" customFormat="1" hidden="1" x14ac:dyDescent="0.25">
      <c r="A138" s="9" t="s">
        <v>1606</v>
      </c>
      <c r="B138" s="9" t="s">
        <v>1607</v>
      </c>
      <c r="C138" s="10"/>
      <c r="D138" s="10" t="s">
        <v>1608</v>
      </c>
      <c r="E138" s="10" t="s">
        <v>992</v>
      </c>
      <c r="F138" s="10" t="s">
        <v>337</v>
      </c>
      <c r="G138" s="10"/>
      <c r="H138" s="10" t="s">
        <v>1609</v>
      </c>
      <c r="I138" s="10" t="s">
        <v>1610</v>
      </c>
      <c r="J138" s="10" t="s">
        <v>1611</v>
      </c>
      <c r="K138" s="10"/>
      <c r="L138" s="10" t="s">
        <v>1612</v>
      </c>
      <c r="M138" s="10" t="s">
        <v>1613</v>
      </c>
      <c r="N138" s="10" t="s">
        <v>13</v>
      </c>
      <c r="O138" s="10" t="s">
        <v>14</v>
      </c>
      <c r="P138" s="10" t="s">
        <v>15</v>
      </c>
      <c r="Q138" s="10" t="s">
        <v>16</v>
      </c>
      <c r="R138" s="10" t="s">
        <v>1546</v>
      </c>
    </row>
    <row r="139" spans="1:18" s="11" customFormat="1" hidden="1" x14ac:dyDescent="0.25">
      <c r="A139" s="9" t="s">
        <v>1614</v>
      </c>
      <c r="B139" s="9" t="s">
        <v>1615</v>
      </c>
      <c r="C139" s="10"/>
      <c r="D139" s="10" t="s">
        <v>1616</v>
      </c>
      <c r="E139" s="10" t="s">
        <v>999</v>
      </c>
      <c r="F139" s="10" t="s">
        <v>337</v>
      </c>
      <c r="G139" s="10"/>
      <c r="H139" s="10" t="s">
        <v>150</v>
      </c>
      <c r="I139" s="10" t="s">
        <v>151</v>
      </c>
      <c r="J139" s="10" t="s">
        <v>152</v>
      </c>
      <c r="K139" s="10"/>
      <c r="L139" s="10" t="s">
        <v>153</v>
      </c>
      <c r="M139" s="10" t="s">
        <v>1617</v>
      </c>
      <c r="N139" s="10" t="s">
        <v>161</v>
      </c>
      <c r="O139" s="10" t="s">
        <v>23</v>
      </c>
      <c r="P139" s="10" t="s">
        <v>29</v>
      </c>
      <c r="Q139" s="10" t="s">
        <v>16</v>
      </c>
      <c r="R139" s="10" t="s">
        <v>126</v>
      </c>
    </row>
    <row r="140" spans="1:18" s="11" customFormat="1" hidden="1" x14ac:dyDescent="0.25">
      <c r="A140" s="9" t="s">
        <v>1618</v>
      </c>
      <c r="B140" s="9" t="s">
        <v>1619</v>
      </c>
      <c r="C140" s="10"/>
      <c r="D140" s="10" t="s">
        <v>998</v>
      </c>
      <c r="E140" s="10" t="s">
        <v>1585</v>
      </c>
      <c r="F140" s="10" t="s">
        <v>337</v>
      </c>
      <c r="G140" s="10"/>
      <c r="H140" s="10" t="s">
        <v>1620</v>
      </c>
      <c r="I140" s="10" t="s">
        <v>1621</v>
      </c>
      <c r="J140" s="10" t="s">
        <v>1622</v>
      </c>
      <c r="K140" s="10"/>
      <c r="L140" s="10" t="s">
        <v>1623</v>
      </c>
      <c r="M140" s="10" t="s">
        <v>1624</v>
      </c>
      <c r="N140" s="10" t="s">
        <v>115</v>
      </c>
      <c r="O140" s="10" t="s">
        <v>116</v>
      </c>
      <c r="P140" s="10"/>
      <c r="Q140" s="10" t="s">
        <v>16</v>
      </c>
      <c r="R140" s="10" t="s">
        <v>1625</v>
      </c>
    </row>
    <row r="141" spans="1:18" s="11" customFormat="1" hidden="1" x14ac:dyDescent="0.25">
      <c r="A141" s="9" t="s">
        <v>1626</v>
      </c>
      <c r="B141" s="9" t="s">
        <v>1627</v>
      </c>
      <c r="C141" s="10"/>
      <c r="D141" s="10" t="s">
        <v>1628</v>
      </c>
      <c r="E141" s="10" t="s">
        <v>992</v>
      </c>
      <c r="F141" s="10" t="s">
        <v>337</v>
      </c>
      <c r="G141" s="10"/>
      <c r="H141" s="10" t="s">
        <v>1629</v>
      </c>
      <c r="I141" s="10" t="s">
        <v>1630</v>
      </c>
      <c r="J141" s="10" t="s">
        <v>1631</v>
      </c>
      <c r="K141" s="10"/>
      <c r="L141" s="10" t="s">
        <v>1632</v>
      </c>
      <c r="M141" s="10" t="s">
        <v>1633</v>
      </c>
      <c r="N141" s="10" t="s">
        <v>63</v>
      </c>
      <c r="O141" s="10" t="s">
        <v>21</v>
      </c>
      <c r="P141" s="10" t="s">
        <v>20</v>
      </c>
      <c r="Q141" s="10" t="s">
        <v>16</v>
      </c>
      <c r="R141" s="10" t="s">
        <v>1625</v>
      </c>
    </row>
    <row r="142" spans="1:18" s="11" customFormat="1" x14ac:dyDescent="0.25">
      <c r="A142" s="9" t="s">
        <v>473</v>
      </c>
      <c r="B142" s="9" t="s">
        <v>474</v>
      </c>
      <c r="C142" s="10"/>
      <c r="D142" s="10" t="s">
        <v>475</v>
      </c>
      <c r="E142" s="10" t="s">
        <v>17</v>
      </c>
      <c r="F142" s="10" t="s">
        <v>337</v>
      </c>
      <c r="G142" s="10"/>
      <c r="H142" s="10" t="s">
        <v>476</v>
      </c>
      <c r="I142" s="10" t="s">
        <v>477</v>
      </c>
      <c r="J142" s="10" t="s">
        <v>478</v>
      </c>
      <c r="K142" s="10"/>
      <c r="L142" s="10" t="s">
        <v>479</v>
      </c>
      <c r="M142" s="10" t="s">
        <v>480</v>
      </c>
      <c r="N142" s="10" t="s">
        <v>35</v>
      </c>
      <c r="O142" s="10" t="s">
        <v>28</v>
      </c>
      <c r="P142" s="10" t="s">
        <v>36</v>
      </c>
      <c r="Q142" s="10" t="s">
        <v>16</v>
      </c>
      <c r="R142" s="10" t="s">
        <v>77</v>
      </c>
    </row>
    <row r="143" spans="1:18" s="11" customFormat="1" hidden="1" x14ac:dyDescent="0.25">
      <c r="A143" s="9" t="s">
        <v>1634</v>
      </c>
      <c r="B143" s="9" t="s">
        <v>1635</v>
      </c>
      <c r="C143" s="10"/>
      <c r="D143" s="10" t="s">
        <v>1636</v>
      </c>
      <c r="E143" s="10" t="s">
        <v>992</v>
      </c>
      <c r="F143" s="10" t="s">
        <v>337</v>
      </c>
      <c r="G143" s="10"/>
      <c r="H143" s="10" t="s">
        <v>1637</v>
      </c>
      <c r="I143" s="10"/>
      <c r="J143" s="10" t="s">
        <v>1638</v>
      </c>
      <c r="K143" s="10"/>
      <c r="L143" s="10" t="s">
        <v>1639</v>
      </c>
      <c r="M143" s="10"/>
      <c r="N143" s="10" t="s">
        <v>13</v>
      </c>
      <c r="O143" s="10" t="s">
        <v>14</v>
      </c>
      <c r="P143" s="10" t="s">
        <v>994</v>
      </c>
      <c r="Q143" s="10" t="s">
        <v>16</v>
      </c>
      <c r="R143" s="10" t="s">
        <v>1625</v>
      </c>
    </row>
    <row r="144" spans="1:18" s="11" customFormat="1" hidden="1" x14ac:dyDescent="0.25">
      <c r="A144" s="9" t="s">
        <v>1640</v>
      </c>
      <c r="B144" s="9" t="s">
        <v>1641</v>
      </c>
      <c r="C144" s="10"/>
      <c r="D144" s="10" t="s">
        <v>1642</v>
      </c>
      <c r="E144" s="10" t="s">
        <v>992</v>
      </c>
      <c r="F144" s="10" t="s">
        <v>337</v>
      </c>
      <c r="G144" s="10"/>
      <c r="H144" s="10" t="s">
        <v>1643</v>
      </c>
      <c r="I144" s="10" t="s">
        <v>1644</v>
      </c>
      <c r="J144" s="10" t="s">
        <v>1645</v>
      </c>
      <c r="K144" s="10"/>
      <c r="L144" s="10" t="s">
        <v>1646</v>
      </c>
      <c r="M144" s="10"/>
      <c r="N144" s="10" t="s">
        <v>13</v>
      </c>
      <c r="O144" s="10" t="s">
        <v>14</v>
      </c>
      <c r="P144" s="10" t="s">
        <v>994</v>
      </c>
      <c r="Q144" s="10" t="s">
        <v>16</v>
      </c>
      <c r="R144" s="10" t="s">
        <v>1625</v>
      </c>
    </row>
    <row r="145" spans="1:18" s="11" customFormat="1" hidden="1" x14ac:dyDescent="0.25">
      <c r="A145" s="9" t="s">
        <v>1647</v>
      </c>
      <c r="B145" s="9" t="s">
        <v>1648</v>
      </c>
      <c r="C145" s="10"/>
      <c r="D145" s="10" t="s">
        <v>1649</v>
      </c>
      <c r="E145" s="10" t="s">
        <v>992</v>
      </c>
      <c r="F145" s="10" t="s">
        <v>337</v>
      </c>
      <c r="G145" s="10"/>
      <c r="H145" s="10" t="s">
        <v>1650</v>
      </c>
      <c r="I145" s="10" t="s">
        <v>1651</v>
      </c>
      <c r="J145" s="10" t="s">
        <v>1652</v>
      </c>
      <c r="K145" s="10"/>
      <c r="L145" s="10" t="s">
        <v>1653</v>
      </c>
      <c r="M145" s="10"/>
      <c r="N145" s="10" t="s">
        <v>13</v>
      </c>
      <c r="O145" s="10" t="s">
        <v>14</v>
      </c>
      <c r="P145" s="10" t="s">
        <v>994</v>
      </c>
      <c r="Q145" s="10" t="s">
        <v>16</v>
      </c>
      <c r="R145" s="10" t="s">
        <v>1625</v>
      </c>
    </row>
    <row r="146" spans="1:18" s="11" customFormat="1" hidden="1" x14ac:dyDescent="0.25">
      <c r="A146" s="9" t="s">
        <v>1654</v>
      </c>
      <c r="B146" s="9" t="s">
        <v>1655</v>
      </c>
      <c r="C146" s="10"/>
      <c r="D146" s="10" t="s">
        <v>1656</v>
      </c>
      <c r="E146" s="10" t="s">
        <v>992</v>
      </c>
      <c r="F146" s="10" t="s">
        <v>337</v>
      </c>
      <c r="G146" s="10"/>
      <c r="H146" s="10" t="s">
        <v>1657</v>
      </c>
      <c r="I146" s="10" t="s">
        <v>1658</v>
      </c>
      <c r="J146" s="10" t="s">
        <v>1659</v>
      </c>
      <c r="K146" s="10"/>
      <c r="L146" s="10" t="s">
        <v>1660</v>
      </c>
      <c r="M146" s="10" t="s">
        <v>1661</v>
      </c>
      <c r="N146" s="10" t="s">
        <v>13</v>
      </c>
      <c r="O146" s="10" t="s">
        <v>14</v>
      </c>
      <c r="P146" s="10" t="s">
        <v>200</v>
      </c>
      <c r="Q146" s="10" t="s">
        <v>16</v>
      </c>
      <c r="R146" s="10" t="s">
        <v>1625</v>
      </c>
    </row>
    <row r="147" spans="1:18" s="11" customFormat="1" hidden="1" x14ac:dyDescent="0.25">
      <c r="A147" s="9" t="s">
        <v>1662</v>
      </c>
      <c r="B147" s="9" t="s">
        <v>1663</v>
      </c>
      <c r="C147" s="10"/>
      <c r="D147" s="10" t="s">
        <v>1664</v>
      </c>
      <c r="E147" s="10" t="s">
        <v>992</v>
      </c>
      <c r="F147" s="10" t="s">
        <v>337</v>
      </c>
      <c r="G147" s="10"/>
      <c r="H147" s="10" t="s">
        <v>1665</v>
      </c>
      <c r="I147" s="10" t="s">
        <v>1666</v>
      </c>
      <c r="J147" s="10" t="s">
        <v>1667</v>
      </c>
      <c r="K147" s="10"/>
      <c r="L147" s="10" t="s">
        <v>1668</v>
      </c>
      <c r="M147" s="10"/>
      <c r="N147" s="10" t="s">
        <v>27</v>
      </c>
      <c r="O147" s="10" t="s">
        <v>28</v>
      </c>
      <c r="P147" s="10" t="s">
        <v>36</v>
      </c>
      <c r="Q147" s="10" t="s">
        <v>16</v>
      </c>
      <c r="R147" s="10" t="s">
        <v>1625</v>
      </c>
    </row>
    <row r="148" spans="1:18" s="11" customFormat="1" hidden="1" x14ac:dyDescent="0.25">
      <c r="A148" s="9" t="s">
        <v>1669</v>
      </c>
      <c r="B148" s="9" t="s">
        <v>1670</v>
      </c>
      <c r="C148" s="10"/>
      <c r="D148" s="10" t="s">
        <v>1671</v>
      </c>
      <c r="E148" s="10" t="s">
        <v>999</v>
      </c>
      <c r="F148" s="10" t="s">
        <v>337</v>
      </c>
      <c r="G148" s="10"/>
      <c r="H148" s="10" t="s">
        <v>1672</v>
      </c>
      <c r="I148" s="10" t="s">
        <v>1673</v>
      </c>
      <c r="J148" s="10" t="s">
        <v>1674</v>
      </c>
      <c r="K148" s="10"/>
      <c r="L148" s="10" t="s">
        <v>1675</v>
      </c>
      <c r="M148" s="10" t="s">
        <v>1676</v>
      </c>
      <c r="N148" s="10" t="s">
        <v>13</v>
      </c>
      <c r="O148" s="10" t="s">
        <v>14</v>
      </c>
      <c r="P148" s="10" t="s">
        <v>50</v>
      </c>
      <c r="Q148" s="10" t="s">
        <v>16</v>
      </c>
      <c r="R148" s="10" t="s">
        <v>126</v>
      </c>
    </row>
    <row r="149" spans="1:18" s="11" customFormat="1" hidden="1" x14ac:dyDescent="0.25">
      <c r="A149" s="9" t="s">
        <v>1677</v>
      </c>
      <c r="B149" s="9" t="s">
        <v>1678</v>
      </c>
      <c r="C149" s="10"/>
      <c r="D149" s="10" t="s">
        <v>1679</v>
      </c>
      <c r="E149" s="10" t="s">
        <v>999</v>
      </c>
      <c r="F149" s="10" t="s">
        <v>337</v>
      </c>
      <c r="G149" s="10"/>
      <c r="H149" s="10" t="s">
        <v>1680</v>
      </c>
      <c r="I149" s="10" t="s">
        <v>1681</v>
      </c>
      <c r="J149" s="10" t="s">
        <v>1682</v>
      </c>
      <c r="K149" s="10"/>
      <c r="L149" s="10" t="s">
        <v>1683</v>
      </c>
      <c r="M149" s="10" t="s">
        <v>1684</v>
      </c>
      <c r="N149" s="10" t="s">
        <v>13</v>
      </c>
      <c r="O149" s="10" t="s">
        <v>14</v>
      </c>
      <c r="P149" s="10" t="s">
        <v>15</v>
      </c>
      <c r="Q149" s="10" t="s">
        <v>16</v>
      </c>
      <c r="R149" s="10" t="s">
        <v>512</v>
      </c>
    </row>
    <row r="150" spans="1:18" s="11" customFormat="1" hidden="1" x14ac:dyDescent="0.25">
      <c r="A150" s="9" t="s">
        <v>1685</v>
      </c>
      <c r="B150" s="9" t="s">
        <v>1686</v>
      </c>
      <c r="C150" s="10"/>
      <c r="D150" s="10" t="s">
        <v>1687</v>
      </c>
      <c r="E150" s="10" t="s">
        <v>992</v>
      </c>
      <c r="F150" s="10" t="s">
        <v>337</v>
      </c>
      <c r="G150" s="10"/>
      <c r="H150" s="10" t="s">
        <v>1688</v>
      </c>
      <c r="I150" s="10"/>
      <c r="J150" s="10" t="s">
        <v>1688</v>
      </c>
      <c r="K150" s="10"/>
      <c r="L150" s="10" t="s">
        <v>1689</v>
      </c>
      <c r="M150" s="10"/>
      <c r="N150" s="10" t="s">
        <v>27</v>
      </c>
      <c r="O150" s="10" t="s">
        <v>28</v>
      </c>
      <c r="P150" s="10" t="s">
        <v>36</v>
      </c>
      <c r="Q150" s="10" t="s">
        <v>16</v>
      </c>
      <c r="R150" s="10" t="s">
        <v>1690</v>
      </c>
    </row>
    <row r="151" spans="1:18" s="11" customFormat="1" hidden="1" x14ac:dyDescent="0.25">
      <c r="A151" s="9" t="s">
        <v>1691</v>
      </c>
      <c r="B151" s="9" t="s">
        <v>1692</v>
      </c>
      <c r="C151" s="10"/>
      <c r="D151" s="10" t="s">
        <v>1693</v>
      </c>
      <c r="E151" s="10" t="s">
        <v>992</v>
      </c>
      <c r="F151" s="10" t="s">
        <v>337</v>
      </c>
      <c r="G151" s="10"/>
      <c r="H151" s="10" t="s">
        <v>55</v>
      </c>
      <c r="I151" s="10" t="s">
        <v>56</v>
      </c>
      <c r="J151" s="10" t="s">
        <v>57</v>
      </c>
      <c r="K151" s="10"/>
      <c r="L151" s="10" t="s">
        <v>58</v>
      </c>
      <c r="M151" s="10"/>
      <c r="N151" s="10" t="s">
        <v>13</v>
      </c>
      <c r="O151" s="10" t="s">
        <v>14</v>
      </c>
      <c r="P151" s="10" t="s">
        <v>36</v>
      </c>
      <c r="Q151" s="10" t="s">
        <v>16</v>
      </c>
      <c r="R151" s="10">
        <v>-25</v>
      </c>
    </row>
    <row r="152" spans="1:18" s="11" customFormat="1" hidden="1" x14ac:dyDescent="0.25">
      <c r="A152" s="9" t="s">
        <v>1694</v>
      </c>
      <c r="B152" s="9" t="s">
        <v>1695</v>
      </c>
      <c r="C152" s="10"/>
      <c r="D152" s="10" t="s">
        <v>1696</v>
      </c>
      <c r="E152" s="10" t="s">
        <v>992</v>
      </c>
      <c r="F152" s="10" t="s">
        <v>337</v>
      </c>
      <c r="G152" s="10"/>
      <c r="H152" s="10" t="s">
        <v>1697</v>
      </c>
      <c r="I152" s="10" t="s">
        <v>1698</v>
      </c>
      <c r="J152" s="10" t="s">
        <v>1699</v>
      </c>
      <c r="K152" s="10"/>
      <c r="L152" s="10" t="s">
        <v>1700</v>
      </c>
      <c r="M152" s="10"/>
      <c r="N152" s="10" t="s">
        <v>13</v>
      </c>
      <c r="O152" s="10" t="s">
        <v>14</v>
      </c>
      <c r="P152" s="10" t="s">
        <v>994</v>
      </c>
      <c r="Q152" s="10" t="s">
        <v>16</v>
      </c>
      <c r="R152" s="10" t="s">
        <v>1690</v>
      </c>
    </row>
    <row r="153" spans="1:18" s="11" customFormat="1" hidden="1" x14ac:dyDescent="0.25">
      <c r="A153" s="9" t="s">
        <v>1701</v>
      </c>
      <c r="B153" s="9" t="s">
        <v>1702</v>
      </c>
      <c r="C153" s="10"/>
      <c r="D153" s="10" t="s">
        <v>1703</v>
      </c>
      <c r="E153" s="10" t="s">
        <v>992</v>
      </c>
      <c r="F153" s="10" t="s">
        <v>337</v>
      </c>
      <c r="G153" s="10"/>
      <c r="H153" s="10" t="s">
        <v>1704</v>
      </c>
      <c r="I153" s="10" t="s">
        <v>1705</v>
      </c>
      <c r="J153" s="10" t="s">
        <v>1706</v>
      </c>
      <c r="K153" s="10"/>
      <c r="L153" s="10" t="s">
        <v>1707</v>
      </c>
      <c r="M153" s="10"/>
      <c r="N153" s="10" t="s">
        <v>63</v>
      </c>
      <c r="O153" s="10" t="s">
        <v>21</v>
      </c>
      <c r="P153" s="10" t="s">
        <v>20</v>
      </c>
      <c r="Q153" s="10" t="s">
        <v>16</v>
      </c>
      <c r="R153" s="10" t="s">
        <v>1690</v>
      </c>
    </row>
    <row r="154" spans="1:18" s="11" customFormat="1" x14ac:dyDescent="0.25">
      <c r="A154" s="9" t="s">
        <v>481</v>
      </c>
      <c r="B154" s="9" t="s">
        <v>482</v>
      </c>
      <c r="C154" s="10"/>
      <c r="D154" s="10" t="s">
        <v>483</v>
      </c>
      <c r="E154" s="10" t="s">
        <v>54</v>
      </c>
      <c r="F154" s="10" t="s">
        <v>337</v>
      </c>
      <c r="G154" s="10"/>
      <c r="H154" s="10" t="s">
        <v>484</v>
      </c>
      <c r="I154" s="10" t="s">
        <v>485</v>
      </c>
      <c r="J154" s="10" t="s">
        <v>486</v>
      </c>
      <c r="K154" s="10"/>
      <c r="L154" s="10" t="s">
        <v>487</v>
      </c>
      <c r="M154" s="10"/>
      <c r="N154" s="10" t="s">
        <v>35</v>
      </c>
      <c r="O154" s="10" t="s">
        <v>28</v>
      </c>
      <c r="P154" s="10" t="s">
        <v>36</v>
      </c>
      <c r="Q154" s="10" t="s">
        <v>16</v>
      </c>
      <c r="R154" s="10" t="s">
        <v>488</v>
      </c>
    </row>
    <row r="155" spans="1:18" s="11" customFormat="1" hidden="1" x14ac:dyDescent="0.25">
      <c r="A155" s="9" t="s">
        <v>1708</v>
      </c>
      <c r="B155" s="9" t="s">
        <v>1709</v>
      </c>
      <c r="C155" s="10"/>
      <c r="D155" s="10" t="s">
        <v>1710</v>
      </c>
      <c r="E155" s="10" t="s">
        <v>992</v>
      </c>
      <c r="F155" s="10" t="s">
        <v>337</v>
      </c>
      <c r="G155" s="10"/>
      <c r="H155" s="10" t="s">
        <v>1711</v>
      </c>
      <c r="I155" s="10" t="s">
        <v>1712</v>
      </c>
      <c r="J155" s="10" t="s">
        <v>1713</v>
      </c>
      <c r="K155" s="10"/>
      <c r="L155" s="10" t="s">
        <v>1714</v>
      </c>
      <c r="M155" s="10"/>
      <c r="N155" s="10" t="s">
        <v>13</v>
      </c>
      <c r="O155" s="10" t="s">
        <v>14</v>
      </c>
      <c r="P155" s="10" t="s">
        <v>15</v>
      </c>
      <c r="Q155" s="10" t="s">
        <v>16</v>
      </c>
      <c r="R155" s="10" t="s">
        <v>1690</v>
      </c>
    </row>
    <row r="156" spans="1:18" s="11" customFormat="1" hidden="1" x14ac:dyDescent="0.25">
      <c r="A156" s="9" t="s">
        <v>1715</v>
      </c>
      <c r="B156" s="9" t="s">
        <v>1716</v>
      </c>
      <c r="C156" s="10"/>
      <c r="D156" s="10" t="s">
        <v>1717</v>
      </c>
      <c r="E156" s="10" t="s">
        <v>992</v>
      </c>
      <c r="F156" s="10" t="s">
        <v>337</v>
      </c>
      <c r="G156" s="10"/>
      <c r="H156" s="10" t="s">
        <v>1718</v>
      </c>
      <c r="I156" s="10" t="s">
        <v>1719</v>
      </c>
      <c r="J156" s="10" t="s">
        <v>1720</v>
      </c>
      <c r="K156" s="10"/>
      <c r="L156" s="10" t="s">
        <v>1721</v>
      </c>
      <c r="M156" s="10" t="s">
        <v>1722</v>
      </c>
      <c r="N156" s="10" t="s">
        <v>13</v>
      </c>
      <c r="O156" s="10" t="s">
        <v>14</v>
      </c>
      <c r="P156" s="10" t="s">
        <v>38</v>
      </c>
      <c r="Q156" s="10" t="s">
        <v>16</v>
      </c>
      <c r="R156" s="10" t="s">
        <v>1690</v>
      </c>
    </row>
    <row r="157" spans="1:18" s="11" customFormat="1" x14ac:dyDescent="0.25">
      <c r="A157" s="9" t="s">
        <v>489</v>
      </c>
      <c r="B157" s="9" t="s">
        <v>490</v>
      </c>
      <c r="C157" s="10"/>
      <c r="D157" s="10" t="s">
        <v>491</v>
      </c>
      <c r="E157" s="10" t="s">
        <v>54</v>
      </c>
      <c r="F157" s="10" t="s">
        <v>337</v>
      </c>
      <c r="G157" s="10"/>
      <c r="H157" s="10" t="s">
        <v>449</v>
      </c>
      <c r="I157" s="10"/>
      <c r="J157" s="10" t="s">
        <v>450</v>
      </c>
      <c r="K157" s="10"/>
      <c r="L157" s="10" t="s">
        <v>451</v>
      </c>
      <c r="M157" s="10" t="s">
        <v>452</v>
      </c>
      <c r="N157" s="10" t="s">
        <v>27</v>
      </c>
      <c r="O157" s="10" t="s">
        <v>28</v>
      </c>
      <c r="P157" s="10" t="s">
        <v>36</v>
      </c>
      <c r="Q157" s="10" t="s">
        <v>16</v>
      </c>
      <c r="R157" s="10" t="s">
        <v>488</v>
      </c>
    </row>
    <row r="158" spans="1:18" s="11" customFormat="1" hidden="1" x14ac:dyDescent="0.25">
      <c r="A158" s="9" t="s">
        <v>1723</v>
      </c>
      <c r="B158" s="9" t="s">
        <v>1724</v>
      </c>
      <c r="C158" s="10"/>
      <c r="D158" s="10" t="s">
        <v>1725</v>
      </c>
      <c r="E158" s="10" t="s">
        <v>999</v>
      </c>
      <c r="F158" s="10" t="s">
        <v>337</v>
      </c>
      <c r="G158" s="10"/>
      <c r="H158" s="10" t="s">
        <v>1726</v>
      </c>
      <c r="I158" s="10" t="s">
        <v>1727</v>
      </c>
      <c r="J158" s="10" t="s">
        <v>1728</v>
      </c>
      <c r="K158" s="10"/>
      <c r="L158" s="10" t="s">
        <v>1729</v>
      </c>
      <c r="M158" s="10"/>
      <c r="N158" s="10" t="s">
        <v>13</v>
      </c>
      <c r="O158" s="10" t="s">
        <v>14</v>
      </c>
      <c r="P158" s="10" t="s">
        <v>15</v>
      </c>
      <c r="Q158" s="10" t="s">
        <v>16</v>
      </c>
      <c r="R158" s="10" t="s">
        <v>512</v>
      </c>
    </row>
    <row r="159" spans="1:18" s="11" customFormat="1" hidden="1" x14ac:dyDescent="0.25">
      <c r="A159" s="9" t="s">
        <v>1730</v>
      </c>
      <c r="B159" s="9" t="s">
        <v>1731</v>
      </c>
      <c r="C159" s="10"/>
      <c r="D159" s="10" t="s">
        <v>1732</v>
      </c>
      <c r="E159" s="10" t="s">
        <v>999</v>
      </c>
      <c r="F159" s="10" t="s">
        <v>337</v>
      </c>
      <c r="G159" s="10"/>
      <c r="H159" s="10" t="s">
        <v>1733</v>
      </c>
      <c r="I159" s="10" t="s">
        <v>1734</v>
      </c>
      <c r="J159" s="10" t="s">
        <v>1735</v>
      </c>
      <c r="K159" s="10"/>
      <c r="L159" s="10" t="s">
        <v>1736</v>
      </c>
      <c r="M159" s="10" t="s">
        <v>1737</v>
      </c>
      <c r="N159" s="10" t="s">
        <v>13</v>
      </c>
      <c r="O159" s="10" t="s">
        <v>14</v>
      </c>
      <c r="P159" s="10" t="s">
        <v>50</v>
      </c>
      <c r="Q159" s="10" t="s">
        <v>16</v>
      </c>
      <c r="R159" s="10" t="s">
        <v>512</v>
      </c>
    </row>
    <row r="160" spans="1:18" s="11" customFormat="1" hidden="1" x14ac:dyDescent="0.25">
      <c r="A160" s="9" t="s">
        <v>1738</v>
      </c>
      <c r="B160" s="9" t="s">
        <v>1739</v>
      </c>
      <c r="C160" s="10"/>
      <c r="D160" s="10" t="s">
        <v>1732</v>
      </c>
      <c r="E160" s="10" t="s">
        <v>999</v>
      </c>
      <c r="F160" s="10" t="s">
        <v>337</v>
      </c>
      <c r="G160" s="10"/>
      <c r="H160" s="10" t="s">
        <v>1740</v>
      </c>
      <c r="I160" s="10" t="s">
        <v>1741</v>
      </c>
      <c r="J160" s="10" t="s">
        <v>1742</v>
      </c>
      <c r="K160" s="10"/>
      <c r="L160" s="10" t="s">
        <v>1743</v>
      </c>
      <c r="M160" s="10" t="s">
        <v>1744</v>
      </c>
      <c r="N160" s="10" t="s">
        <v>13</v>
      </c>
      <c r="O160" s="10" t="s">
        <v>14</v>
      </c>
      <c r="P160" s="10" t="s">
        <v>50</v>
      </c>
      <c r="Q160" s="10" t="s">
        <v>16</v>
      </c>
      <c r="R160" s="10" t="s">
        <v>512</v>
      </c>
    </row>
    <row r="161" spans="1:18" s="11" customFormat="1" hidden="1" x14ac:dyDescent="0.25">
      <c r="A161" s="9" t="s">
        <v>1745</v>
      </c>
      <c r="B161" s="9" t="s">
        <v>1746</v>
      </c>
      <c r="C161" s="10"/>
      <c r="D161" s="10" t="s">
        <v>1747</v>
      </c>
      <c r="E161" s="10" t="s">
        <v>999</v>
      </c>
      <c r="F161" s="10" t="s">
        <v>337</v>
      </c>
      <c r="G161" s="10"/>
      <c r="H161" s="10" t="s">
        <v>1264</v>
      </c>
      <c r="I161" s="10" t="s">
        <v>1265</v>
      </c>
      <c r="J161" s="10" t="s">
        <v>1266</v>
      </c>
      <c r="K161" s="10"/>
      <c r="L161" s="10" t="s">
        <v>1267</v>
      </c>
      <c r="M161" s="10"/>
      <c r="N161" s="10" t="s">
        <v>13</v>
      </c>
      <c r="O161" s="10" t="s">
        <v>14</v>
      </c>
      <c r="P161" s="10" t="s">
        <v>50</v>
      </c>
      <c r="Q161" s="10" t="s">
        <v>16</v>
      </c>
      <c r="R161" s="10" t="s">
        <v>512</v>
      </c>
    </row>
    <row r="162" spans="1:18" s="11" customFormat="1" hidden="1" x14ac:dyDescent="0.25">
      <c r="A162" s="9" t="s">
        <v>1748</v>
      </c>
      <c r="B162" s="9" t="s">
        <v>1749</v>
      </c>
      <c r="C162" s="10"/>
      <c r="D162" s="10" t="s">
        <v>1750</v>
      </c>
      <c r="E162" s="10" t="s">
        <v>999</v>
      </c>
      <c r="F162" s="10" t="s">
        <v>337</v>
      </c>
      <c r="G162" s="10"/>
      <c r="H162" s="10" t="s">
        <v>1065</v>
      </c>
      <c r="I162" s="10" t="s">
        <v>471</v>
      </c>
      <c r="J162" s="10" t="s">
        <v>1066</v>
      </c>
      <c r="K162" s="10"/>
      <c r="L162" s="10" t="s">
        <v>1067</v>
      </c>
      <c r="M162" s="10"/>
      <c r="N162" s="10" t="s">
        <v>13</v>
      </c>
      <c r="O162" s="10" t="s">
        <v>14</v>
      </c>
      <c r="P162" s="10" t="s">
        <v>50</v>
      </c>
      <c r="Q162" s="10" t="s">
        <v>16</v>
      </c>
      <c r="R162" s="10" t="s">
        <v>512</v>
      </c>
    </row>
    <row r="163" spans="1:18" s="11" customFormat="1" hidden="1" x14ac:dyDescent="0.25">
      <c r="A163" s="9" t="s">
        <v>1751</v>
      </c>
      <c r="B163" s="9" t="s">
        <v>1752</v>
      </c>
      <c r="C163" s="10"/>
      <c r="D163" s="10" t="s">
        <v>1753</v>
      </c>
      <c r="E163" s="10" t="s">
        <v>999</v>
      </c>
      <c r="F163" s="10" t="s">
        <v>337</v>
      </c>
      <c r="G163" s="10"/>
      <c r="H163" s="10" t="s">
        <v>1254</v>
      </c>
      <c r="I163" s="10" t="s">
        <v>1255</v>
      </c>
      <c r="J163" s="10" t="s">
        <v>1256</v>
      </c>
      <c r="K163" s="10"/>
      <c r="L163" s="10" t="s">
        <v>1257</v>
      </c>
      <c r="M163" s="10"/>
      <c r="N163" s="10" t="s">
        <v>13</v>
      </c>
      <c r="O163" s="10" t="s">
        <v>14</v>
      </c>
      <c r="P163" s="10" t="s">
        <v>50</v>
      </c>
      <c r="Q163" s="10" t="s">
        <v>16</v>
      </c>
      <c r="R163" s="10" t="s">
        <v>512</v>
      </c>
    </row>
    <row r="164" spans="1:18" s="11" customFormat="1" hidden="1" x14ac:dyDescent="0.25">
      <c r="A164" s="9" t="s">
        <v>1754</v>
      </c>
      <c r="B164" s="9" t="s">
        <v>1755</v>
      </c>
      <c r="C164" s="10"/>
      <c r="D164" s="10" t="s">
        <v>1756</v>
      </c>
      <c r="E164" s="10" t="s">
        <v>999</v>
      </c>
      <c r="F164" s="10" t="s">
        <v>337</v>
      </c>
      <c r="G164" s="10"/>
      <c r="H164" s="10" t="s">
        <v>1391</v>
      </c>
      <c r="I164" s="10" t="s">
        <v>1392</v>
      </c>
      <c r="J164" s="10" t="s">
        <v>1393</v>
      </c>
      <c r="K164" s="10"/>
      <c r="L164" s="10" t="s">
        <v>1394</v>
      </c>
      <c r="M164" s="10"/>
      <c r="N164" s="10" t="s">
        <v>13</v>
      </c>
      <c r="O164" s="10" t="s">
        <v>14</v>
      </c>
      <c r="P164" s="10" t="s">
        <v>1014</v>
      </c>
      <c r="Q164" s="10" t="s">
        <v>16</v>
      </c>
      <c r="R164" s="10" t="s">
        <v>512</v>
      </c>
    </row>
    <row r="165" spans="1:18" s="11" customFormat="1" hidden="1" x14ac:dyDescent="0.25">
      <c r="A165" s="9" t="s">
        <v>1757</v>
      </c>
      <c r="B165" s="9" t="s">
        <v>1758</v>
      </c>
      <c r="C165" s="10"/>
      <c r="D165" s="10" t="s">
        <v>1759</v>
      </c>
      <c r="E165" s="10" t="s">
        <v>999</v>
      </c>
      <c r="F165" s="10" t="s">
        <v>337</v>
      </c>
      <c r="G165" s="10"/>
      <c r="H165" s="10" t="s">
        <v>586</v>
      </c>
      <c r="I165" s="10" t="s">
        <v>1760</v>
      </c>
      <c r="J165" s="10" t="s">
        <v>1761</v>
      </c>
      <c r="K165" s="10"/>
      <c r="L165" s="10" t="s">
        <v>1762</v>
      </c>
      <c r="M165" s="10" t="s">
        <v>1763</v>
      </c>
      <c r="N165" s="10" t="s">
        <v>13</v>
      </c>
      <c r="O165" s="10" t="s">
        <v>14</v>
      </c>
      <c r="P165" s="10" t="s">
        <v>1014</v>
      </c>
      <c r="Q165" s="10" t="s">
        <v>16</v>
      </c>
      <c r="R165" s="10" t="s">
        <v>512</v>
      </c>
    </row>
    <row r="166" spans="1:18" s="11" customFormat="1" hidden="1" x14ac:dyDescent="0.25">
      <c r="A166" s="9" t="s">
        <v>1764</v>
      </c>
      <c r="B166" s="9" t="s">
        <v>1765</v>
      </c>
      <c r="C166" s="10"/>
      <c r="D166" s="10" t="s">
        <v>1766</v>
      </c>
      <c r="E166" s="10" t="s">
        <v>999</v>
      </c>
      <c r="F166" s="10" t="s">
        <v>337</v>
      </c>
      <c r="G166" s="10"/>
      <c r="H166" s="10" t="s">
        <v>1767</v>
      </c>
      <c r="I166" s="10" t="s">
        <v>1768</v>
      </c>
      <c r="J166" s="10" t="s">
        <v>1769</v>
      </c>
      <c r="K166" s="10"/>
      <c r="L166" s="10" t="s">
        <v>1770</v>
      </c>
      <c r="M166" s="10"/>
      <c r="N166" s="10" t="s">
        <v>18</v>
      </c>
      <c r="O166" s="10" t="s">
        <v>19</v>
      </c>
      <c r="P166" s="10" t="s">
        <v>38</v>
      </c>
      <c r="Q166" s="10" t="s">
        <v>16</v>
      </c>
      <c r="R166" s="10" t="s">
        <v>512</v>
      </c>
    </row>
    <row r="167" spans="1:18" s="11" customFormat="1" hidden="1" x14ac:dyDescent="0.25">
      <c r="A167" s="9" t="s">
        <v>1771</v>
      </c>
      <c r="B167" s="9" t="s">
        <v>1772</v>
      </c>
      <c r="C167" s="10"/>
      <c r="D167" s="10" t="s">
        <v>1773</v>
      </c>
      <c r="E167" s="10" t="s">
        <v>992</v>
      </c>
      <c r="F167" s="10" t="s">
        <v>337</v>
      </c>
      <c r="G167" s="10"/>
      <c r="H167" s="10" t="s">
        <v>1774</v>
      </c>
      <c r="I167" s="10" t="s">
        <v>1775</v>
      </c>
      <c r="J167" s="10" t="s">
        <v>1776</v>
      </c>
      <c r="K167" s="10"/>
      <c r="L167" s="10" t="s">
        <v>1777</v>
      </c>
      <c r="M167" s="10"/>
      <c r="N167" s="10" t="s">
        <v>13</v>
      </c>
      <c r="O167" s="10" t="s">
        <v>14</v>
      </c>
      <c r="P167" s="10" t="s">
        <v>994</v>
      </c>
      <c r="Q167" s="10" t="s">
        <v>16</v>
      </c>
      <c r="R167" s="10" t="s">
        <v>1690</v>
      </c>
    </row>
    <row r="168" spans="1:18" s="11" customFormat="1" x14ac:dyDescent="0.25">
      <c r="A168" s="9" t="s">
        <v>492</v>
      </c>
      <c r="B168" s="9" t="s">
        <v>493</v>
      </c>
      <c r="C168" s="10"/>
      <c r="D168" s="10" t="s">
        <v>494</v>
      </c>
      <c r="E168" s="10" t="s">
        <v>24</v>
      </c>
      <c r="F168" s="10" t="s">
        <v>337</v>
      </c>
      <c r="G168" s="10"/>
      <c r="H168" s="10" t="s">
        <v>495</v>
      </c>
      <c r="I168" s="10" t="s">
        <v>496</v>
      </c>
      <c r="J168" s="10" t="s">
        <v>497</v>
      </c>
      <c r="K168" s="10"/>
      <c r="L168" s="10" t="s">
        <v>498</v>
      </c>
      <c r="M168" s="10" t="s">
        <v>499</v>
      </c>
      <c r="N168" s="10" t="s">
        <v>13</v>
      </c>
      <c r="O168" s="10" t="s">
        <v>14</v>
      </c>
      <c r="P168" s="10" t="s">
        <v>48</v>
      </c>
      <c r="Q168" s="10" t="s">
        <v>30</v>
      </c>
      <c r="R168" s="10" t="s">
        <v>500</v>
      </c>
    </row>
    <row r="169" spans="1:18" s="11" customFormat="1" x14ac:dyDescent="0.25">
      <c r="A169" s="9" t="s">
        <v>501</v>
      </c>
      <c r="B169" s="9" t="s">
        <v>502</v>
      </c>
      <c r="C169" s="10"/>
      <c r="D169" s="10" t="s">
        <v>503</v>
      </c>
      <c r="E169" s="10" t="s">
        <v>17</v>
      </c>
      <c r="F169" s="10" t="s">
        <v>337</v>
      </c>
      <c r="G169" s="10"/>
      <c r="H169" s="10" t="s">
        <v>504</v>
      </c>
      <c r="I169" s="10" t="s">
        <v>505</v>
      </c>
      <c r="J169" s="10" t="s">
        <v>506</v>
      </c>
      <c r="K169" s="10"/>
      <c r="L169" s="10" t="s">
        <v>507</v>
      </c>
      <c r="M169" s="10"/>
      <c r="N169" s="10" t="s">
        <v>13</v>
      </c>
      <c r="O169" s="10" t="s">
        <v>14</v>
      </c>
      <c r="P169" s="10" t="s">
        <v>20</v>
      </c>
      <c r="Q169" s="10" t="s">
        <v>16</v>
      </c>
      <c r="R169" s="10" t="s">
        <v>508</v>
      </c>
    </row>
    <row r="170" spans="1:18" s="11" customFormat="1" hidden="1" x14ac:dyDescent="0.25">
      <c r="A170" s="9" t="s">
        <v>1778</v>
      </c>
      <c r="B170" s="9" t="s">
        <v>1779</v>
      </c>
      <c r="C170" s="10"/>
      <c r="D170" s="10" t="s">
        <v>1780</v>
      </c>
      <c r="E170" s="10" t="s">
        <v>999</v>
      </c>
      <c r="F170" s="10" t="s">
        <v>337</v>
      </c>
      <c r="G170" s="10"/>
      <c r="H170" s="10" t="s">
        <v>641</v>
      </c>
      <c r="I170" s="10" t="s">
        <v>642</v>
      </c>
      <c r="J170" s="10" t="s">
        <v>1781</v>
      </c>
      <c r="K170" s="10"/>
      <c r="L170" s="10" t="s">
        <v>644</v>
      </c>
      <c r="M170" s="10"/>
      <c r="N170" s="10" t="s">
        <v>13</v>
      </c>
      <c r="O170" s="10" t="s">
        <v>14</v>
      </c>
      <c r="P170" s="10" t="s">
        <v>15</v>
      </c>
      <c r="Q170" s="10" t="s">
        <v>16</v>
      </c>
      <c r="R170" s="10" t="s">
        <v>512</v>
      </c>
    </row>
    <row r="171" spans="1:18" s="11" customFormat="1" hidden="1" x14ac:dyDescent="0.25">
      <c r="A171" s="9" t="s">
        <v>1782</v>
      </c>
      <c r="B171" s="9" t="s">
        <v>1783</v>
      </c>
      <c r="C171" s="10"/>
      <c r="D171" s="10" t="s">
        <v>1784</v>
      </c>
      <c r="E171" s="10" t="s">
        <v>992</v>
      </c>
      <c r="F171" s="10" t="s">
        <v>337</v>
      </c>
      <c r="G171" s="10"/>
      <c r="H171" s="10" t="s">
        <v>1785</v>
      </c>
      <c r="I171" s="10" t="s">
        <v>1786</v>
      </c>
      <c r="J171" s="10" t="s">
        <v>1787</v>
      </c>
      <c r="K171" s="10"/>
      <c r="L171" s="10" t="s">
        <v>1788</v>
      </c>
      <c r="M171" s="10"/>
      <c r="N171" s="10" t="s">
        <v>13</v>
      </c>
      <c r="O171" s="10" t="s">
        <v>14</v>
      </c>
      <c r="P171" s="10" t="s">
        <v>994</v>
      </c>
      <c r="Q171" s="10" t="s">
        <v>16</v>
      </c>
      <c r="R171" s="10" t="s">
        <v>1690</v>
      </c>
    </row>
    <row r="172" spans="1:18" s="11" customFormat="1" x14ac:dyDescent="0.25">
      <c r="A172" s="9" t="s">
        <v>509</v>
      </c>
      <c r="B172" s="9" t="s">
        <v>510</v>
      </c>
      <c r="C172" s="10"/>
      <c r="D172" s="10" t="s">
        <v>511</v>
      </c>
      <c r="E172" s="10" t="s">
        <v>41</v>
      </c>
      <c r="F172" s="10" t="s">
        <v>337</v>
      </c>
      <c r="G172" s="10"/>
      <c r="H172" s="10" t="s">
        <v>355</v>
      </c>
      <c r="I172" s="10" t="s">
        <v>79</v>
      </c>
      <c r="J172" s="10" t="s">
        <v>356</v>
      </c>
      <c r="K172" s="10"/>
      <c r="L172" s="10" t="s">
        <v>357</v>
      </c>
      <c r="M172" s="10"/>
      <c r="N172" s="10" t="s">
        <v>80</v>
      </c>
      <c r="O172" s="10" t="s">
        <v>81</v>
      </c>
      <c r="P172" s="10" t="s">
        <v>37</v>
      </c>
      <c r="Q172" s="10" t="s">
        <v>16</v>
      </c>
      <c r="R172" s="10" t="s">
        <v>512</v>
      </c>
    </row>
    <row r="173" spans="1:18" s="11" customFormat="1" x14ac:dyDescent="0.25">
      <c r="A173" s="9" t="s">
        <v>513</v>
      </c>
      <c r="B173" s="9" t="s">
        <v>514</v>
      </c>
      <c r="C173" s="10"/>
      <c r="D173" s="10" t="s">
        <v>515</v>
      </c>
      <c r="E173" s="10" t="s">
        <v>39</v>
      </c>
      <c r="F173" s="10" t="s">
        <v>337</v>
      </c>
      <c r="G173" s="10"/>
      <c r="H173" s="10" t="s">
        <v>224</v>
      </c>
      <c r="I173" s="10" t="s">
        <v>225</v>
      </c>
      <c r="J173" s="10" t="s">
        <v>226</v>
      </c>
      <c r="K173" s="10"/>
      <c r="L173" s="10" t="s">
        <v>227</v>
      </c>
      <c r="M173" s="10" t="s">
        <v>516</v>
      </c>
      <c r="N173" s="10" t="s">
        <v>13</v>
      </c>
      <c r="O173" s="10" t="s">
        <v>14</v>
      </c>
      <c r="P173" s="10" t="s">
        <v>48</v>
      </c>
      <c r="Q173" s="10" t="s">
        <v>16</v>
      </c>
      <c r="R173" s="10" t="s">
        <v>508</v>
      </c>
    </row>
    <row r="174" spans="1:18" s="11" customFormat="1" hidden="1" x14ac:dyDescent="0.25">
      <c r="A174" s="9" t="s">
        <v>1789</v>
      </c>
      <c r="B174" s="9" t="s">
        <v>1790</v>
      </c>
      <c r="C174" s="10"/>
      <c r="D174" s="10" t="s">
        <v>1791</v>
      </c>
      <c r="E174" s="10" t="s">
        <v>999</v>
      </c>
      <c r="F174" s="10" t="s">
        <v>337</v>
      </c>
      <c r="G174" s="10"/>
      <c r="H174" s="10" t="s">
        <v>1792</v>
      </c>
      <c r="I174" s="10"/>
      <c r="J174" s="10" t="s">
        <v>1793</v>
      </c>
      <c r="K174" s="10"/>
      <c r="L174" s="10" t="s">
        <v>1794</v>
      </c>
      <c r="M174" s="10"/>
      <c r="N174" s="10" t="s">
        <v>13</v>
      </c>
      <c r="O174" s="10" t="s">
        <v>14</v>
      </c>
      <c r="P174" s="10" t="s">
        <v>15</v>
      </c>
      <c r="Q174" s="10" t="s">
        <v>16</v>
      </c>
      <c r="R174" s="10" t="s">
        <v>512</v>
      </c>
    </row>
    <row r="175" spans="1:18" s="11" customFormat="1" hidden="1" x14ac:dyDescent="0.25">
      <c r="A175" s="9" t="s">
        <v>1795</v>
      </c>
      <c r="B175" s="9" t="s">
        <v>1796</v>
      </c>
      <c r="C175" s="10"/>
      <c r="D175" s="10" t="s">
        <v>1797</v>
      </c>
      <c r="E175" s="10" t="s">
        <v>999</v>
      </c>
      <c r="F175" s="10" t="s">
        <v>337</v>
      </c>
      <c r="G175" s="10"/>
      <c r="H175" s="10" t="s">
        <v>1798</v>
      </c>
      <c r="I175" s="10" t="s">
        <v>1799</v>
      </c>
      <c r="J175" s="10" t="s">
        <v>1800</v>
      </c>
      <c r="K175" s="10"/>
      <c r="L175" s="10" t="s">
        <v>1801</v>
      </c>
      <c r="M175" s="10"/>
      <c r="N175" s="10" t="s">
        <v>13</v>
      </c>
      <c r="O175" s="10" t="s">
        <v>14</v>
      </c>
      <c r="P175" s="10" t="s">
        <v>50</v>
      </c>
      <c r="Q175" s="10" t="s">
        <v>16</v>
      </c>
      <c r="R175" s="10" t="s">
        <v>512</v>
      </c>
    </row>
    <row r="176" spans="1:18" s="11" customFormat="1" hidden="1" x14ac:dyDescent="0.25">
      <c r="A176" s="9" t="s">
        <v>1802</v>
      </c>
      <c r="B176" s="9" t="s">
        <v>1803</v>
      </c>
      <c r="C176" s="10"/>
      <c r="D176" s="10" t="s">
        <v>1804</v>
      </c>
      <c r="E176" s="10" t="s">
        <v>999</v>
      </c>
      <c r="F176" s="10" t="s">
        <v>337</v>
      </c>
      <c r="G176" s="10"/>
      <c r="H176" s="10" t="s">
        <v>1805</v>
      </c>
      <c r="I176" s="10"/>
      <c r="J176" s="10" t="s">
        <v>1805</v>
      </c>
      <c r="K176" s="10"/>
      <c r="L176" s="10" t="s">
        <v>1250</v>
      </c>
      <c r="M176" s="10" t="s">
        <v>1806</v>
      </c>
      <c r="N176" s="10" t="s">
        <v>13</v>
      </c>
      <c r="O176" s="10" t="s">
        <v>14</v>
      </c>
      <c r="P176" s="10" t="s">
        <v>50</v>
      </c>
      <c r="Q176" s="10" t="s">
        <v>16</v>
      </c>
      <c r="R176" s="10" t="s">
        <v>512</v>
      </c>
    </row>
    <row r="177" spans="1:18" s="11" customFormat="1" hidden="1" x14ac:dyDescent="0.25">
      <c r="A177" s="9" t="s">
        <v>1807</v>
      </c>
      <c r="B177" s="9" t="s">
        <v>1808</v>
      </c>
      <c r="C177" s="10"/>
      <c r="D177" s="10" t="s">
        <v>1809</v>
      </c>
      <c r="E177" s="10" t="s">
        <v>999</v>
      </c>
      <c r="F177" s="10" t="s">
        <v>337</v>
      </c>
      <c r="G177" s="10"/>
      <c r="H177" s="10" t="s">
        <v>1238</v>
      </c>
      <c r="I177" s="10" t="s">
        <v>1239</v>
      </c>
      <c r="J177" s="10"/>
      <c r="K177" s="10"/>
      <c r="L177" s="10" t="s">
        <v>1240</v>
      </c>
      <c r="M177" s="10"/>
      <c r="N177" s="10" t="s">
        <v>13</v>
      </c>
      <c r="O177" s="10" t="s">
        <v>14</v>
      </c>
      <c r="P177" s="10" t="s">
        <v>50</v>
      </c>
      <c r="Q177" s="10" t="s">
        <v>16</v>
      </c>
      <c r="R177" s="10" t="s">
        <v>512</v>
      </c>
    </row>
    <row r="178" spans="1:18" s="11" customFormat="1" x14ac:dyDescent="0.25">
      <c r="A178" s="9" t="s">
        <v>517</v>
      </c>
      <c r="B178" s="9" t="s">
        <v>518</v>
      </c>
      <c r="C178" s="10"/>
      <c r="D178" s="10" t="s">
        <v>519</v>
      </c>
      <c r="E178" s="10" t="s">
        <v>17</v>
      </c>
      <c r="F178" s="10" t="s">
        <v>337</v>
      </c>
      <c r="G178" s="10"/>
      <c r="H178" s="10" t="s">
        <v>520</v>
      </c>
      <c r="I178" s="10" t="s">
        <v>521</v>
      </c>
      <c r="J178" s="10" t="s">
        <v>522</v>
      </c>
      <c r="K178" s="10"/>
      <c r="L178" s="10" t="s">
        <v>523</v>
      </c>
      <c r="M178" s="10"/>
      <c r="N178" s="10" t="s">
        <v>63</v>
      </c>
      <c r="O178" s="10" t="s">
        <v>21</v>
      </c>
      <c r="P178" s="10" t="s">
        <v>20</v>
      </c>
      <c r="Q178" s="10" t="s">
        <v>16</v>
      </c>
      <c r="R178" s="10" t="s">
        <v>508</v>
      </c>
    </row>
    <row r="179" spans="1:18" s="11" customFormat="1" hidden="1" x14ac:dyDescent="0.25">
      <c r="A179" s="9" t="s">
        <v>1810</v>
      </c>
      <c r="B179" s="9" t="s">
        <v>1811</v>
      </c>
      <c r="C179" s="10"/>
      <c r="D179" s="10" t="s">
        <v>1809</v>
      </c>
      <c r="E179" s="10" t="s">
        <v>999</v>
      </c>
      <c r="F179" s="10" t="s">
        <v>337</v>
      </c>
      <c r="G179" s="10"/>
      <c r="H179" s="10" t="s">
        <v>1247</v>
      </c>
      <c r="I179" s="10" t="s">
        <v>71</v>
      </c>
      <c r="J179" s="10" t="s">
        <v>47</v>
      </c>
      <c r="K179" s="10"/>
      <c r="L179" s="10" t="s">
        <v>1812</v>
      </c>
      <c r="M179" s="10"/>
      <c r="N179" s="10" t="s">
        <v>13</v>
      </c>
      <c r="O179" s="10" t="s">
        <v>14</v>
      </c>
      <c r="P179" s="10" t="s">
        <v>50</v>
      </c>
      <c r="Q179" s="10" t="s">
        <v>16</v>
      </c>
      <c r="R179" s="10" t="s">
        <v>512</v>
      </c>
    </row>
    <row r="180" spans="1:18" s="11" customFormat="1" hidden="1" x14ac:dyDescent="0.25">
      <c r="A180" s="9" t="s">
        <v>1813</v>
      </c>
      <c r="B180" s="9" t="s">
        <v>1814</v>
      </c>
      <c r="C180" s="10"/>
      <c r="D180" s="10" t="s">
        <v>1815</v>
      </c>
      <c r="E180" s="10" t="s">
        <v>999</v>
      </c>
      <c r="F180" s="10" t="s">
        <v>337</v>
      </c>
      <c r="G180" s="10"/>
      <c r="H180" s="10" t="s">
        <v>1816</v>
      </c>
      <c r="I180" s="10"/>
      <c r="J180" s="10" t="s">
        <v>1816</v>
      </c>
      <c r="K180" s="10"/>
      <c r="L180" s="10" t="s">
        <v>1817</v>
      </c>
      <c r="M180" s="10"/>
      <c r="N180" s="10" t="s">
        <v>13</v>
      </c>
      <c r="O180" s="10" t="s">
        <v>14</v>
      </c>
      <c r="P180" s="10" t="s">
        <v>50</v>
      </c>
      <c r="Q180" s="10" t="s">
        <v>16</v>
      </c>
      <c r="R180" s="10" t="s">
        <v>512</v>
      </c>
    </row>
    <row r="181" spans="1:18" s="11" customFormat="1" x14ac:dyDescent="0.25">
      <c r="A181" s="9" t="s">
        <v>524</v>
      </c>
      <c r="B181" s="9" t="s">
        <v>525</v>
      </c>
      <c r="C181" s="10"/>
      <c r="D181" s="10" t="s">
        <v>526</v>
      </c>
      <c r="E181" s="10" t="s">
        <v>41</v>
      </c>
      <c r="F181" s="10" t="s">
        <v>337</v>
      </c>
      <c r="G181" s="10"/>
      <c r="H181" s="10" t="s">
        <v>527</v>
      </c>
      <c r="I181" s="10"/>
      <c r="J181" s="10" t="s">
        <v>528</v>
      </c>
      <c r="K181" s="10"/>
      <c r="L181" s="10" t="s">
        <v>529</v>
      </c>
      <c r="M181" s="10"/>
      <c r="N181" s="10" t="s">
        <v>13</v>
      </c>
      <c r="O181" s="10" t="s">
        <v>14</v>
      </c>
      <c r="P181" s="10" t="s">
        <v>40</v>
      </c>
      <c r="Q181" s="10" t="s">
        <v>16</v>
      </c>
      <c r="R181" s="10" t="s">
        <v>512</v>
      </c>
    </row>
    <row r="182" spans="1:18" s="11" customFormat="1" hidden="1" x14ac:dyDescent="0.25">
      <c r="A182" s="9" t="s">
        <v>1818</v>
      </c>
      <c r="B182" s="9" t="s">
        <v>1819</v>
      </c>
      <c r="C182" s="10"/>
      <c r="D182" s="10" t="s">
        <v>1820</v>
      </c>
      <c r="E182" s="10" t="s">
        <v>999</v>
      </c>
      <c r="F182" s="10" t="s">
        <v>337</v>
      </c>
      <c r="G182" s="10"/>
      <c r="H182" s="10" t="s">
        <v>1821</v>
      </c>
      <c r="I182" s="10" t="s">
        <v>1822</v>
      </c>
      <c r="J182" s="10" t="s">
        <v>1823</v>
      </c>
      <c r="K182" s="10"/>
      <c r="L182" s="10" t="s">
        <v>1824</v>
      </c>
      <c r="M182" s="10"/>
      <c r="N182" s="10" t="s">
        <v>13</v>
      </c>
      <c r="O182" s="10" t="s">
        <v>14</v>
      </c>
      <c r="P182" s="10" t="s">
        <v>134</v>
      </c>
      <c r="Q182" s="10" t="s">
        <v>16</v>
      </c>
      <c r="R182" s="10" t="s">
        <v>512</v>
      </c>
    </row>
    <row r="183" spans="1:18" s="11" customFormat="1" hidden="1" x14ac:dyDescent="0.25">
      <c r="A183" s="9" t="s">
        <v>1825</v>
      </c>
      <c r="B183" s="9" t="s">
        <v>1826</v>
      </c>
      <c r="C183" s="10"/>
      <c r="D183" s="10" t="s">
        <v>1827</v>
      </c>
      <c r="E183" s="10" t="s">
        <v>992</v>
      </c>
      <c r="F183" s="10" t="s">
        <v>337</v>
      </c>
      <c r="G183" s="10"/>
      <c r="H183" s="10" t="s">
        <v>1828</v>
      </c>
      <c r="I183" s="10" t="s">
        <v>1829</v>
      </c>
      <c r="J183" s="10" t="s">
        <v>1830</v>
      </c>
      <c r="K183" s="10"/>
      <c r="L183" s="10" t="s">
        <v>1831</v>
      </c>
      <c r="M183" s="10"/>
      <c r="N183" s="10" t="s">
        <v>13</v>
      </c>
      <c r="O183" s="10" t="s">
        <v>14</v>
      </c>
      <c r="P183" s="10" t="s">
        <v>994</v>
      </c>
      <c r="Q183" s="10" t="s">
        <v>16</v>
      </c>
      <c r="R183" s="10" t="s">
        <v>1690</v>
      </c>
    </row>
    <row r="184" spans="1:18" s="11" customFormat="1" hidden="1" x14ac:dyDescent="0.25">
      <c r="A184" s="9" t="s">
        <v>1832</v>
      </c>
      <c r="B184" s="9" t="s">
        <v>1833</v>
      </c>
      <c r="C184" s="10"/>
      <c r="D184" s="10" t="s">
        <v>1834</v>
      </c>
      <c r="E184" s="10" t="s">
        <v>999</v>
      </c>
      <c r="F184" s="10" t="s">
        <v>337</v>
      </c>
      <c r="G184" s="10"/>
      <c r="H184" s="10" t="s">
        <v>55</v>
      </c>
      <c r="I184" s="10" t="s">
        <v>56</v>
      </c>
      <c r="J184" s="10" t="s">
        <v>57</v>
      </c>
      <c r="K184" s="10"/>
      <c r="L184" s="10" t="s">
        <v>58</v>
      </c>
      <c r="M184" s="10"/>
      <c r="N184" s="10" t="s">
        <v>13</v>
      </c>
      <c r="O184" s="10" t="s">
        <v>14</v>
      </c>
      <c r="P184" s="10" t="s">
        <v>15</v>
      </c>
      <c r="Q184" s="10" t="s">
        <v>16</v>
      </c>
      <c r="R184" s="10" t="s">
        <v>512</v>
      </c>
    </row>
    <row r="185" spans="1:18" s="11" customFormat="1" hidden="1" x14ac:dyDescent="0.25">
      <c r="A185" s="9" t="s">
        <v>1835</v>
      </c>
      <c r="B185" s="9" t="s">
        <v>1836</v>
      </c>
      <c r="C185" s="10"/>
      <c r="D185" s="10" t="s">
        <v>1837</v>
      </c>
      <c r="E185" s="10" t="s">
        <v>992</v>
      </c>
      <c r="F185" s="10" t="s">
        <v>337</v>
      </c>
      <c r="G185" s="10"/>
      <c r="H185" s="10" t="s">
        <v>1838</v>
      </c>
      <c r="I185" s="10"/>
      <c r="J185" s="10" t="s">
        <v>1839</v>
      </c>
      <c r="K185" s="10"/>
      <c r="L185" s="10" t="s">
        <v>1840</v>
      </c>
      <c r="M185" s="10"/>
      <c r="N185" s="10" t="s">
        <v>13</v>
      </c>
      <c r="O185" s="10" t="s">
        <v>14</v>
      </c>
      <c r="P185" s="10" t="s">
        <v>994</v>
      </c>
      <c r="Q185" s="10" t="s">
        <v>16</v>
      </c>
      <c r="R185" s="10" t="s">
        <v>1690</v>
      </c>
    </row>
    <row r="186" spans="1:18" s="11" customFormat="1" hidden="1" x14ac:dyDescent="0.25">
      <c r="A186" s="9" t="s">
        <v>1841</v>
      </c>
      <c r="B186" s="9" t="s">
        <v>1842</v>
      </c>
      <c r="C186" s="10"/>
      <c r="D186" s="10" t="s">
        <v>1843</v>
      </c>
      <c r="E186" s="10" t="s">
        <v>1449</v>
      </c>
      <c r="F186" s="10" t="s">
        <v>337</v>
      </c>
      <c r="G186" s="10"/>
      <c r="H186" s="10" t="s">
        <v>1844</v>
      </c>
      <c r="I186" s="10" t="s">
        <v>1845</v>
      </c>
      <c r="J186" s="10" t="s">
        <v>1844</v>
      </c>
      <c r="K186" s="10"/>
      <c r="L186" s="10" t="s">
        <v>1846</v>
      </c>
      <c r="M186" s="10"/>
      <c r="N186" s="10" t="s">
        <v>13</v>
      </c>
      <c r="O186" s="10" t="s">
        <v>14</v>
      </c>
      <c r="P186" s="10" t="s">
        <v>1847</v>
      </c>
      <c r="Q186" s="10" t="s">
        <v>16</v>
      </c>
      <c r="R186" s="10" t="s">
        <v>512</v>
      </c>
    </row>
    <row r="187" spans="1:18" s="11" customFormat="1" x14ac:dyDescent="0.25">
      <c r="A187" s="9" t="s">
        <v>530</v>
      </c>
      <c r="B187" s="9" t="s">
        <v>531</v>
      </c>
      <c r="C187" s="10"/>
      <c r="D187" s="10" t="s">
        <v>532</v>
      </c>
      <c r="E187" s="10" t="s">
        <v>39</v>
      </c>
      <c r="F187" s="10" t="s">
        <v>337</v>
      </c>
      <c r="G187" s="10"/>
      <c r="H187" s="10" t="s">
        <v>533</v>
      </c>
      <c r="I187" s="10" t="s">
        <v>534</v>
      </c>
      <c r="J187" s="10" t="s">
        <v>535</v>
      </c>
      <c r="K187" s="10"/>
      <c r="L187" s="10" t="s">
        <v>536</v>
      </c>
      <c r="M187" s="10"/>
      <c r="N187" s="10" t="s">
        <v>13</v>
      </c>
      <c r="O187" s="10" t="s">
        <v>14</v>
      </c>
      <c r="P187" s="10" t="s">
        <v>38</v>
      </c>
      <c r="Q187" s="10" t="s">
        <v>16</v>
      </c>
      <c r="R187" s="10" t="s">
        <v>508</v>
      </c>
    </row>
    <row r="188" spans="1:18" s="11" customFormat="1" hidden="1" x14ac:dyDescent="0.25">
      <c r="A188" s="9" t="s">
        <v>1848</v>
      </c>
      <c r="B188" s="9" t="s">
        <v>1849</v>
      </c>
      <c r="C188" s="10"/>
      <c r="D188" s="10" t="s">
        <v>1850</v>
      </c>
      <c r="E188" s="10" t="s">
        <v>999</v>
      </c>
      <c r="F188" s="10" t="s">
        <v>337</v>
      </c>
      <c r="G188" s="10"/>
      <c r="H188" s="10" t="s">
        <v>191</v>
      </c>
      <c r="I188" s="10" t="s">
        <v>192</v>
      </c>
      <c r="J188" s="10" t="s">
        <v>1851</v>
      </c>
      <c r="K188" s="10"/>
      <c r="L188" s="10" t="s">
        <v>193</v>
      </c>
      <c r="M188" s="10"/>
      <c r="N188" s="10" t="s">
        <v>13</v>
      </c>
      <c r="O188" s="10" t="s">
        <v>14</v>
      </c>
      <c r="P188" s="10" t="s">
        <v>48</v>
      </c>
      <c r="Q188" s="10" t="s">
        <v>16</v>
      </c>
      <c r="R188" s="10" t="s">
        <v>512</v>
      </c>
    </row>
    <row r="189" spans="1:18" s="11" customFormat="1" hidden="1" x14ac:dyDescent="0.25">
      <c r="A189" s="9" t="s">
        <v>1852</v>
      </c>
      <c r="B189" s="9" t="s">
        <v>1853</v>
      </c>
      <c r="C189" s="10"/>
      <c r="D189" s="10" t="s">
        <v>1854</v>
      </c>
      <c r="E189" s="10" t="s">
        <v>992</v>
      </c>
      <c r="F189" s="10" t="s">
        <v>337</v>
      </c>
      <c r="G189" s="10"/>
      <c r="H189" s="10" t="s">
        <v>1855</v>
      </c>
      <c r="I189" s="10" t="s">
        <v>1856</v>
      </c>
      <c r="J189" s="10" t="s">
        <v>1857</v>
      </c>
      <c r="K189" s="10"/>
      <c r="L189" s="10" t="s">
        <v>1858</v>
      </c>
      <c r="M189" s="10"/>
      <c r="N189" s="10" t="s">
        <v>13</v>
      </c>
      <c r="O189" s="10" t="s">
        <v>14</v>
      </c>
      <c r="P189" s="10" t="s">
        <v>38</v>
      </c>
      <c r="Q189" s="10" t="s">
        <v>16</v>
      </c>
      <c r="R189" s="10" t="s">
        <v>1690</v>
      </c>
    </row>
    <row r="190" spans="1:18" s="11" customFormat="1" hidden="1" x14ac:dyDescent="0.25">
      <c r="A190" s="9" t="s">
        <v>1859</v>
      </c>
      <c r="B190" s="9" t="s">
        <v>1860</v>
      </c>
      <c r="C190" s="10"/>
      <c r="D190" s="10" t="s">
        <v>1861</v>
      </c>
      <c r="E190" s="10" t="s">
        <v>992</v>
      </c>
      <c r="F190" s="10" t="s">
        <v>337</v>
      </c>
      <c r="G190" s="10"/>
      <c r="H190" s="10" t="s">
        <v>1862</v>
      </c>
      <c r="I190" s="10"/>
      <c r="J190" s="10" t="s">
        <v>1862</v>
      </c>
      <c r="K190" s="10"/>
      <c r="L190" s="10" t="s">
        <v>1863</v>
      </c>
      <c r="M190" s="10"/>
      <c r="N190" s="10" t="s">
        <v>13</v>
      </c>
      <c r="O190" s="10" t="s">
        <v>14</v>
      </c>
      <c r="P190" s="10" t="s">
        <v>25</v>
      </c>
      <c r="Q190" s="10" t="s">
        <v>16</v>
      </c>
      <c r="R190" s="10" t="s">
        <v>1690</v>
      </c>
    </row>
    <row r="191" spans="1:18" s="11" customFormat="1" hidden="1" x14ac:dyDescent="0.25">
      <c r="A191" s="9" t="s">
        <v>1864</v>
      </c>
      <c r="B191" s="9" t="s">
        <v>1865</v>
      </c>
      <c r="C191" s="10"/>
      <c r="D191" s="10" t="s">
        <v>1866</v>
      </c>
      <c r="E191" s="10" t="s">
        <v>999</v>
      </c>
      <c r="F191" s="10" t="s">
        <v>337</v>
      </c>
      <c r="G191" s="10"/>
      <c r="H191" s="10" t="s">
        <v>641</v>
      </c>
      <c r="I191" s="10" t="s">
        <v>642</v>
      </c>
      <c r="J191" s="10" t="s">
        <v>1781</v>
      </c>
      <c r="K191" s="10"/>
      <c r="L191" s="10" t="s">
        <v>644</v>
      </c>
      <c r="M191" s="10"/>
      <c r="N191" s="10" t="s">
        <v>13</v>
      </c>
      <c r="O191" s="10" t="s">
        <v>14</v>
      </c>
      <c r="P191" s="10" t="s">
        <v>1014</v>
      </c>
      <c r="Q191" s="10" t="s">
        <v>16</v>
      </c>
      <c r="R191" s="10" t="s">
        <v>512</v>
      </c>
    </row>
    <row r="192" spans="1:18" s="11" customFormat="1" hidden="1" x14ac:dyDescent="0.25">
      <c r="A192" s="9" t="s">
        <v>1867</v>
      </c>
      <c r="B192" s="9" t="s">
        <v>1868</v>
      </c>
      <c r="C192" s="10"/>
      <c r="D192" s="10" t="s">
        <v>1869</v>
      </c>
      <c r="E192" s="10" t="s">
        <v>1585</v>
      </c>
      <c r="F192" s="10" t="s">
        <v>337</v>
      </c>
      <c r="G192" s="10"/>
      <c r="H192" s="10" t="s">
        <v>1870</v>
      </c>
      <c r="I192" s="10" t="s">
        <v>1871</v>
      </c>
      <c r="J192" s="10" t="s">
        <v>1872</v>
      </c>
      <c r="K192" s="10"/>
      <c r="L192" s="10" t="s">
        <v>1873</v>
      </c>
      <c r="M192" s="10"/>
      <c r="N192" s="10" t="s">
        <v>115</v>
      </c>
      <c r="O192" s="10" t="s">
        <v>116</v>
      </c>
      <c r="P192" s="10"/>
      <c r="Q192" s="10" t="s">
        <v>16</v>
      </c>
      <c r="R192" s="10" t="s">
        <v>1690</v>
      </c>
    </row>
    <row r="193" spans="1:18" s="11" customFormat="1" hidden="1" x14ac:dyDescent="0.25">
      <c r="A193" s="9" t="s">
        <v>1874</v>
      </c>
      <c r="B193" s="9" t="s">
        <v>1875</v>
      </c>
      <c r="C193" s="10"/>
      <c r="D193" s="10" t="s">
        <v>1876</v>
      </c>
      <c r="E193" s="10" t="s">
        <v>999</v>
      </c>
      <c r="F193" s="10" t="s">
        <v>337</v>
      </c>
      <c r="G193" s="10"/>
      <c r="H193" s="10" t="s">
        <v>1877</v>
      </c>
      <c r="I193" s="10" t="s">
        <v>1878</v>
      </c>
      <c r="J193" s="10" t="s">
        <v>1879</v>
      </c>
      <c r="K193" s="10" t="s">
        <v>1880</v>
      </c>
      <c r="L193" s="10" t="s">
        <v>1880</v>
      </c>
      <c r="M193" s="10" t="s">
        <v>1881</v>
      </c>
      <c r="N193" s="10" t="s">
        <v>13</v>
      </c>
      <c r="O193" s="10" t="s">
        <v>14</v>
      </c>
      <c r="P193" s="10" t="s">
        <v>367</v>
      </c>
      <c r="Q193" s="10" t="s">
        <v>16</v>
      </c>
      <c r="R193" s="10" t="s">
        <v>512</v>
      </c>
    </row>
    <row r="194" spans="1:18" s="11" customFormat="1" hidden="1" x14ac:dyDescent="0.25">
      <c r="A194" s="9" t="s">
        <v>1882</v>
      </c>
      <c r="B194" s="9" t="s">
        <v>1883</v>
      </c>
      <c r="C194" s="10"/>
      <c r="D194" s="10" t="s">
        <v>1884</v>
      </c>
      <c r="E194" s="10" t="s">
        <v>999</v>
      </c>
      <c r="F194" s="10" t="s">
        <v>337</v>
      </c>
      <c r="G194" s="10"/>
      <c r="H194" s="10" t="s">
        <v>641</v>
      </c>
      <c r="I194" s="10" t="s">
        <v>642</v>
      </c>
      <c r="J194" s="10" t="s">
        <v>1781</v>
      </c>
      <c r="K194" s="10"/>
      <c r="L194" s="10" t="s">
        <v>644</v>
      </c>
      <c r="M194" s="10"/>
      <c r="N194" s="10" t="s">
        <v>13</v>
      </c>
      <c r="O194" s="10" t="s">
        <v>14</v>
      </c>
      <c r="P194" s="10" t="s">
        <v>1014</v>
      </c>
      <c r="Q194" s="10" t="s">
        <v>16</v>
      </c>
      <c r="R194" s="10" t="s">
        <v>512</v>
      </c>
    </row>
    <row r="195" spans="1:18" s="11" customFormat="1" hidden="1" x14ac:dyDescent="0.25">
      <c r="A195" s="9" t="s">
        <v>1885</v>
      </c>
      <c r="B195" s="9" t="s">
        <v>1886</v>
      </c>
      <c r="C195" s="10"/>
      <c r="D195" s="10" t="s">
        <v>1887</v>
      </c>
      <c r="E195" s="10" t="s">
        <v>992</v>
      </c>
      <c r="F195" s="10" t="s">
        <v>337</v>
      </c>
      <c r="G195" s="10"/>
      <c r="H195" s="10" t="s">
        <v>1888</v>
      </c>
      <c r="I195" s="10" t="s">
        <v>1889</v>
      </c>
      <c r="J195" s="10" t="s">
        <v>1890</v>
      </c>
      <c r="K195" s="10"/>
      <c r="L195" s="10" t="s">
        <v>1891</v>
      </c>
      <c r="M195" s="10"/>
      <c r="N195" s="10" t="s">
        <v>13</v>
      </c>
      <c r="O195" s="10" t="s">
        <v>14</v>
      </c>
      <c r="P195" s="10" t="s">
        <v>994</v>
      </c>
      <c r="Q195" s="10" t="s">
        <v>16</v>
      </c>
      <c r="R195" s="10" t="s">
        <v>1690</v>
      </c>
    </row>
    <row r="196" spans="1:18" s="11" customFormat="1" hidden="1" x14ac:dyDescent="0.25">
      <c r="A196" s="9" t="s">
        <v>1892</v>
      </c>
      <c r="B196" s="9" t="s">
        <v>1893</v>
      </c>
      <c r="C196" s="10"/>
      <c r="D196" s="10" t="s">
        <v>1894</v>
      </c>
      <c r="E196" s="10" t="s">
        <v>999</v>
      </c>
      <c r="F196" s="10" t="s">
        <v>337</v>
      </c>
      <c r="G196" s="10"/>
      <c r="H196" s="10" t="s">
        <v>135</v>
      </c>
      <c r="I196" s="10" t="s">
        <v>136</v>
      </c>
      <c r="J196" s="10" t="s">
        <v>1895</v>
      </c>
      <c r="K196" s="10"/>
      <c r="L196" s="10" t="s">
        <v>137</v>
      </c>
      <c r="M196" s="10"/>
      <c r="N196" s="10" t="s">
        <v>13</v>
      </c>
      <c r="O196" s="10" t="s">
        <v>14</v>
      </c>
      <c r="P196" s="10" t="s">
        <v>15</v>
      </c>
      <c r="Q196" s="10" t="s">
        <v>16</v>
      </c>
      <c r="R196" s="10" t="s">
        <v>512</v>
      </c>
    </row>
    <row r="197" spans="1:18" s="11" customFormat="1" hidden="1" x14ac:dyDescent="0.25">
      <c r="A197" s="9" t="s">
        <v>1896</v>
      </c>
      <c r="B197" s="9" t="s">
        <v>1897</v>
      </c>
      <c r="C197" s="10"/>
      <c r="D197" s="10" t="s">
        <v>1898</v>
      </c>
      <c r="E197" s="10" t="s">
        <v>999</v>
      </c>
      <c r="F197" s="10" t="s">
        <v>337</v>
      </c>
      <c r="G197" s="10"/>
      <c r="H197" s="10" t="s">
        <v>1600</v>
      </c>
      <c r="I197" s="10" t="s">
        <v>1601</v>
      </c>
      <c r="J197" s="10" t="s">
        <v>1602</v>
      </c>
      <c r="K197" s="10"/>
      <c r="L197" s="10" t="s">
        <v>1603</v>
      </c>
      <c r="M197" s="10" t="s">
        <v>1604</v>
      </c>
      <c r="N197" s="10" t="s">
        <v>13</v>
      </c>
      <c r="O197" s="10" t="s">
        <v>14</v>
      </c>
      <c r="P197" s="10" t="s">
        <v>15</v>
      </c>
      <c r="Q197" s="10" t="s">
        <v>16</v>
      </c>
      <c r="R197" s="10" t="s">
        <v>1899</v>
      </c>
    </row>
    <row r="198" spans="1:18" s="11" customFormat="1" hidden="1" x14ac:dyDescent="0.25">
      <c r="A198" s="9" t="s">
        <v>1900</v>
      </c>
      <c r="B198" s="9" t="s">
        <v>1901</v>
      </c>
      <c r="C198" s="10"/>
      <c r="D198" s="10" t="s">
        <v>1902</v>
      </c>
      <c r="E198" s="10" t="s">
        <v>999</v>
      </c>
      <c r="F198" s="10" t="s">
        <v>337</v>
      </c>
      <c r="G198" s="10"/>
      <c r="H198" s="10" t="s">
        <v>456</v>
      </c>
      <c r="I198" s="10" t="s">
        <v>457</v>
      </c>
      <c r="J198" s="10" t="s">
        <v>458</v>
      </c>
      <c r="K198" s="10"/>
      <c r="L198" s="10" t="s">
        <v>459</v>
      </c>
      <c r="M198" s="10" t="s">
        <v>460</v>
      </c>
      <c r="N198" s="10" t="s">
        <v>13</v>
      </c>
      <c r="O198" s="10" t="s">
        <v>14</v>
      </c>
      <c r="P198" s="10" t="s">
        <v>38</v>
      </c>
      <c r="Q198" s="10" t="s">
        <v>16</v>
      </c>
      <c r="R198" s="10" t="s">
        <v>1899</v>
      </c>
    </row>
    <row r="199" spans="1:18" s="11" customFormat="1" hidden="1" x14ac:dyDescent="0.25">
      <c r="A199" s="9" t="s">
        <v>1903</v>
      </c>
      <c r="B199" s="9" t="s">
        <v>1904</v>
      </c>
      <c r="C199" s="10"/>
      <c r="D199" s="10" t="s">
        <v>1905</v>
      </c>
      <c r="E199" s="10" t="s">
        <v>992</v>
      </c>
      <c r="F199" s="10" t="s">
        <v>337</v>
      </c>
      <c r="G199" s="10"/>
      <c r="H199" s="10" t="s">
        <v>1906</v>
      </c>
      <c r="I199" s="10" t="s">
        <v>1907</v>
      </c>
      <c r="J199" s="10" t="s">
        <v>1908</v>
      </c>
      <c r="K199" s="10"/>
      <c r="L199" s="10" t="s">
        <v>1909</v>
      </c>
      <c r="M199" s="10"/>
      <c r="N199" s="10" t="s">
        <v>13</v>
      </c>
      <c r="O199" s="10" t="s">
        <v>14</v>
      </c>
      <c r="P199" s="10" t="s">
        <v>994</v>
      </c>
      <c r="Q199" s="10" t="s">
        <v>16</v>
      </c>
      <c r="R199" s="10" t="s">
        <v>1910</v>
      </c>
    </row>
    <row r="200" spans="1:18" s="11" customFormat="1" hidden="1" x14ac:dyDescent="0.25">
      <c r="A200" s="9" t="s">
        <v>1911</v>
      </c>
      <c r="B200" s="9" t="s">
        <v>1912</v>
      </c>
      <c r="C200" s="10"/>
      <c r="D200" s="10" t="s">
        <v>1913</v>
      </c>
      <c r="E200" s="10" t="s">
        <v>992</v>
      </c>
      <c r="F200" s="10" t="s">
        <v>337</v>
      </c>
      <c r="G200" s="10"/>
      <c r="H200" s="10" t="s">
        <v>1914</v>
      </c>
      <c r="I200" s="10" t="s">
        <v>1915</v>
      </c>
      <c r="J200" s="10" t="s">
        <v>1916</v>
      </c>
      <c r="K200" s="10"/>
      <c r="L200" s="10" t="s">
        <v>1917</v>
      </c>
      <c r="M200" s="10" t="s">
        <v>1918</v>
      </c>
      <c r="N200" s="10" t="s">
        <v>13</v>
      </c>
      <c r="O200" s="10" t="s">
        <v>14</v>
      </c>
      <c r="P200" s="10" t="s">
        <v>994</v>
      </c>
      <c r="Q200" s="10" t="s">
        <v>16</v>
      </c>
      <c r="R200" s="10" t="s">
        <v>1910</v>
      </c>
    </row>
    <row r="201" spans="1:18" s="11" customFormat="1" hidden="1" x14ac:dyDescent="0.25">
      <c r="A201" s="9" t="s">
        <v>1919</v>
      </c>
      <c r="B201" s="9" t="s">
        <v>1920</v>
      </c>
      <c r="C201" s="10"/>
      <c r="D201" s="10" t="s">
        <v>1921</v>
      </c>
      <c r="E201" s="10" t="s">
        <v>999</v>
      </c>
      <c r="F201" s="10" t="s">
        <v>337</v>
      </c>
      <c r="G201" s="10"/>
      <c r="H201" s="10" t="s">
        <v>1922</v>
      </c>
      <c r="I201" s="10" t="s">
        <v>1923</v>
      </c>
      <c r="J201" s="10" t="s">
        <v>1924</v>
      </c>
      <c r="K201" s="10"/>
      <c r="L201" s="10" t="s">
        <v>1925</v>
      </c>
      <c r="M201" s="10"/>
      <c r="N201" s="10" t="s">
        <v>13</v>
      </c>
      <c r="O201" s="10" t="s">
        <v>14</v>
      </c>
      <c r="P201" s="10" t="s">
        <v>48</v>
      </c>
      <c r="Q201" s="10" t="s">
        <v>16</v>
      </c>
      <c r="R201" s="10">
        <v>-10</v>
      </c>
    </row>
    <row r="202" spans="1:18" s="11" customFormat="1" hidden="1" x14ac:dyDescent="0.25">
      <c r="A202" s="9" t="s">
        <v>1926</v>
      </c>
      <c r="B202" s="9" t="s">
        <v>1927</v>
      </c>
      <c r="C202" s="10"/>
      <c r="D202" s="10" t="s">
        <v>1928</v>
      </c>
      <c r="E202" s="10" t="s">
        <v>999</v>
      </c>
      <c r="F202" s="10" t="s">
        <v>337</v>
      </c>
      <c r="G202" s="10"/>
      <c r="H202" s="10" t="s">
        <v>1929</v>
      </c>
      <c r="I202" s="10" t="s">
        <v>1930</v>
      </c>
      <c r="J202" s="10" t="s">
        <v>993</v>
      </c>
      <c r="K202" s="10"/>
      <c r="L202" s="10" t="s">
        <v>1931</v>
      </c>
      <c r="M202" s="10" t="s">
        <v>1932</v>
      </c>
      <c r="N202" s="10" t="s">
        <v>13</v>
      </c>
      <c r="O202" s="10" t="s">
        <v>14</v>
      </c>
      <c r="P202" s="10" t="s">
        <v>403</v>
      </c>
      <c r="Q202" s="10" t="s">
        <v>16</v>
      </c>
      <c r="R202" s="10" t="s">
        <v>1899</v>
      </c>
    </row>
    <row r="203" spans="1:18" s="11" customFormat="1" hidden="1" x14ac:dyDescent="0.25">
      <c r="A203" s="9" t="s">
        <v>1933</v>
      </c>
      <c r="B203" s="9" t="s">
        <v>1934</v>
      </c>
      <c r="C203" s="10"/>
      <c r="D203" s="10" t="s">
        <v>1935</v>
      </c>
      <c r="E203" s="10" t="s">
        <v>999</v>
      </c>
      <c r="F203" s="10" t="s">
        <v>337</v>
      </c>
      <c r="G203" s="10"/>
      <c r="H203" s="10" t="s">
        <v>399</v>
      </c>
      <c r="I203" s="10" t="s">
        <v>400</v>
      </c>
      <c r="J203" s="10" t="s">
        <v>401</v>
      </c>
      <c r="K203" s="10"/>
      <c r="L203" s="10" t="s">
        <v>402</v>
      </c>
      <c r="M203" s="10"/>
      <c r="N203" s="10" t="s">
        <v>13</v>
      </c>
      <c r="O203" s="10" t="s">
        <v>14</v>
      </c>
      <c r="P203" s="10" t="s">
        <v>38</v>
      </c>
      <c r="Q203" s="10" t="s">
        <v>16</v>
      </c>
      <c r="R203" s="10" t="s">
        <v>1899</v>
      </c>
    </row>
    <row r="204" spans="1:18" s="11" customFormat="1" x14ac:dyDescent="0.25">
      <c r="A204" s="9" t="s">
        <v>537</v>
      </c>
      <c r="B204" s="9" t="s">
        <v>538</v>
      </c>
      <c r="C204" s="10"/>
      <c r="D204" s="10" t="s">
        <v>539</v>
      </c>
      <c r="E204" s="10" t="s">
        <v>17</v>
      </c>
      <c r="F204" s="10" t="s">
        <v>337</v>
      </c>
      <c r="G204" s="10"/>
      <c r="H204" s="10" t="s">
        <v>438</v>
      </c>
      <c r="I204" s="10" t="s">
        <v>439</v>
      </c>
      <c r="J204" s="10" t="s">
        <v>540</v>
      </c>
      <c r="K204" s="10"/>
      <c r="L204" s="10" t="s">
        <v>441</v>
      </c>
      <c r="M204" s="10" t="s">
        <v>541</v>
      </c>
      <c r="N204" s="10" t="s">
        <v>13</v>
      </c>
      <c r="O204" s="10" t="s">
        <v>14</v>
      </c>
      <c r="P204" s="10" t="s">
        <v>38</v>
      </c>
      <c r="Q204" s="10" t="s">
        <v>16</v>
      </c>
      <c r="R204" s="10" t="s">
        <v>89</v>
      </c>
    </row>
    <row r="205" spans="1:18" s="11" customFormat="1" hidden="1" x14ac:dyDescent="0.25">
      <c r="A205" s="9" t="s">
        <v>1936</v>
      </c>
      <c r="B205" s="9" t="s">
        <v>1937</v>
      </c>
      <c r="C205" s="10"/>
      <c r="D205" s="10" t="s">
        <v>1938</v>
      </c>
      <c r="E205" s="10" t="s">
        <v>992</v>
      </c>
      <c r="F205" s="10" t="s">
        <v>337</v>
      </c>
      <c r="G205" s="10"/>
      <c r="H205" s="10" t="s">
        <v>1939</v>
      </c>
      <c r="I205" s="10" t="s">
        <v>1940</v>
      </c>
      <c r="J205" s="10" t="s">
        <v>1941</v>
      </c>
      <c r="K205" s="10"/>
      <c r="L205" s="10" t="s">
        <v>1942</v>
      </c>
      <c r="M205" s="10"/>
      <c r="N205" s="10" t="s">
        <v>13</v>
      </c>
      <c r="O205" s="10" t="s">
        <v>14</v>
      </c>
      <c r="P205" s="10" t="s">
        <v>994</v>
      </c>
      <c r="Q205" s="10" t="s">
        <v>16</v>
      </c>
      <c r="R205" s="10" t="s">
        <v>1910</v>
      </c>
    </row>
    <row r="206" spans="1:18" s="11" customFormat="1" hidden="1" x14ac:dyDescent="0.25">
      <c r="A206" s="9" t="s">
        <v>1943</v>
      </c>
      <c r="B206" s="9" t="s">
        <v>1944</v>
      </c>
      <c r="C206" s="10"/>
      <c r="D206" s="10" t="s">
        <v>1945</v>
      </c>
      <c r="E206" s="10" t="s">
        <v>999</v>
      </c>
      <c r="F206" s="10" t="s">
        <v>337</v>
      </c>
      <c r="G206" s="10"/>
      <c r="H206" s="10" t="s">
        <v>1946</v>
      </c>
      <c r="I206" s="10" t="s">
        <v>1947</v>
      </c>
      <c r="J206" s="10" t="s">
        <v>1948</v>
      </c>
      <c r="K206" s="10"/>
      <c r="L206" s="10" t="s">
        <v>1949</v>
      </c>
      <c r="M206" s="10" t="s">
        <v>1950</v>
      </c>
      <c r="N206" s="10" t="s">
        <v>13</v>
      </c>
      <c r="O206" s="10" t="s">
        <v>14</v>
      </c>
      <c r="P206" s="10" t="s">
        <v>1030</v>
      </c>
      <c r="Q206" s="10" t="s">
        <v>16</v>
      </c>
      <c r="R206" s="10" t="s">
        <v>1899</v>
      </c>
    </row>
    <row r="207" spans="1:18" s="11" customFormat="1" hidden="1" x14ac:dyDescent="0.25">
      <c r="A207" s="9" t="s">
        <v>1951</v>
      </c>
      <c r="B207" s="9" t="s">
        <v>1952</v>
      </c>
      <c r="C207" s="10"/>
      <c r="D207" s="10" t="s">
        <v>1953</v>
      </c>
      <c r="E207" s="10" t="s">
        <v>999</v>
      </c>
      <c r="F207" s="10" t="s">
        <v>337</v>
      </c>
      <c r="G207" s="10"/>
      <c r="H207" s="10" t="s">
        <v>1954</v>
      </c>
      <c r="I207" s="10" t="s">
        <v>1955</v>
      </c>
      <c r="J207" s="10" t="s">
        <v>1956</v>
      </c>
      <c r="K207" s="10"/>
      <c r="L207" s="10" t="s">
        <v>1957</v>
      </c>
      <c r="M207" s="10"/>
      <c r="N207" s="10" t="s">
        <v>13</v>
      </c>
      <c r="O207" s="10" t="s">
        <v>14</v>
      </c>
      <c r="P207" s="10" t="s">
        <v>1030</v>
      </c>
      <c r="Q207" s="10" t="s">
        <v>16</v>
      </c>
      <c r="R207" s="10" t="s">
        <v>1899</v>
      </c>
    </row>
    <row r="208" spans="1:18" s="11" customFormat="1" hidden="1" x14ac:dyDescent="0.25">
      <c r="A208" s="9" t="s">
        <v>1958</v>
      </c>
      <c r="B208" s="9" t="s">
        <v>1959</v>
      </c>
      <c r="C208" s="10"/>
      <c r="D208" s="10" t="s">
        <v>1960</v>
      </c>
      <c r="E208" s="10" t="s">
        <v>992</v>
      </c>
      <c r="F208" s="10" t="s">
        <v>337</v>
      </c>
      <c r="G208" s="10"/>
      <c r="H208" s="10" t="s">
        <v>1961</v>
      </c>
      <c r="I208" s="10" t="s">
        <v>1962</v>
      </c>
      <c r="J208" s="10" t="s">
        <v>1963</v>
      </c>
      <c r="K208" s="10"/>
      <c r="L208" s="10" t="s">
        <v>1964</v>
      </c>
      <c r="M208" s="10" t="s">
        <v>1965</v>
      </c>
      <c r="N208" s="10" t="s">
        <v>13</v>
      </c>
      <c r="O208" s="10" t="s">
        <v>14</v>
      </c>
      <c r="P208" s="10" t="s">
        <v>223</v>
      </c>
      <c r="Q208" s="10" t="s">
        <v>16</v>
      </c>
      <c r="R208" s="10" t="s">
        <v>1910</v>
      </c>
    </row>
    <row r="209" spans="1:18" s="11" customFormat="1" hidden="1" x14ac:dyDescent="0.25">
      <c r="A209" s="9" t="s">
        <v>1966</v>
      </c>
      <c r="B209" s="9" t="s">
        <v>1967</v>
      </c>
      <c r="C209" s="10"/>
      <c r="D209" s="10" t="s">
        <v>1968</v>
      </c>
      <c r="E209" s="10" t="s">
        <v>999</v>
      </c>
      <c r="F209" s="10" t="s">
        <v>337</v>
      </c>
      <c r="G209" s="10"/>
      <c r="H209" s="10" t="s">
        <v>1961</v>
      </c>
      <c r="I209" s="10" t="s">
        <v>1962</v>
      </c>
      <c r="J209" s="10" t="s">
        <v>1963</v>
      </c>
      <c r="K209" s="10"/>
      <c r="L209" s="10" t="s">
        <v>1964</v>
      </c>
      <c r="M209" s="10" t="s">
        <v>1965</v>
      </c>
      <c r="N209" s="10" t="s">
        <v>13</v>
      </c>
      <c r="O209" s="10" t="s">
        <v>14</v>
      </c>
      <c r="P209" s="10" t="s">
        <v>223</v>
      </c>
      <c r="Q209" s="10" t="s">
        <v>16</v>
      </c>
      <c r="R209" s="10" t="s">
        <v>1899</v>
      </c>
    </row>
    <row r="210" spans="1:18" s="11" customFormat="1" hidden="1" x14ac:dyDescent="0.25">
      <c r="A210" s="9" t="s">
        <v>1969</v>
      </c>
      <c r="B210" s="9" t="s">
        <v>1970</v>
      </c>
      <c r="C210" s="10"/>
      <c r="D210" s="10" t="s">
        <v>1971</v>
      </c>
      <c r="E210" s="10" t="s">
        <v>999</v>
      </c>
      <c r="F210" s="10" t="s">
        <v>337</v>
      </c>
      <c r="G210" s="10"/>
      <c r="H210" s="10" t="s">
        <v>140</v>
      </c>
      <c r="I210" s="10" t="s">
        <v>141</v>
      </c>
      <c r="J210" s="10" t="s">
        <v>142</v>
      </c>
      <c r="K210" s="10"/>
      <c r="L210" s="10" t="s">
        <v>143</v>
      </c>
      <c r="M210" s="10" t="s">
        <v>1071</v>
      </c>
      <c r="N210" s="10" t="s">
        <v>13</v>
      </c>
      <c r="O210" s="10" t="s">
        <v>14</v>
      </c>
      <c r="P210" s="10" t="s">
        <v>15</v>
      </c>
      <c r="Q210" s="10" t="s">
        <v>16</v>
      </c>
      <c r="R210" s="10" t="s">
        <v>1899</v>
      </c>
    </row>
    <row r="211" spans="1:18" s="11" customFormat="1" hidden="1" x14ac:dyDescent="0.25">
      <c r="A211" s="9" t="s">
        <v>1972</v>
      </c>
      <c r="B211" s="9" t="s">
        <v>1973</v>
      </c>
      <c r="C211" s="10"/>
      <c r="D211" s="10" t="s">
        <v>1974</v>
      </c>
      <c r="E211" s="10" t="s">
        <v>992</v>
      </c>
      <c r="F211" s="10" t="s">
        <v>337</v>
      </c>
      <c r="G211" s="10"/>
      <c r="H211" s="10" t="s">
        <v>1975</v>
      </c>
      <c r="I211" s="10" t="s">
        <v>1976</v>
      </c>
      <c r="J211" s="10" t="s">
        <v>1977</v>
      </c>
      <c r="K211" s="10"/>
      <c r="L211" s="10" t="s">
        <v>1978</v>
      </c>
      <c r="M211" s="10"/>
      <c r="N211" s="10" t="s">
        <v>13</v>
      </c>
      <c r="O211" s="10" t="s">
        <v>14</v>
      </c>
      <c r="P211" s="10" t="s">
        <v>994</v>
      </c>
      <c r="Q211" s="10" t="s">
        <v>16</v>
      </c>
      <c r="R211" s="10" t="s">
        <v>1910</v>
      </c>
    </row>
    <row r="212" spans="1:18" s="11" customFormat="1" hidden="1" x14ac:dyDescent="0.25">
      <c r="A212" s="9" t="s">
        <v>1979</v>
      </c>
      <c r="B212" s="9" t="s">
        <v>1980</v>
      </c>
      <c r="C212" s="10"/>
      <c r="D212" s="10" t="s">
        <v>1981</v>
      </c>
      <c r="E212" s="10" t="s">
        <v>992</v>
      </c>
      <c r="F212" s="10" t="s">
        <v>337</v>
      </c>
      <c r="G212" s="10"/>
      <c r="H212" s="10" t="s">
        <v>1961</v>
      </c>
      <c r="I212" s="10" t="s">
        <v>1962</v>
      </c>
      <c r="J212" s="10" t="s">
        <v>1963</v>
      </c>
      <c r="K212" s="10"/>
      <c r="L212" s="10" t="s">
        <v>1964</v>
      </c>
      <c r="M212" s="10" t="s">
        <v>1965</v>
      </c>
      <c r="N212" s="10" t="s">
        <v>13</v>
      </c>
      <c r="O212" s="10" t="s">
        <v>14</v>
      </c>
      <c r="P212" s="10" t="s">
        <v>25</v>
      </c>
      <c r="Q212" s="10" t="s">
        <v>16</v>
      </c>
      <c r="R212" s="10" t="s">
        <v>1910</v>
      </c>
    </row>
    <row r="213" spans="1:18" s="11" customFormat="1" hidden="1" x14ac:dyDescent="0.25">
      <c r="A213" s="9" t="s">
        <v>1982</v>
      </c>
      <c r="B213" s="9" t="s">
        <v>1983</v>
      </c>
      <c r="C213" s="10"/>
      <c r="D213" s="10" t="s">
        <v>1984</v>
      </c>
      <c r="E213" s="10" t="s">
        <v>999</v>
      </c>
      <c r="F213" s="10" t="s">
        <v>337</v>
      </c>
      <c r="G213" s="10"/>
      <c r="H213" s="10" t="s">
        <v>66</v>
      </c>
      <c r="I213" s="10" t="s">
        <v>83</v>
      </c>
      <c r="J213" s="10" t="s">
        <v>234</v>
      </c>
      <c r="K213" s="10"/>
      <c r="L213" s="10" t="s">
        <v>235</v>
      </c>
      <c r="M213" s="10"/>
      <c r="N213" s="10" t="s">
        <v>51</v>
      </c>
      <c r="O213" s="10" t="s">
        <v>52</v>
      </c>
      <c r="P213" s="10" t="s">
        <v>37</v>
      </c>
      <c r="Q213" s="10" t="s">
        <v>16</v>
      </c>
      <c r="R213" s="10" t="s">
        <v>1899</v>
      </c>
    </row>
    <row r="214" spans="1:18" s="11" customFormat="1" hidden="1" x14ac:dyDescent="0.25">
      <c r="A214" s="9" t="s">
        <v>1985</v>
      </c>
      <c r="B214" s="9" t="s">
        <v>1986</v>
      </c>
      <c r="C214" s="10"/>
      <c r="D214" s="10" t="s">
        <v>1987</v>
      </c>
      <c r="E214" s="10" t="s">
        <v>999</v>
      </c>
      <c r="F214" s="10" t="s">
        <v>337</v>
      </c>
      <c r="G214" s="10"/>
      <c r="H214" s="10" t="s">
        <v>1988</v>
      </c>
      <c r="I214" s="10"/>
      <c r="J214" s="10" t="s">
        <v>1988</v>
      </c>
      <c r="K214" s="10"/>
      <c r="L214" s="10" t="s">
        <v>1989</v>
      </c>
      <c r="M214" s="10"/>
      <c r="N214" s="10" t="s">
        <v>13</v>
      </c>
      <c r="O214" s="10" t="s">
        <v>14</v>
      </c>
      <c r="P214" s="10" t="s">
        <v>38</v>
      </c>
      <c r="Q214" s="10" t="s">
        <v>16</v>
      </c>
      <c r="R214" s="10" t="s">
        <v>1899</v>
      </c>
    </row>
    <row r="215" spans="1:18" s="11" customFormat="1" hidden="1" x14ac:dyDescent="0.25">
      <c r="A215" s="9" t="s">
        <v>1990</v>
      </c>
      <c r="B215" s="9" t="s">
        <v>1991</v>
      </c>
      <c r="C215" s="10"/>
      <c r="D215" s="10" t="s">
        <v>998</v>
      </c>
      <c r="E215" s="10" t="s">
        <v>1585</v>
      </c>
      <c r="F215" s="10" t="s">
        <v>337</v>
      </c>
      <c r="G215" s="10"/>
      <c r="H215" s="10" t="s">
        <v>1992</v>
      </c>
      <c r="I215" s="10" t="s">
        <v>1993</v>
      </c>
      <c r="J215" s="10" t="s">
        <v>476</v>
      </c>
      <c r="K215" s="10"/>
      <c r="L215" s="10" t="s">
        <v>1994</v>
      </c>
      <c r="M215" s="10" t="s">
        <v>1995</v>
      </c>
      <c r="N215" s="10" t="s">
        <v>115</v>
      </c>
      <c r="O215" s="10" t="s">
        <v>116</v>
      </c>
      <c r="P215" s="10"/>
      <c r="Q215" s="10" t="s">
        <v>16</v>
      </c>
      <c r="R215" s="10" t="s">
        <v>1910</v>
      </c>
    </row>
    <row r="216" spans="1:18" s="11" customFormat="1" hidden="1" x14ac:dyDescent="0.25">
      <c r="A216" s="9" t="s">
        <v>1996</v>
      </c>
      <c r="B216" s="9" t="s">
        <v>1997</v>
      </c>
      <c r="C216" s="10"/>
      <c r="D216" s="10" t="s">
        <v>1998</v>
      </c>
      <c r="E216" s="10" t="s">
        <v>999</v>
      </c>
      <c r="F216" s="10" t="s">
        <v>337</v>
      </c>
      <c r="G216" s="10"/>
      <c r="H216" s="10" t="s">
        <v>1999</v>
      </c>
      <c r="I216" s="10" t="s">
        <v>2000</v>
      </c>
      <c r="J216" s="10" t="s">
        <v>2001</v>
      </c>
      <c r="K216" s="10"/>
      <c r="L216" s="10" t="s">
        <v>2002</v>
      </c>
      <c r="M216" s="10"/>
      <c r="N216" s="10" t="s">
        <v>13</v>
      </c>
      <c r="O216" s="10" t="s">
        <v>14</v>
      </c>
      <c r="P216" s="10" t="s">
        <v>15</v>
      </c>
      <c r="Q216" s="10" t="s">
        <v>16</v>
      </c>
      <c r="R216" s="10" t="s">
        <v>1899</v>
      </c>
    </row>
    <row r="217" spans="1:18" s="11" customFormat="1" hidden="1" x14ac:dyDescent="0.25">
      <c r="A217" s="9" t="s">
        <v>2003</v>
      </c>
      <c r="B217" s="9" t="s">
        <v>2004</v>
      </c>
      <c r="C217" s="10"/>
      <c r="D217" s="10" t="s">
        <v>998</v>
      </c>
      <c r="E217" s="10" t="s">
        <v>1585</v>
      </c>
      <c r="F217" s="10" t="s">
        <v>337</v>
      </c>
      <c r="G217" s="10"/>
      <c r="H217" s="10" t="s">
        <v>2005</v>
      </c>
      <c r="I217" s="10" t="s">
        <v>2006</v>
      </c>
      <c r="J217" s="10" t="s">
        <v>2007</v>
      </c>
      <c r="K217" s="10"/>
      <c r="L217" s="10" t="s">
        <v>2008</v>
      </c>
      <c r="M217" s="10" t="s">
        <v>2009</v>
      </c>
      <c r="N217" s="10" t="s">
        <v>115</v>
      </c>
      <c r="O217" s="10" t="s">
        <v>116</v>
      </c>
      <c r="P217" s="10"/>
      <c r="Q217" s="10" t="s">
        <v>16</v>
      </c>
      <c r="R217" s="10" t="s">
        <v>1910</v>
      </c>
    </row>
    <row r="218" spans="1:18" s="11" customFormat="1" hidden="1" x14ac:dyDescent="0.25">
      <c r="A218" s="9" t="s">
        <v>2010</v>
      </c>
      <c r="B218" s="9" t="s">
        <v>2011</v>
      </c>
      <c r="C218" s="10"/>
      <c r="D218" s="10" t="s">
        <v>2012</v>
      </c>
      <c r="E218" s="10" t="s">
        <v>992</v>
      </c>
      <c r="F218" s="10" t="s">
        <v>337</v>
      </c>
      <c r="G218" s="10"/>
      <c r="H218" s="10" t="s">
        <v>2013</v>
      </c>
      <c r="I218" s="10" t="s">
        <v>2014</v>
      </c>
      <c r="J218" s="10" t="s">
        <v>2015</v>
      </c>
      <c r="K218" s="10"/>
      <c r="L218" s="10" t="s">
        <v>2016</v>
      </c>
      <c r="M218" s="10"/>
      <c r="N218" s="10" t="s">
        <v>51</v>
      </c>
      <c r="O218" s="10" t="s">
        <v>52</v>
      </c>
      <c r="P218" s="10" t="s">
        <v>37</v>
      </c>
      <c r="Q218" s="10" t="s">
        <v>16</v>
      </c>
      <c r="R218" s="10" t="s">
        <v>1910</v>
      </c>
    </row>
    <row r="219" spans="1:18" s="11" customFormat="1" hidden="1" x14ac:dyDescent="0.25">
      <c r="A219" s="9" t="s">
        <v>2017</v>
      </c>
      <c r="B219" s="9" t="s">
        <v>2018</v>
      </c>
      <c r="C219" s="10"/>
      <c r="D219" s="10" t="s">
        <v>2019</v>
      </c>
      <c r="E219" s="10" t="s">
        <v>999</v>
      </c>
      <c r="F219" s="10" t="s">
        <v>337</v>
      </c>
      <c r="G219" s="10"/>
      <c r="H219" s="10" t="s">
        <v>1288</v>
      </c>
      <c r="I219" s="10" t="s">
        <v>1289</v>
      </c>
      <c r="J219" s="10" t="s">
        <v>1290</v>
      </c>
      <c r="K219" s="10"/>
      <c r="L219" s="10" t="s">
        <v>1291</v>
      </c>
      <c r="M219" s="10" t="s">
        <v>1292</v>
      </c>
      <c r="N219" s="10" t="s">
        <v>18</v>
      </c>
      <c r="O219" s="10" t="s">
        <v>19</v>
      </c>
      <c r="P219" s="10" t="s">
        <v>38</v>
      </c>
      <c r="Q219" s="10" t="s">
        <v>16</v>
      </c>
      <c r="R219" s="10" t="s">
        <v>1899</v>
      </c>
    </row>
    <row r="220" spans="1:18" s="11" customFormat="1" x14ac:dyDescent="0.25">
      <c r="A220" s="9" t="s">
        <v>542</v>
      </c>
      <c r="B220" s="9" t="s">
        <v>543</v>
      </c>
      <c r="C220" s="10"/>
      <c r="D220" s="10" t="s">
        <v>544</v>
      </c>
      <c r="E220" s="10" t="s">
        <v>17</v>
      </c>
      <c r="F220" s="10" t="s">
        <v>337</v>
      </c>
      <c r="G220" s="10"/>
      <c r="H220" s="10" t="s">
        <v>545</v>
      </c>
      <c r="I220" s="10" t="s">
        <v>546</v>
      </c>
      <c r="J220" s="10" t="s">
        <v>547</v>
      </c>
      <c r="K220" s="10"/>
      <c r="L220" s="10" t="s">
        <v>548</v>
      </c>
      <c r="M220" s="10" t="s">
        <v>549</v>
      </c>
      <c r="N220" s="10" t="s">
        <v>44</v>
      </c>
      <c r="O220" s="10" t="s">
        <v>28</v>
      </c>
      <c r="P220" s="10" t="s">
        <v>36</v>
      </c>
      <c r="Q220" s="10" t="s">
        <v>16</v>
      </c>
      <c r="R220" s="10" t="s">
        <v>89</v>
      </c>
    </row>
    <row r="221" spans="1:18" s="11" customFormat="1" hidden="1" x14ac:dyDescent="0.25">
      <c r="A221" s="9" t="s">
        <v>2020</v>
      </c>
      <c r="B221" s="9" t="s">
        <v>2021</v>
      </c>
      <c r="C221" s="10"/>
      <c r="D221" s="10" t="s">
        <v>2022</v>
      </c>
      <c r="E221" s="10" t="s">
        <v>992</v>
      </c>
      <c r="F221" s="10" t="s">
        <v>337</v>
      </c>
      <c r="G221" s="10"/>
      <c r="H221" s="10" t="s">
        <v>2023</v>
      </c>
      <c r="I221" s="10" t="s">
        <v>2024</v>
      </c>
      <c r="J221" s="10" t="s">
        <v>2025</v>
      </c>
      <c r="K221" s="10"/>
      <c r="L221" s="10" t="s">
        <v>2026</v>
      </c>
      <c r="M221" s="10"/>
      <c r="N221" s="10" t="s">
        <v>51</v>
      </c>
      <c r="O221" s="10" t="s">
        <v>52</v>
      </c>
      <c r="P221" s="10" t="s">
        <v>37</v>
      </c>
      <c r="Q221" s="10" t="s">
        <v>16</v>
      </c>
      <c r="R221" s="10" t="s">
        <v>1910</v>
      </c>
    </row>
    <row r="222" spans="1:18" s="11" customFormat="1" hidden="1" x14ac:dyDescent="0.25">
      <c r="A222" s="9" t="s">
        <v>2027</v>
      </c>
      <c r="B222" s="9" t="s">
        <v>2028</v>
      </c>
      <c r="C222" s="10"/>
      <c r="D222" s="10" t="s">
        <v>2029</v>
      </c>
      <c r="E222" s="10" t="s">
        <v>999</v>
      </c>
      <c r="F222" s="10" t="s">
        <v>337</v>
      </c>
      <c r="G222" s="10"/>
      <c r="H222" s="10" t="s">
        <v>2030</v>
      </c>
      <c r="I222" s="10" t="s">
        <v>2031</v>
      </c>
      <c r="J222" s="10" t="s">
        <v>2032</v>
      </c>
      <c r="K222" s="10"/>
      <c r="L222" s="10" t="s">
        <v>2033</v>
      </c>
      <c r="M222" s="10" t="s">
        <v>2034</v>
      </c>
      <c r="N222" s="10" t="s">
        <v>13</v>
      </c>
      <c r="O222" s="10" t="s">
        <v>14</v>
      </c>
      <c r="P222" s="10" t="s">
        <v>223</v>
      </c>
      <c r="Q222" s="10" t="s">
        <v>16</v>
      </c>
      <c r="R222" s="10" t="s">
        <v>1899</v>
      </c>
    </row>
    <row r="223" spans="1:18" s="11" customFormat="1" hidden="1" x14ac:dyDescent="0.25">
      <c r="A223" s="9" t="s">
        <v>2035</v>
      </c>
      <c r="B223" s="9" t="s">
        <v>2036</v>
      </c>
      <c r="C223" s="10"/>
      <c r="D223" s="10" t="s">
        <v>2037</v>
      </c>
      <c r="E223" s="10" t="s">
        <v>992</v>
      </c>
      <c r="F223" s="10" t="s">
        <v>337</v>
      </c>
      <c r="G223" s="10"/>
      <c r="H223" s="10" t="s">
        <v>2038</v>
      </c>
      <c r="I223" s="10" t="s">
        <v>2039</v>
      </c>
      <c r="J223" s="10" t="s">
        <v>2040</v>
      </c>
      <c r="K223" s="10"/>
      <c r="L223" s="10" t="s">
        <v>2041</v>
      </c>
      <c r="M223" s="10"/>
      <c r="N223" s="10" t="s">
        <v>13</v>
      </c>
      <c r="O223" s="10" t="s">
        <v>14</v>
      </c>
      <c r="P223" s="10" t="s">
        <v>994</v>
      </c>
      <c r="Q223" s="10" t="s">
        <v>16</v>
      </c>
      <c r="R223" s="10" t="s">
        <v>1910</v>
      </c>
    </row>
    <row r="224" spans="1:18" s="11" customFormat="1" hidden="1" x14ac:dyDescent="0.25">
      <c r="A224" s="9" t="s">
        <v>2042</v>
      </c>
      <c r="B224" s="9" t="s">
        <v>2043</v>
      </c>
      <c r="C224" s="10"/>
      <c r="D224" s="10" t="s">
        <v>2044</v>
      </c>
      <c r="E224" s="10" t="s">
        <v>999</v>
      </c>
      <c r="F224" s="10" t="s">
        <v>337</v>
      </c>
      <c r="G224" s="10"/>
      <c r="H224" s="10" t="s">
        <v>2045</v>
      </c>
      <c r="I224" s="10" t="s">
        <v>2046</v>
      </c>
      <c r="J224" s="10" t="s">
        <v>2047</v>
      </c>
      <c r="K224" s="10" t="s">
        <v>2048</v>
      </c>
      <c r="L224" s="10" t="s">
        <v>2048</v>
      </c>
      <c r="M224" s="10" t="s">
        <v>2049</v>
      </c>
      <c r="N224" s="10" t="s">
        <v>13</v>
      </c>
      <c r="O224" s="10" t="s">
        <v>14</v>
      </c>
      <c r="P224" s="10" t="s">
        <v>367</v>
      </c>
      <c r="Q224" s="10" t="s">
        <v>16</v>
      </c>
      <c r="R224" s="10" t="s">
        <v>1899</v>
      </c>
    </row>
    <row r="225" spans="1:18" s="11" customFormat="1" hidden="1" x14ac:dyDescent="0.25">
      <c r="A225" s="9" t="s">
        <v>2050</v>
      </c>
      <c r="B225" s="9" t="s">
        <v>2051</v>
      </c>
      <c r="C225" s="10"/>
      <c r="D225" s="10" t="s">
        <v>2052</v>
      </c>
      <c r="E225" s="10" t="s">
        <v>999</v>
      </c>
      <c r="F225" s="10" t="s">
        <v>337</v>
      </c>
      <c r="G225" s="10"/>
      <c r="H225" s="10" t="s">
        <v>2053</v>
      </c>
      <c r="I225" s="10" t="s">
        <v>2054</v>
      </c>
      <c r="J225" s="10" t="s">
        <v>2055</v>
      </c>
      <c r="K225" s="10"/>
      <c r="L225" s="10" t="s">
        <v>2056</v>
      </c>
      <c r="M225" s="10" t="s">
        <v>2057</v>
      </c>
      <c r="N225" s="10" t="s">
        <v>13</v>
      </c>
      <c r="O225" s="10" t="s">
        <v>14</v>
      </c>
      <c r="P225" s="10" t="s">
        <v>1014</v>
      </c>
      <c r="Q225" s="10" t="s">
        <v>16</v>
      </c>
      <c r="R225" s="10" t="s">
        <v>2058</v>
      </c>
    </row>
    <row r="226" spans="1:18" s="11" customFormat="1" x14ac:dyDescent="0.25">
      <c r="A226" s="9" t="s">
        <v>550</v>
      </c>
      <c r="B226" s="9" t="s">
        <v>551</v>
      </c>
      <c r="C226" s="10"/>
      <c r="D226" s="10" t="s">
        <v>552</v>
      </c>
      <c r="E226" s="10" t="s">
        <v>54</v>
      </c>
      <c r="F226" s="10" t="s">
        <v>337</v>
      </c>
      <c r="G226" s="10"/>
      <c r="H226" s="10" t="s">
        <v>553</v>
      </c>
      <c r="I226" s="10" t="s">
        <v>554</v>
      </c>
      <c r="J226" s="10" t="s">
        <v>555</v>
      </c>
      <c r="K226" s="10" t="s">
        <v>556</v>
      </c>
      <c r="L226" s="10" t="s">
        <v>556</v>
      </c>
      <c r="M226" s="10" t="s">
        <v>557</v>
      </c>
      <c r="N226" s="10" t="s">
        <v>51</v>
      </c>
      <c r="O226" s="10" t="s">
        <v>52</v>
      </c>
      <c r="P226" s="10" t="s">
        <v>36</v>
      </c>
      <c r="Q226" s="10" t="s">
        <v>16</v>
      </c>
      <c r="R226" s="10" t="s">
        <v>49</v>
      </c>
    </row>
    <row r="227" spans="1:18" s="11" customFormat="1" hidden="1" x14ac:dyDescent="0.25">
      <c r="A227" s="9" t="s">
        <v>2059</v>
      </c>
      <c r="B227" s="9" t="s">
        <v>2060</v>
      </c>
      <c r="C227" s="10"/>
      <c r="D227" s="10" t="s">
        <v>2061</v>
      </c>
      <c r="E227" s="10" t="s">
        <v>992</v>
      </c>
      <c r="F227" s="10" t="s">
        <v>337</v>
      </c>
      <c r="G227" s="10"/>
      <c r="H227" s="10"/>
      <c r="I227" s="10"/>
      <c r="J227" s="10"/>
      <c r="K227" s="10" t="s">
        <v>123</v>
      </c>
      <c r="L227" s="10" t="s">
        <v>123</v>
      </c>
      <c r="M227" s="10"/>
      <c r="N227" s="10" t="s">
        <v>13</v>
      </c>
      <c r="O227" s="10" t="s">
        <v>14</v>
      </c>
      <c r="P227" s="10" t="s">
        <v>37</v>
      </c>
      <c r="Q227" s="10" t="s">
        <v>16</v>
      </c>
      <c r="R227" s="10" t="s">
        <v>2062</v>
      </c>
    </row>
    <row r="228" spans="1:18" s="11" customFormat="1" hidden="1" x14ac:dyDescent="0.25">
      <c r="A228" s="9" t="s">
        <v>2063</v>
      </c>
      <c r="B228" s="9" t="s">
        <v>2064</v>
      </c>
      <c r="C228" s="10"/>
      <c r="D228" s="10" t="s">
        <v>998</v>
      </c>
      <c r="E228" s="10" t="s">
        <v>1585</v>
      </c>
      <c r="F228" s="10" t="s">
        <v>337</v>
      </c>
      <c r="G228" s="10"/>
      <c r="H228" s="10" t="s">
        <v>2065</v>
      </c>
      <c r="I228" s="10" t="s">
        <v>2066</v>
      </c>
      <c r="J228" s="10" t="s">
        <v>2067</v>
      </c>
      <c r="K228" s="10"/>
      <c r="L228" s="10" t="s">
        <v>2068</v>
      </c>
      <c r="M228" s="10" t="s">
        <v>2069</v>
      </c>
      <c r="N228" s="10" t="s">
        <v>115</v>
      </c>
      <c r="O228" s="10" t="s">
        <v>116</v>
      </c>
      <c r="P228" s="10"/>
      <c r="Q228" s="10" t="s">
        <v>16</v>
      </c>
      <c r="R228" s="10" t="s">
        <v>338</v>
      </c>
    </row>
    <row r="229" spans="1:18" s="11" customFormat="1" hidden="1" x14ac:dyDescent="0.25">
      <c r="A229" s="9" t="s">
        <v>2070</v>
      </c>
      <c r="B229" s="9" t="s">
        <v>2071</v>
      </c>
      <c r="C229" s="10"/>
      <c r="D229" s="10" t="s">
        <v>2072</v>
      </c>
      <c r="E229" s="10" t="s">
        <v>992</v>
      </c>
      <c r="F229" s="10" t="s">
        <v>337</v>
      </c>
      <c r="G229" s="10"/>
      <c r="H229" s="10" t="s">
        <v>2073</v>
      </c>
      <c r="I229" s="10" t="s">
        <v>2074</v>
      </c>
      <c r="J229" s="10" t="s">
        <v>2075</v>
      </c>
      <c r="K229" s="10"/>
      <c r="L229" s="10" t="s">
        <v>2076</v>
      </c>
      <c r="M229" s="10"/>
      <c r="N229" s="10" t="s">
        <v>13</v>
      </c>
      <c r="O229" s="10" t="s">
        <v>14</v>
      </c>
      <c r="P229" s="10" t="s">
        <v>20</v>
      </c>
      <c r="Q229" s="10" t="s">
        <v>16</v>
      </c>
      <c r="R229" s="10" t="s">
        <v>338</v>
      </c>
    </row>
    <row r="230" spans="1:18" s="11" customFormat="1" hidden="1" x14ac:dyDescent="0.25">
      <c r="A230" s="9" t="s">
        <v>2077</v>
      </c>
      <c r="B230" s="9" t="s">
        <v>2078</v>
      </c>
      <c r="C230" s="10"/>
      <c r="D230" s="10" t="s">
        <v>2079</v>
      </c>
      <c r="E230" s="10" t="s">
        <v>992</v>
      </c>
      <c r="F230" s="10" t="s">
        <v>337</v>
      </c>
      <c r="G230" s="10"/>
      <c r="H230" s="10" t="s">
        <v>2080</v>
      </c>
      <c r="I230" s="10" t="s">
        <v>2081</v>
      </c>
      <c r="J230" s="10" t="s">
        <v>2082</v>
      </c>
      <c r="K230" s="10"/>
      <c r="L230" s="10" t="s">
        <v>2083</v>
      </c>
      <c r="M230" s="10"/>
      <c r="N230" s="10" t="s">
        <v>13</v>
      </c>
      <c r="O230" s="10" t="s">
        <v>14</v>
      </c>
      <c r="P230" s="10" t="s">
        <v>994</v>
      </c>
      <c r="Q230" s="10" t="s">
        <v>16</v>
      </c>
      <c r="R230" s="10" t="s">
        <v>338</v>
      </c>
    </row>
    <row r="231" spans="1:18" s="11" customFormat="1" hidden="1" x14ac:dyDescent="0.25">
      <c r="A231" s="9" t="s">
        <v>2084</v>
      </c>
      <c r="B231" s="9" t="s">
        <v>2085</v>
      </c>
      <c r="C231" s="10"/>
      <c r="D231" s="10" t="s">
        <v>2086</v>
      </c>
      <c r="E231" s="10" t="s">
        <v>999</v>
      </c>
      <c r="F231" s="10" t="s">
        <v>337</v>
      </c>
      <c r="G231" s="10"/>
      <c r="H231" s="10" t="s">
        <v>2087</v>
      </c>
      <c r="I231" s="10" t="s">
        <v>2088</v>
      </c>
      <c r="J231" s="10" t="s">
        <v>2089</v>
      </c>
      <c r="K231" s="10"/>
      <c r="L231" s="10" t="s">
        <v>2090</v>
      </c>
      <c r="M231" s="10"/>
      <c r="N231" s="10" t="s">
        <v>13</v>
      </c>
      <c r="O231" s="10" t="s">
        <v>14</v>
      </c>
      <c r="P231" s="10" t="s">
        <v>223</v>
      </c>
      <c r="Q231" s="10" t="s">
        <v>30</v>
      </c>
      <c r="R231" s="10" t="s">
        <v>124</v>
      </c>
    </row>
    <row r="232" spans="1:18" s="11" customFormat="1" hidden="1" x14ac:dyDescent="0.25">
      <c r="A232" s="9" t="s">
        <v>2091</v>
      </c>
      <c r="B232" s="9" t="s">
        <v>2092</v>
      </c>
      <c r="C232" s="10"/>
      <c r="D232" s="10" t="s">
        <v>2093</v>
      </c>
      <c r="E232" s="10" t="s">
        <v>999</v>
      </c>
      <c r="F232" s="10" t="s">
        <v>337</v>
      </c>
      <c r="G232" s="10"/>
      <c r="H232" s="10" t="s">
        <v>2094</v>
      </c>
      <c r="I232" s="10" t="s">
        <v>2095</v>
      </c>
      <c r="J232" s="10" t="s">
        <v>2096</v>
      </c>
      <c r="K232" s="10"/>
      <c r="L232" s="10" t="s">
        <v>2097</v>
      </c>
      <c r="M232" s="10"/>
      <c r="N232" s="10" t="s">
        <v>51</v>
      </c>
      <c r="O232" s="10" t="s">
        <v>52</v>
      </c>
      <c r="P232" s="10" t="s">
        <v>37</v>
      </c>
      <c r="Q232" s="10" t="s">
        <v>16</v>
      </c>
      <c r="R232" s="10" t="s">
        <v>124</v>
      </c>
    </row>
    <row r="233" spans="1:18" s="11" customFormat="1" hidden="1" x14ac:dyDescent="0.25">
      <c r="A233" s="9" t="s">
        <v>2098</v>
      </c>
      <c r="B233" s="9" t="s">
        <v>2099</v>
      </c>
      <c r="C233" s="10"/>
      <c r="D233" s="10" t="s">
        <v>2100</v>
      </c>
      <c r="E233" s="10" t="s">
        <v>992</v>
      </c>
      <c r="F233" s="10" t="s">
        <v>337</v>
      </c>
      <c r="G233" s="10"/>
      <c r="H233" s="10" t="s">
        <v>2101</v>
      </c>
      <c r="I233" s="10" t="s">
        <v>2102</v>
      </c>
      <c r="J233" s="10" t="s">
        <v>2103</v>
      </c>
      <c r="K233" s="10"/>
      <c r="L233" s="10" t="s">
        <v>2104</v>
      </c>
      <c r="M233" s="10"/>
      <c r="N233" s="10" t="s">
        <v>13</v>
      </c>
      <c r="O233" s="10" t="s">
        <v>14</v>
      </c>
      <c r="P233" s="10" t="s">
        <v>994</v>
      </c>
      <c r="Q233" s="10" t="s">
        <v>16</v>
      </c>
      <c r="R233" s="10" t="s">
        <v>338</v>
      </c>
    </row>
    <row r="234" spans="1:18" s="11" customFormat="1" hidden="1" x14ac:dyDescent="0.25">
      <c r="A234" s="9" t="s">
        <v>2105</v>
      </c>
      <c r="B234" s="9" t="s">
        <v>2106</v>
      </c>
      <c r="C234" s="10"/>
      <c r="D234" s="10" t="s">
        <v>2107</v>
      </c>
      <c r="E234" s="10" t="s">
        <v>999</v>
      </c>
      <c r="F234" s="10" t="s">
        <v>337</v>
      </c>
      <c r="G234" s="10"/>
      <c r="H234" s="10" t="s">
        <v>2108</v>
      </c>
      <c r="I234" s="10" t="s">
        <v>2109</v>
      </c>
      <c r="J234" s="10" t="s">
        <v>2110</v>
      </c>
      <c r="K234" s="10"/>
      <c r="L234" s="10" t="s">
        <v>85</v>
      </c>
      <c r="M234" s="10" t="s">
        <v>2111</v>
      </c>
      <c r="N234" s="10" t="s">
        <v>13</v>
      </c>
      <c r="O234" s="10" t="s">
        <v>14</v>
      </c>
      <c r="P234" s="10" t="s">
        <v>15</v>
      </c>
      <c r="Q234" s="10" t="s">
        <v>16</v>
      </c>
      <c r="R234" s="10" t="s">
        <v>124</v>
      </c>
    </row>
    <row r="235" spans="1:18" s="11" customFormat="1" hidden="1" x14ac:dyDescent="0.25">
      <c r="A235" s="9" t="s">
        <v>2112</v>
      </c>
      <c r="B235" s="9" t="s">
        <v>2113</v>
      </c>
      <c r="C235" s="10"/>
      <c r="D235" s="10" t="s">
        <v>2114</v>
      </c>
      <c r="E235" s="10" t="s">
        <v>992</v>
      </c>
      <c r="F235" s="10" t="s">
        <v>337</v>
      </c>
      <c r="G235" s="10"/>
      <c r="H235" s="10" t="s">
        <v>2115</v>
      </c>
      <c r="I235" s="10" t="s">
        <v>2116</v>
      </c>
      <c r="J235" s="10" t="s">
        <v>2117</v>
      </c>
      <c r="K235" s="10"/>
      <c r="L235" s="10" t="s">
        <v>2118</v>
      </c>
      <c r="M235" s="10"/>
      <c r="N235" s="10" t="s">
        <v>13</v>
      </c>
      <c r="O235" s="10" t="s">
        <v>14</v>
      </c>
      <c r="P235" s="10" t="s">
        <v>994</v>
      </c>
      <c r="Q235" s="10" t="s">
        <v>16</v>
      </c>
      <c r="R235" s="10" t="s">
        <v>338</v>
      </c>
    </row>
    <row r="236" spans="1:18" s="11" customFormat="1" hidden="1" x14ac:dyDescent="0.25">
      <c r="A236" s="9" t="s">
        <v>2119</v>
      </c>
      <c r="B236" s="9" t="s">
        <v>2120</v>
      </c>
      <c r="C236" s="10"/>
      <c r="D236" s="10" t="s">
        <v>2121</v>
      </c>
      <c r="E236" s="10" t="s">
        <v>999</v>
      </c>
      <c r="F236" s="10" t="s">
        <v>337</v>
      </c>
      <c r="G236" s="10"/>
      <c r="H236" s="10" t="s">
        <v>2122</v>
      </c>
      <c r="I236" s="10" t="s">
        <v>2123</v>
      </c>
      <c r="J236" s="10" t="s">
        <v>2124</v>
      </c>
      <c r="K236" s="10"/>
      <c r="L236" s="10" t="s">
        <v>2125</v>
      </c>
      <c r="M236" s="10" t="s">
        <v>2126</v>
      </c>
      <c r="N236" s="10" t="s">
        <v>13</v>
      </c>
      <c r="O236" s="10" t="s">
        <v>14</v>
      </c>
      <c r="P236" s="10" t="s">
        <v>223</v>
      </c>
      <c r="Q236" s="10" t="s">
        <v>16</v>
      </c>
      <c r="R236" s="10" t="s">
        <v>124</v>
      </c>
    </row>
    <row r="237" spans="1:18" s="11" customFormat="1" x14ac:dyDescent="0.25">
      <c r="A237" s="9" t="s">
        <v>558</v>
      </c>
      <c r="B237" s="9" t="s">
        <v>559</v>
      </c>
      <c r="C237" s="10"/>
      <c r="D237" s="10" t="s">
        <v>560</v>
      </c>
      <c r="E237" s="10" t="s">
        <v>54</v>
      </c>
      <c r="F237" s="10" t="s">
        <v>337</v>
      </c>
      <c r="G237" s="10"/>
      <c r="H237" s="10" t="s">
        <v>561</v>
      </c>
      <c r="I237" s="10" t="s">
        <v>562</v>
      </c>
      <c r="J237" s="10" t="s">
        <v>563</v>
      </c>
      <c r="K237" s="10"/>
      <c r="L237" s="10" t="s">
        <v>564</v>
      </c>
      <c r="M237" s="10"/>
      <c r="N237" s="10" t="s">
        <v>35</v>
      </c>
      <c r="O237" s="10" t="s">
        <v>28</v>
      </c>
      <c r="P237" s="10" t="s">
        <v>36</v>
      </c>
      <c r="Q237" s="10" t="s">
        <v>16</v>
      </c>
      <c r="R237" s="10" t="s">
        <v>65</v>
      </c>
    </row>
    <row r="238" spans="1:18" s="11" customFormat="1" hidden="1" x14ac:dyDescent="0.25">
      <c r="A238" s="9" t="s">
        <v>2127</v>
      </c>
      <c r="B238" s="9" t="s">
        <v>2128</v>
      </c>
      <c r="C238" s="10"/>
      <c r="D238" s="10" t="s">
        <v>2129</v>
      </c>
      <c r="E238" s="10" t="s">
        <v>999</v>
      </c>
      <c r="F238" s="10" t="s">
        <v>337</v>
      </c>
      <c r="G238" s="10"/>
      <c r="H238" s="10" t="s">
        <v>2130</v>
      </c>
      <c r="I238" s="10" t="s">
        <v>2131</v>
      </c>
      <c r="J238" s="10" t="s">
        <v>2132</v>
      </c>
      <c r="K238" s="10"/>
      <c r="L238" s="10" t="s">
        <v>2133</v>
      </c>
      <c r="M238" s="10"/>
      <c r="N238" s="10" t="s">
        <v>13</v>
      </c>
      <c r="O238" s="10" t="s">
        <v>14</v>
      </c>
      <c r="P238" s="10" t="s">
        <v>1445</v>
      </c>
      <c r="Q238" s="10" t="s">
        <v>16</v>
      </c>
      <c r="R238" s="10" t="s">
        <v>195</v>
      </c>
    </row>
    <row r="239" spans="1:18" s="11" customFormat="1" x14ac:dyDescent="0.25">
      <c r="A239" s="9" t="s">
        <v>565</v>
      </c>
      <c r="B239" s="9" t="s">
        <v>566</v>
      </c>
      <c r="C239" s="10"/>
      <c r="D239" s="10" t="s">
        <v>567</v>
      </c>
      <c r="E239" s="10" t="s">
        <v>54</v>
      </c>
      <c r="F239" s="10" t="s">
        <v>337</v>
      </c>
      <c r="G239" s="10"/>
      <c r="H239" s="10" t="s">
        <v>568</v>
      </c>
      <c r="I239" s="10" t="s">
        <v>569</v>
      </c>
      <c r="J239" s="10" t="s">
        <v>570</v>
      </c>
      <c r="K239" s="10"/>
      <c r="L239" s="10" t="s">
        <v>571</v>
      </c>
      <c r="M239" s="10" t="s">
        <v>572</v>
      </c>
      <c r="N239" s="10" t="s">
        <v>44</v>
      </c>
      <c r="O239" s="10" t="s">
        <v>28</v>
      </c>
      <c r="P239" s="10" t="s">
        <v>36</v>
      </c>
      <c r="Q239" s="10" t="s">
        <v>16</v>
      </c>
      <c r="R239" s="10" t="s">
        <v>75</v>
      </c>
    </row>
    <row r="240" spans="1:18" s="11" customFormat="1" x14ac:dyDescent="0.25">
      <c r="A240" s="9" t="s">
        <v>573</v>
      </c>
      <c r="B240" s="9" t="s">
        <v>574</v>
      </c>
      <c r="C240" s="10"/>
      <c r="D240" s="10" t="s">
        <v>575</v>
      </c>
      <c r="E240" s="10" t="s">
        <v>54</v>
      </c>
      <c r="F240" s="10" t="s">
        <v>337</v>
      </c>
      <c r="G240" s="10"/>
      <c r="H240" s="10" t="s">
        <v>576</v>
      </c>
      <c r="I240" s="10"/>
      <c r="J240" s="10" t="s">
        <v>577</v>
      </c>
      <c r="K240" s="10"/>
      <c r="L240" s="10" t="s">
        <v>578</v>
      </c>
      <c r="M240" s="10"/>
      <c r="N240" s="10" t="s">
        <v>13</v>
      </c>
      <c r="O240" s="10" t="s">
        <v>14</v>
      </c>
      <c r="P240" s="10" t="s">
        <v>200</v>
      </c>
      <c r="Q240" s="10" t="s">
        <v>16</v>
      </c>
      <c r="R240" s="10" t="s">
        <v>75</v>
      </c>
    </row>
    <row r="241" spans="1:18" s="11" customFormat="1" hidden="1" x14ac:dyDescent="0.25">
      <c r="A241" s="9" t="s">
        <v>2134</v>
      </c>
      <c r="B241" s="9" t="s">
        <v>2135</v>
      </c>
      <c r="C241" s="10"/>
      <c r="D241" s="10" t="s">
        <v>2136</v>
      </c>
      <c r="E241" s="10" t="s">
        <v>999</v>
      </c>
      <c r="F241" s="10" t="s">
        <v>337</v>
      </c>
      <c r="G241" s="10"/>
      <c r="H241" s="10" t="s">
        <v>2137</v>
      </c>
      <c r="I241" s="10" t="s">
        <v>2138</v>
      </c>
      <c r="J241" s="10" t="s">
        <v>2139</v>
      </c>
      <c r="K241" s="10"/>
      <c r="L241" s="10" t="s">
        <v>2140</v>
      </c>
      <c r="M241" s="10" t="s">
        <v>2141</v>
      </c>
      <c r="N241" s="10" t="s">
        <v>2142</v>
      </c>
      <c r="O241" s="10" t="s">
        <v>69</v>
      </c>
      <c r="P241" s="10" t="s">
        <v>37</v>
      </c>
      <c r="Q241" s="10" t="s">
        <v>16</v>
      </c>
      <c r="R241" s="10" t="s">
        <v>195</v>
      </c>
    </row>
    <row r="242" spans="1:18" s="11" customFormat="1" hidden="1" x14ac:dyDescent="0.25">
      <c r="A242" s="9" t="s">
        <v>2143</v>
      </c>
      <c r="B242" s="9" t="s">
        <v>2144</v>
      </c>
      <c r="C242" s="10"/>
      <c r="D242" s="10" t="s">
        <v>2145</v>
      </c>
      <c r="E242" s="10" t="s">
        <v>992</v>
      </c>
      <c r="F242" s="10" t="s">
        <v>337</v>
      </c>
      <c r="G242" s="10"/>
      <c r="H242" s="10" t="s">
        <v>2146</v>
      </c>
      <c r="I242" s="10"/>
      <c r="J242" s="10" t="s">
        <v>2146</v>
      </c>
      <c r="K242" s="10"/>
      <c r="L242" s="10" t="s">
        <v>2147</v>
      </c>
      <c r="M242" s="10"/>
      <c r="N242" s="10" t="s">
        <v>13</v>
      </c>
      <c r="O242" s="10" t="s">
        <v>14</v>
      </c>
      <c r="P242" s="10" t="s">
        <v>994</v>
      </c>
      <c r="Q242" s="10" t="s">
        <v>16</v>
      </c>
      <c r="R242" s="10" t="s">
        <v>1058</v>
      </c>
    </row>
    <row r="243" spans="1:18" s="11" customFormat="1" hidden="1" x14ac:dyDescent="0.25">
      <c r="A243" s="9" t="s">
        <v>2148</v>
      </c>
      <c r="B243" s="9" t="s">
        <v>2149</v>
      </c>
      <c r="C243" s="10"/>
      <c r="D243" s="10" t="s">
        <v>2150</v>
      </c>
      <c r="E243" s="10" t="s">
        <v>999</v>
      </c>
      <c r="F243" s="10" t="s">
        <v>337</v>
      </c>
      <c r="G243" s="10"/>
      <c r="H243" s="10" t="s">
        <v>140</v>
      </c>
      <c r="I243" s="10" t="s">
        <v>141</v>
      </c>
      <c r="J243" s="10" t="s">
        <v>142</v>
      </c>
      <c r="K243" s="10"/>
      <c r="L243" s="10" t="s">
        <v>2151</v>
      </c>
      <c r="M243" s="10" t="s">
        <v>1071</v>
      </c>
      <c r="N243" s="10" t="s">
        <v>13</v>
      </c>
      <c r="O243" s="10" t="s">
        <v>14</v>
      </c>
      <c r="P243" s="10" t="s">
        <v>1030</v>
      </c>
      <c r="Q243" s="10" t="s">
        <v>16</v>
      </c>
      <c r="R243" s="10" t="s">
        <v>195</v>
      </c>
    </row>
    <row r="244" spans="1:18" s="11" customFormat="1" hidden="1" x14ac:dyDescent="0.25">
      <c r="A244" s="9" t="s">
        <v>2152</v>
      </c>
      <c r="B244" s="9" t="s">
        <v>2153</v>
      </c>
      <c r="C244" s="10"/>
      <c r="D244" s="10" t="s">
        <v>2154</v>
      </c>
      <c r="E244" s="10" t="s">
        <v>999</v>
      </c>
      <c r="F244" s="10" t="s">
        <v>337</v>
      </c>
      <c r="G244" s="10"/>
      <c r="H244" s="10" t="s">
        <v>2155</v>
      </c>
      <c r="I244" s="10" t="s">
        <v>2156</v>
      </c>
      <c r="J244" s="10" t="s">
        <v>2157</v>
      </c>
      <c r="K244" s="10"/>
      <c r="L244" s="10" t="s">
        <v>2158</v>
      </c>
      <c r="M244" s="10"/>
      <c r="N244" s="10" t="s">
        <v>13</v>
      </c>
      <c r="O244" s="10" t="s">
        <v>14</v>
      </c>
      <c r="P244" s="10" t="s">
        <v>15</v>
      </c>
      <c r="Q244" s="10" t="s">
        <v>16</v>
      </c>
      <c r="R244" s="10" t="s">
        <v>195</v>
      </c>
    </row>
    <row r="245" spans="1:18" s="11" customFormat="1" x14ac:dyDescent="0.25">
      <c r="A245" s="9" t="s">
        <v>579</v>
      </c>
      <c r="B245" s="9" t="s">
        <v>580</v>
      </c>
      <c r="C245" s="10"/>
      <c r="D245" s="10" t="s">
        <v>581</v>
      </c>
      <c r="E245" s="10" t="s">
        <v>54</v>
      </c>
      <c r="F245" s="10" t="s">
        <v>337</v>
      </c>
      <c r="G245" s="10"/>
      <c r="H245" s="10" t="s">
        <v>576</v>
      </c>
      <c r="I245" s="10"/>
      <c r="J245" s="10" t="s">
        <v>582</v>
      </c>
      <c r="K245" s="10"/>
      <c r="L245" s="10" t="s">
        <v>578</v>
      </c>
      <c r="M245" s="10"/>
      <c r="N245" s="10" t="s">
        <v>35</v>
      </c>
      <c r="O245" s="10" t="s">
        <v>28</v>
      </c>
      <c r="P245" s="10" t="s">
        <v>36</v>
      </c>
      <c r="Q245" s="10" t="s">
        <v>16</v>
      </c>
      <c r="R245" s="10" t="s">
        <v>75</v>
      </c>
    </row>
    <row r="246" spans="1:18" s="11" customFormat="1" x14ac:dyDescent="0.25">
      <c r="A246" s="9" t="s">
        <v>583</v>
      </c>
      <c r="B246" s="9" t="s">
        <v>584</v>
      </c>
      <c r="C246" s="10"/>
      <c r="D246" s="10" t="s">
        <v>585</v>
      </c>
      <c r="E246" s="10" t="s">
        <v>54</v>
      </c>
      <c r="F246" s="10" t="s">
        <v>337</v>
      </c>
      <c r="G246" s="10"/>
      <c r="H246" s="10" t="s">
        <v>586</v>
      </c>
      <c r="I246" s="10" t="s">
        <v>587</v>
      </c>
      <c r="J246" s="10" t="s">
        <v>588</v>
      </c>
      <c r="K246" s="10"/>
      <c r="L246" s="10" t="s">
        <v>589</v>
      </c>
      <c r="M246" s="10"/>
      <c r="N246" s="10" t="s">
        <v>51</v>
      </c>
      <c r="O246" s="10" t="s">
        <v>52</v>
      </c>
      <c r="P246" s="10" t="s">
        <v>36</v>
      </c>
      <c r="Q246" s="10" t="s">
        <v>16</v>
      </c>
      <c r="R246" s="10" t="s">
        <v>75</v>
      </c>
    </row>
    <row r="247" spans="1:18" s="11" customFormat="1" hidden="1" x14ac:dyDescent="0.25">
      <c r="A247" s="9" t="s">
        <v>2159</v>
      </c>
      <c r="B247" s="9" t="s">
        <v>2160</v>
      </c>
      <c r="C247" s="10"/>
      <c r="D247" s="10" t="s">
        <v>1457</v>
      </c>
      <c r="E247" s="10" t="s">
        <v>1233</v>
      </c>
      <c r="F247" s="10" t="s">
        <v>337</v>
      </c>
      <c r="G247" s="10"/>
      <c r="H247" s="10" t="s">
        <v>2161</v>
      </c>
      <c r="I247" s="10" t="s">
        <v>2162</v>
      </c>
      <c r="J247" s="10"/>
      <c r="K247" s="10"/>
      <c r="L247" s="10" t="s">
        <v>2163</v>
      </c>
      <c r="M247" s="10" t="s">
        <v>2164</v>
      </c>
      <c r="N247" s="10" t="s">
        <v>115</v>
      </c>
      <c r="O247" s="10" t="s">
        <v>116</v>
      </c>
      <c r="P247" s="10" t="s">
        <v>37</v>
      </c>
      <c r="Q247" s="10" t="s">
        <v>16</v>
      </c>
      <c r="R247" s="10" t="s">
        <v>195</v>
      </c>
    </row>
    <row r="248" spans="1:18" s="11" customFormat="1" hidden="1" x14ac:dyDescent="0.25">
      <c r="A248" s="9" t="s">
        <v>2165</v>
      </c>
      <c r="B248" s="9" t="s">
        <v>2166</v>
      </c>
      <c r="C248" s="10"/>
      <c r="D248" s="10" t="s">
        <v>2167</v>
      </c>
      <c r="E248" s="10" t="s">
        <v>999</v>
      </c>
      <c r="F248" s="10" t="s">
        <v>337</v>
      </c>
      <c r="G248" s="10"/>
      <c r="H248" s="10" t="s">
        <v>2168</v>
      </c>
      <c r="I248" s="10" t="s">
        <v>2169</v>
      </c>
      <c r="J248" s="10"/>
      <c r="K248" s="10"/>
      <c r="L248" s="10" t="s">
        <v>2170</v>
      </c>
      <c r="M248" s="10"/>
      <c r="N248" s="10" t="s">
        <v>72</v>
      </c>
      <c r="O248" s="10" t="s">
        <v>19</v>
      </c>
      <c r="P248" s="10" t="s">
        <v>38</v>
      </c>
      <c r="Q248" s="10" t="s">
        <v>16</v>
      </c>
      <c r="R248" s="10" t="s">
        <v>195</v>
      </c>
    </row>
    <row r="249" spans="1:18" s="11" customFormat="1" hidden="1" x14ac:dyDescent="0.25">
      <c r="A249" s="9" t="s">
        <v>2171</v>
      </c>
      <c r="B249" s="9" t="s">
        <v>2172</v>
      </c>
      <c r="C249" s="10"/>
      <c r="D249" s="10" t="s">
        <v>2173</v>
      </c>
      <c r="E249" s="10" t="s">
        <v>999</v>
      </c>
      <c r="F249" s="10" t="s">
        <v>337</v>
      </c>
      <c r="G249" s="10"/>
      <c r="H249" s="10" t="s">
        <v>593</v>
      </c>
      <c r="I249" s="10" t="s">
        <v>594</v>
      </c>
      <c r="J249" s="10" t="s">
        <v>595</v>
      </c>
      <c r="K249" s="10"/>
      <c r="L249" s="10" t="s">
        <v>596</v>
      </c>
      <c r="M249" s="10" t="s">
        <v>597</v>
      </c>
      <c r="N249" s="10" t="s">
        <v>51</v>
      </c>
      <c r="O249" s="10" t="s">
        <v>52</v>
      </c>
      <c r="P249" s="10" t="s">
        <v>37</v>
      </c>
      <c r="Q249" s="10" t="s">
        <v>16</v>
      </c>
      <c r="R249" s="10" t="s">
        <v>195</v>
      </c>
    </row>
    <row r="250" spans="1:18" s="11" customFormat="1" x14ac:dyDescent="0.25">
      <c r="A250" s="9" t="s">
        <v>590</v>
      </c>
      <c r="B250" s="9" t="s">
        <v>591</v>
      </c>
      <c r="C250" s="10"/>
      <c r="D250" s="10" t="s">
        <v>592</v>
      </c>
      <c r="E250" s="10" t="s">
        <v>54</v>
      </c>
      <c r="F250" s="10" t="s">
        <v>337</v>
      </c>
      <c r="G250" s="10"/>
      <c r="H250" s="10" t="s">
        <v>593</v>
      </c>
      <c r="I250" s="10" t="s">
        <v>594</v>
      </c>
      <c r="J250" s="10" t="s">
        <v>595</v>
      </c>
      <c r="K250" s="10"/>
      <c r="L250" s="10" t="s">
        <v>596</v>
      </c>
      <c r="M250" s="10" t="s">
        <v>597</v>
      </c>
      <c r="N250" s="10" t="s">
        <v>13</v>
      </c>
      <c r="O250" s="10" t="s">
        <v>14</v>
      </c>
      <c r="P250" s="10" t="s">
        <v>15</v>
      </c>
      <c r="Q250" s="10" t="s">
        <v>16</v>
      </c>
      <c r="R250" s="10" t="s">
        <v>75</v>
      </c>
    </row>
    <row r="251" spans="1:18" s="11" customFormat="1" hidden="1" x14ac:dyDescent="0.25">
      <c r="A251" s="9" t="s">
        <v>2174</v>
      </c>
      <c r="B251" s="9" t="s">
        <v>2175</v>
      </c>
      <c r="C251" s="10"/>
      <c r="D251" s="10" t="s">
        <v>2176</v>
      </c>
      <c r="E251" s="10" t="s">
        <v>999</v>
      </c>
      <c r="F251" s="10" t="s">
        <v>337</v>
      </c>
      <c r="G251" s="10"/>
      <c r="H251" s="10" t="s">
        <v>2122</v>
      </c>
      <c r="I251" s="10" t="s">
        <v>2123</v>
      </c>
      <c r="J251" s="10" t="s">
        <v>2124</v>
      </c>
      <c r="K251" s="10"/>
      <c r="L251" s="10" t="s">
        <v>2125</v>
      </c>
      <c r="M251" s="10" t="s">
        <v>2126</v>
      </c>
      <c r="N251" s="10" t="s">
        <v>13</v>
      </c>
      <c r="O251" s="10" t="s">
        <v>14</v>
      </c>
      <c r="P251" s="10" t="s">
        <v>15</v>
      </c>
      <c r="Q251" s="10" t="s">
        <v>16</v>
      </c>
      <c r="R251" s="10">
        <v>-5</v>
      </c>
    </row>
    <row r="252" spans="1:18" s="11" customFormat="1" hidden="1" x14ac:dyDescent="0.25">
      <c r="A252" s="9" t="s">
        <v>2177</v>
      </c>
      <c r="B252" s="9" t="s">
        <v>2178</v>
      </c>
      <c r="C252" s="10"/>
      <c r="D252" s="10" t="s">
        <v>2179</v>
      </c>
      <c r="E252" s="10" t="s">
        <v>992</v>
      </c>
      <c r="F252" s="10" t="s">
        <v>337</v>
      </c>
      <c r="G252" s="10"/>
      <c r="H252" s="10" t="s">
        <v>2180</v>
      </c>
      <c r="I252" s="10" t="s">
        <v>2181</v>
      </c>
      <c r="J252" s="10" t="s">
        <v>2182</v>
      </c>
      <c r="K252" s="10"/>
      <c r="L252" s="10" t="s">
        <v>2183</v>
      </c>
      <c r="M252" s="10"/>
      <c r="N252" s="10" t="s">
        <v>13</v>
      </c>
      <c r="O252" s="10" t="s">
        <v>14</v>
      </c>
      <c r="P252" s="10" t="s">
        <v>25</v>
      </c>
      <c r="Q252" s="10" t="s">
        <v>16</v>
      </c>
      <c r="R252" s="10" t="s">
        <v>1058</v>
      </c>
    </row>
    <row r="253" spans="1:18" s="11" customFormat="1" hidden="1" x14ac:dyDescent="0.25">
      <c r="A253" s="9" t="s">
        <v>2184</v>
      </c>
      <c r="B253" s="9" t="s">
        <v>2185</v>
      </c>
      <c r="C253" s="10"/>
      <c r="D253" s="10" t="s">
        <v>2186</v>
      </c>
      <c r="E253" s="10" t="s">
        <v>999</v>
      </c>
      <c r="F253" s="10" t="s">
        <v>337</v>
      </c>
      <c r="G253" s="10"/>
      <c r="H253" s="10" t="s">
        <v>191</v>
      </c>
      <c r="I253" s="10" t="s">
        <v>192</v>
      </c>
      <c r="J253" s="10" t="s">
        <v>1851</v>
      </c>
      <c r="K253" s="10"/>
      <c r="L253" s="10" t="s">
        <v>193</v>
      </c>
      <c r="M253" s="10"/>
      <c r="N253" s="10" t="s">
        <v>13</v>
      </c>
      <c r="O253" s="10" t="s">
        <v>14</v>
      </c>
      <c r="P253" s="10" t="s">
        <v>1030</v>
      </c>
      <c r="Q253" s="10" t="s">
        <v>16</v>
      </c>
      <c r="R253" s="10" t="s">
        <v>195</v>
      </c>
    </row>
    <row r="254" spans="1:18" s="11" customFormat="1" x14ac:dyDescent="0.25">
      <c r="A254" s="9" t="s">
        <v>598</v>
      </c>
      <c r="B254" s="9" t="s">
        <v>599</v>
      </c>
      <c r="C254" s="10"/>
      <c r="D254" s="10" t="s">
        <v>600</v>
      </c>
      <c r="E254" s="10" t="s">
        <v>54</v>
      </c>
      <c r="F254" s="10" t="s">
        <v>337</v>
      </c>
      <c r="G254" s="10"/>
      <c r="H254" s="10" t="s">
        <v>576</v>
      </c>
      <c r="I254" s="10"/>
      <c r="J254" s="10" t="s">
        <v>582</v>
      </c>
      <c r="K254" s="10"/>
      <c r="L254" s="10" t="s">
        <v>578</v>
      </c>
      <c r="M254" s="10"/>
      <c r="N254" s="10" t="s">
        <v>13</v>
      </c>
      <c r="O254" s="10" t="s">
        <v>14</v>
      </c>
      <c r="P254" s="10" t="s">
        <v>200</v>
      </c>
      <c r="Q254" s="10" t="s">
        <v>16</v>
      </c>
      <c r="R254" s="10" t="s">
        <v>75</v>
      </c>
    </row>
    <row r="255" spans="1:18" s="11" customFormat="1" x14ac:dyDescent="0.25">
      <c r="A255" s="9" t="s">
        <v>601</v>
      </c>
      <c r="B255" s="9" t="s">
        <v>602</v>
      </c>
      <c r="C255" s="10"/>
      <c r="D255" s="10" t="s">
        <v>603</v>
      </c>
      <c r="E255" s="10" t="s">
        <v>54</v>
      </c>
      <c r="F255" s="10" t="s">
        <v>337</v>
      </c>
      <c r="G255" s="10"/>
      <c r="H255" s="10" t="s">
        <v>604</v>
      </c>
      <c r="I255" s="10"/>
      <c r="J255" s="10" t="s">
        <v>604</v>
      </c>
      <c r="K255" s="10"/>
      <c r="L255" s="10" t="s">
        <v>605</v>
      </c>
      <c r="M255" s="10"/>
      <c r="N255" s="10" t="s">
        <v>44</v>
      </c>
      <c r="O255" s="10" t="s">
        <v>28</v>
      </c>
      <c r="P255" s="10" t="s">
        <v>36</v>
      </c>
      <c r="Q255" s="10" t="s">
        <v>16</v>
      </c>
      <c r="R255" s="10" t="s">
        <v>75</v>
      </c>
    </row>
    <row r="256" spans="1:18" s="11" customFormat="1" x14ac:dyDescent="0.25">
      <c r="A256" s="9" t="s">
        <v>606</v>
      </c>
      <c r="B256" s="9" t="s">
        <v>607</v>
      </c>
      <c r="C256" s="10"/>
      <c r="D256" s="10" t="s">
        <v>608</v>
      </c>
      <c r="E256" s="10" t="s">
        <v>17</v>
      </c>
      <c r="F256" s="10" t="s">
        <v>337</v>
      </c>
      <c r="G256" s="10"/>
      <c r="H256" s="10" t="s">
        <v>609</v>
      </c>
      <c r="I256" s="10" t="s">
        <v>610</v>
      </c>
      <c r="J256" s="10"/>
      <c r="K256" s="10"/>
      <c r="L256" s="10" t="s">
        <v>611</v>
      </c>
      <c r="M256" s="10"/>
      <c r="N256" s="10" t="s">
        <v>35</v>
      </c>
      <c r="O256" s="10" t="s">
        <v>28</v>
      </c>
      <c r="P256" s="10" t="s">
        <v>36</v>
      </c>
      <c r="Q256" s="10" t="s">
        <v>16</v>
      </c>
      <c r="R256" s="10" t="s">
        <v>196</v>
      </c>
    </row>
    <row r="257" spans="1:18" s="11" customFormat="1" hidden="1" x14ac:dyDescent="0.25">
      <c r="A257" s="9" t="s">
        <v>2187</v>
      </c>
      <c r="B257" s="9" t="s">
        <v>2188</v>
      </c>
      <c r="C257" s="10"/>
      <c r="D257" s="10" t="s">
        <v>2189</v>
      </c>
      <c r="E257" s="10" t="s">
        <v>992</v>
      </c>
      <c r="F257" s="10" t="s">
        <v>337</v>
      </c>
      <c r="G257" s="10"/>
      <c r="H257" s="10" t="s">
        <v>1508</v>
      </c>
      <c r="I257" s="10" t="s">
        <v>1509</v>
      </c>
      <c r="J257" s="10" t="s">
        <v>1510</v>
      </c>
      <c r="K257" s="10"/>
      <c r="L257" s="10" t="s">
        <v>1511</v>
      </c>
      <c r="M257" s="10"/>
      <c r="N257" s="10" t="s">
        <v>13</v>
      </c>
      <c r="O257" s="10" t="s">
        <v>14</v>
      </c>
      <c r="P257" s="10" t="s">
        <v>994</v>
      </c>
      <c r="Q257" s="10" t="s">
        <v>16</v>
      </c>
      <c r="R257" s="10" t="s">
        <v>1058</v>
      </c>
    </row>
    <row r="258" spans="1:18" s="11" customFormat="1" hidden="1" x14ac:dyDescent="0.25">
      <c r="A258" s="9" t="s">
        <v>2190</v>
      </c>
      <c r="B258" s="9" t="s">
        <v>2191</v>
      </c>
      <c r="C258" s="10"/>
      <c r="D258" s="10" t="s">
        <v>2192</v>
      </c>
      <c r="E258" s="10" t="s">
        <v>992</v>
      </c>
      <c r="F258" s="10" t="s">
        <v>337</v>
      </c>
      <c r="G258" s="10"/>
      <c r="H258" s="10" t="s">
        <v>2193</v>
      </c>
      <c r="I258" s="10" t="s">
        <v>2194</v>
      </c>
      <c r="J258" s="10" t="s">
        <v>2195</v>
      </c>
      <c r="K258" s="10"/>
      <c r="L258" s="10" t="s">
        <v>2196</v>
      </c>
      <c r="M258" s="10"/>
      <c r="N258" s="10" t="s">
        <v>13</v>
      </c>
      <c r="O258" s="10" t="s">
        <v>14</v>
      </c>
      <c r="P258" s="10" t="s">
        <v>994</v>
      </c>
      <c r="Q258" s="10" t="s">
        <v>16</v>
      </c>
      <c r="R258" s="10" t="s">
        <v>1058</v>
      </c>
    </row>
    <row r="259" spans="1:18" s="11" customFormat="1" hidden="1" x14ac:dyDescent="0.25">
      <c r="A259" s="9" t="s">
        <v>2197</v>
      </c>
      <c r="B259" s="9" t="s">
        <v>2198</v>
      </c>
      <c r="C259" s="10"/>
      <c r="D259" s="10" t="s">
        <v>2199</v>
      </c>
      <c r="E259" s="10" t="s">
        <v>999</v>
      </c>
      <c r="F259" s="10" t="s">
        <v>337</v>
      </c>
      <c r="G259" s="10"/>
      <c r="H259" s="10" t="s">
        <v>2200</v>
      </c>
      <c r="I259" s="10" t="s">
        <v>2201</v>
      </c>
      <c r="J259" s="10" t="s">
        <v>2202</v>
      </c>
      <c r="K259" s="10"/>
      <c r="L259" s="10" t="s">
        <v>2203</v>
      </c>
      <c r="M259" s="10"/>
      <c r="N259" s="10" t="s">
        <v>13</v>
      </c>
      <c r="O259" s="10" t="s">
        <v>14</v>
      </c>
      <c r="P259" s="10" t="s">
        <v>223</v>
      </c>
      <c r="Q259" s="10" t="s">
        <v>16</v>
      </c>
      <c r="R259" s="10" t="s">
        <v>195</v>
      </c>
    </row>
    <row r="260" spans="1:18" s="11" customFormat="1" hidden="1" x14ac:dyDescent="0.25">
      <c r="A260" s="9" t="s">
        <v>2204</v>
      </c>
      <c r="B260" s="9" t="s">
        <v>2205</v>
      </c>
      <c r="C260" s="10"/>
      <c r="D260" s="10" t="s">
        <v>2206</v>
      </c>
      <c r="E260" s="10" t="s">
        <v>999</v>
      </c>
      <c r="F260" s="10" t="s">
        <v>337</v>
      </c>
      <c r="G260" s="10"/>
      <c r="H260" s="10" t="s">
        <v>191</v>
      </c>
      <c r="I260" s="10" t="s">
        <v>192</v>
      </c>
      <c r="J260" s="10" t="s">
        <v>1851</v>
      </c>
      <c r="K260" s="10"/>
      <c r="L260" s="10" t="s">
        <v>193</v>
      </c>
      <c r="M260" s="10"/>
      <c r="N260" s="10" t="s">
        <v>13</v>
      </c>
      <c r="O260" s="10" t="s">
        <v>14</v>
      </c>
      <c r="P260" s="10" t="s">
        <v>15</v>
      </c>
      <c r="Q260" s="10" t="s">
        <v>16</v>
      </c>
      <c r="R260" s="10" t="s">
        <v>195</v>
      </c>
    </row>
    <row r="261" spans="1:18" s="11" customFormat="1" hidden="1" x14ac:dyDescent="0.25">
      <c r="A261" s="9" t="s">
        <v>2207</v>
      </c>
      <c r="B261" s="9" t="s">
        <v>2208</v>
      </c>
      <c r="C261" s="10"/>
      <c r="D261" s="10" t="s">
        <v>2145</v>
      </c>
      <c r="E261" s="10" t="s">
        <v>992</v>
      </c>
      <c r="F261" s="10" t="s">
        <v>337</v>
      </c>
      <c r="G261" s="10"/>
      <c r="H261" s="10" t="s">
        <v>2209</v>
      </c>
      <c r="I261" s="10" t="s">
        <v>2210</v>
      </c>
      <c r="J261" s="10" t="s">
        <v>2211</v>
      </c>
      <c r="K261" s="10"/>
      <c r="L261" s="10" t="s">
        <v>2212</v>
      </c>
      <c r="M261" s="10" t="s">
        <v>2213</v>
      </c>
      <c r="N261" s="10" t="s">
        <v>13</v>
      </c>
      <c r="O261" s="10" t="s">
        <v>14</v>
      </c>
      <c r="P261" s="10" t="s">
        <v>994</v>
      </c>
      <c r="Q261" s="10" t="s">
        <v>16</v>
      </c>
      <c r="R261" s="10" t="s">
        <v>1058</v>
      </c>
    </row>
    <row r="262" spans="1:18" s="11" customFormat="1" hidden="1" x14ac:dyDescent="0.25">
      <c r="A262" s="10" t="s">
        <v>2214</v>
      </c>
      <c r="B262" s="9" t="s">
        <v>2215</v>
      </c>
      <c r="C262" s="10"/>
      <c r="D262" s="10" t="s">
        <v>2216</v>
      </c>
      <c r="E262" s="10" t="s">
        <v>992</v>
      </c>
      <c r="F262" s="10" t="s">
        <v>337</v>
      </c>
      <c r="G262" s="10"/>
      <c r="H262" s="10" t="s">
        <v>470</v>
      </c>
      <c r="I262" s="10" t="s">
        <v>471</v>
      </c>
      <c r="J262" s="10"/>
      <c r="K262" s="10"/>
      <c r="L262" s="10" t="s">
        <v>472</v>
      </c>
      <c r="M262" s="10"/>
      <c r="N262" s="10" t="s">
        <v>13</v>
      </c>
      <c r="O262" s="10" t="s">
        <v>14</v>
      </c>
      <c r="P262" s="10" t="s">
        <v>37</v>
      </c>
      <c r="Q262" s="10" t="s">
        <v>16</v>
      </c>
      <c r="R262" s="10" t="s">
        <v>1058</v>
      </c>
    </row>
    <row r="263" spans="1:18" s="11" customFormat="1" hidden="1" x14ac:dyDescent="0.25">
      <c r="A263" s="9" t="s">
        <v>2217</v>
      </c>
      <c r="B263" s="9" t="s">
        <v>2218</v>
      </c>
      <c r="C263" s="10"/>
      <c r="D263" s="10" t="s">
        <v>2219</v>
      </c>
      <c r="E263" s="10" t="s">
        <v>999</v>
      </c>
      <c r="F263" s="10" t="s">
        <v>337</v>
      </c>
      <c r="G263" s="10"/>
      <c r="H263" s="10" t="s">
        <v>2220</v>
      </c>
      <c r="I263" s="10" t="s">
        <v>2221</v>
      </c>
      <c r="J263" s="10" t="s">
        <v>2222</v>
      </c>
      <c r="K263" s="10"/>
      <c r="L263" s="10" t="s">
        <v>2223</v>
      </c>
      <c r="M263" s="10" t="s">
        <v>2224</v>
      </c>
      <c r="N263" s="10" t="s">
        <v>18</v>
      </c>
      <c r="O263" s="10" t="s">
        <v>19</v>
      </c>
      <c r="P263" s="10" t="s">
        <v>38</v>
      </c>
      <c r="Q263" s="10" t="s">
        <v>16</v>
      </c>
      <c r="R263" s="10" t="s">
        <v>195</v>
      </c>
    </row>
    <row r="264" spans="1:18" s="11" customFormat="1" hidden="1" x14ac:dyDescent="0.25">
      <c r="A264" s="9" t="s">
        <v>2225</v>
      </c>
      <c r="B264" s="9" t="s">
        <v>2226</v>
      </c>
      <c r="C264" s="10"/>
      <c r="D264" s="10" t="s">
        <v>1397</v>
      </c>
      <c r="E264" s="10" t="s">
        <v>1585</v>
      </c>
      <c r="F264" s="10" t="s">
        <v>337</v>
      </c>
      <c r="G264" s="10"/>
      <c r="H264" s="10" t="s">
        <v>2227</v>
      </c>
      <c r="I264" s="10" t="s">
        <v>2228</v>
      </c>
      <c r="J264" s="10" t="s">
        <v>2229</v>
      </c>
      <c r="K264" s="10"/>
      <c r="L264" s="10" t="s">
        <v>2230</v>
      </c>
      <c r="M264" s="10"/>
      <c r="N264" s="10" t="s">
        <v>115</v>
      </c>
      <c r="O264" s="10" t="s">
        <v>116</v>
      </c>
      <c r="P264" s="10"/>
      <c r="Q264" s="10" t="s">
        <v>16</v>
      </c>
      <c r="R264" s="10" t="s">
        <v>1058</v>
      </c>
    </row>
    <row r="265" spans="1:18" s="11" customFormat="1" hidden="1" x14ac:dyDescent="0.25">
      <c r="A265" s="9" t="s">
        <v>2231</v>
      </c>
      <c r="B265" s="9" t="s">
        <v>2232</v>
      </c>
      <c r="C265" s="10"/>
      <c r="D265" s="10" t="s">
        <v>2233</v>
      </c>
      <c r="E265" s="10" t="s">
        <v>1585</v>
      </c>
      <c r="F265" s="10" t="s">
        <v>337</v>
      </c>
      <c r="G265" s="10"/>
      <c r="H265" s="10" t="s">
        <v>2234</v>
      </c>
      <c r="I265" s="10" t="s">
        <v>2235</v>
      </c>
      <c r="J265" s="10" t="s">
        <v>2236</v>
      </c>
      <c r="K265" s="10"/>
      <c r="L265" s="10" t="s">
        <v>2237</v>
      </c>
      <c r="M265" s="10"/>
      <c r="N265" s="10" t="s">
        <v>115</v>
      </c>
      <c r="O265" s="10" t="s">
        <v>116</v>
      </c>
      <c r="P265" s="10"/>
      <c r="Q265" s="10" t="s">
        <v>16</v>
      </c>
      <c r="R265" s="10" t="s">
        <v>1058</v>
      </c>
    </row>
    <row r="266" spans="1:18" s="11" customFormat="1" hidden="1" x14ac:dyDescent="0.25">
      <c r="A266" s="9" t="s">
        <v>2238</v>
      </c>
      <c r="B266" s="9" t="s">
        <v>2239</v>
      </c>
      <c r="C266" s="10"/>
      <c r="D266" s="10" t="s">
        <v>2240</v>
      </c>
      <c r="E266" s="10" t="s">
        <v>999</v>
      </c>
      <c r="F266" s="10" t="s">
        <v>337</v>
      </c>
      <c r="G266" s="10"/>
      <c r="H266" s="10" t="s">
        <v>641</v>
      </c>
      <c r="I266" s="10" t="s">
        <v>642</v>
      </c>
      <c r="J266" s="10" t="s">
        <v>1781</v>
      </c>
      <c r="K266" s="10"/>
      <c r="L266" s="10" t="s">
        <v>644</v>
      </c>
      <c r="M266" s="10"/>
      <c r="N266" s="10" t="s">
        <v>13</v>
      </c>
      <c r="O266" s="10" t="s">
        <v>14</v>
      </c>
      <c r="P266" s="10" t="s">
        <v>1014</v>
      </c>
      <c r="Q266" s="10" t="s">
        <v>16</v>
      </c>
      <c r="R266" s="10" t="s">
        <v>195</v>
      </c>
    </row>
    <row r="267" spans="1:18" s="11" customFormat="1" hidden="1" x14ac:dyDescent="0.25">
      <c r="A267" s="9" t="s">
        <v>2241</v>
      </c>
      <c r="B267" s="9" t="s">
        <v>2242</v>
      </c>
      <c r="C267" s="10"/>
      <c r="D267" s="10" t="s">
        <v>2243</v>
      </c>
      <c r="E267" s="10" t="s">
        <v>999</v>
      </c>
      <c r="F267" s="10" t="s">
        <v>337</v>
      </c>
      <c r="G267" s="10"/>
      <c r="H267" s="10" t="s">
        <v>2122</v>
      </c>
      <c r="I267" s="10" t="s">
        <v>2123</v>
      </c>
      <c r="J267" s="10" t="s">
        <v>2124</v>
      </c>
      <c r="K267" s="10"/>
      <c r="L267" s="10" t="s">
        <v>2125</v>
      </c>
      <c r="M267" s="10" t="s">
        <v>2126</v>
      </c>
      <c r="N267" s="10" t="s">
        <v>13</v>
      </c>
      <c r="O267" s="10" t="s">
        <v>14</v>
      </c>
      <c r="P267" s="10" t="s">
        <v>223</v>
      </c>
      <c r="Q267" s="10" t="s">
        <v>16</v>
      </c>
      <c r="R267" s="10" t="s">
        <v>195</v>
      </c>
    </row>
    <row r="268" spans="1:18" s="11" customFormat="1" hidden="1" x14ac:dyDescent="0.25">
      <c r="A268" s="9" t="s">
        <v>2244</v>
      </c>
      <c r="B268" s="9" t="s">
        <v>2245</v>
      </c>
      <c r="C268" s="10"/>
      <c r="D268" s="10" t="s">
        <v>2246</v>
      </c>
      <c r="E268" s="10" t="s">
        <v>992</v>
      </c>
      <c r="F268" s="10" t="s">
        <v>337</v>
      </c>
      <c r="G268" s="10"/>
      <c r="H268" s="10" t="s">
        <v>2209</v>
      </c>
      <c r="I268" s="10" t="s">
        <v>2210</v>
      </c>
      <c r="J268" s="10" t="s">
        <v>2211</v>
      </c>
      <c r="K268" s="10"/>
      <c r="L268" s="10" t="s">
        <v>2212</v>
      </c>
      <c r="M268" s="10" t="s">
        <v>2213</v>
      </c>
      <c r="N268" s="10" t="s">
        <v>13</v>
      </c>
      <c r="O268" s="10" t="s">
        <v>14</v>
      </c>
      <c r="P268" s="10" t="s">
        <v>994</v>
      </c>
      <c r="Q268" s="10" t="s">
        <v>16</v>
      </c>
      <c r="R268" s="10" t="s">
        <v>1058</v>
      </c>
    </row>
    <row r="269" spans="1:18" s="11" customFormat="1" hidden="1" x14ac:dyDescent="0.25">
      <c r="A269" s="9" t="s">
        <v>2247</v>
      </c>
      <c r="B269" s="9" t="s">
        <v>2248</v>
      </c>
      <c r="C269" s="10"/>
      <c r="D269" s="10" t="s">
        <v>2249</v>
      </c>
      <c r="E269" s="10" t="s">
        <v>992</v>
      </c>
      <c r="F269" s="10" t="s">
        <v>337</v>
      </c>
      <c r="G269" s="10"/>
      <c r="H269" s="10" t="s">
        <v>2250</v>
      </c>
      <c r="I269" s="10" t="s">
        <v>2251</v>
      </c>
      <c r="J269" s="10" t="s">
        <v>2252</v>
      </c>
      <c r="K269" s="10"/>
      <c r="L269" s="10" t="s">
        <v>2253</v>
      </c>
      <c r="M269" s="10"/>
      <c r="N269" s="10" t="s">
        <v>13</v>
      </c>
      <c r="O269" s="10" t="s">
        <v>14</v>
      </c>
      <c r="P269" s="10" t="s">
        <v>48</v>
      </c>
      <c r="Q269" s="10" t="s">
        <v>16</v>
      </c>
      <c r="R269" s="10" t="s">
        <v>1058</v>
      </c>
    </row>
    <row r="270" spans="1:18" s="11" customFormat="1" x14ac:dyDescent="0.25">
      <c r="A270" s="9" t="s">
        <v>612</v>
      </c>
      <c r="B270" s="9" t="s">
        <v>613</v>
      </c>
      <c r="C270" s="10"/>
      <c r="D270" s="10" t="s">
        <v>614</v>
      </c>
      <c r="E270" s="10" t="s">
        <v>39</v>
      </c>
      <c r="F270" s="10" t="s">
        <v>337</v>
      </c>
      <c r="G270" s="10"/>
      <c r="H270" s="10" t="s">
        <v>615</v>
      </c>
      <c r="I270" s="10" t="s">
        <v>616</v>
      </c>
      <c r="J270" s="10" t="s">
        <v>617</v>
      </c>
      <c r="K270" s="10"/>
      <c r="L270" s="10" t="s">
        <v>618</v>
      </c>
      <c r="M270" s="10"/>
      <c r="N270" s="10" t="s">
        <v>13</v>
      </c>
      <c r="O270" s="10" t="s">
        <v>14</v>
      </c>
      <c r="P270" s="10" t="s">
        <v>38</v>
      </c>
      <c r="Q270" s="10" t="s">
        <v>16</v>
      </c>
      <c r="R270" s="10" t="s">
        <v>196</v>
      </c>
    </row>
    <row r="271" spans="1:18" s="11" customFormat="1" x14ac:dyDescent="0.25">
      <c r="A271" s="9" t="s">
        <v>619</v>
      </c>
      <c r="B271" s="9" t="s">
        <v>620</v>
      </c>
      <c r="C271" s="10"/>
      <c r="D271" s="10" t="s">
        <v>621</v>
      </c>
      <c r="E271" s="10" t="s">
        <v>17</v>
      </c>
      <c r="F271" s="10" t="s">
        <v>337</v>
      </c>
      <c r="G271" s="10"/>
      <c r="H271" s="10" t="s">
        <v>622</v>
      </c>
      <c r="I271" s="10"/>
      <c r="J271" s="10" t="s">
        <v>622</v>
      </c>
      <c r="K271" s="10"/>
      <c r="L271" s="10" t="s">
        <v>623</v>
      </c>
      <c r="M271" s="10"/>
      <c r="N271" s="10" t="s">
        <v>51</v>
      </c>
      <c r="O271" s="10" t="s">
        <v>52</v>
      </c>
      <c r="P271" s="10" t="s">
        <v>37</v>
      </c>
      <c r="Q271" s="10" t="s">
        <v>16</v>
      </c>
      <c r="R271" s="10" t="s">
        <v>196</v>
      </c>
    </row>
    <row r="272" spans="1:18" s="11" customFormat="1" hidden="1" x14ac:dyDescent="0.25">
      <c r="A272" s="9" t="s">
        <v>2254</v>
      </c>
      <c r="B272" s="9" t="s">
        <v>2255</v>
      </c>
      <c r="C272" s="10"/>
      <c r="D272" s="10" t="s">
        <v>2256</v>
      </c>
      <c r="E272" s="10" t="s">
        <v>999</v>
      </c>
      <c r="F272" s="10" t="s">
        <v>337</v>
      </c>
      <c r="G272" s="10"/>
      <c r="H272" s="10" t="s">
        <v>1711</v>
      </c>
      <c r="I272" s="10" t="s">
        <v>1712</v>
      </c>
      <c r="J272" s="10" t="s">
        <v>1713</v>
      </c>
      <c r="K272" s="10"/>
      <c r="L272" s="10" t="s">
        <v>1714</v>
      </c>
      <c r="M272" s="10"/>
      <c r="N272" s="10" t="s">
        <v>13</v>
      </c>
      <c r="O272" s="10" t="s">
        <v>14</v>
      </c>
      <c r="P272" s="10" t="s">
        <v>15</v>
      </c>
      <c r="Q272" s="10" t="s">
        <v>16</v>
      </c>
      <c r="R272" s="10" t="s">
        <v>629</v>
      </c>
    </row>
    <row r="273" spans="1:18" s="11" customFormat="1" hidden="1" x14ac:dyDescent="0.25">
      <c r="A273" s="9" t="s">
        <v>2257</v>
      </c>
      <c r="B273" s="9" t="s">
        <v>2258</v>
      </c>
      <c r="C273" s="10"/>
      <c r="D273" s="10" t="s">
        <v>2259</v>
      </c>
      <c r="E273" s="10" t="s">
        <v>992</v>
      </c>
      <c r="F273" s="10" t="s">
        <v>337</v>
      </c>
      <c r="G273" s="10"/>
      <c r="H273" s="10" t="s">
        <v>2260</v>
      </c>
      <c r="I273" s="10" t="s">
        <v>2261</v>
      </c>
      <c r="J273" s="10" t="s">
        <v>2262</v>
      </c>
      <c r="K273" s="10"/>
      <c r="L273" s="10" t="s">
        <v>2263</v>
      </c>
      <c r="M273" s="10" t="s">
        <v>2264</v>
      </c>
      <c r="N273" s="10" t="s">
        <v>13</v>
      </c>
      <c r="O273" s="10" t="s">
        <v>14</v>
      </c>
      <c r="P273" s="10" t="s">
        <v>994</v>
      </c>
      <c r="Q273" s="10" t="s">
        <v>16</v>
      </c>
      <c r="R273" s="10" t="s">
        <v>1119</v>
      </c>
    </row>
    <row r="274" spans="1:18" s="11" customFormat="1" x14ac:dyDescent="0.25">
      <c r="A274" s="9" t="s">
        <v>624</v>
      </c>
      <c r="B274" s="9" t="s">
        <v>625</v>
      </c>
      <c r="C274" s="10"/>
      <c r="D274" s="10" t="s">
        <v>626</v>
      </c>
      <c r="E274" s="10" t="s">
        <v>41</v>
      </c>
      <c r="F274" s="10" t="s">
        <v>337</v>
      </c>
      <c r="G274" s="10"/>
      <c r="H274" s="10" t="s">
        <v>627</v>
      </c>
      <c r="I274" s="10"/>
      <c r="J274" s="10" t="s">
        <v>175</v>
      </c>
      <c r="K274" s="10"/>
      <c r="L274" s="10" t="s">
        <v>628</v>
      </c>
      <c r="M274" s="10"/>
      <c r="N274" s="10" t="s">
        <v>80</v>
      </c>
      <c r="O274" s="10" t="s">
        <v>81</v>
      </c>
      <c r="P274" s="10" t="s">
        <v>37</v>
      </c>
      <c r="Q274" s="10" t="s">
        <v>16</v>
      </c>
      <c r="R274" s="10" t="s">
        <v>629</v>
      </c>
    </row>
    <row r="275" spans="1:18" s="11" customFormat="1" hidden="1" x14ac:dyDescent="0.25">
      <c r="A275" s="9" t="s">
        <v>2265</v>
      </c>
      <c r="B275" s="9" t="s">
        <v>2266</v>
      </c>
      <c r="C275" s="10"/>
      <c r="D275" s="10" t="s">
        <v>998</v>
      </c>
      <c r="E275" s="10" t="s">
        <v>1585</v>
      </c>
      <c r="F275" s="10" t="s">
        <v>337</v>
      </c>
      <c r="G275" s="10"/>
      <c r="H275" s="10" t="s">
        <v>2267</v>
      </c>
      <c r="I275" s="10" t="s">
        <v>2268</v>
      </c>
      <c r="J275" s="10" t="s">
        <v>2269</v>
      </c>
      <c r="K275" s="10"/>
      <c r="L275" s="10" t="s">
        <v>2270</v>
      </c>
      <c r="M275" s="10"/>
      <c r="N275" s="10" t="s">
        <v>115</v>
      </c>
      <c r="O275" s="10" t="s">
        <v>116</v>
      </c>
      <c r="P275" s="10"/>
      <c r="Q275" s="10" t="s">
        <v>16</v>
      </c>
      <c r="R275" s="10" t="s">
        <v>1119</v>
      </c>
    </row>
    <row r="276" spans="1:18" s="11" customFormat="1" hidden="1" x14ac:dyDescent="0.25">
      <c r="A276" s="10" t="s">
        <v>2271</v>
      </c>
      <c r="B276" s="9" t="s">
        <v>2272</v>
      </c>
      <c r="C276" s="10"/>
      <c r="D276" s="10" t="s">
        <v>2273</v>
      </c>
      <c r="E276" s="10" t="s">
        <v>992</v>
      </c>
      <c r="F276" s="10" t="s">
        <v>337</v>
      </c>
      <c r="G276" s="10"/>
      <c r="H276" s="10" t="s">
        <v>2274</v>
      </c>
      <c r="I276" s="10" t="s">
        <v>2275</v>
      </c>
      <c r="J276" s="10" t="s">
        <v>2276</v>
      </c>
      <c r="K276" s="10"/>
      <c r="L276" s="10" t="s">
        <v>2277</v>
      </c>
      <c r="M276" s="10"/>
      <c r="N276" s="10" t="s">
        <v>13</v>
      </c>
      <c r="O276" s="10" t="s">
        <v>14</v>
      </c>
      <c r="P276" s="10" t="s">
        <v>367</v>
      </c>
      <c r="Q276" s="10" t="s">
        <v>16</v>
      </c>
      <c r="R276" s="10" t="s">
        <v>1119</v>
      </c>
    </row>
    <row r="277" spans="1:18" s="11" customFormat="1" hidden="1" x14ac:dyDescent="0.25">
      <c r="A277" s="9" t="s">
        <v>2278</v>
      </c>
      <c r="B277" s="9" t="s">
        <v>2279</v>
      </c>
      <c r="C277" s="10"/>
      <c r="D277" s="10" t="s">
        <v>2273</v>
      </c>
      <c r="E277" s="10" t="s">
        <v>999</v>
      </c>
      <c r="F277" s="10" t="s">
        <v>337</v>
      </c>
      <c r="G277" s="10"/>
      <c r="H277" s="10" t="s">
        <v>2274</v>
      </c>
      <c r="I277" s="10" t="s">
        <v>2275</v>
      </c>
      <c r="J277" s="10" t="s">
        <v>2276</v>
      </c>
      <c r="K277" s="10"/>
      <c r="L277" s="10" t="s">
        <v>2277</v>
      </c>
      <c r="M277" s="10"/>
      <c r="N277" s="10" t="s">
        <v>13</v>
      </c>
      <c r="O277" s="10" t="s">
        <v>14</v>
      </c>
      <c r="P277" s="10" t="s">
        <v>1030</v>
      </c>
      <c r="Q277" s="10" t="s">
        <v>16</v>
      </c>
      <c r="R277" s="10" t="s">
        <v>629</v>
      </c>
    </row>
    <row r="278" spans="1:18" s="11" customFormat="1" hidden="1" x14ac:dyDescent="0.25">
      <c r="A278" s="9" t="s">
        <v>2280</v>
      </c>
      <c r="B278" s="9" t="s">
        <v>2281</v>
      </c>
      <c r="C278" s="10"/>
      <c r="D278" s="10" t="s">
        <v>2282</v>
      </c>
      <c r="E278" s="10" t="s">
        <v>1585</v>
      </c>
      <c r="F278" s="10" t="s">
        <v>337</v>
      </c>
      <c r="G278" s="10"/>
      <c r="H278" s="10" t="s">
        <v>2283</v>
      </c>
      <c r="I278" s="10" t="s">
        <v>2284</v>
      </c>
      <c r="J278" s="10" t="s">
        <v>2285</v>
      </c>
      <c r="K278" s="10"/>
      <c r="L278" s="10" t="s">
        <v>2286</v>
      </c>
      <c r="M278" s="10" t="s">
        <v>2287</v>
      </c>
      <c r="N278" s="10" t="s">
        <v>115</v>
      </c>
      <c r="O278" s="10" t="s">
        <v>116</v>
      </c>
      <c r="P278" s="10"/>
      <c r="Q278" s="10" t="s">
        <v>16</v>
      </c>
      <c r="R278" s="10" t="s">
        <v>1119</v>
      </c>
    </row>
    <row r="279" spans="1:18" s="11" customFormat="1" hidden="1" x14ac:dyDescent="0.25">
      <c r="A279" s="9" t="s">
        <v>2288</v>
      </c>
      <c r="B279" s="9" t="s">
        <v>2289</v>
      </c>
      <c r="C279" s="10"/>
      <c r="D279" s="10" t="s">
        <v>2290</v>
      </c>
      <c r="E279" s="10" t="s">
        <v>999</v>
      </c>
      <c r="F279" s="10" t="s">
        <v>337</v>
      </c>
      <c r="G279" s="10"/>
      <c r="H279" s="10" t="s">
        <v>430</v>
      </c>
      <c r="I279" s="10" t="s">
        <v>431</v>
      </c>
      <c r="J279" s="10" t="s">
        <v>2291</v>
      </c>
      <c r="K279" s="10"/>
      <c r="L279" s="10" t="s">
        <v>2292</v>
      </c>
      <c r="M279" s="10"/>
      <c r="N279" s="10" t="s">
        <v>13</v>
      </c>
      <c r="O279" s="10" t="s">
        <v>14</v>
      </c>
      <c r="P279" s="10" t="s">
        <v>15</v>
      </c>
      <c r="Q279" s="10" t="s">
        <v>16</v>
      </c>
      <c r="R279" s="10" t="s">
        <v>629</v>
      </c>
    </row>
    <row r="280" spans="1:18" s="11" customFormat="1" x14ac:dyDescent="0.25">
      <c r="A280" s="9" t="s">
        <v>630</v>
      </c>
      <c r="B280" s="9" t="s">
        <v>631</v>
      </c>
      <c r="C280" s="10"/>
      <c r="D280" s="10" t="s">
        <v>632</v>
      </c>
      <c r="E280" s="10" t="s">
        <v>17</v>
      </c>
      <c r="F280" s="10" t="s">
        <v>337</v>
      </c>
      <c r="G280" s="10"/>
      <c r="H280" s="10" t="s">
        <v>633</v>
      </c>
      <c r="I280" s="10" t="s">
        <v>634</v>
      </c>
      <c r="J280" s="10" t="s">
        <v>635</v>
      </c>
      <c r="K280" s="10"/>
      <c r="L280" s="10" t="s">
        <v>636</v>
      </c>
      <c r="M280" s="10" t="s">
        <v>637</v>
      </c>
      <c r="N280" s="10" t="s">
        <v>13</v>
      </c>
      <c r="O280" s="10" t="s">
        <v>14</v>
      </c>
      <c r="P280" s="10" t="s">
        <v>38</v>
      </c>
      <c r="Q280" s="10" t="s">
        <v>16</v>
      </c>
      <c r="R280" s="10" t="s">
        <v>488</v>
      </c>
    </row>
    <row r="281" spans="1:18" s="11" customFormat="1" hidden="1" x14ac:dyDescent="0.25">
      <c r="A281" s="9" t="s">
        <v>2293</v>
      </c>
      <c r="B281" s="9" t="s">
        <v>2294</v>
      </c>
      <c r="C281" s="10"/>
      <c r="D281" s="10" t="s">
        <v>2295</v>
      </c>
      <c r="E281" s="10" t="s">
        <v>999</v>
      </c>
      <c r="F281" s="10" t="s">
        <v>337</v>
      </c>
      <c r="G281" s="10"/>
      <c r="H281" s="10" t="s">
        <v>219</v>
      </c>
      <c r="I281" s="10" t="s">
        <v>220</v>
      </c>
      <c r="J281" s="10" t="s">
        <v>221</v>
      </c>
      <c r="K281" s="10"/>
      <c r="L281" s="10" t="s">
        <v>222</v>
      </c>
      <c r="M281" s="10" t="s">
        <v>1097</v>
      </c>
      <c r="N281" s="10" t="s">
        <v>13</v>
      </c>
      <c r="O281" s="10" t="s">
        <v>14</v>
      </c>
      <c r="P281" s="10" t="s">
        <v>403</v>
      </c>
      <c r="Q281" s="10" t="s">
        <v>30</v>
      </c>
      <c r="R281" s="10" t="s">
        <v>629</v>
      </c>
    </row>
    <row r="282" spans="1:18" s="11" customFormat="1" hidden="1" x14ac:dyDescent="0.25">
      <c r="A282" s="9" t="s">
        <v>2296</v>
      </c>
      <c r="B282" s="9" t="s">
        <v>2297</v>
      </c>
      <c r="C282" s="10"/>
      <c r="D282" s="10" t="s">
        <v>2298</v>
      </c>
      <c r="E282" s="10" t="s">
        <v>992</v>
      </c>
      <c r="F282" s="10" t="s">
        <v>337</v>
      </c>
      <c r="G282" s="10"/>
      <c r="H282" s="10" t="s">
        <v>2299</v>
      </c>
      <c r="I282" s="10"/>
      <c r="J282" s="10" t="s">
        <v>2300</v>
      </c>
      <c r="K282" s="10"/>
      <c r="L282" s="10" t="s">
        <v>2301</v>
      </c>
      <c r="M282" s="10"/>
      <c r="N282" s="10" t="s">
        <v>13</v>
      </c>
      <c r="O282" s="10" t="s">
        <v>14</v>
      </c>
      <c r="P282" s="10" t="s">
        <v>994</v>
      </c>
      <c r="Q282" s="10" t="s">
        <v>16</v>
      </c>
      <c r="R282" s="10" t="s">
        <v>1119</v>
      </c>
    </row>
    <row r="283" spans="1:18" s="11" customFormat="1" hidden="1" x14ac:dyDescent="0.25">
      <c r="A283" s="9" t="s">
        <v>2302</v>
      </c>
      <c r="B283" s="9" t="s">
        <v>2303</v>
      </c>
      <c r="C283" s="10"/>
      <c r="D283" s="10" t="s">
        <v>2304</v>
      </c>
      <c r="E283" s="10" t="s">
        <v>999</v>
      </c>
      <c r="F283" s="10" t="s">
        <v>337</v>
      </c>
      <c r="G283" s="10"/>
      <c r="H283" s="10" t="s">
        <v>219</v>
      </c>
      <c r="I283" s="10" t="s">
        <v>220</v>
      </c>
      <c r="J283" s="10" t="s">
        <v>221</v>
      </c>
      <c r="K283" s="10"/>
      <c r="L283" s="10" t="s">
        <v>222</v>
      </c>
      <c r="M283" s="10" t="s">
        <v>1097</v>
      </c>
      <c r="N283" s="10" t="s">
        <v>13</v>
      </c>
      <c r="O283" s="10" t="s">
        <v>14</v>
      </c>
      <c r="P283" s="10" t="s">
        <v>403</v>
      </c>
      <c r="Q283" s="10" t="s">
        <v>16</v>
      </c>
      <c r="R283" s="10" t="s">
        <v>629</v>
      </c>
    </row>
    <row r="284" spans="1:18" s="11" customFormat="1" hidden="1" x14ac:dyDescent="0.25">
      <c r="A284" s="9" t="s">
        <v>2305</v>
      </c>
      <c r="B284" s="9" t="s">
        <v>2306</v>
      </c>
      <c r="C284" s="10"/>
      <c r="D284" s="10" t="s">
        <v>2307</v>
      </c>
      <c r="E284" s="10" t="s">
        <v>999</v>
      </c>
      <c r="F284" s="10" t="s">
        <v>337</v>
      </c>
      <c r="G284" s="10"/>
      <c r="H284" s="10" t="s">
        <v>2308</v>
      </c>
      <c r="I284" s="10" t="s">
        <v>2309</v>
      </c>
      <c r="J284" s="10" t="s">
        <v>2310</v>
      </c>
      <c r="K284" s="10"/>
      <c r="L284" s="10" t="s">
        <v>2311</v>
      </c>
      <c r="M284" s="10"/>
      <c r="N284" s="10" t="s">
        <v>72</v>
      </c>
      <c r="O284" s="10" t="s">
        <v>19</v>
      </c>
      <c r="P284" s="10" t="s">
        <v>38</v>
      </c>
      <c r="Q284" s="10" t="s">
        <v>16</v>
      </c>
      <c r="R284" s="10" t="s">
        <v>629</v>
      </c>
    </row>
    <row r="285" spans="1:18" s="11" customFormat="1" hidden="1" x14ac:dyDescent="0.25">
      <c r="A285" s="9" t="s">
        <v>2312</v>
      </c>
      <c r="B285" s="9" t="s">
        <v>2313</v>
      </c>
      <c r="C285" s="10"/>
      <c r="D285" s="10" t="s">
        <v>2307</v>
      </c>
      <c r="E285" s="10" t="s">
        <v>999</v>
      </c>
      <c r="F285" s="10" t="s">
        <v>337</v>
      </c>
      <c r="G285" s="10"/>
      <c r="H285" s="10" t="s">
        <v>2314</v>
      </c>
      <c r="I285" s="10"/>
      <c r="J285" s="10" t="s">
        <v>2315</v>
      </c>
      <c r="K285" s="10"/>
      <c r="L285" s="10" t="s">
        <v>2316</v>
      </c>
      <c r="M285" s="10"/>
      <c r="N285" s="10" t="s">
        <v>72</v>
      </c>
      <c r="O285" s="10" t="s">
        <v>19</v>
      </c>
      <c r="P285" s="10" t="s">
        <v>38</v>
      </c>
      <c r="Q285" s="10" t="s">
        <v>16</v>
      </c>
      <c r="R285" s="10" t="s">
        <v>629</v>
      </c>
    </row>
    <row r="286" spans="1:18" s="11" customFormat="1" x14ac:dyDescent="0.25">
      <c r="A286" s="9" t="s">
        <v>638</v>
      </c>
      <c r="B286" s="9" t="s">
        <v>639</v>
      </c>
      <c r="C286" s="10"/>
      <c r="D286" s="10" t="s">
        <v>640</v>
      </c>
      <c r="E286" s="10" t="s">
        <v>17</v>
      </c>
      <c r="F286" s="10" t="s">
        <v>337</v>
      </c>
      <c r="G286" s="10"/>
      <c r="H286" s="10" t="s">
        <v>641</v>
      </c>
      <c r="I286" s="10" t="s">
        <v>642</v>
      </c>
      <c r="J286" s="10" t="s">
        <v>643</v>
      </c>
      <c r="K286" s="10"/>
      <c r="L286" s="10" t="s">
        <v>644</v>
      </c>
      <c r="M286" s="10"/>
      <c r="N286" s="10" t="s">
        <v>161</v>
      </c>
      <c r="O286" s="10" t="s">
        <v>23</v>
      </c>
      <c r="P286" s="10" t="s">
        <v>37</v>
      </c>
      <c r="Q286" s="10" t="s">
        <v>16</v>
      </c>
      <c r="R286" s="10" t="s">
        <v>488</v>
      </c>
    </row>
    <row r="287" spans="1:18" s="11" customFormat="1" hidden="1" x14ac:dyDescent="0.25">
      <c r="A287" s="9" t="s">
        <v>2317</v>
      </c>
      <c r="B287" s="9" t="s">
        <v>2318</v>
      </c>
      <c r="C287" s="10"/>
      <c r="D287" s="10" t="s">
        <v>2319</v>
      </c>
      <c r="E287" s="10" t="s">
        <v>992</v>
      </c>
      <c r="F287" s="10" t="s">
        <v>337</v>
      </c>
      <c r="G287" s="10"/>
      <c r="H287" s="10" t="s">
        <v>66</v>
      </c>
      <c r="I287" s="10" t="s">
        <v>2320</v>
      </c>
      <c r="J287" s="10" t="s">
        <v>2321</v>
      </c>
      <c r="K287" s="10"/>
      <c r="L287" s="10" t="s">
        <v>2322</v>
      </c>
      <c r="M287" s="10"/>
      <c r="N287" s="10" t="s">
        <v>13</v>
      </c>
      <c r="O287" s="10" t="s">
        <v>14</v>
      </c>
      <c r="P287" s="10" t="s">
        <v>403</v>
      </c>
      <c r="Q287" s="10" t="s">
        <v>16</v>
      </c>
      <c r="R287" s="10" t="s">
        <v>1119</v>
      </c>
    </row>
    <row r="288" spans="1:18" s="11" customFormat="1" hidden="1" x14ac:dyDescent="0.25">
      <c r="A288" s="9" t="s">
        <v>2323</v>
      </c>
      <c r="B288" s="9" t="s">
        <v>2324</v>
      </c>
      <c r="C288" s="10"/>
      <c r="D288" s="10" t="s">
        <v>2325</v>
      </c>
      <c r="E288" s="10" t="s">
        <v>992</v>
      </c>
      <c r="F288" s="10" t="s">
        <v>337</v>
      </c>
      <c r="G288" s="10"/>
      <c r="H288" s="10" t="s">
        <v>1026</v>
      </c>
      <c r="I288" s="10" t="s">
        <v>1027</v>
      </c>
      <c r="J288" s="10" t="s">
        <v>2326</v>
      </c>
      <c r="K288" s="10"/>
      <c r="L288" s="10" t="s">
        <v>1029</v>
      </c>
      <c r="M288" s="10" t="s">
        <v>2327</v>
      </c>
      <c r="N288" s="10" t="s">
        <v>13</v>
      </c>
      <c r="O288" s="10" t="s">
        <v>14</v>
      </c>
      <c r="P288" s="10" t="s">
        <v>38</v>
      </c>
      <c r="Q288" s="10" t="s">
        <v>16</v>
      </c>
      <c r="R288" s="10" t="s">
        <v>1119</v>
      </c>
    </row>
    <row r="289" spans="1:18" s="11" customFormat="1" x14ac:dyDescent="0.25">
      <c r="A289" s="9" t="s">
        <v>645</v>
      </c>
      <c r="B289" s="9" t="s">
        <v>646</v>
      </c>
      <c r="C289" s="10"/>
      <c r="D289" s="10" t="s">
        <v>647</v>
      </c>
      <c r="E289" s="10" t="s">
        <v>17</v>
      </c>
      <c r="F289" s="10" t="s">
        <v>337</v>
      </c>
      <c r="G289" s="10"/>
      <c r="H289" s="10" t="s">
        <v>648</v>
      </c>
      <c r="I289" s="10"/>
      <c r="J289" s="10" t="s">
        <v>648</v>
      </c>
      <c r="K289" s="10"/>
      <c r="L289" s="10" t="s">
        <v>649</v>
      </c>
      <c r="M289" s="10"/>
      <c r="N289" s="10" t="s">
        <v>63</v>
      </c>
      <c r="O289" s="10" t="s">
        <v>21</v>
      </c>
      <c r="P289" s="10" t="s">
        <v>20</v>
      </c>
      <c r="Q289" s="10" t="s">
        <v>16</v>
      </c>
      <c r="R289" s="10" t="s">
        <v>488</v>
      </c>
    </row>
    <row r="290" spans="1:18" s="11" customFormat="1" hidden="1" x14ac:dyDescent="0.25">
      <c r="A290" s="9" t="s">
        <v>2328</v>
      </c>
      <c r="B290" s="9" t="s">
        <v>2329</v>
      </c>
      <c r="C290" s="10"/>
      <c r="D290" s="10" t="s">
        <v>2330</v>
      </c>
      <c r="E290" s="10" t="s">
        <v>992</v>
      </c>
      <c r="F290" s="10" t="s">
        <v>337</v>
      </c>
      <c r="G290" s="10"/>
      <c r="H290" s="10" t="s">
        <v>1310</v>
      </c>
      <c r="I290" s="10" t="s">
        <v>1311</v>
      </c>
      <c r="J290" s="10" t="s">
        <v>1312</v>
      </c>
      <c r="K290" s="10"/>
      <c r="L290" s="10" t="s">
        <v>1313</v>
      </c>
      <c r="M290" s="10" t="s">
        <v>1314</v>
      </c>
      <c r="N290" s="10" t="s">
        <v>13</v>
      </c>
      <c r="O290" s="10" t="s">
        <v>14</v>
      </c>
      <c r="P290" s="10" t="s">
        <v>403</v>
      </c>
      <c r="Q290" s="10" t="s">
        <v>16</v>
      </c>
      <c r="R290" s="10" t="s">
        <v>1119</v>
      </c>
    </row>
    <row r="291" spans="1:18" s="11" customFormat="1" hidden="1" x14ac:dyDescent="0.25">
      <c r="A291" s="9" t="s">
        <v>2331</v>
      </c>
      <c r="B291" s="9" t="s">
        <v>2332</v>
      </c>
      <c r="C291" s="10"/>
      <c r="D291" s="10" t="s">
        <v>2333</v>
      </c>
      <c r="E291" s="10" t="s">
        <v>1233</v>
      </c>
      <c r="F291" s="10" t="s">
        <v>337</v>
      </c>
      <c r="G291" s="10"/>
      <c r="H291" s="10" t="s">
        <v>1536</v>
      </c>
      <c r="I291" s="10" t="s">
        <v>1537</v>
      </c>
      <c r="J291" s="10"/>
      <c r="K291" s="10"/>
      <c r="L291" s="10" t="s">
        <v>1538</v>
      </c>
      <c r="M291" s="10"/>
      <c r="N291" s="10" t="s">
        <v>115</v>
      </c>
      <c r="O291" s="10" t="s">
        <v>116</v>
      </c>
      <c r="P291" s="10" t="s">
        <v>37</v>
      </c>
      <c r="Q291" s="10" t="s">
        <v>16</v>
      </c>
      <c r="R291" s="10" t="s">
        <v>629</v>
      </c>
    </row>
    <row r="292" spans="1:18" s="11" customFormat="1" hidden="1" x14ac:dyDescent="0.25">
      <c r="A292" s="9" t="s">
        <v>2334</v>
      </c>
      <c r="B292" s="9" t="s">
        <v>2335</v>
      </c>
      <c r="C292" s="10"/>
      <c r="D292" s="10" t="s">
        <v>2336</v>
      </c>
      <c r="E292" s="10" t="s">
        <v>999</v>
      </c>
      <c r="F292" s="10" t="s">
        <v>337</v>
      </c>
      <c r="G292" s="10"/>
      <c r="H292" s="10" t="s">
        <v>2337</v>
      </c>
      <c r="I292" s="10" t="s">
        <v>2338</v>
      </c>
      <c r="J292" s="10" t="s">
        <v>2339</v>
      </c>
      <c r="K292" s="10"/>
      <c r="L292" s="10" t="s">
        <v>2340</v>
      </c>
      <c r="M292" s="10" t="s">
        <v>2341</v>
      </c>
      <c r="N292" s="10" t="s">
        <v>13</v>
      </c>
      <c r="O292" s="10" t="s">
        <v>14</v>
      </c>
      <c r="P292" s="10" t="s">
        <v>15</v>
      </c>
      <c r="Q292" s="10" t="s">
        <v>16</v>
      </c>
      <c r="R292" s="10" t="s">
        <v>629</v>
      </c>
    </row>
    <row r="293" spans="1:18" s="11" customFormat="1" x14ac:dyDescent="0.25">
      <c r="A293" s="9" t="s">
        <v>650</v>
      </c>
      <c r="B293" s="9" t="s">
        <v>651</v>
      </c>
      <c r="C293" s="10"/>
      <c r="D293" s="10" t="s">
        <v>652</v>
      </c>
      <c r="E293" s="10" t="s">
        <v>39</v>
      </c>
      <c r="F293" s="10" t="s">
        <v>337</v>
      </c>
      <c r="G293" s="10"/>
      <c r="H293" s="10" t="s">
        <v>653</v>
      </c>
      <c r="I293" s="10" t="s">
        <v>654</v>
      </c>
      <c r="J293" s="10" t="s">
        <v>655</v>
      </c>
      <c r="K293" s="10"/>
      <c r="L293" s="10" t="s">
        <v>656</v>
      </c>
      <c r="M293" s="10"/>
      <c r="N293" s="10" t="s">
        <v>13</v>
      </c>
      <c r="O293" s="10" t="s">
        <v>14</v>
      </c>
      <c r="P293" s="10" t="s">
        <v>15</v>
      </c>
      <c r="Q293" s="10" t="s">
        <v>16</v>
      </c>
      <c r="R293" s="10" t="s">
        <v>488</v>
      </c>
    </row>
    <row r="294" spans="1:18" s="11" customFormat="1" hidden="1" x14ac:dyDescent="0.25">
      <c r="A294" s="9" t="s">
        <v>2342</v>
      </c>
      <c r="B294" s="9" t="s">
        <v>2343</v>
      </c>
      <c r="C294" s="10"/>
      <c r="D294" s="10" t="s">
        <v>2344</v>
      </c>
      <c r="E294" s="10" t="s">
        <v>992</v>
      </c>
      <c r="F294" s="10" t="s">
        <v>337</v>
      </c>
      <c r="G294" s="10"/>
      <c r="H294" s="10" t="s">
        <v>2345</v>
      </c>
      <c r="I294" s="10" t="s">
        <v>2346</v>
      </c>
      <c r="J294" s="10" t="s">
        <v>2347</v>
      </c>
      <c r="K294" s="10"/>
      <c r="L294" s="10" t="s">
        <v>2348</v>
      </c>
      <c r="M294" s="10" t="s">
        <v>2349</v>
      </c>
      <c r="N294" s="10" t="s">
        <v>13</v>
      </c>
      <c r="O294" s="10" t="s">
        <v>14</v>
      </c>
      <c r="P294" s="10" t="s">
        <v>38</v>
      </c>
      <c r="Q294" s="10" t="s">
        <v>16</v>
      </c>
      <c r="R294" s="10" t="s">
        <v>1119</v>
      </c>
    </row>
    <row r="295" spans="1:18" s="11" customFormat="1" hidden="1" x14ac:dyDescent="0.25">
      <c r="A295" s="9" t="s">
        <v>2350</v>
      </c>
      <c r="B295" s="9" t="s">
        <v>2351</v>
      </c>
      <c r="C295" s="10"/>
      <c r="D295" s="10" t="s">
        <v>2352</v>
      </c>
      <c r="E295" s="10" t="s">
        <v>999</v>
      </c>
      <c r="F295" s="10" t="s">
        <v>337</v>
      </c>
      <c r="G295" s="10"/>
      <c r="H295" s="10" t="s">
        <v>1415</v>
      </c>
      <c r="I295" s="10" t="s">
        <v>1416</v>
      </c>
      <c r="J295" s="10" t="s">
        <v>1417</v>
      </c>
      <c r="K295" s="10"/>
      <c r="L295" s="10" t="s">
        <v>1418</v>
      </c>
      <c r="M295" s="10" t="s">
        <v>1419</v>
      </c>
      <c r="N295" s="10" t="s">
        <v>13</v>
      </c>
      <c r="O295" s="10" t="s">
        <v>14</v>
      </c>
      <c r="P295" s="10" t="s">
        <v>1030</v>
      </c>
      <c r="Q295" s="10" t="s">
        <v>30</v>
      </c>
      <c r="R295" s="10" t="s">
        <v>629</v>
      </c>
    </row>
    <row r="296" spans="1:18" s="11" customFormat="1" hidden="1" x14ac:dyDescent="0.25">
      <c r="A296" s="9" t="s">
        <v>2353</v>
      </c>
      <c r="B296" s="9" t="s">
        <v>2354</v>
      </c>
      <c r="C296" s="10"/>
      <c r="D296" s="10" t="s">
        <v>2355</v>
      </c>
      <c r="E296" s="10" t="s">
        <v>992</v>
      </c>
      <c r="F296" s="10" t="s">
        <v>337</v>
      </c>
      <c r="G296" s="10"/>
      <c r="H296" s="10" t="s">
        <v>1609</v>
      </c>
      <c r="I296" s="10" t="s">
        <v>1610</v>
      </c>
      <c r="J296" s="10" t="s">
        <v>1611</v>
      </c>
      <c r="K296" s="10"/>
      <c r="L296" s="10" t="s">
        <v>1612</v>
      </c>
      <c r="M296" s="10" t="s">
        <v>1613</v>
      </c>
      <c r="N296" s="10" t="s">
        <v>13</v>
      </c>
      <c r="O296" s="10" t="s">
        <v>14</v>
      </c>
      <c r="P296" s="10" t="s">
        <v>38</v>
      </c>
      <c r="Q296" s="10" t="s">
        <v>16</v>
      </c>
      <c r="R296" s="10" t="s">
        <v>1119</v>
      </c>
    </row>
    <row r="297" spans="1:18" s="11" customFormat="1" hidden="1" x14ac:dyDescent="0.25">
      <c r="A297" s="9" t="s">
        <v>2356</v>
      </c>
      <c r="B297" s="9" t="s">
        <v>2357</v>
      </c>
      <c r="C297" s="10"/>
      <c r="D297" s="10" t="s">
        <v>2358</v>
      </c>
      <c r="E297" s="10" t="s">
        <v>992</v>
      </c>
      <c r="F297" s="10" t="s">
        <v>337</v>
      </c>
      <c r="G297" s="10"/>
      <c r="H297" s="10" t="s">
        <v>219</v>
      </c>
      <c r="I297" s="10" t="s">
        <v>220</v>
      </c>
      <c r="J297" s="10" t="s">
        <v>221</v>
      </c>
      <c r="K297" s="10"/>
      <c r="L297" s="10" t="s">
        <v>222</v>
      </c>
      <c r="M297" s="10" t="s">
        <v>1097</v>
      </c>
      <c r="N297" s="10" t="s">
        <v>13</v>
      </c>
      <c r="O297" s="10" t="s">
        <v>14</v>
      </c>
      <c r="P297" s="10" t="s">
        <v>38</v>
      </c>
      <c r="Q297" s="10" t="s">
        <v>16</v>
      </c>
      <c r="R297" s="10" t="s">
        <v>1119</v>
      </c>
    </row>
    <row r="298" spans="1:18" s="11" customFormat="1" hidden="1" x14ac:dyDescent="0.25">
      <c r="A298" s="9" t="s">
        <v>2359</v>
      </c>
      <c r="B298" s="9" t="s">
        <v>2360</v>
      </c>
      <c r="C298" s="10"/>
      <c r="D298" s="10" t="s">
        <v>2361</v>
      </c>
      <c r="E298" s="10" t="s">
        <v>999</v>
      </c>
      <c r="F298" s="10" t="s">
        <v>337</v>
      </c>
      <c r="G298" s="10"/>
      <c r="H298" s="10" t="s">
        <v>2362</v>
      </c>
      <c r="I298" s="10" t="s">
        <v>2363</v>
      </c>
      <c r="J298" s="10" t="s">
        <v>2364</v>
      </c>
      <c r="K298" s="10"/>
      <c r="L298" s="10" t="s">
        <v>2365</v>
      </c>
      <c r="M298" s="10"/>
      <c r="N298" s="10" t="s">
        <v>13</v>
      </c>
      <c r="O298" s="10" t="s">
        <v>14</v>
      </c>
      <c r="P298" s="10" t="s">
        <v>1030</v>
      </c>
      <c r="Q298" s="10" t="s">
        <v>16</v>
      </c>
      <c r="R298" s="10" t="s">
        <v>629</v>
      </c>
    </row>
    <row r="299" spans="1:18" s="11" customFormat="1" hidden="1" x14ac:dyDescent="0.25">
      <c r="A299" s="9" t="s">
        <v>2366</v>
      </c>
      <c r="B299" s="9" t="s">
        <v>2367</v>
      </c>
      <c r="C299" s="10"/>
      <c r="D299" s="10" t="s">
        <v>2368</v>
      </c>
      <c r="E299" s="10" t="s">
        <v>992</v>
      </c>
      <c r="F299" s="10" t="s">
        <v>337</v>
      </c>
      <c r="G299" s="10"/>
      <c r="H299" s="10" t="s">
        <v>641</v>
      </c>
      <c r="I299" s="10" t="s">
        <v>642</v>
      </c>
      <c r="J299" s="10" t="s">
        <v>1781</v>
      </c>
      <c r="K299" s="10"/>
      <c r="L299" s="10" t="s">
        <v>644</v>
      </c>
      <c r="M299" s="10"/>
      <c r="N299" s="10" t="s">
        <v>13</v>
      </c>
      <c r="O299" s="10" t="s">
        <v>14</v>
      </c>
      <c r="P299" s="10" t="s">
        <v>403</v>
      </c>
      <c r="Q299" s="10" t="s">
        <v>16</v>
      </c>
      <c r="R299" s="10" t="s">
        <v>1119</v>
      </c>
    </row>
    <row r="300" spans="1:18" s="11" customFormat="1" x14ac:dyDescent="0.25">
      <c r="A300" s="9" t="s">
        <v>657</v>
      </c>
      <c r="B300" s="9" t="s">
        <v>658</v>
      </c>
      <c r="C300" s="10"/>
      <c r="D300" s="10" t="s">
        <v>659</v>
      </c>
      <c r="E300" s="10" t="s">
        <v>17</v>
      </c>
      <c r="F300" s="10" t="s">
        <v>337</v>
      </c>
      <c r="G300" s="10"/>
      <c r="H300" s="10" t="s">
        <v>660</v>
      </c>
      <c r="I300" s="10" t="s">
        <v>661</v>
      </c>
      <c r="J300" s="10" t="s">
        <v>660</v>
      </c>
      <c r="K300" s="10"/>
      <c r="L300" s="10" t="s">
        <v>662</v>
      </c>
      <c r="M300" s="10"/>
      <c r="N300" s="10" t="s">
        <v>13</v>
      </c>
      <c r="O300" s="10" t="s">
        <v>14</v>
      </c>
      <c r="P300" s="10" t="s">
        <v>15</v>
      </c>
      <c r="Q300" s="10" t="s">
        <v>16</v>
      </c>
      <c r="R300" s="10" t="s">
        <v>488</v>
      </c>
    </row>
    <row r="301" spans="1:18" s="11" customFormat="1" x14ac:dyDescent="0.25">
      <c r="A301" s="9" t="s">
        <v>663</v>
      </c>
      <c r="B301" s="9" t="s">
        <v>664</v>
      </c>
      <c r="C301" s="10"/>
      <c r="D301" s="10" t="s">
        <v>665</v>
      </c>
      <c r="E301" s="10" t="s">
        <v>39</v>
      </c>
      <c r="F301" s="10" t="s">
        <v>337</v>
      </c>
      <c r="G301" s="10"/>
      <c r="H301" s="10" t="s">
        <v>666</v>
      </c>
      <c r="I301" s="10" t="s">
        <v>667</v>
      </c>
      <c r="J301" s="10" t="s">
        <v>668</v>
      </c>
      <c r="K301" s="10"/>
      <c r="L301" s="10" t="s">
        <v>669</v>
      </c>
      <c r="M301" s="10"/>
      <c r="N301" s="10" t="s">
        <v>35</v>
      </c>
      <c r="O301" s="10" t="s">
        <v>28</v>
      </c>
      <c r="P301" s="10" t="s">
        <v>36</v>
      </c>
      <c r="Q301" s="10" t="s">
        <v>16</v>
      </c>
      <c r="R301" s="10">
        <v>24</v>
      </c>
    </row>
    <row r="302" spans="1:18" s="11" customFormat="1" hidden="1" x14ac:dyDescent="0.25">
      <c r="A302" s="9" t="s">
        <v>2369</v>
      </c>
      <c r="B302" s="9" t="s">
        <v>2370</v>
      </c>
      <c r="C302" s="10"/>
      <c r="D302" s="10" t="s">
        <v>2371</v>
      </c>
      <c r="E302" s="10" t="s">
        <v>992</v>
      </c>
      <c r="F302" s="10" t="s">
        <v>337</v>
      </c>
      <c r="G302" s="10"/>
      <c r="H302" s="10" t="s">
        <v>430</v>
      </c>
      <c r="I302" s="10" t="s">
        <v>431</v>
      </c>
      <c r="J302" s="10" t="s">
        <v>2372</v>
      </c>
      <c r="K302" s="10"/>
      <c r="L302" s="10" t="s">
        <v>433</v>
      </c>
      <c r="M302" s="10" t="s">
        <v>434</v>
      </c>
      <c r="N302" s="10" t="s">
        <v>44</v>
      </c>
      <c r="O302" s="10" t="s">
        <v>28</v>
      </c>
      <c r="P302" s="10" t="s">
        <v>36</v>
      </c>
      <c r="Q302" s="10" t="s">
        <v>16</v>
      </c>
      <c r="R302" s="10" t="s">
        <v>1119</v>
      </c>
    </row>
    <row r="303" spans="1:18" s="11" customFormat="1" hidden="1" x14ac:dyDescent="0.25">
      <c r="A303" s="9" t="s">
        <v>2373</v>
      </c>
      <c r="B303" s="9" t="s">
        <v>2374</v>
      </c>
      <c r="C303" s="10"/>
      <c r="D303" s="10" t="s">
        <v>2375</v>
      </c>
      <c r="E303" s="10" t="s">
        <v>992</v>
      </c>
      <c r="F303" s="10" t="s">
        <v>337</v>
      </c>
      <c r="G303" s="10"/>
      <c r="H303" s="10" t="s">
        <v>2376</v>
      </c>
      <c r="I303" s="10" t="s">
        <v>2377</v>
      </c>
      <c r="J303" s="10" t="s">
        <v>2378</v>
      </c>
      <c r="K303" s="10"/>
      <c r="L303" s="10" t="s">
        <v>2379</v>
      </c>
      <c r="M303" s="10"/>
      <c r="N303" s="10" t="s">
        <v>13</v>
      </c>
      <c r="O303" s="10" t="s">
        <v>14</v>
      </c>
      <c r="P303" s="10" t="s">
        <v>994</v>
      </c>
      <c r="Q303" s="10" t="s">
        <v>16</v>
      </c>
      <c r="R303" s="10" t="s">
        <v>1119</v>
      </c>
    </row>
    <row r="304" spans="1:18" s="11" customFormat="1" hidden="1" x14ac:dyDescent="0.25">
      <c r="A304" s="9" t="s">
        <v>2380</v>
      </c>
      <c r="B304" s="9" t="s">
        <v>2381</v>
      </c>
      <c r="C304" s="10"/>
      <c r="D304" s="10" t="s">
        <v>2382</v>
      </c>
      <c r="E304" s="10" t="s">
        <v>992</v>
      </c>
      <c r="F304" s="10" t="s">
        <v>337</v>
      </c>
      <c r="G304" s="10"/>
      <c r="H304" s="10" t="s">
        <v>2383</v>
      </c>
      <c r="I304" s="10" t="s">
        <v>2384</v>
      </c>
      <c r="J304" s="10" t="s">
        <v>2385</v>
      </c>
      <c r="K304" s="10"/>
      <c r="L304" s="10" t="s">
        <v>2386</v>
      </c>
      <c r="M304" s="10"/>
      <c r="N304" s="10" t="s">
        <v>13</v>
      </c>
      <c r="O304" s="10" t="s">
        <v>14</v>
      </c>
      <c r="P304" s="10" t="s">
        <v>994</v>
      </c>
      <c r="Q304" s="10" t="s">
        <v>16</v>
      </c>
      <c r="R304" s="10" t="s">
        <v>1119</v>
      </c>
    </row>
    <row r="305" spans="1:18" s="11" customFormat="1" hidden="1" x14ac:dyDescent="0.25">
      <c r="A305" s="9" t="s">
        <v>2387</v>
      </c>
      <c r="B305" s="9" t="s">
        <v>2388</v>
      </c>
      <c r="C305" s="10"/>
      <c r="D305" s="10" t="s">
        <v>2389</v>
      </c>
      <c r="E305" s="10" t="s">
        <v>992</v>
      </c>
      <c r="F305" s="10" t="s">
        <v>337</v>
      </c>
      <c r="G305" s="10"/>
      <c r="H305" s="10" t="s">
        <v>1558</v>
      </c>
      <c r="I305" s="10" t="s">
        <v>1559</v>
      </c>
      <c r="J305" s="10" t="s">
        <v>1560</v>
      </c>
      <c r="K305" s="10"/>
      <c r="L305" s="10" t="s">
        <v>1561</v>
      </c>
      <c r="M305" s="10"/>
      <c r="N305" s="10" t="s">
        <v>13</v>
      </c>
      <c r="O305" s="10" t="s">
        <v>14</v>
      </c>
      <c r="P305" s="10" t="s">
        <v>994</v>
      </c>
      <c r="Q305" s="10" t="s">
        <v>16</v>
      </c>
      <c r="R305" s="10" t="s">
        <v>1119</v>
      </c>
    </row>
    <row r="306" spans="1:18" s="11" customFormat="1" x14ac:dyDescent="0.25">
      <c r="A306" s="9" t="s">
        <v>670</v>
      </c>
      <c r="B306" s="9" t="s">
        <v>671</v>
      </c>
      <c r="C306" s="10"/>
      <c r="D306" s="10" t="s">
        <v>672</v>
      </c>
      <c r="E306" s="10" t="s">
        <v>17</v>
      </c>
      <c r="F306" s="10" t="s">
        <v>337</v>
      </c>
      <c r="G306" s="10"/>
      <c r="H306" s="10" t="s">
        <v>593</v>
      </c>
      <c r="I306" s="10" t="s">
        <v>594</v>
      </c>
      <c r="J306" s="10" t="s">
        <v>595</v>
      </c>
      <c r="K306" s="10"/>
      <c r="L306" s="10" t="s">
        <v>596</v>
      </c>
      <c r="M306" s="10" t="s">
        <v>597</v>
      </c>
      <c r="N306" s="10" t="s">
        <v>86</v>
      </c>
      <c r="O306" s="10" t="s">
        <v>87</v>
      </c>
      <c r="P306" s="10" t="s">
        <v>37</v>
      </c>
      <c r="Q306" s="10" t="s">
        <v>16</v>
      </c>
      <c r="R306" s="10" t="s">
        <v>488</v>
      </c>
    </row>
    <row r="307" spans="1:18" s="11" customFormat="1" hidden="1" x14ac:dyDescent="0.25">
      <c r="A307" s="9" t="s">
        <v>2390</v>
      </c>
      <c r="B307" s="9" t="s">
        <v>2391</v>
      </c>
      <c r="C307" s="10"/>
      <c r="D307" s="10" t="s">
        <v>2392</v>
      </c>
      <c r="E307" s="10" t="s">
        <v>999</v>
      </c>
      <c r="F307" s="10" t="s">
        <v>337</v>
      </c>
      <c r="G307" s="10"/>
      <c r="H307" s="10" t="s">
        <v>1946</v>
      </c>
      <c r="I307" s="10" t="s">
        <v>1947</v>
      </c>
      <c r="J307" s="10" t="s">
        <v>1948</v>
      </c>
      <c r="K307" s="10"/>
      <c r="L307" s="10" t="s">
        <v>1949</v>
      </c>
      <c r="M307" s="10" t="s">
        <v>1950</v>
      </c>
      <c r="N307" s="10" t="s">
        <v>13</v>
      </c>
      <c r="O307" s="10" t="s">
        <v>14</v>
      </c>
      <c r="P307" s="10" t="s">
        <v>15</v>
      </c>
      <c r="Q307" s="10" t="s">
        <v>16</v>
      </c>
      <c r="R307" s="10" t="s">
        <v>629</v>
      </c>
    </row>
    <row r="308" spans="1:18" s="11" customFormat="1" hidden="1" x14ac:dyDescent="0.25">
      <c r="A308" s="9" t="s">
        <v>2393</v>
      </c>
      <c r="B308" s="9" t="s">
        <v>2394</v>
      </c>
      <c r="C308" s="10"/>
      <c r="D308" s="10" t="s">
        <v>2395</v>
      </c>
      <c r="E308" s="10" t="s">
        <v>999</v>
      </c>
      <c r="F308" s="10" t="s">
        <v>337</v>
      </c>
      <c r="G308" s="10"/>
      <c r="H308" s="10" t="s">
        <v>2396</v>
      </c>
      <c r="I308" s="10" t="s">
        <v>2397</v>
      </c>
      <c r="J308" s="10" t="s">
        <v>2398</v>
      </c>
      <c r="K308" s="10"/>
      <c r="L308" s="10" t="s">
        <v>2399</v>
      </c>
      <c r="M308" s="10" t="s">
        <v>2400</v>
      </c>
      <c r="N308" s="10" t="s">
        <v>13</v>
      </c>
      <c r="O308" s="10" t="s">
        <v>14</v>
      </c>
      <c r="P308" s="10" t="s">
        <v>15</v>
      </c>
      <c r="Q308" s="10" t="s">
        <v>30</v>
      </c>
      <c r="R308" s="10" t="s">
        <v>629</v>
      </c>
    </row>
    <row r="309" spans="1:18" s="11" customFormat="1" x14ac:dyDescent="0.25">
      <c r="A309" s="9" t="s">
        <v>673</v>
      </c>
      <c r="B309" s="9" t="s">
        <v>674</v>
      </c>
      <c r="C309" s="10"/>
      <c r="D309" s="10" t="s">
        <v>675</v>
      </c>
      <c r="E309" s="10" t="s">
        <v>41</v>
      </c>
      <c r="F309" s="10" t="s">
        <v>337</v>
      </c>
      <c r="G309" s="10"/>
      <c r="H309" s="10" t="s">
        <v>676</v>
      </c>
      <c r="I309" s="10" t="s">
        <v>677</v>
      </c>
      <c r="J309" s="10" t="s">
        <v>678</v>
      </c>
      <c r="K309" s="10"/>
      <c r="L309" s="10" t="s">
        <v>679</v>
      </c>
      <c r="M309" s="10"/>
      <c r="N309" s="10" t="s">
        <v>13</v>
      </c>
      <c r="O309" s="10" t="s">
        <v>14</v>
      </c>
      <c r="P309" s="10" t="s">
        <v>29</v>
      </c>
      <c r="Q309" s="10" t="s">
        <v>16</v>
      </c>
      <c r="R309" s="10" t="s">
        <v>629</v>
      </c>
    </row>
    <row r="310" spans="1:18" s="11" customFormat="1" hidden="1" x14ac:dyDescent="0.25">
      <c r="A310" s="10" t="s">
        <v>2401</v>
      </c>
      <c r="B310" s="9" t="s">
        <v>2402</v>
      </c>
      <c r="C310" s="10"/>
      <c r="D310" s="10" t="s">
        <v>1457</v>
      </c>
      <c r="E310" s="10" t="s">
        <v>1585</v>
      </c>
      <c r="F310" s="10" t="s">
        <v>337</v>
      </c>
      <c r="G310" s="10"/>
      <c r="H310" s="10" t="s">
        <v>1586</v>
      </c>
      <c r="I310" s="10"/>
      <c r="J310" s="10" t="s">
        <v>1587</v>
      </c>
      <c r="K310" s="10"/>
      <c r="L310" s="10" t="s">
        <v>1588</v>
      </c>
      <c r="M310" s="10" t="s">
        <v>1589</v>
      </c>
      <c r="N310" s="10" t="s">
        <v>115</v>
      </c>
      <c r="O310" s="10" t="s">
        <v>116</v>
      </c>
      <c r="P310" s="10"/>
      <c r="Q310" s="10" t="s">
        <v>16</v>
      </c>
      <c r="R310" s="10" t="s">
        <v>1119</v>
      </c>
    </row>
    <row r="311" spans="1:18" s="11" customFormat="1" hidden="1" x14ac:dyDescent="0.25">
      <c r="A311" s="9" t="s">
        <v>2403</v>
      </c>
      <c r="B311" s="9" t="s">
        <v>2404</v>
      </c>
      <c r="C311" s="10"/>
      <c r="D311" s="10" t="s">
        <v>2405</v>
      </c>
      <c r="E311" s="10" t="s">
        <v>1585</v>
      </c>
      <c r="F311" s="10" t="s">
        <v>337</v>
      </c>
      <c r="G311" s="10"/>
      <c r="H311" s="10" t="s">
        <v>1142</v>
      </c>
      <c r="I311" s="10" t="s">
        <v>1143</v>
      </c>
      <c r="J311" s="10" t="s">
        <v>1144</v>
      </c>
      <c r="K311" s="10"/>
      <c r="L311" s="10" t="s">
        <v>2406</v>
      </c>
      <c r="M311" s="10" t="s">
        <v>2407</v>
      </c>
      <c r="N311" s="10" t="s">
        <v>115</v>
      </c>
      <c r="O311" s="10" t="s">
        <v>116</v>
      </c>
      <c r="P311" s="10"/>
      <c r="Q311" s="10" t="s">
        <v>16</v>
      </c>
      <c r="R311" s="10" t="s">
        <v>1119</v>
      </c>
    </row>
    <row r="312" spans="1:18" s="11" customFormat="1" hidden="1" x14ac:dyDescent="0.25">
      <c r="A312" s="9" t="s">
        <v>2408</v>
      </c>
      <c r="B312" s="9" t="s">
        <v>2409</v>
      </c>
      <c r="C312" s="10"/>
      <c r="D312" s="10" t="s">
        <v>2410</v>
      </c>
      <c r="E312" s="10" t="s">
        <v>992</v>
      </c>
      <c r="F312" s="10" t="s">
        <v>337</v>
      </c>
      <c r="G312" s="10"/>
      <c r="H312" s="10" t="s">
        <v>355</v>
      </c>
      <c r="I312" s="10" t="s">
        <v>79</v>
      </c>
      <c r="J312" s="10" t="s">
        <v>356</v>
      </c>
      <c r="K312" s="10"/>
      <c r="L312" s="10" t="s">
        <v>357</v>
      </c>
      <c r="M312" s="10"/>
      <c r="N312" s="10" t="s">
        <v>80</v>
      </c>
      <c r="O312" s="10" t="s">
        <v>81</v>
      </c>
      <c r="P312" s="10" t="s">
        <v>37</v>
      </c>
      <c r="Q312" s="10" t="s">
        <v>16</v>
      </c>
      <c r="R312" s="10" t="s">
        <v>1119</v>
      </c>
    </row>
    <row r="313" spans="1:18" s="11" customFormat="1" hidden="1" x14ac:dyDescent="0.25">
      <c r="A313" s="9" t="s">
        <v>2411</v>
      </c>
      <c r="B313" s="9" t="s">
        <v>2412</v>
      </c>
      <c r="C313" s="10"/>
      <c r="D313" s="10" t="s">
        <v>2413</v>
      </c>
      <c r="E313" s="10" t="s">
        <v>1585</v>
      </c>
      <c r="F313" s="10" t="s">
        <v>337</v>
      </c>
      <c r="G313" s="10"/>
      <c r="H313" s="10" t="s">
        <v>2414</v>
      </c>
      <c r="I313" s="10" t="s">
        <v>2415</v>
      </c>
      <c r="J313" s="10" t="s">
        <v>2416</v>
      </c>
      <c r="K313" s="10"/>
      <c r="L313" s="10" t="s">
        <v>2417</v>
      </c>
      <c r="M313" s="10"/>
      <c r="N313" s="10" t="s">
        <v>115</v>
      </c>
      <c r="O313" s="10" t="s">
        <v>116</v>
      </c>
      <c r="P313" s="10"/>
      <c r="Q313" s="10" t="s">
        <v>16</v>
      </c>
      <c r="R313" s="10" t="s">
        <v>1119</v>
      </c>
    </row>
    <row r="314" spans="1:18" s="11" customFormat="1" hidden="1" x14ac:dyDescent="0.25">
      <c r="A314" s="9" t="s">
        <v>2418</v>
      </c>
      <c r="B314" s="9" t="s">
        <v>2419</v>
      </c>
      <c r="C314" s="10"/>
      <c r="D314" s="10" t="s">
        <v>2420</v>
      </c>
      <c r="E314" s="10" t="s">
        <v>1585</v>
      </c>
      <c r="F314" s="10" t="s">
        <v>337</v>
      </c>
      <c r="G314" s="10"/>
      <c r="H314" s="10" t="s">
        <v>2421</v>
      </c>
      <c r="I314" s="10" t="s">
        <v>2422</v>
      </c>
      <c r="J314" s="10" t="s">
        <v>1144</v>
      </c>
      <c r="K314" s="10"/>
      <c r="L314" s="10" t="s">
        <v>2423</v>
      </c>
      <c r="M314" s="10"/>
      <c r="N314" s="10" t="s">
        <v>115</v>
      </c>
      <c r="O314" s="10" t="s">
        <v>116</v>
      </c>
      <c r="P314" s="10"/>
      <c r="Q314" s="10" t="s">
        <v>16</v>
      </c>
      <c r="R314" s="10" t="s">
        <v>1119</v>
      </c>
    </row>
    <row r="315" spans="1:18" s="11" customFormat="1" hidden="1" x14ac:dyDescent="0.25">
      <c r="A315" s="9" t="s">
        <v>2424</v>
      </c>
      <c r="B315" s="9" t="s">
        <v>2425</v>
      </c>
      <c r="C315" s="10"/>
      <c r="D315" s="10" t="s">
        <v>998</v>
      </c>
      <c r="E315" s="10" t="s">
        <v>1585</v>
      </c>
      <c r="F315" s="10" t="s">
        <v>337</v>
      </c>
      <c r="G315" s="10"/>
      <c r="H315" s="10" t="s">
        <v>2426</v>
      </c>
      <c r="I315" s="10" t="s">
        <v>2427</v>
      </c>
      <c r="J315" s="10" t="s">
        <v>2428</v>
      </c>
      <c r="K315" s="10"/>
      <c r="L315" s="10" t="s">
        <v>2429</v>
      </c>
      <c r="M315" s="10" t="s">
        <v>2430</v>
      </c>
      <c r="N315" s="10" t="s">
        <v>115</v>
      </c>
      <c r="O315" s="10" t="s">
        <v>116</v>
      </c>
      <c r="P315" s="10"/>
      <c r="Q315" s="10" t="s">
        <v>16</v>
      </c>
      <c r="R315" s="10" t="s">
        <v>1119</v>
      </c>
    </row>
    <row r="316" spans="1:18" s="11" customFormat="1" hidden="1" x14ac:dyDescent="0.25">
      <c r="A316" s="9" t="s">
        <v>2431</v>
      </c>
      <c r="B316" s="9" t="s">
        <v>2432</v>
      </c>
      <c r="C316" s="10"/>
      <c r="D316" s="10" t="s">
        <v>998</v>
      </c>
      <c r="E316" s="10" t="s">
        <v>1585</v>
      </c>
      <c r="F316" s="10" t="s">
        <v>337</v>
      </c>
      <c r="G316" s="10"/>
      <c r="H316" s="10" t="s">
        <v>1000</v>
      </c>
      <c r="I316" s="10" t="s">
        <v>1001</v>
      </c>
      <c r="J316" s="10" t="s">
        <v>1002</v>
      </c>
      <c r="K316" s="10"/>
      <c r="L316" s="10" t="s">
        <v>1003</v>
      </c>
      <c r="M316" s="10"/>
      <c r="N316" s="10" t="s">
        <v>115</v>
      </c>
      <c r="O316" s="10" t="s">
        <v>116</v>
      </c>
      <c r="P316" s="10"/>
      <c r="Q316" s="10" t="s">
        <v>16</v>
      </c>
      <c r="R316" s="10" t="s">
        <v>1119</v>
      </c>
    </row>
    <row r="317" spans="1:18" s="11" customFormat="1" hidden="1" x14ac:dyDescent="0.25">
      <c r="A317" s="9" t="s">
        <v>2433</v>
      </c>
      <c r="B317" s="9" t="s">
        <v>2434</v>
      </c>
      <c r="C317" s="10"/>
      <c r="D317" s="10" t="s">
        <v>2435</v>
      </c>
      <c r="E317" s="10" t="s">
        <v>999</v>
      </c>
      <c r="F317" s="10" t="s">
        <v>337</v>
      </c>
      <c r="G317" s="10"/>
      <c r="H317" s="10" t="s">
        <v>219</v>
      </c>
      <c r="I317" s="10" t="s">
        <v>220</v>
      </c>
      <c r="J317" s="10" t="s">
        <v>221</v>
      </c>
      <c r="K317" s="10"/>
      <c r="L317" s="10" t="s">
        <v>222</v>
      </c>
      <c r="M317" s="10" t="s">
        <v>1097</v>
      </c>
      <c r="N317" s="10" t="s">
        <v>13</v>
      </c>
      <c r="O317" s="10" t="s">
        <v>14</v>
      </c>
      <c r="P317" s="10" t="s">
        <v>1030</v>
      </c>
      <c r="Q317" s="10" t="s">
        <v>16</v>
      </c>
      <c r="R317" s="10" t="s">
        <v>629</v>
      </c>
    </row>
    <row r="318" spans="1:18" s="11" customFormat="1" hidden="1" x14ac:dyDescent="0.25">
      <c r="A318" s="9" t="s">
        <v>2436</v>
      </c>
      <c r="B318" s="9" t="s">
        <v>2437</v>
      </c>
      <c r="C318" s="10"/>
      <c r="D318" s="10" t="s">
        <v>998</v>
      </c>
      <c r="E318" s="10" t="s">
        <v>1585</v>
      </c>
      <c r="F318" s="10" t="s">
        <v>337</v>
      </c>
      <c r="G318" s="10"/>
      <c r="H318" s="10" t="s">
        <v>2438</v>
      </c>
      <c r="I318" s="10" t="s">
        <v>2439</v>
      </c>
      <c r="J318" s="10" t="s">
        <v>2440</v>
      </c>
      <c r="K318" s="10"/>
      <c r="L318" s="10" t="s">
        <v>2441</v>
      </c>
      <c r="M318" s="10" t="s">
        <v>2442</v>
      </c>
      <c r="N318" s="10" t="s">
        <v>115</v>
      </c>
      <c r="O318" s="10" t="s">
        <v>116</v>
      </c>
      <c r="P318" s="10"/>
      <c r="Q318" s="10" t="s">
        <v>16</v>
      </c>
      <c r="R318" s="10" t="s">
        <v>1119</v>
      </c>
    </row>
    <row r="319" spans="1:18" s="11" customFormat="1" hidden="1" x14ac:dyDescent="0.25">
      <c r="A319" s="9" t="s">
        <v>2443</v>
      </c>
      <c r="B319" s="9" t="s">
        <v>2444</v>
      </c>
      <c r="C319" s="10"/>
      <c r="D319" s="10" t="s">
        <v>998</v>
      </c>
      <c r="E319" s="10" t="s">
        <v>1585</v>
      </c>
      <c r="F319" s="10" t="s">
        <v>337</v>
      </c>
      <c r="G319" s="10"/>
      <c r="H319" s="10" t="s">
        <v>2445</v>
      </c>
      <c r="I319" s="10" t="s">
        <v>2446</v>
      </c>
      <c r="J319" s="10" t="s">
        <v>47</v>
      </c>
      <c r="K319" s="10"/>
      <c r="L319" s="10" t="s">
        <v>2447</v>
      </c>
      <c r="M319" s="10" t="s">
        <v>2448</v>
      </c>
      <c r="N319" s="10" t="s">
        <v>115</v>
      </c>
      <c r="O319" s="10" t="s">
        <v>116</v>
      </c>
      <c r="P319" s="10"/>
      <c r="Q319" s="10" t="s">
        <v>16</v>
      </c>
      <c r="R319" s="10" t="s">
        <v>1119</v>
      </c>
    </row>
    <row r="320" spans="1:18" s="11" customFormat="1" x14ac:dyDescent="0.25">
      <c r="A320" s="9" t="s">
        <v>680</v>
      </c>
      <c r="B320" s="9" t="s">
        <v>681</v>
      </c>
      <c r="C320" s="10"/>
      <c r="D320" s="10" t="s">
        <v>682</v>
      </c>
      <c r="E320" s="10" t="s">
        <v>54</v>
      </c>
      <c r="F320" s="10" t="s">
        <v>337</v>
      </c>
      <c r="G320" s="10"/>
      <c r="H320" s="10" t="s">
        <v>683</v>
      </c>
      <c r="I320" s="10" t="s">
        <v>684</v>
      </c>
      <c r="J320" s="10" t="s">
        <v>685</v>
      </c>
      <c r="K320" s="10"/>
      <c r="L320" s="10" t="s">
        <v>686</v>
      </c>
      <c r="M320" s="10"/>
      <c r="N320" s="10" t="s">
        <v>61</v>
      </c>
      <c r="O320" s="10" t="s">
        <v>62</v>
      </c>
      <c r="P320" s="10" t="s">
        <v>687</v>
      </c>
      <c r="Q320" s="10" t="s">
        <v>16</v>
      </c>
      <c r="R320" s="10" t="s">
        <v>84</v>
      </c>
    </row>
    <row r="321" spans="1:18" s="11" customFormat="1" hidden="1" x14ac:dyDescent="0.25">
      <c r="A321" s="9" t="s">
        <v>2449</v>
      </c>
      <c r="B321" s="9" t="s">
        <v>2450</v>
      </c>
      <c r="C321" s="10"/>
      <c r="D321" s="10" t="s">
        <v>2451</v>
      </c>
      <c r="E321" s="10" t="s">
        <v>999</v>
      </c>
      <c r="F321" s="10" t="s">
        <v>337</v>
      </c>
      <c r="G321" s="10"/>
      <c r="H321" s="10" t="s">
        <v>55</v>
      </c>
      <c r="I321" s="10" t="s">
        <v>56</v>
      </c>
      <c r="J321" s="10" t="s">
        <v>57</v>
      </c>
      <c r="K321" s="10"/>
      <c r="L321" s="10" t="s">
        <v>58</v>
      </c>
      <c r="M321" s="10"/>
      <c r="N321" s="10" t="s">
        <v>13</v>
      </c>
      <c r="O321" s="10" t="s">
        <v>14</v>
      </c>
      <c r="P321" s="10" t="s">
        <v>15</v>
      </c>
      <c r="Q321" s="10" t="s">
        <v>16</v>
      </c>
      <c r="R321" s="10" t="s">
        <v>629</v>
      </c>
    </row>
    <row r="322" spans="1:18" s="11" customFormat="1" hidden="1" x14ac:dyDescent="0.25">
      <c r="A322" s="9" t="s">
        <v>2452</v>
      </c>
      <c r="B322" s="9" t="s">
        <v>2453</v>
      </c>
      <c r="C322" s="10"/>
      <c r="D322" s="10" t="s">
        <v>998</v>
      </c>
      <c r="E322" s="10" t="s">
        <v>1585</v>
      </c>
      <c r="F322" s="10" t="s">
        <v>337</v>
      </c>
      <c r="G322" s="10"/>
      <c r="H322" s="10" t="s">
        <v>1247</v>
      </c>
      <c r="I322" s="10" t="s">
        <v>71</v>
      </c>
      <c r="J322" s="10" t="s">
        <v>47</v>
      </c>
      <c r="K322" s="10"/>
      <c r="L322" s="10" t="s">
        <v>2454</v>
      </c>
      <c r="M322" s="10"/>
      <c r="N322" s="10" t="s">
        <v>115</v>
      </c>
      <c r="O322" s="10" t="s">
        <v>116</v>
      </c>
      <c r="P322" s="10"/>
      <c r="Q322" s="10" t="s">
        <v>16</v>
      </c>
      <c r="R322" s="10" t="s">
        <v>1119</v>
      </c>
    </row>
    <row r="323" spans="1:18" s="11" customFormat="1" hidden="1" x14ac:dyDescent="0.25">
      <c r="A323" s="9" t="s">
        <v>2455</v>
      </c>
      <c r="B323" s="9" t="s">
        <v>2456</v>
      </c>
      <c r="C323" s="10"/>
      <c r="D323" s="10" t="s">
        <v>2457</v>
      </c>
      <c r="E323" s="10" t="s">
        <v>999</v>
      </c>
      <c r="F323" s="10" t="s">
        <v>337</v>
      </c>
      <c r="G323" s="10"/>
      <c r="H323" s="10" t="s">
        <v>545</v>
      </c>
      <c r="I323" s="10" t="s">
        <v>546</v>
      </c>
      <c r="J323" s="10" t="s">
        <v>547</v>
      </c>
      <c r="K323" s="10"/>
      <c r="L323" s="10" t="s">
        <v>548</v>
      </c>
      <c r="M323" s="10" t="s">
        <v>549</v>
      </c>
      <c r="N323" s="10" t="s">
        <v>13</v>
      </c>
      <c r="O323" s="10" t="s">
        <v>14</v>
      </c>
      <c r="P323" s="10" t="s">
        <v>223</v>
      </c>
      <c r="Q323" s="10" t="s">
        <v>16</v>
      </c>
      <c r="R323" s="10" t="s">
        <v>2458</v>
      </c>
    </row>
    <row r="324" spans="1:18" s="11" customFormat="1" hidden="1" x14ac:dyDescent="0.25">
      <c r="A324" s="9" t="s">
        <v>2459</v>
      </c>
      <c r="B324" s="9" t="s">
        <v>2460</v>
      </c>
      <c r="C324" s="10"/>
      <c r="D324" s="10" t="s">
        <v>998</v>
      </c>
      <c r="E324" s="10" t="s">
        <v>1585</v>
      </c>
      <c r="F324" s="10" t="s">
        <v>337</v>
      </c>
      <c r="G324" s="10"/>
      <c r="H324" s="10" t="s">
        <v>2461</v>
      </c>
      <c r="I324" s="10" t="s">
        <v>2462</v>
      </c>
      <c r="J324" s="10" t="s">
        <v>2463</v>
      </c>
      <c r="K324" s="10"/>
      <c r="L324" s="10" t="s">
        <v>2464</v>
      </c>
      <c r="M324" s="10" t="s">
        <v>2465</v>
      </c>
      <c r="N324" s="10" t="s">
        <v>115</v>
      </c>
      <c r="O324" s="10" t="s">
        <v>116</v>
      </c>
      <c r="P324" s="10"/>
      <c r="Q324" s="10" t="s">
        <v>16</v>
      </c>
      <c r="R324" s="10" t="s">
        <v>358</v>
      </c>
    </row>
    <row r="325" spans="1:18" s="11" customFormat="1" x14ac:dyDescent="0.25">
      <c r="A325" s="9" t="s">
        <v>688</v>
      </c>
      <c r="B325" s="9" t="s">
        <v>689</v>
      </c>
      <c r="C325" s="10"/>
      <c r="D325" s="10" t="s">
        <v>455</v>
      </c>
      <c r="E325" s="10" t="s">
        <v>54</v>
      </c>
      <c r="F325" s="10" t="s">
        <v>337</v>
      </c>
      <c r="G325" s="10"/>
      <c r="H325" s="10" t="s">
        <v>690</v>
      </c>
      <c r="I325" s="10" t="s">
        <v>691</v>
      </c>
      <c r="J325" s="10" t="s">
        <v>690</v>
      </c>
      <c r="K325" s="10"/>
      <c r="L325" s="10" t="s">
        <v>692</v>
      </c>
      <c r="M325" s="10"/>
      <c r="N325" s="10" t="s">
        <v>27</v>
      </c>
      <c r="O325" s="10" t="s">
        <v>28</v>
      </c>
      <c r="P325" s="10" t="s">
        <v>36</v>
      </c>
      <c r="Q325" s="10" t="s">
        <v>16</v>
      </c>
      <c r="R325" s="10" t="s">
        <v>88</v>
      </c>
    </row>
    <row r="326" spans="1:18" s="11" customFormat="1" x14ac:dyDescent="0.25">
      <c r="A326" s="9" t="s">
        <v>693</v>
      </c>
      <c r="B326" s="9" t="s">
        <v>694</v>
      </c>
      <c r="C326" s="10"/>
      <c r="D326" s="10" t="s">
        <v>695</v>
      </c>
      <c r="E326" s="10" t="s">
        <v>54</v>
      </c>
      <c r="F326" s="10" t="s">
        <v>337</v>
      </c>
      <c r="G326" s="10"/>
      <c r="H326" s="10" t="s">
        <v>696</v>
      </c>
      <c r="I326" s="10" t="s">
        <v>697</v>
      </c>
      <c r="J326" s="10" t="s">
        <v>698</v>
      </c>
      <c r="K326" s="10"/>
      <c r="L326" s="10" t="s">
        <v>699</v>
      </c>
      <c r="M326" s="10"/>
      <c r="N326" s="10" t="s">
        <v>72</v>
      </c>
      <c r="O326" s="10" t="s">
        <v>19</v>
      </c>
      <c r="P326" s="10" t="s">
        <v>36</v>
      </c>
      <c r="Q326" s="10" t="s">
        <v>16</v>
      </c>
      <c r="R326" s="10" t="s">
        <v>88</v>
      </c>
    </row>
    <row r="327" spans="1:18" s="11" customFormat="1" hidden="1" x14ac:dyDescent="0.25">
      <c r="A327" s="9" t="s">
        <v>2466</v>
      </c>
      <c r="B327" s="9" t="s">
        <v>2467</v>
      </c>
      <c r="C327" s="10"/>
      <c r="D327" s="10" t="s">
        <v>2468</v>
      </c>
      <c r="E327" s="10" t="s">
        <v>992</v>
      </c>
      <c r="F327" s="10" t="s">
        <v>337</v>
      </c>
      <c r="G327" s="10"/>
      <c r="H327" s="10" t="s">
        <v>1558</v>
      </c>
      <c r="I327" s="10" t="s">
        <v>1559</v>
      </c>
      <c r="J327" s="10" t="s">
        <v>2469</v>
      </c>
      <c r="K327" s="10"/>
      <c r="L327" s="10" t="s">
        <v>1561</v>
      </c>
      <c r="M327" s="10"/>
      <c r="N327" s="10" t="s">
        <v>13</v>
      </c>
      <c r="O327" s="10" t="s">
        <v>14</v>
      </c>
      <c r="P327" s="10" t="s">
        <v>36</v>
      </c>
      <c r="Q327" s="10" t="s">
        <v>16</v>
      </c>
      <c r="R327" s="10" t="s">
        <v>358</v>
      </c>
    </row>
    <row r="328" spans="1:18" s="11" customFormat="1" hidden="1" x14ac:dyDescent="0.25">
      <c r="A328" s="9" t="s">
        <v>2470</v>
      </c>
      <c r="B328" s="9" t="s">
        <v>2471</v>
      </c>
      <c r="C328" s="10"/>
      <c r="D328" s="10" t="s">
        <v>2472</v>
      </c>
      <c r="E328" s="10" t="s">
        <v>1585</v>
      </c>
      <c r="F328" s="10" t="s">
        <v>337</v>
      </c>
      <c r="G328" s="10"/>
      <c r="H328" s="10" t="s">
        <v>1586</v>
      </c>
      <c r="I328" s="10"/>
      <c r="J328" s="10" t="s">
        <v>1587</v>
      </c>
      <c r="K328" s="10"/>
      <c r="L328" s="10" t="s">
        <v>1588</v>
      </c>
      <c r="M328" s="10" t="s">
        <v>1589</v>
      </c>
      <c r="N328" s="10" t="s">
        <v>115</v>
      </c>
      <c r="O328" s="10" t="s">
        <v>116</v>
      </c>
      <c r="P328" s="10"/>
      <c r="Q328" s="10" t="s">
        <v>16</v>
      </c>
      <c r="R328" s="10" t="s">
        <v>358</v>
      </c>
    </row>
    <row r="329" spans="1:18" s="11" customFormat="1" hidden="1" x14ac:dyDescent="0.25">
      <c r="A329" s="9" t="s">
        <v>2473</v>
      </c>
      <c r="B329" s="9" t="s">
        <v>2474</v>
      </c>
      <c r="C329" s="10"/>
      <c r="D329" s="10" t="s">
        <v>998</v>
      </c>
      <c r="E329" s="10" t="s">
        <v>1585</v>
      </c>
      <c r="F329" s="10" t="s">
        <v>337</v>
      </c>
      <c r="G329" s="10"/>
      <c r="H329" s="10" t="s">
        <v>2475</v>
      </c>
      <c r="I329" s="10" t="s">
        <v>2476</v>
      </c>
      <c r="J329" s="10"/>
      <c r="K329" s="10"/>
      <c r="L329" s="10" t="s">
        <v>2477</v>
      </c>
      <c r="M329" s="10"/>
      <c r="N329" s="10" t="s">
        <v>115</v>
      </c>
      <c r="O329" s="10" t="s">
        <v>116</v>
      </c>
      <c r="P329" s="10"/>
      <c r="Q329" s="10" t="s">
        <v>16</v>
      </c>
      <c r="R329" s="10" t="s">
        <v>358</v>
      </c>
    </row>
    <row r="330" spans="1:18" s="11" customFormat="1" x14ac:dyDescent="0.25">
      <c r="A330" s="9" t="s">
        <v>700</v>
      </c>
      <c r="B330" s="9" t="s">
        <v>701</v>
      </c>
      <c r="C330" s="10"/>
      <c r="D330" s="10" t="s">
        <v>702</v>
      </c>
      <c r="E330" s="10" t="s">
        <v>39</v>
      </c>
      <c r="F330" s="10" t="s">
        <v>337</v>
      </c>
      <c r="G330" s="10"/>
      <c r="H330" s="10" t="s">
        <v>703</v>
      </c>
      <c r="I330" s="10" t="s">
        <v>704</v>
      </c>
      <c r="J330" s="10" t="s">
        <v>705</v>
      </c>
      <c r="K330" s="10"/>
      <c r="L330" s="10" t="s">
        <v>706</v>
      </c>
      <c r="M330" s="10"/>
      <c r="N330" s="10" t="s">
        <v>13</v>
      </c>
      <c r="O330" s="10" t="s">
        <v>14</v>
      </c>
      <c r="P330" s="10" t="s">
        <v>78</v>
      </c>
      <c r="Q330" s="10" t="s">
        <v>16</v>
      </c>
      <c r="R330" s="10" t="s">
        <v>43</v>
      </c>
    </row>
    <row r="331" spans="1:18" s="11" customFormat="1" hidden="1" x14ac:dyDescent="0.25">
      <c r="A331" s="9" t="s">
        <v>2478</v>
      </c>
      <c r="B331" s="9" t="s">
        <v>2479</v>
      </c>
      <c r="C331" s="10"/>
      <c r="D331" s="10" t="s">
        <v>998</v>
      </c>
      <c r="E331" s="10" t="s">
        <v>1585</v>
      </c>
      <c r="F331" s="10" t="s">
        <v>337</v>
      </c>
      <c r="G331" s="10"/>
      <c r="H331" s="10" t="s">
        <v>2480</v>
      </c>
      <c r="I331" s="10" t="s">
        <v>2481</v>
      </c>
      <c r="J331" s="10" t="s">
        <v>2482</v>
      </c>
      <c r="K331" s="10"/>
      <c r="L331" s="10" t="s">
        <v>2483</v>
      </c>
      <c r="M331" s="10" t="s">
        <v>2484</v>
      </c>
      <c r="N331" s="10" t="s">
        <v>115</v>
      </c>
      <c r="O331" s="10" t="s">
        <v>116</v>
      </c>
      <c r="P331" s="10"/>
      <c r="Q331" s="10" t="s">
        <v>16</v>
      </c>
      <c r="R331" s="10" t="s">
        <v>358</v>
      </c>
    </row>
    <row r="332" spans="1:18" s="11" customFormat="1" hidden="1" x14ac:dyDescent="0.25">
      <c r="A332" s="9" t="s">
        <v>2485</v>
      </c>
      <c r="B332" s="9" t="s">
        <v>2486</v>
      </c>
      <c r="C332" s="10"/>
      <c r="D332" s="10" t="s">
        <v>2487</v>
      </c>
      <c r="E332" s="10" t="s">
        <v>999</v>
      </c>
      <c r="F332" s="10" t="s">
        <v>337</v>
      </c>
      <c r="G332" s="10"/>
      <c r="H332" s="10" t="s">
        <v>2488</v>
      </c>
      <c r="I332" s="10" t="s">
        <v>2489</v>
      </c>
      <c r="J332" s="10" t="s">
        <v>2490</v>
      </c>
      <c r="K332" s="10"/>
      <c r="L332" s="10" t="s">
        <v>2491</v>
      </c>
      <c r="M332" s="10"/>
      <c r="N332" s="10" t="s">
        <v>2492</v>
      </c>
      <c r="O332" s="10" t="s">
        <v>23</v>
      </c>
      <c r="P332" s="10" t="s">
        <v>37</v>
      </c>
      <c r="Q332" s="10" t="s">
        <v>16</v>
      </c>
      <c r="R332" s="10" t="s">
        <v>2458</v>
      </c>
    </row>
    <row r="333" spans="1:18" s="11" customFormat="1" hidden="1" x14ac:dyDescent="0.25">
      <c r="A333" s="9" t="s">
        <v>2493</v>
      </c>
      <c r="B333" s="9" t="s">
        <v>2494</v>
      </c>
      <c r="C333" s="10"/>
      <c r="D333" s="10" t="s">
        <v>2495</v>
      </c>
      <c r="E333" s="10" t="s">
        <v>992</v>
      </c>
      <c r="F333" s="10" t="s">
        <v>337</v>
      </c>
      <c r="G333" s="10"/>
      <c r="H333" s="10" t="s">
        <v>2496</v>
      </c>
      <c r="I333" s="10" t="s">
        <v>2497</v>
      </c>
      <c r="J333" s="10" t="s">
        <v>2498</v>
      </c>
      <c r="K333" s="10"/>
      <c r="L333" s="10" t="s">
        <v>2499</v>
      </c>
      <c r="M333" s="10"/>
      <c r="N333" s="10" t="s">
        <v>13</v>
      </c>
      <c r="O333" s="10" t="s">
        <v>14</v>
      </c>
      <c r="P333" s="10" t="s">
        <v>994</v>
      </c>
      <c r="Q333" s="10" t="s">
        <v>16</v>
      </c>
      <c r="R333" s="10" t="s">
        <v>358</v>
      </c>
    </row>
    <row r="334" spans="1:18" s="11" customFormat="1" hidden="1" x14ac:dyDescent="0.25">
      <c r="A334" s="9" t="s">
        <v>2500</v>
      </c>
      <c r="B334" s="9" t="s">
        <v>2501</v>
      </c>
      <c r="C334" s="10"/>
      <c r="D334" s="10" t="s">
        <v>998</v>
      </c>
      <c r="E334" s="10" t="s">
        <v>1585</v>
      </c>
      <c r="F334" s="10" t="s">
        <v>337</v>
      </c>
      <c r="G334" s="10"/>
      <c r="H334" s="10" t="s">
        <v>2502</v>
      </c>
      <c r="I334" s="10" t="s">
        <v>2503</v>
      </c>
      <c r="J334" s="10" t="s">
        <v>2504</v>
      </c>
      <c r="K334" s="10"/>
      <c r="L334" s="10" t="s">
        <v>2505</v>
      </c>
      <c r="M334" s="10" t="s">
        <v>2506</v>
      </c>
      <c r="N334" s="10" t="s">
        <v>115</v>
      </c>
      <c r="O334" s="10" t="s">
        <v>116</v>
      </c>
      <c r="P334" s="10"/>
      <c r="Q334" s="10" t="s">
        <v>16</v>
      </c>
      <c r="R334" s="10" t="s">
        <v>358</v>
      </c>
    </row>
    <row r="335" spans="1:18" s="11" customFormat="1" x14ac:dyDescent="0.25">
      <c r="A335" s="9" t="s">
        <v>707</v>
      </c>
      <c r="B335" s="9" t="s">
        <v>708</v>
      </c>
      <c r="C335" s="10"/>
      <c r="D335" s="10" t="s">
        <v>709</v>
      </c>
      <c r="E335" s="10" t="s">
        <v>17</v>
      </c>
      <c r="F335" s="10" t="s">
        <v>337</v>
      </c>
      <c r="G335" s="10"/>
      <c r="H335" s="10" t="s">
        <v>710</v>
      </c>
      <c r="I335" s="10" t="s">
        <v>711</v>
      </c>
      <c r="J335" s="10" t="s">
        <v>712</v>
      </c>
      <c r="K335" s="10"/>
      <c r="L335" s="10" t="s">
        <v>713</v>
      </c>
      <c r="M335" s="10"/>
      <c r="N335" s="10" t="s">
        <v>35</v>
      </c>
      <c r="O335" s="10" t="s">
        <v>28</v>
      </c>
      <c r="P335" s="10" t="s">
        <v>36</v>
      </c>
      <c r="Q335" s="10" t="s">
        <v>16</v>
      </c>
      <c r="R335" s="10" t="s">
        <v>43</v>
      </c>
    </row>
    <row r="336" spans="1:18" s="11" customFormat="1" hidden="1" x14ac:dyDescent="0.25">
      <c r="A336" s="9" t="s">
        <v>2507</v>
      </c>
      <c r="B336" s="9" t="s">
        <v>2508</v>
      </c>
      <c r="C336" s="10"/>
      <c r="D336" s="10" t="s">
        <v>998</v>
      </c>
      <c r="E336" s="10" t="s">
        <v>1585</v>
      </c>
      <c r="F336" s="10" t="s">
        <v>337</v>
      </c>
      <c r="G336" s="10"/>
      <c r="H336" s="10" t="s">
        <v>2509</v>
      </c>
      <c r="I336" s="10" t="s">
        <v>2510</v>
      </c>
      <c r="J336" s="10" t="s">
        <v>1144</v>
      </c>
      <c r="K336" s="10"/>
      <c r="L336" s="10" t="s">
        <v>2511</v>
      </c>
      <c r="M336" s="10" t="s">
        <v>2512</v>
      </c>
      <c r="N336" s="10" t="s">
        <v>115</v>
      </c>
      <c r="O336" s="10" t="s">
        <v>116</v>
      </c>
      <c r="P336" s="10"/>
      <c r="Q336" s="10" t="s">
        <v>16</v>
      </c>
      <c r="R336" s="10" t="s">
        <v>358</v>
      </c>
    </row>
    <row r="337" spans="1:18" s="11" customFormat="1" hidden="1" x14ac:dyDescent="0.25">
      <c r="A337" s="9" t="s">
        <v>2513</v>
      </c>
      <c r="B337" s="9" t="s">
        <v>2514</v>
      </c>
      <c r="C337" s="10"/>
      <c r="D337" s="10" t="s">
        <v>998</v>
      </c>
      <c r="E337" s="10" t="s">
        <v>1585</v>
      </c>
      <c r="F337" s="10" t="s">
        <v>337</v>
      </c>
      <c r="G337" s="10"/>
      <c r="H337" s="10" t="s">
        <v>2515</v>
      </c>
      <c r="I337" s="10" t="s">
        <v>2516</v>
      </c>
      <c r="J337" s="10"/>
      <c r="K337" s="10"/>
      <c r="L337" s="10" t="s">
        <v>2517</v>
      </c>
      <c r="M337" s="10" t="s">
        <v>2518</v>
      </c>
      <c r="N337" s="10" t="s">
        <v>115</v>
      </c>
      <c r="O337" s="10" t="s">
        <v>116</v>
      </c>
      <c r="P337" s="10"/>
      <c r="Q337" s="10" t="s">
        <v>16</v>
      </c>
      <c r="R337" s="10" t="s">
        <v>358</v>
      </c>
    </row>
    <row r="338" spans="1:18" s="11" customFormat="1" hidden="1" x14ac:dyDescent="0.25">
      <c r="A338" s="9" t="s">
        <v>2519</v>
      </c>
      <c r="B338" s="9" t="s">
        <v>2520</v>
      </c>
      <c r="C338" s="10"/>
      <c r="D338" s="10" t="s">
        <v>998</v>
      </c>
      <c r="E338" s="10" t="s">
        <v>1585</v>
      </c>
      <c r="F338" s="10" t="s">
        <v>337</v>
      </c>
      <c r="G338" s="10"/>
      <c r="H338" s="10" t="s">
        <v>2521</v>
      </c>
      <c r="I338" s="10" t="s">
        <v>2522</v>
      </c>
      <c r="J338" s="10" t="s">
        <v>2523</v>
      </c>
      <c r="K338" s="10"/>
      <c r="L338" s="10" t="s">
        <v>2524</v>
      </c>
      <c r="M338" s="10" t="s">
        <v>2525</v>
      </c>
      <c r="N338" s="10" t="s">
        <v>115</v>
      </c>
      <c r="O338" s="10" t="s">
        <v>116</v>
      </c>
      <c r="P338" s="10"/>
      <c r="Q338" s="10" t="s">
        <v>16</v>
      </c>
      <c r="R338" s="10" t="s">
        <v>358</v>
      </c>
    </row>
    <row r="339" spans="1:18" s="11" customFormat="1" hidden="1" x14ac:dyDescent="0.25">
      <c r="A339" s="9" t="s">
        <v>2526</v>
      </c>
      <c r="B339" s="9" t="s">
        <v>2527</v>
      </c>
      <c r="C339" s="10"/>
      <c r="D339" s="10" t="s">
        <v>2528</v>
      </c>
      <c r="E339" s="10" t="s">
        <v>1585</v>
      </c>
      <c r="F339" s="10" t="s">
        <v>337</v>
      </c>
      <c r="G339" s="10"/>
      <c r="H339" s="10" t="s">
        <v>2529</v>
      </c>
      <c r="I339" s="10" t="s">
        <v>2530</v>
      </c>
      <c r="J339" s="10"/>
      <c r="K339" s="10"/>
      <c r="L339" s="10" t="s">
        <v>2531</v>
      </c>
      <c r="M339" s="10" t="s">
        <v>2532</v>
      </c>
      <c r="N339" s="10" t="s">
        <v>115</v>
      </c>
      <c r="O339" s="10" t="s">
        <v>116</v>
      </c>
      <c r="P339" s="10"/>
      <c r="Q339" s="10" t="s">
        <v>16</v>
      </c>
      <c r="R339" s="10" t="s">
        <v>358</v>
      </c>
    </row>
    <row r="340" spans="1:18" s="11" customFormat="1" x14ac:dyDescent="0.25">
      <c r="A340" s="9" t="s">
        <v>714</v>
      </c>
      <c r="B340" s="9" t="s">
        <v>715</v>
      </c>
      <c r="C340" s="10"/>
      <c r="D340" s="10" t="s">
        <v>716</v>
      </c>
      <c r="E340" s="10" t="s">
        <v>17</v>
      </c>
      <c r="F340" s="10" t="s">
        <v>337</v>
      </c>
      <c r="G340" s="10"/>
      <c r="H340" s="10" t="s">
        <v>717</v>
      </c>
      <c r="I340" s="10" t="s">
        <v>718</v>
      </c>
      <c r="J340" s="10" t="s">
        <v>717</v>
      </c>
      <c r="K340" s="10"/>
      <c r="L340" s="10" t="s">
        <v>719</v>
      </c>
      <c r="M340" s="10"/>
      <c r="N340" s="10" t="s">
        <v>13</v>
      </c>
      <c r="O340" s="10" t="s">
        <v>14</v>
      </c>
      <c r="P340" s="10" t="s">
        <v>15</v>
      </c>
      <c r="Q340" s="10" t="s">
        <v>16</v>
      </c>
      <c r="R340" s="10" t="s">
        <v>43</v>
      </c>
    </row>
    <row r="341" spans="1:18" s="11" customFormat="1" hidden="1" x14ac:dyDescent="0.25">
      <c r="A341" s="9" t="s">
        <v>2533</v>
      </c>
      <c r="B341" s="9" t="s">
        <v>2534</v>
      </c>
      <c r="C341" s="10"/>
      <c r="D341" s="10" t="s">
        <v>2535</v>
      </c>
      <c r="E341" s="10" t="s">
        <v>992</v>
      </c>
      <c r="F341" s="10" t="s">
        <v>337</v>
      </c>
      <c r="G341" s="10"/>
      <c r="H341" s="10" t="s">
        <v>2283</v>
      </c>
      <c r="I341" s="10" t="s">
        <v>2284</v>
      </c>
      <c r="J341" s="10" t="s">
        <v>2536</v>
      </c>
      <c r="K341" s="10"/>
      <c r="L341" s="10" t="s">
        <v>2286</v>
      </c>
      <c r="M341" s="10" t="s">
        <v>2287</v>
      </c>
      <c r="N341" s="10" t="s">
        <v>13</v>
      </c>
      <c r="O341" s="10" t="s">
        <v>14</v>
      </c>
      <c r="P341" s="10" t="s">
        <v>403</v>
      </c>
      <c r="Q341" s="10" t="s">
        <v>16</v>
      </c>
      <c r="R341" s="10" t="s">
        <v>358</v>
      </c>
    </row>
    <row r="342" spans="1:18" s="11" customFormat="1" hidden="1" x14ac:dyDescent="0.25">
      <c r="A342" s="9" t="s">
        <v>2537</v>
      </c>
      <c r="B342" s="9" t="s">
        <v>2538</v>
      </c>
      <c r="C342" s="10"/>
      <c r="D342" s="10" t="s">
        <v>2539</v>
      </c>
      <c r="E342" s="10" t="s">
        <v>992</v>
      </c>
      <c r="F342" s="10" t="s">
        <v>337</v>
      </c>
      <c r="G342" s="10"/>
      <c r="H342" s="10" t="s">
        <v>2540</v>
      </c>
      <c r="I342" s="10" t="s">
        <v>2541</v>
      </c>
      <c r="J342" s="10" t="s">
        <v>2542</v>
      </c>
      <c r="K342" s="10"/>
      <c r="L342" s="10" t="s">
        <v>2543</v>
      </c>
      <c r="M342" s="10"/>
      <c r="N342" s="10" t="s">
        <v>13</v>
      </c>
      <c r="O342" s="10" t="s">
        <v>14</v>
      </c>
      <c r="P342" s="10" t="s">
        <v>994</v>
      </c>
      <c r="Q342" s="10" t="s">
        <v>16</v>
      </c>
      <c r="R342" s="10" t="s">
        <v>358</v>
      </c>
    </row>
    <row r="343" spans="1:18" s="11" customFormat="1" hidden="1" x14ac:dyDescent="0.25">
      <c r="A343" s="9" t="s">
        <v>2544</v>
      </c>
      <c r="B343" s="9" t="s">
        <v>2545</v>
      </c>
      <c r="C343" s="10"/>
      <c r="D343" s="10" t="s">
        <v>2546</v>
      </c>
      <c r="E343" s="10" t="s">
        <v>999</v>
      </c>
      <c r="F343" s="10" t="s">
        <v>337</v>
      </c>
      <c r="G343" s="10"/>
      <c r="H343" s="10" t="s">
        <v>2547</v>
      </c>
      <c r="I343" s="10" t="s">
        <v>1091</v>
      </c>
      <c r="J343" s="10" t="s">
        <v>2548</v>
      </c>
      <c r="K343" s="10"/>
      <c r="L343" s="10" t="s">
        <v>1093</v>
      </c>
      <c r="M343" s="10"/>
      <c r="N343" s="10" t="s">
        <v>13</v>
      </c>
      <c r="O343" s="10" t="s">
        <v>14</v>
      </c>
      <c r="P343" s="10" t="s">
        <v>15</v>
      </c>
      <c r="Q343" s="10" t="s">
        <v>16</v>
      </c>
      <c r="R343" s="10" t="s">
        <v>2458</v>
      </c>
    </row>
    <row r="344" spans="1:18" s="11" customFormat="1" hidden="1" x14ac:dyDescent="0.25">
      <c r="A344" s="9" t="s">
        <v>2549</v>
      </c>
      <c r="B344" s="9" t="s">
        <v>2550</v>
      </c>
      <c r="C344" s="10"/>
      <c r="D344" s="10" t="s">
        <v>2551</v>
      </c>
      <c r="E344" s="10" t="s">
        <v>1585</v>
      </c>
      <c r="F344" s="10" t="s">
        <v>337</v>
      </c>
      <c r="G344" s="10"/>
      <c r="H344" s="10" t="s">
        <v>2552</v>
      </c>
      <c r="I344" s="10"/>
      <c r="J344" s="10" t="s">
        <v>2553</v>
      </c>
      <c r="K344" s="10"/>
      <c r="L344" s="10" t="s">
        <v>2554</v>
      </c>
      <c r="M344" s="10" t="s">
        <v>2555</v>
      </c>
      <c r="N344" s="10" t="s">
        <v>115</v>
      </c>
      <c r="O344" s="10" t="s">
        <v>116</v>
      </c>
      <c r="P344" s="10"/>
      <c r="Q344" s="10" t="s">
        <v>16</v>
      </c>
      <c r="R344" s="10" t="s">
        <v>358</v>
      </c>
    </row>
    <row r="345" spans="1:18" s="11" customFormat="1" hidden="1" x14ac:dyDescent="0.25">
      <c r="A345" s="9" t="s">
        <v>2556</v>
      </c>
      <c r="B345" s="9" t="s">
        <v>2557</v>
      </c>
      <c r="C345" s="10"/>
      <c r="D345" s="10" t="s">
        <v>2558</v>
      </c>
      <c r="E345" s="10" t="s">
        <v>992</v>
      </c>
      <c r="F345" s="10" t="s">
        <v>337</v>
      </c>
      <c r="G345" s="10"/>
      <c r="H345" s="10" t="s">
        <v>47</v>
      </c>
      <c r="I345" s="10" t="s">
        <v>2559</v>
      </c>
      <c r="J345" s="10" t="s">
        <v>160</v>
      </c>
      <c r="K345" s="10"/>
      <c r="L345" s="10" t="s">
        <v>2560</v>
      </c>
      <c r="M345" s="10"/>
      <c r="N345" s="10" t="s">
        <v>13</v>
      </c>
      <c r="O345" s="10" t="s">
        <v>14</v>
      </c>
      <c r="P345" s="10" t="s">
        <v>20</v>
      </c>
      <c r="Q345" s="10" t="s">
        <v>16</v>
      </c>
      <c r="R345" s="10" t="s">
        <v>358</v>
      </c>
    </row>
    <row r="346" spans="1:18" s="11" customFormat="1" hidden="1" x14ac:dyDescent="0.25">
      <c r="A346" s="9" t="s">
        <v>2561</v>
      </c>
      <c r="B346" s="9" t="s">
        <v>2562</v>
      </c>
      <c r="C346" s="10"/>
      <c r="D346" s="10" t="s">
        <v>998</v>
      </c>
      <c r="E346" s="10" t="s">
        <v>1585</v>
      </c>
      <c r="F346" s="10" t="s">
        <v>337</v>
      </c>
      <c r="G346" s="10"/>
      <c r="H346" s="10" t="s">
        <v>1142</v>
      </c>
      <c r="I346" s="10" t="s">
        <v>2563</v>
      </c>
      <c r="J346" s="10" t="s">
        <v>1144</v>
      </c>
      <c r="K346" s="10"/>
      <c r="L346" s="10" t="s">
        <v>2564</v>
      </c>
      <c r="M346" s="10" t="s">
        <v>2565</v>
      </c>
      <c r="N346" s="10" t="s">
        <v>115</v>
      </c>
      <c r="O346" s="10" t="s">
        <v>116</v>
      </c>
      <c r="P346" s="10"/>
      <c r="Q346" s="10" t="s">
        <v>16</v>
      </c>
      <c r="R346" s="10" t="s">
        <v>358</v>
      </c>
    </row>
    <row r="347" spans="1:18" s="11" customFormat="1" hidden="1" x14ac:dyDescent="0.25">
      <c r="A347" s="9" t="s">
        <v>2566</v>
      </c>
      <c r="B347" s="9" t="s">
        <v>2567</v>
      </c>
      <c r="C347" s="10"/>
      <c r="D347" s="10" t="s">
        <v>998</v>
      </c>
      <c r="E347" s="10" t="s">
        <v>1585</v>
      </c>
      <c r="F347" s="10" t="s">
        <v>337</v>
      </c>
      <c r="G347" s="10"/>
      <c r="H347" s="10" t="s">
        <v>2568</v>
      </c>
      <c r="I347" s="10" t="s">
        <v>2569</v>
      </c>
      <c r="J347" s="10" t="s">
        <v>2570</v>
      </c>
      <c r="K347" s="10"/>
      <c r="L347" s="10" t="s">
        <v>2571</v>
      </c>
      <c r="M347" s="10" t="s">
        <v>2572</v>
      </c>
      <c r="N347" s="10" t="s">
        <v>115</v>
      </c>
      <c r="O347" s="10" t="s">
        <v>116</v>
      </c>
      <c r="P347" s="10"/>
      <c r="Q347" s="10" t="s">
        <v>16</v>
      </c>
      <c r="R347" s="10" t="s">
        <v>358</v>
      </c>
    </row>
    <row r="348" spans="1:18" s="11" customFormat="1" hidden="1" x14ac:dyDescent="0.25">
      <c r="A348" s="9" t="s">
        <v>2573</v>
      </c>
      <c r="B348" s="9" t="s">
        <v>2574</v>
      </c>
      <c r="C348" s="10"/>
      <c r="D348" s="10" t="s">
        <v>2575</v>
      </c>
      <c r="E348" s="10" t="s">
        <v>999</v>
      </c>
      <c r="F348" s="10" t="s">
        <v>337</v>
      </c>
      <c r="G348" s="10"/>
      <c r="H348" s="10" t="s">
        <v>140</v>
      </c>
      <c r="I348" s="10" t="s">
        <v>141</v>
      </c>
      <c r="J348" s="10" t="s">
        <v>142</v>
      </c>
      <c r="K348" s="10"/>
      <c r="L348" s="10" t="s">
        <v>2151</v>
      </c>
      <c r="M348" s="10" t="s">
        <v>1071</v>
      </c>
      <c r="N348" s="10" t="s">
        <v>13</v>
      </c>
      <c r="O348" s="10" t="s">
        <v>14</v>
      </c>
      <c r="P348" s="10" t="s">
        <v>38</v>
      </c>
      <c r="Q348" s="10" t="s">
        <v>16</v>
      </c>
      <c r="R348" s="10" t="s">
        <v>2458</v>
      </c>
    </row>
    <row r="349" spans="1:18" s="11" customFormat="1" x14ac:dyDescent="0.25">
      <c r="A349" s="9" t="s">
        <v>720</v>
      </c>
      <c r="B349" s="9" t="s">
        <v>721</v>
      </c>
      <c r="C349" s="10"/>
      <c r="D349" s="10" t="s">
        <v>722</v>
      </c>
      <c r="E349" s="10" t="s">
        <v>54</v>
      </c>
      <c r="F349" s="10" t="s">
        <v>337</v>
      </c>
      <c r="G349" s="10"/>
      <c r="H349" s="10" t="s">
        <v>723</v>
      </c>
      <c r="I349" s="10" t="s">
        <v>724</v>
      </c>
      <c r="J349" s="10" t="s">
        <v>725</v>
      </c>
      <c r="K349" s="10"/>
      <c r="L349" s="10" t="s">
        <v>726</v>
      </c>
      <c r="M349" s="10"/>
      <c r="N349" s="10" t="s">
        <v>72</v>
      </c>
      <c r="O349" s="10" t="s">
        <v>19</v>
      </c>
      <c r="P349" s="10" t="s">
        <v>36</v>
      </c>
      <c r="Q349" s="10" t="s">
        <v>16</v>
      </c>
      <c r="R349" s="10" t="s">
        <v>88</v>
      </c>
    </row>
    <row r="350" spans="1:18" s="11" customFormat="1" hidden="1" x14ac:dyDescent="0.25">
      <c r="A350" s="9" t="s">
        <v>2576</v>
      </c>
      <c r="B350" s="9" t="s">
        <v>2577</v>
      </c>
      <c r="C350" s="10"/>
      <c r="D350" s="10" t="s">
        <v>2578</v>
      </c>
      <c r="E350" s="10" t="s">
        <v>999</v>
      </c>
      <c r="F350" s="10" t="s">
        <v>337</v>
      </c>
      <c r="G350" s="10"/>
      <c r="H350" s="10" t="s">
        <v>1391</v>
      </c>
      <c r="I350" s="10" t="s">
        <v>1392</v>
      </c>
      <c r="J350" s="10" t="s">
        <v>1393</v>
      </c>
      <c r="K350" s="10"/>
      <c r="L350" s="10" t="s">
        <v>1394</v>
      </c>
      <c r="M350" s="10"/>
      <c r="N350" s="10" t="s">
        <v>13</v>
      </c>
      <c r="O350" s="10" t="s">
        <v>14</v>
      </c>
      <c r="P350" s="10" t="s">
        <v>15</v>
      </c>
      <c r="Q350" s="10" t="s">
        <v>16</v>
      </c>
      <c r="R350" s="10" t="s">
        <v>2458</v>
      </c>
    </row>
    <row r="351" spans="1:18" s="11" customFormat="1" hidden="1" x14ac:dyDescent="0.25">
      <c r="A351" s="9" t="s">
        <v>2579</v>
      </c>
      <c r="B351" s="9" t="s">
        <v>2580</v>
      </c>
      <c r="C351" s="10"/>
      <c r="D351" s="10" t="s">
        <v>2581</v>
      </c>
      <c r="E351" s="10" t="s">
        <v>999</v>
      </c>
      <c r="F351" s="10" t="s">
        <v>337</v>
      </c>
      <c r="G351" s="10"/>
      <c r="H351" s="10" t="s">
        <v>144</v>
      </c>
      <c r="I351" s="10" t="s">
        <v>145</v>
      </c>
      <c r="J351" s="10" t="s">
        <v>146</v>
      </c>
      <c r="K351" s="10"/>
      <c r="L351" s="10" t="s">
        <v>147</v>
      </c>
      <c r="M351" s="10"/>
      <c r="N351" s="10" t="s">
        <v>13</v>
      </c>
      <c r="O351" s="10" t="s">
        <v>14</v>
      </c>
      <c r="P351" s="10" t="s">
        <v>38</v>
      </c>
      <c r="Q351" s="10" t="s">
        <v>16</v>
      </c>
      <c r="R351" s="10">
        <v>-3</v>
      </c>
    </row>
    <row r="352" spans="1:18" s="11" customFormat="1" hidden="1" x14ac:dyDescent="0.25">
      <c r="A352" s="9" t="s">
        <v>2582</v>
      </c>
      <c r="B352" s="9" t="s">
        <v>2583</v>
      </c>
      <c r="C352" s="10"/>
      <c r="D352" s="10" t="s">
        <v>998</v>
      </c>
      <c r="E352" s="10" t="s">
        <v>1585</v>
      </c>
      <c r="F352" s="10" t="s">
        <v>337</v>
      </c>
      <c r="G352" s="10"/>
      <c r="H352" s="10" t="s">
        <v>2584</v>
      </c>
      <c r="I352" s="10" t="s">
        <v>2585</v>
      </c>
      <c r="J352" s="10" t="s">
        <v>2586</v>
      </c>
      <c r="K352" s="10"/>
      <c r="L352" s="10" t="s">
        <v>2587</v>
      </c>
      <c r="M352" s="10" t="s">
        <v>2588</v>
      </c>
      <c r="N352" s="10" t="s">
        <v>115</v>
      </c>
      <c r="O352" s="10" t="s">
        <v>116</v>
      </c>
      <c r="P352" s="10"/>
      <c r="Q352" s="10" t="s">
        <v>16</v>
      </c>
      <c r="R352" s="10" t="s">
        <v>358</v>
      </c>
    </row>
    <row r="353" spans="1:18" s="11" customFormat="1" hidden="1" x14ac:dyDescent="0.25">
      <c r="A353" s="9" t="s">
        <v>2589</v>
      </c>
      <c r="B353" s="9" t="s">
        <v>2590</v>
      </c>
      <c r="C353" s="10"/>
      <c r="D353" s="10" t="s">
        <v>2246</v>
      </c>
      <c r="E353" s="10" t="s">
        <v>992</v>
      </c>
      <c r="F353" s="10" t="s">
        <v>337</v>
      </c>
      <c r="G353" s="10"/>
      <c r="H353" s="10" t="s">
        <v>2591</v>
      </c>
      <c r="I353" s="10" t="s">
        <v>2592</v>
      </c>
      <c r="J353" s="10" t="s">
        <v>2593</v>
      </c>
      <c r="K353" s="10"/>
      <c r="L353" s="10" t="s">
        <v>2594</v>
      </c>
      <c r="M353" s="10"/>
      <c r="N353" s="10" t="s">
        <v>13</v>
      </c>
      <c r="O353" s="10" t="s">
        <v>14</v>
      </c>
      <c r="P353" s="10" t="s">
        <v>994</v>
      </c>
      <c r="Q353" s="10" t="s">
        <v>16</v>
      </c>
      <c r="R353" s="10" t="s">
        <v>358</v>
      </c>
    </row>
    <row r="354" spans="1:18" s="11" customFormat="1" hidden="1" x14ac:dyDescent="0.25">
      <c r="A354" s="9" t="s">
        <v>2595</v>
      </c>
      <c r="B354" s="9" t="s">
        <v>2596</v>
      </c>
      <c r="C354" s="10"/>
      <c r="D354" s="10" t="s">
        <v>2597</v>
      </c>
      <c r="E354" s="10" t="s">
        <v>992</v>
      </c>
      <c r="F354" s="10" t="s">
        <v>337</v>
      </c>
      <c r="G354" s="10"/>
      <c r="H354" s="10" t="s">
        <v>177</v>
      </c>
      <c r="I354" s="10" t="s">
        <v>178</v>
      </c>
      <c r="J354" s="10" t="s">
        <v>179</v>
      </c>
      <c r="K354" s="10"/>
      <c r="L354" s="10" t="s">
        <v>180</v>
      </c>
      <c r="M354" s="10"/>
      <c r="N354" s="10" t="s">
        <v>13</v>
      </c>
      <c r="O354" s="10" t="s">
        <v>14</v>
      </c>
      <c r="P354" s="10" t="s">
        <v>223</v>
      </c>
      <c r="Q354" s="10" t="s">
        <v>16</v>
      </c>
      <c r="R354" s="10" t="s">
        <v>358</v>
      </c>
    </row>
    <row r="355" spans="1:18" s="11" customFormat="1" hidden="1" x14ac:dyDescent="0.25">
      <c r="A355" s="9" t="s">
        <v>2598</v>
      </c>
      <c r="B355" s="9" t="s">
        <v>2599</v>
      </c>
      <c r="C355" s="10"/>
      <c r="D355" s="10" t="s">
        <v>2600</v>
      </c>
      <c r="E355" s="10" t="s">
        <v>992</v>
      </c>
      <c r="F355" s="10" t="s">
        <v>337</v>
      </c>
      <c r="G355" s="10"/>
      <c r="H355" s="10" t="s">
        <v>1914</v>
      </c>
      <c r="I355" s="10" t="s">
        <v>1915</v>
      </c>
      <c r="J355" s="10" t="s">
        <v>1916</v>
      </c>
      <c r="K355" s="10"/>
      <c r="L355" s="10" t="s">
        <v>1917</v>
      </c>
      <c r="M355" s="10" t="s">
        <v>1918</v>
      </c>
      <c r="N355" s="10" t="s">
        <v>13</v>
      </c>
      <c r="O355" s="10" t="s">
        <v>14</v>
      </c>
      <c r="P355" s="10" t="s">
        <v>994</v>
      </c>
      <c r="Q355" s="10" t="s">
        <v>16</v>
      </c>
      <c r="R355" s="10" t="s">
        <v>358</v>
      </c>
    </row>
    <row r="356" spans="1:18" s="11" customFormat="1" hidden="1" x14ac:dyDescent="0.25">
      <c r="A356" s="9" t="s">
        <v>2601</v>
      </c>
      <c r="B356" s="9" t="s">
        <v>2602</v>
      </c>
      <c r="C356" s="10"/>
      <c r="D356" s="10" t="s">
        <v>998</v>
      </c>
      <c r="E356" s="10" t="s">
        <v>1585</v>
      </c>
      <c r="F356" s="10" t="s">
        <v>337</v>
      </c>
      <c r="G356" s="10"/>
      <c r="H356" s="10" t="s">
        <v>2603</v>
      </c>
      <c r="I356" s="10" t="s">
        <v>2604</v>
      </c>
      <c r="J356" s="10"/>
      <c r="K356" s="10"/>
      <c r="L356" s="10" t="s">
        <v>2605</v>
      </c>
      <c r="M356" s="10"/>
      <c r="N356" s="10" t="s">
        <v>115</v>
      </c>
      <c r="O356" s="10" t="s">
        <v>116</v>
      </c>
      <c r="P356" s="10"/>
      <c r="Q356" s="10" t="s">
        <v>16</v>
      </c>
      <c r="R356" s="10" t="s">
        <v>358</v>
      </c>
    </row>
    <row r="357" spans="1:18" s="11" customFormat="1" hidden="1" x14ac:dyDescent="0.25">
      <c r="A357" s="9" t="s">
        <v>2606</v>
      </c>
      <c r="B357" s="9" t="s">
        <v>2607</v>
      </c>
      <c r="C357" s="10"/>
      <c r="D357" s="10" t="s">
        <v>2608</v>
      </c>
      <c r="E357" s="10" t="s">
        <v>992</v>
      </c>
      <c r="F357" s="10" t="s">
        <v>337</v>
      </c>
      <c r="G357" s="10"/>
      <c r="H357" s="10" t="s">
        <v>2609</v>
      </c>
      <c r="I357" s="10" t="s">
        <v>2610</v>
      </c>
      <c r="J357" s="10" t="s">
        <v>2611</v>
      </c>
      <c r="K357" s="10"/>
      <c r="L357" s="10" t="s">
        <v>2612</v>
      </c>
      <c r="M357" s="10"/>
      <c r="N357" s="10" t="s">
        <v>13</v>
      </c>
      <c r="O357" s="10" t="s">
        <v>14</v>
      </c>
      <c r="P357" s="10" t="s">
        <v>994</v>
      </c>
      <c r="Q357" s="10" t="s">
        <v>16</v>
      </c>
      <c r="R357" s="10" t="s">
        <v>358</v>
      </c>
    </row>
    <row r="358" spans="1:18" s="11" customFormat="1" hidden="1" x14ac:dyDescent="0.25">
      <c r="A358" s="9" t="s">
        <v>2613</v>
      </c>
      <c r="B358" s="9" t="s">
        <v>2614</v>
      </c>
      <c r="C358" s="10"/>
      <c r="D358" s="10" t="s">
        <v>2615</v>
      </c>
      <c r="E358" s="10" t="s">
        <v>992</v>
      </c>
      <c r="F358" s="10" t="s">
        <v>337</v>
      </c>
      <c r="G358" s="10"/>
      <c r="H358" s="10" t="s">
        <v>2616</v>
      </c>
      <c r="I358" s="10" t="s">
        <v>2617</v>
      </c>
      <c r="J358" s="10" t="s">
        <v>2618</v>
      </c>
      <c r="K358" s="10"/>
      <c r="L358" s="10" t="s">
        <v>2619</v>
      </c>
      <c r="M358" s="10"/>
      <c r="N358" s="10" t="s">
        <v>51</v>
      </c>
      <c r="O358" s="10" t="s">
        <v>52</v>
      </c>
      <c r="P358" s="10" t="s">
        <v>37</v>
      </c>
      <c r="Q358" s="10" t="s">
        <v>16</v>
      </c>
      <c r="R358" s="10" t="s">
        <v>358</v>
      </c>
    </row>
    <row r="359" spans="1:18" s="11" customFormat="1" hidden="1" x14ac:dyDescent="0.25">
      <c r="A359" s="9" t="s">
        <v>2620</v>
      </c>
      <c r="B359" s="9" t="s">
        <v>2621</v>
      </c>
      <c r="C359" s="10"/>
      <c r="D359" s="10" t="s">
        <v>998</v>
      </c>
      <c r="E359" s="10" t="s">
        <v>1585</v>
      </c>
      <c r="F359" s="10" t="s">
        <v>337</v>
      </c>
      <c r="G359" s="10"/>
      <c r="H359" s="10" t="s">
        <v>2622</v>
      </c>
      <c r="I359" s="10" t="s">
        <v>2623</v>
      </c>
      <c r="J359" s="10" t="s">
        <v>2624</v>
      </c>
      <c r="K359" s="10"/>
      <c r="L359" s="10" t="s">
        <v>2625</v>
      </c>
      <c r="M359" s="10" t="s">
        <v>2626</v>
      </c>
      <c r="N359" s="10" t="s">
        <v>115</v>
      </c>
      <c r="O359" s="10" t="s">
        <v>116</v>
      </c>
      <c r="P359" s="10"/>
      <c r="Q359" s="10" t="s">
        <v>16</v>
      </c>
      <c r="R359" s="10" t="s">
        <v>358</v>
      </c>
    </row>
    <row r="360" spans="1:18" s="11" customFormat="1" hidden="1" x14ac:dyDescent="0.25">
      <c r="A360" s="9" t="s">
        <v>2627</v>
      </c>
      <c r="B360" s="9" t="s">
        <v>2628</v>
      </c>
      <c r="C360" s="10"/>
      <c r="D360" s="10" t="s">
        <v>998</v>
      </c>
      <c r="E360" s="10" t="s">
        <v>1585</v>
      </c>
      <c r="F360" s="10" t="s">
        <v>337</v>
      </c>
      <c r="G360" s="10"/>
      <c r="H360" s="10" t="s">
        <v>2629</v>
      </c>
      <c r="I360" s="10" t="s">
        <v>2630</v>
      </c>
      <c r="J360" s="10" t="s">
        <v>2631</v>
      </c>
      <c r="K360" s="10"/>
      <c r="L360" s="10" t="s">
        <v>2632</v>
      </c>
      <c r="M360" s="10"/>
      <c r="N360" s="10" t="s">
        <v>115</v>
      </c>
      <c r="O360" s="10" t="s">
        <v>116</v>
      </c>
      <c r="P360" s="10"/>
      <c r="Q360" s="10" t="s">
        <v>16</v>
      </c>
      <c r="R360" s="10" t="s">
        <v>358</v>
      </c>
    </row>
    <row r="361" spans="1:18" s="11" customFormat="1" hidden="1" x14ac:dyDescent="0.25">
      <c r="A361" s="9" t="s">
        <v>2633</v>
      </c>
      <c r="B361" s="9" t="s">
        <v>2634</v>
      </c>
      <c r="C361" s="10"/>
      <c r="D361" s="10" t="s">
        <v>2635</v>
      </c>
      <c r="E361" s="10" t="s">
        <v>999</v>
      </c>
      <c r="F361" s="10" t="s">
        <v>337</v>
      </c>
      <c r="G361" s="10"/>
      <c r="H361" s="10" t="s">
        <v>2636</v>
      </c>
      <c r="I361" s="10"/>
      <c r="J361" s="10" t="s">
        <v>2636</v>
      </c>
      <c r="K361" s="10"/>
      <c r="L361" s="10" t="s">
        <v>2637</v>
      </c>
      <c r="M361" s="10"/>
      <c r="N361" s="10" t="s">
        <v>63</v>
      </c>
      <c r="O361" s="10" t="s">
        <v>21</v>
      </c>
      <c r="P361" s="10" t="s">
        <v>20</v>
      </c>
      <c r="Q361" s="10" t="s">
        <v>16</v>
      </c>
      <c r="R361" s="10" t="s">
        <v>2458</v>
      </c>
    </row>
    <row r="362" spans="1:18" s="11" customFormat="1" hidden="1" x14ac:dyDescent="0.25">
      <c r="A362" s="9" t="s">
        <v>2638</v>
      </c>
      <c r="B362" s="9" t="s">
        <v>2639</v>
      </c>
      <c r="C362" s="10"/>
      <c r="D362" s="10" t="s">
        <v>2640</v>
      </c>
      <c r="E362" s="10" t="s">
        <v>999</v>
      </c>
      <c r="F362" s="10" t="s">
        <v>337</v>
      </c>
      <c r="G362" s="10"/>
      <c r="H362" s="10" t="s">
        <v>1469</v>
      </c>
      <c r="I362" s="10" t="s">
        <v>1470</v>
      </c>
      <c r="J362" s="10" t="s">
        <v>1471</v>
      </c>
      <c r="K362" s="10"/>
      <c r="L362" s="10" t="s">
        <v>1472</v>
      </c>
      <c r="M362" s="10" t="s">
        <v>1473</v>
      </c>
      <c r="N362" s="10" t="s">
        <v>13</v>
      </c>
      <c r="O362" s="10" t="s">
        <v>14</v>
      </c>
      <c r="P362" s="10" t="s">
        <v>15</v>
      </c>
      <c r="Q362" s="10" t="s">
        <v>16</v>
      </c>
      <c r="R362" s="10" t="s">
        <v>2458</v>
      </c>
    </row>
    <row r="363" spans="1:18" s="11" customFormat="1" hidden="1" x14ac:dyDescent="0.25">
      <c r="A363" s="9" t="s">
        <v>2641</v>
      </c>
      <c r="B363" s="9" t="s">
        <v>2642</v>
      </c>
      <c r="C363" s="10"/>
      <c r="D363" s="10" t="s">
        <v>998</v>
      </c>
      <c r="E363" s="10" t="s">
        <v>1585</v>
      </c>
      <c r="F363" s="10" t="s">
        <v>337</v>
      </c>
      <c r="G363" s="10"/>
      <c r="H363" s="10" t="s">
        <v>1247</v>
      </c>
      <c r="I363" s="10" t="s">
        <v>2643</v>
      </c>
      <c r="J363" s="10"/>
      <c r="K363" s="10"/>
      <c r="L363" s="10" t="s">
        <v>2644</v>
      </c>
      <c r="M363" s="10"/>
      <c r="N363" s="10" t="s">
        <v>115</v>
      </c>
      <c r="O363" s="10" t="s">
        <v>116</v>
      </c>
      <c r="P363" s="10"/>
      <c r="Q363" s="10" t="s">
        <v>16</v>
      </c>
      <c r="R363" s="10" t="s">
        <v>358</v>
      </c>
    </row>
    <row r="364" spans="1:18" s="11" customFormat="1" x14ac:dyDescent="0.25">
      <c r="A364" s="9" t="s">
        <v>727</v>
      </c>
      <c r="B364" s="9" t="s">
        <v>728</v>
      </c>
      <c r="C364" s="10"/>
      <c r="D364" s="10" t="s">
        <v>729</v>
      </c>
      <c r="E364" s="10" t="s">
        <v>24</v>
      </c>
      <c r="F364" s="10" t="s">
        <v>337</v>
      </c>
      <c r="G364" s="10"/>
      <c r="H364" s="10" t="s">
        <v>730</v>
      </c>
      <c r="I364" s="10" t="s">
        <v>731</v>
      </c>
      <c r="J364" s="10" t="s">
        <v>730</v>
      </c>
      <c r="K364" s="10"/>
      <c r="L364" s="10" t="s">
        <v>732</v>
      </c>
      <c r="M364" s="10"/>
      <c r="N364" s="10" t="s">
        <v>45</v>
      </c>
      <c r="O364" s="10" t="s">
        <v>46</v>
      </c>
      <c r="P364" s="10" t="s">
        <v>733</v>
      </c>
      <c r="Q364" s="10" t="s">
        <v>16</v>
      </c>
      <c r="R364" s="10" t="s">
        <v>368</v>
      </c>
    </row>
    <row r="365" spans="1:18" s="11" customFormat="1" hidden="1" x14ac:dyDescent="0.25">
      <c r="A365" s="9" t="s">
        <v>2645</v>
      </c>
      <c r="B365" s="9" t="s">
        <v>2646</v>
      </c>
      <c r="C365" s="10"/>
      <c r="D365" s="10" t="s">
        <v>2647</v>
      </c>
      <c r="E365" s="10" t="s">
        <v>999</v>
      </c>
      <c r="F365" s="10" t="s">
        <v>337</v>
      </c>
      <c r="G365" s="10"/>
      <c r="H365" s="10" t="s">
        <v>2648</v>
      </c>
      <c r="I365" s="10" t="s">
        <v>2649</v>
      </c>
      <c r="J365" s="10" t="s">
        <v>2650</v>
      </c>
      <c r="K365" s="10"/>
      <c r="L365" s="10" t="s">
        <v>2651</v>
      </c>
      <c r="M365" s="10" t="s">
        <v>2652</v>
      </c>
      <c r="N365" s="10" t="s">
        <v>51</v>
      </c>
      <c r="O365" s="10" t="s">
        <v>52</v>
      </c>
      <c r="P365" s="10" t="s">
        <v>37</v>
      </c>
      <c r="Q365" s="10" t="s">
        <v>16</v>
      </c>
      <c r="R365" s="10" t="s">
        <v>2458</v>
      </c>
    </row>
    <row r="366" spans="1:18" s="11" customFormat="1" hidden="1" x14ac:dyDescent="0.25">
      <c r="A366" s="9" t="s">
        <v>2653</v>
      </c>
      <c r="B366" s="9" t="s">
        <v>2654</v>
      </c>
      <c r="C366" s="10"/>
      <c r="D366" s="10" t="s">
        <v>998</v>
      </c>
      <c r="E366" s="10" t="s">
        <v>1585</v>
      </c>
      <c r="F366" s="10" t="s">
        <v>337</v>
      </c>
      <c r="G366" s="10"/>
      <c r="H366" s="10" t="s">
        <v>2655</v>
      </c>
      <c r="I366" s="10" t="s">
        <v>2656</v>
      </c>
      <c r="J366" s="10" t="s">
        <v>2657</v>
      </c>
      <c r="K366" s="10"/>
      <c r="L366" s="10" t="s">
        <v>2658</v>
      </c>
      <c r="M366" s="10" t="s">
        <v>2659</v>
      </c>
      <c r="N366" s="10" t="s">
        <v>115</v>
      </c>
      <c r="O366" s="10" t="s">
        <v>116</v>
      </c>
      <c r="P366" s="10"/>
      <c r="Q366" s="10" t="s">
        <v>16</v>
      </c>
      <c r="R366" s="10" t="s">
        <v>358</v>
      </c>
    </row>
    <row r="367" spans="1:18" s="11" customFormat="1" hidden="1" x14ac:dyDescent="0.25">
      <c r="A367" s="9" t="s">
        <v>2660</v>
      </c>
      <c r="B367" s="9" t="s">
        <v>2661</v>
      </c>
      <c r="C367" s="10"/>
      <c r="D367" s="10" t="s">
        <v>2662</v>
      </c>
      <c r="E367" s="10" t="s">
        <v>992</v>
      </c>
      <c r="F367" s="10" t="s">
        <v>337</v>
      </c>
      <c r="G367" s="10"/>
      <c r="H367" s="10" t="s">
        <v>576</v>
      </c>
      <c r="I367" s="10"/>
      <c r="J367" s="10" t="s">
        <v>577</v>
      </c>
      <c r="K367" s="10"/>
      <c r="L367" s="10" t="s">
        <v>578</v>
      </c>
      <c r="M367" s="10"/>
      <c r="N367" s="10" t="s">
        <v>13</v>
      </c>
      <c r="O367" s="10" t="s">
        <v>14</v>
      </c>
      <c r="P367" s="10" t="s">
        <v>36</v>
      </c>
      <c r="Q367" s="10" t="s">
        <v>16</v>
      </c>
      <c r="R367" s="10" t="s">
        <v>358</v>
      </c>
    </row>
    <row r="368" spans="1:18" s="11" customFormat="1" hidden="1" x14ac:dyDescent="0.25">
      <c r="A368" s="9" t="s">
        <v>2663</v>
      </c>
      <c r="B368" s="9" t="s">
        <v>2664</v>
      </c>
      <c r="C368" s="10"/>
      <c r="D368" s="10" t="s">
        <v>2665</v>
      </c>
      <c r="E368" s="10" t="s">
        <v>992</v>
      </c>
      <c r="F368" s="10" t="s">
        <v>337</v>
      </c>
      <c r="G368" s="10"/>
      <c r="H368" s="10" t="s">
        <v>2666</v>
      </c>
      <c r="I368" s="10"/>
      <c r="J368" s="10" t="s">
        <v>582</v>
      </c>
      <c r="K368" s="10"/>
      <c r="L368" s="10" t="s">
        <v>2667</v>
      </c>
      <c r="M368" s="10"/>
      <c r="N368" s="10" t="s">
        <v>13</v>
      </c>
      <c r="O368" s="10" t="s">
        <v>14</v>
      </c>
      <c r="P368" s="10" t="s">
        <v>36</v>
      </c>
      <c r="Q368" s="10" t="s">
        <v>16</v>
      </c>
      <c r="R368" s="10" t="s">
        <v>358</v>
      </c>
    </row>
    <row r="369" spans="1:18" s="11" customFormat="1" hidden="1" x14ac:dyDescent="0.25">
      <c r="A369" s="9" t="s">
        <v>2668</v>
      </c>
      <c r="B369" s="9" t="s">
        <v>2669</v>
      </c>
      <c r="C369" s="10"/>
      <c r="D369" s="10" t="s">
        <v>2670</v>
      </c>
      <c r="E369" s="10" t="s">
        <v>992</v>
      </c>
      <c r="F369" s="10" t="s">
        <v>337</v>
      </c>
      <c r="G369" s="10"/>
      <c r="H369" s="10" t="s">
        <v>568</v>
      </c>
      <c r="I369" s="10" t="s">
        <v>2671</v>
      </c>
      <c r="J369" s="10" t="s">
        <v>2672</v>
      </c>
      <c r="K369" s="10"/>
      <c r="L369" s="10" t="s">
        <v>2673</v>
      </c>
      <c r="M369" s="10"/>
      <c r="N369" s="10" t="s">
        <v>1301</v>
      </c>
      <c r="O369" s="10" t="s">
        <v>1302</v>
      </c>
      <c r="P369" s="10" t="s">
        <v>37</v>
      </c>
      <c r="Q369" s="10" t="s">
        <v>16</v>
      </c>
      <c r="R369" s="10" t="s">
        <v>358</v>
      </c>
    </row>
    <row r="370" spans="1:18" s="11" customFormat="1" hidden="1" x14ac:dyDescent="0.25">
      <c r="A370" s="9" t="s">
        <v>2674</v>
      </c>
      <c r="B370" s="9" t="s">
        <v>2675</v>
      </c>
      <c r="C370" s="10"/>
      <c r="D370" s="10" t="s">
        <v>2676</v>
      </c>
      <c r="E370" s="10" t="s">
        <v>992</v>
      </c>
      <c r="F370" s="10" t="s">
        <v>337</v>
      </c>
      <c r="G370" s="10"/>
      <c r="H370" s="10" t="s">
        <v>2677</v>
      </c>
      <c r="I370" s="10" t="s">
        <v>2678</v>
      </c>
      <c r="J370" s="10" t="s">
        <v>2679</v>
      </c>
      <c r="K370" s="10"/>
      <c r="L370" s="10" t="s">
        <v>2680</v>
      </c>
      <c r="M370" s="10"/>
      <c r="N370" s="10" t="s">
        <v>13</v>
      </c>
      <c r="O370" s="10" t="s">
        <v>14</v>
      </c>
      <c r="P370" s="10" t="s">
        <v>994</v>
      </c>
      <c r="Q370" s="10" t="s">
        <v>16</v>
      </c>
      <c r="R370" s="10" t="s">
        <v>358</v>
      </c>
    </row>
    <row r="371" spans="1:18" s="11" customFormat="1" hidden="1" x14ac:dyDescent="0.25">
      <c r="A371" s="9" t="s">
        <v>2681</v>
      </c>
      <c r="B371" s="9" t="s">
        <v>2682</v>
      </c>
      <c r="C371" s="10"/>
      <c r="D371" s="10" t="s">
        <v>2683</v>
      </c>
      <c r="E371" s="10" t="s">
        <v>992</v>
      </c>
      <c r="F371" s="10" t="s">
        <v>337</v>
      </c>
      <c r="G371" s="10"/>
      <c r="H371" s="10" t="s">
        <v>2684</v>
      </c>
      <c r="I371" s="10"/>
      <c r="J371" s="10" t="s">
        <v>2684</v>
      </c>
      <c r="K371" s="10"/>
      <c r="L371" s="10" t="s">
        <v>2685</v>
      </c>
      <c r="M371" s="10"/>
      <c r="N371" s="10" t="s">
        <v>13</v>
      </c>
      <c r="O371" s="10" t="s">
        <v>14</v>
      </c>
      <c r="P371" s="10" t="s">
        <v>20</v>
      </c>
      <c r="Q371" s="10" t="s">
        <v>16</v>
      </c>
      <c r="R371" s="10" t="s">
        <v>358</v>
      </c>
    </row>
    <row r="372" spans="1:18" s="11" customFormat="1" hidden="1" x14ac:dyDescent="0.25">
      <c r="A372" s="9" t="s">
        <v>2686</v>
      </c>
      <c r="B372" s="9" t="s">
        <v>2687</v>
      </c>
      <c r="C372" s="10"/>
      <c r="D372" s="10" t="s">
        <v>2688</v>
      </c>
      <c r="E372" s="10" t="s">
        <v>992</v>
      </c>
      <c r="F372" s="10" t="s">
        <v>337</v>
      </c>
      <c r="G372" s="10"/>
      <c r="H372" s="10" t="s">
        <v>2689</v>
      </c>
      <c r="I372" s="10" t="s">
        <v>2690</v>
      </c>
      <c r="J372" s="10" t="s">
        <v>2691</v>
      </c>
      <c r="K372" s="10"/>
      <c r="L372" s="10" t="s">
        <v>2692</v>
      </c>
      <c r="M372" s="10" t="s">
        <v>2693</v>
      </c>
      <c r="N372" s="10" t="s">
        <v>13</v>
      </c>
      <c r="O372" s="10" t="s">
        <v>14</v>
      </c>
      <c r="P372" s="10" t="s">
        <v>20</v>
      </c>
      <c r="Q372" s="10" t="s">
        <v>16</v>
      </c>
      <c r="R372" s="10" t="s">
        <v>358</v>
      </c>
    </row>
    <row r="373" spans="1:18" s="11" customFormat="1" hidden="1" x14ac:dyDescent="0.25">
      <c r="A373" s="9" t="s">
        <v>2694</v>
      </c>
      <c r="B373" s="9" t="s">
        <v>2695</v>
      </c>
      <c r="C373" s="10"/>
      <c r="D373" s="10" t="s">
        <v>2551</v>
      </c>
      <c r="E373" s="10" t="s">
        <v>1585</v>
      </c>
      <c r="F373" s="10" t="s">
        <v>337</v>
      </c>
      <c r="G373" s="10"/>
      <c r="H373" s="10" t="s">
        <v>2696</v>
      </c>
      <c r="I373" s="10" t="s">
        <v>2697</v>
      </c>
      <c r="J373" s="10" t="s">
        <v>2698</v>
      </c>
      <c r="K373" s="10"/>
      <c r="L373" s="10" t="s">
        <v>2699</v>
      </c>
      <c r="M373" s="10" t="s">
        <v>2700</v>
      </c>
      <c r="N373" s="10" t="s">
        <v>115</v>
      </c>
      <c r="O373" s="10" t="s">
        <v>116</v>
      </c>
      <c r="P373" s="10"/>
      <c r="Q373" s="10" t="s">
        <v>16</v>
      </c>
      <c r="R373" s="10" t="s">
        <v>358</v>
      </c>
    </row>
    <row r="374" spans="1:18" s="11" customFormat="1" x14ac:dyDescent="0.25">
      <c r="A374" s="9" t="s">
        <v>734</v>
      </c>
      <c r="B374" s="9" t="s">
        <v>735</v>
      </c>
      <c r="C374" s="10"/>
      <c r="D374" s="10" t="s">
        <v>736</v>
      </c>
      <c r="E374" s="10" t="s">
        <v>54</v>
      </c>
      <c r="F374" s="10" t="s">
        <v>337</v>
      </c>
      <c r="G374" s="10"/>
      <c r="H374" s="10" t="s">
        <v>737</v>
      </c>
      <c r="I374" s="10" t="s">
        <v>738</v>
      </c>
      <c r="J374" s="10" t="s">
        <v>739</v>
      </c>
      <c r="K374" s="10" t="s">
        <v>740</v>
      </c>
      <c r="L374" s="10" t="s">
        <v>740</v>
      </c>
      <c r="M374" s="10" t="s">
        <v>741</v>
      </c>
      <c r="N374" s="10" t="s">
        <v>27</v>
      </c>
      <c r="O374" s="10" t="s">
        <v>28</v>
      </c>
      <c r="P374" s="10" t="s">
        <v>36</v>
      </c>
      <c r="Q374" s="10" t="s">
        <v>16</v>
      </c>
      <c r="R374" s="10" t="s">
        <v>88</v>
      </c>
    </row>
    <row r="375" spans="1:18" s="11" customFormat="1" hidden="1" x14ac:dyDescent="0.25">
      <c r="A375" s="9" t="s">
        <v>2701</v>
      </c>
      <c r="B375" s="9" t="s">
        <v>2702</v>
      </c>
      <c r="C375" s="10"/>
      <c r="D375" s="10" t="s">
        <v>2703</v>
      </c>
      <c r="E375" s="10" t="s">
        <v>992</v>
      </c>
      <c r="F375" s="10" t="s">
        <v>337</v>
      </c>
      <c r="G375" s="10"/>
      <c r="H375" s="10" t="s">
        <v>2704</v>
      </c>
      <c r="I375" s="10"/>
      <c r="J375" s="10" t="s">
        <v>2705</v>
      </c>
      <c r="K375" s="10"/>
      <c r="L375" s="10" t="s">
        <v>2706</v>
      </c>
      <c r="M375" s="10"/>
      <c r="N375" s="10" t="s">
        <v>13</v>
      </c>
      <c r="O375" s="10" t="s">
        <v>14</v>
      </c>
      <c r="P375" s="10" t="s">
        <v>994</v>
      </c>
      <c r="Q375" s="10" t="s">
        <v>16</v>
      </c>
      <c r="R375" s="10" t="s">
        <v>358</v>
      </c>
    </row>
    <row r="376" spans="1:18" s="11" customFormat="1" hidden="1" x14ac:dyDescent="0.25">
      <c r="A376" s="9" t="s">
        <v>2707</v>
      </c>
      <c r="B376" s="9" t="s">
        <v>2708</v>
      </c>
      <c r="C376" s="10"/>
      <c r="D376" s="10" t="s">
        <v>998</v>
      </c>
      <c r="E376" s="10" t="s">
        <v>1585</v>
      </c>
      <c r="F376" s="10" t="s">
        <v>337</v>
      </c>
      <c r="G376" s="10"/>
      <c r="H376" s="10" t="s">
        <v>2709</v>
      </c>
      <c r="I376" s="10" t="s">
        <v>1265</v>
      </c>
      <c r="J376" s="10" t="s">
        <v>2710</v>
      </c>
      <c r="K376" s="10"/>
      <c r="L376" s="10" t="s">
        <v>2711</v>
      </c>
      <c r="M376" s="10"/>
      <c r="N376" s="10" t="s">
        <v>115</v>
      </c>
      <c r="O376" s="10" t="s">
        <v>116</v>
      </c>
      <c r="P376" s="10"/>
      <c r="Q376" s="10" t="s">
        <v>16</v>
      </c>
      <c r="R376" s="10" t="s">
        <v>358</v>
      </c>
    </row>
    <row r="377" spans="1:18" s="11" customFormat="1" hidden="1" x14ac:dyDescent="0.25">
      <c r="A377" s="9" t="s">
        <v>2712</v>
      </c>
      <c r="B377" s="9" t="s">
        <v>2713</v>
      </c>
      <c r="C377" s="10"/>
      <c r="D377" s="10" t="s">
        <v>998</v>
      </c>
      <c r="E377" s="10" t="s">
        <v>1585</v>
      </c>
      <c r="F377" s="10" t="s">
        <v>337</v>
      </c>
      <c r="G377" s="10"/>
      <c r="H377" s="10" t="s">
        <v>1142</v>
      </c>
      <c r="I377" s="10" t="s">
        <v>2714</v>
      </c>
      <c r="J377" s="10" t="s">
        <v>2715</v>
      </c>
      <c r="K377" s="10"/>
      <c r="L377" s="10" t="s">
        <v>1145</v>
      </c>
      <c r="M377" s="10"/>
      <c r="N377" s="10" t="s">
        <v>115</v>
      </c>
      <c r="O377" s="10" t="s">
        <v>116</v>
      </c>
      <c r="P377" s="10"/>
      <c r="Q377" s="10" t="s">
        <v>16</v>
      </c>
      <c r="R377" s="10" t="s">
        <v>358</v>
      </c>
    </row>
    <row r="378" spans="1:18" s="11" customFormat="1" hidden="1" x14ac:dyDescent="0.25">
      <c r="A378" s="9" t="s">
        <v>2716</v>
      </c>
      <c r="B378" s="9" t="s">
        <v>2717</v>
      </c>
      <c r="C378" s="10"/>
      <c r="D378" s="10" t="s">
        <v>2718</v>
      </c>
      <c r="E378" s="10" t="s">
        <v>999</v>
      </c>
      <c r="F378" s="10" t="s">
        <v>337</v>
      </c>
      <c r="G378" s="10"/>
      <c r="H378" s="10" t="s">
        <v>1999</v>
      </c>
      <c r="I378" s="10" t="s">
        <v>2000</v>
      </c>
      <c r="J378" s="10" t="s">
        <v>2001</v>
      </c>
      <c r="K378" s="10"/>
      <c r="L378" s="10" t="s">
        <v>2002</v>
      </c>
      <c r="M378" s="10"/>
      <c r="N378" s="10" t="s">
        <v>13</v>
      </c>
      <c r="O378" s="10" t="s">
        <v>14</v>
      </c>
      <c r="P378" s="10" t="s">
        <v>15</v>
      </c>
      <c r="Q378" s="10" t="s">
        <v>16</v>
      </c>
      <c r="R378" s="10" t="s">
        <v>2458</v>
      </c>
    </row>
    <row r="379" spans="1:18" s="11" customFormat="1" hidden="1" x14ac:dyDescent="0.25">
      <c r="A379" s="9" t="s">
        <v>2719</v>
      </c>
      <c r="B379" s="9" t="s">
        <v>2720</v>
      </c>
      <c r="C379" s="10"/>
      <c r="D379" s="10" t="s">
        <v>998</v>
      </c>
      <c r="E379" s="10" t="s">
        <v>1585</v>
      </c>
      <c r="F379" s="10" t="s">
        <v>337</v>
      </c>
      <c r="G379" s="10"/>
      <c r="H379" s="10" t="s">
        <v>568</v>
      </c>
      <c r="I379" s="10" t="s">
        <v>2721</v>
      </c>
      <c r="J379" s="10" t="s">
        <v>1144</v>
      </c>
      <c r="K379" s="10"/>
      <c r="L379" s="10" t="s">
        <v>2722</v>
      </c>
      <c r="M379" s="10"/>
      <c r="N379" s="10" t="s">
        <v>115</v>
      </c>
      <c r="O379" s="10" t="s">
        <v>116</v>
      </c>
      <c r="P379" s="10"/>
      <c r="Q379" s="10" t="s">
        <v>16</v>
      </c>
      <c r="R379" s="10" t="s">
        <v>358</v>
      </c>
    </row>
    <row r="380" spans="1:18" s="11" customFormat="1" hidden="1" x14ac:dyDescent="0.25">
      <c r="A380" s="9" t="s">
        <v>2723</v>
      </c>
      <c r="B380" s="9" t="s">
        <v>2724</v>
      </c>
      <c r="C380" s="10"/>
      <c r="D380" s="10" t="s">
        <v>2725</v>
      </c>
      <c r="E380" s="10" t="s">
        <v>999</v>
      </c>
      <c r="F380" s="10" t="s">
        <v>337</v>
      </c>
      <c r="G380" s="10"/>
      <c r="H380" s="10" t="s">
        <v>2648</v>
      </c>
      <c r="I380" s="10" t="s">
        <v>2649</v>
      </c>
      <c r="J380" s="10" t="s">
        <v>2726</v>
      </c>
      <c r="K380" s="10"/>
      <c r="L380" s="10" t="s">
        <v>2651</v>
      </c>
      <c r="M380" s="10"/>
      <c r="N380" s="10" t="s">
        <v>51</v>
      </c>
      <c r="O380" s="10" t="s">
        <v>52</v>
      </c>
      <c r="P380" s="10" t="s">
        <v>37</v>
      </c>
      <c r="Q380" s="10" t="s">
        <v>16</v>
      </c>
      <c r="R380" s="10" t="s">
        <v>2458</v>
      </c>
    </row>
    <row r="381" spans="1:18" s="11" customFormat="1" hidden="1" x14ac:dyDescent="0.25">
      <c r="A381" s="9" t="s">
        <v>2727</v>
      </c>
      <c r="B381" s="9" t="s">
        <v>2728</v>
      </c>
      <c r="C381" s="10"/>
      <c r="D381" s="10" t="s">
        <v>998</v>
      </c>
      <c r="E381" s="10" t="s">
        <v>1585</v>
      </c>
      <c r="F381" s="10" t="s">
        <v>337</v>
      </c>
      <c r="G381" s="10"/>
      <c r="H381" s="10" t="s">
        <v>2729</v>
      </c>
      <c r="I381" s="10" t="s">
        <v>2730</v>
      </c>
      <c r="J381" s="10"/>
      <c r="K381" s="10"/>
      <c r="L381" s="10" t="s">
        <v>2731</v>
      </c>
      <c r="M381" s="10"/>
      <c r="N381" s="10" t="s">
        <v>115</v>
      </c>
      <c r="O381" s="10" t="s">
        <v>116</v>
      </c>
      <c r="P381" s="10"/>
      <c r="Q381" s="10" t="s">
        <v>16</v>
      </c>
      <c r="R381" s="10" t="s">
        <v>358</v>
      </c>
    </row>
    <row r="382" spans="1:18" s="11" customFormat="1" hidden="1" x14ac:dyDescent="0.25">
      <c r="A382" s="9" t="s">
        <v>2732</v>
      </c>
      <c r="B382" s="9" t="s">
        <v>2733</v>
      </c>
      <c r="C382" s="10"/>
      <c r="D382" s="10" t="s">
        <v>2734</v>
      </c>
      <c r="E382" s="10" t="s">
        <v>992</v>
      </c>
      <c r="F382" s="10" t="s">
        <v>337</v>
      </c>
      <c r="G382" s="10"/>
      <c r="H382" s="10" t="s">
        <v>2735</v>
      </c>
      <c r="I382" s="10" t="s">
        <v>2736</v>
      </c>
      <c r="J382" s="10" t="s">
        <v>2737</v>
      </c>
      <c r="K382" s="10"/>
      <c r="L382" s="10" t="s">
        <v>2738</v>
      </c>
      <c r="M382" s="10"/>
      <c r="N382" s="10" t="s">
        <v>13</v>
      </c>
      <c r="O382" s="10" t="s">
        <v>14</v>
      </c>
      <c r="P382" s="10" t="s">
        <v>994</v>
      </c>
      <c r="Q382" s="10" t="s">
        <v>16</v>
      </c>
      <c r="R382" s="10" t="s">
        <v>358</v>
      </c>
    </row>
    <row r="383" spans="1:18" s="11" customFormat="1" hidden="1" x14ac:dyDescent="0.25">
      <c r="A383" s="9" t="s">
        <v>2739</v>
      </c>
      <c r="B383" s="9" t="s">
        <v>2740</v>
      </c>
      <c r="C383" s="10"/>
      <c r="D383" s="10" t="s">
        <v>998</v>
      </c>
      <c r="E383" s="10" t="s">
        <v>1585</v>
      </c>
      <c r="F383" s="10" t="s">
        <v>337</v>
      </c>
      <c r="G383" s="10"/>
      <c r="H383" s="10" t="s">
        <v>47</v>
      </c>
      <c r="I383" s="10" t="s">
        <v>2741</v>
      </c>
      <c r="J383" s="10" t="s">
        <v>47</v>
      </c>
      <c r="K383" s="10"/>
      <c r="L383" s="10" t="s">
        <v>181</v>
      </c>
      <c r="M383" s="10"/>
      <c r="N383" s="10" t="s">
        <v>115</v>
      </c>
      <c r="O383" s="10" t="s">
        <v>116</v>
      </c>
      <c r="P383" s="10"/>
      <c r="Q383" s="10" t="s">
        <v>16</v>
      </c>
      <c r="R383" s="10" t="s">
        <v>358</v>
      </c>
    </row>
    <row r="384" spans="1:18" s="11" customFormat="1" hidden="1" x14ac:dyDescent="0.25">
      <c r="A384" s="9" t="s">
        <v>2742</v>
      </c>
      <c r="B384" s="9" t="s">
        <v>2743</v>
      </c>
      <c r="C384" s="10"/>
      <c r="D384" s="10" t="s">
        <v>2744</v>
      </c>
      <c r="E384" s="10" t="s">
        <v>992</v>
      </c>
      <c r="F384" s="10" t="s">
        <v>337</v>
      </c>
      <c r="G384" s="10"/>
      <c r="H384" s="10" t="s">
        <v>2745</v>
      </c>
      <c r="I384" s="10"/>
      <c r="J384" s="10" t="s">
        <v>2746</v>
      </c>
      <c r="K384" s="10"/>
      <c r="L384" s="10" t="s">
        <v>2747</v>
      </c>
      <c r="M384" s="10"/>
      <c r="N384" s="10" t="s">
        <v>13</v>
      </c>
      <c r="O384" s="10" t="s">
        <v>14</v>
      </c>
      <c r="P384" s="10" t="s">
        <v>994</v>
      </c>
      <c r="Q384" s="10" t="s">
        <v>16</v>
      </c>
      <c r="R384" s="10" t="s">
        <v>358</v>
      </c>
    </row>
    <row r="385" spans="1:18" s="11" customFormat="1" x14ac:dyDescent="0.25">
      <c r="A385" s="9" t="s">
        <v>742</v>
      </c>
      <c r="B385" s="9" t="s">
        <v>743</v>
      </c>
      <c r="C385" s="10"/>
      <c r="D385" s="10" t="s">
        <v>744</v>
      </c>
      <c r="E385" s="10" t="s">
        <v>54</v>
      </c>
      <c r="F385" s="10" t="s">
        <v>337</v>
      </c>
      <c r="G385" s="10"/>
      <c r="H385" s="10" t="s">
        <v>745</v>
      </c>
      <c r="I385" s="10" t="s">
        <v>746</v>
      </c>
      <c r="J385" s="10" t="s">
        <v>747</v>
      </c>
      <c r="K385" s="10"/>
      <c r="L385" s="10" t="s">
        <v>748</v>
      </c>
      <c r="M385" s="10"/>
      <c r="N385" s="10" t="s">
        <v>51</v>
      </c>
      <c r="O385" s="10" t="s">
        <v>52</v>
      </c>
      <c r="P385" s="10" t="s">
        <v>37</v>
      </c>
      <c r="Q385" s="10" t="s">
        <v>16</v>
      </c>
      <c r="R385" s="10" t="s">
        <v>88</v>
      </c>
    </row>
    <row r="386" spans="1:18" s="11" customFormat="1" x14ac:dyDescent="0.25">
      <c r="A386" s="9" t="s">
        <v>749</v>
      </c>
      <c r="B386" s="9" t="s">
        <v>750</v>
      </c>
      <c r="C386" s="10"/>
      <c r="D386" s="10" t="s">
        <v>751</v>
      </c>
      <c r="E386" s="10" t="s">
        <v>24</v>
      </c>
      <c r="F386" s="10" t="s">
        <v>337</v>
      </c>
      <c r="G386" s="10"/>
      <c r="H386" s="10" t="s">
        <v>504</v>
      </c>
      <c r="I386" s="10" t="s">
        <v>505</v>
      </c>
      <c r="J386" s="10" t="s">
        <v>506</v>
      </c>
      <c r="K386" s="10"/>
      <c r="L386" s="10" t="s">
        <v>507</v>
      </c>
      <c r="M386" s="10"/>
      <c r="N386" s="10" t="s">
        <v>27</v>
      </c>
      <c r="O386" s="10" t="s">
        <v>28</v>
      </c>
      <c r="P386" s="10" t="s">
        <v>36</v>
      </c>
      <c r="Q386" s="10" t="s">
        <v>16</v>
      </c>
      <c r="R386" s="10" t="s">
        <v>368</v>
      </c>
    </row>
    <row r="387" spans="1:18" s="11" customFormat="1" hidden="1" x14ac:dyDescent="0.25">
      <c r="A387" s="9" t="s">
        <v>2748</v>
      </c>
      <c r="B387" s="9" t="s">
        <v>2749</v>
      </c>
      <c r="C387" s="10"/>
      <c r="D387" s="10" t="s">
        <v>2750</v>
      </c>
      <c r="E387" s="10" t="s">
        <v>992</v>
      </c>
      <c r="F387" s="10" t="s">
        <v>337</v>
      </c>
      <c r="G387" s="10"/>
      <c r="H387" s="10" t="s">
        <v>2751</v>
      </c>
      <c r="I387" s="10"/>
      <c r="J387" s="10" t="s">
        <v>2751</v>
      </c>
      <c r="K387" s="10"/>
      <c r="L387" s="10" t="s">
        <v>2752</v>
      </c>
      <c r="M387" s="10"/>
      <c r="N387" s="10" t="s">
        <v>13</v>
      </c>
      <c r="O387" s="10" t="s">
        <v>14</v>
      </c>
      <c r="P387" s="10" t="s">
        <v>994</v>
      </c>
      <c r="Q387" s="10" t="s">
        <v>16</v>
      </c>
      <c r="R387" s="10" t="s">
        <v>358</v>
      </c>
    </row>
    <row r="388" spans="1:18" s="11" customFormat="1" hidden="1" x14ac:dyDescent="0.25">
      <c r="A388" s="9" t="s">
        <v>2753</v>
      </c>
      <c r="B388" s="9" t="s">
        <v>2754</v>
      </c>
      <c r="C388" s="10"/>
      <c r="D388" s="10" t="s">
        <v>998</v>
      </c>
      <c r="E388" s="10" t="s">
        <v>1585</v>
      </c>
      <c r="F388" s="10" t="s">
        <v>337</v>
      </c>
      <c r="G388" s="10"/>
      <c r="H388" s="10" t="s">
        <v>2755</v>
      </c>
      <c r="I388" s="10" t="s">
        <v>2756</v>
      </c>
      <c r="J388" s="10" t="s">
        <v>2757</v>
      </c>
      <c r="K388" s="10"/>
      <c r="L388" s="10" t="s">
        <v>2758</v>
      </c>
      <c r="M388" s="10"/>
      <c r="N388" s="10" t="s">
        <v>115</v>
      </c>
      <c r="O388" s="10" t="s">
        <v>116</v>
      </c>
      <c r="P388" s="10"/>
      <c r="Q388" s="10" t="s">
        <v>16</v>
      </c>
      <c r="R388" s="10" t="s">
        <v>358</v>
      </c>
    </row>
    <row r="389" spans="1:18" s="11" customFormat="1" hidden="1" x14ac:dyDescent="0.25">
      <c r="A389" s="9" t="s">
        <v>2759</v>
      </c>
      <c r="B389" s="9" t="s">
        <v>2760</v>
      </c>
      <c r="C389" s="10"/>
      <c r="D389" s="10" t="s">
        <v>998</v>
      </c>
      <c r="E389" s="10" t="s">
        <v>1585</v>
      </c>
      <c r="F389" s="10" t="s">
        <v>337</v>
      </c>
      <c r="G389" s="10"/>
      <c r="H389" s="10" t="s">
        <v>1254</v>
      </c>
      <c r="I389" s="10" t="s">
        <v>1255</v>
      </c>
      <c r="J389" s="10" t="s">
        <v>1256</v>
      </c>
      <c r="K389" s="10"/>
      <c r="L389" s="10" t="s">
        <v>1257</v>
      </c>
      <c r="M389" s="10"/>
      <c r="N389" s="10" t="s">
        <v>115</v>
      </c>
      <c r="O389" s="10" t="s">
        <v>116</v>
      </c>
      <c r="P389" s="10"/>
      <c r="Q389" s="10" t="s">
        <v>16</v>
      </c>
      <c r="R389" s="10" t="s">
        <v>358</v>
      </c>
    </row>
    <row r="390" spans="1:18" s="11" customFormat="1" hidden="1" x14ac:dyDescent="0.25">
      <c r="A390" s="9" t="s">
        <v>2761</v>
      </c>
      <c r="B390" s="9" t="s">
        <v>2762</v>
      </c>
      <c r="C390" s="10"/>
      <c r="D390" s="10" t="s">
        <v>998</v>
      </c>
      <c r="E390" s="10" t="s">
        <v>1585</v>
      </c>
      <c r="F390" s="10" t="s">
        <v>337</v>
      </c>
      <c r="G390" s="10"/>
      <c r="H390" s="10" t="s">
        <v>2763</v>
      </c>
      <c r="I390" s="10" t="s">
        <v>2764</v>
      </c>
      <c r="J390" s="10" t="s">
        <v>2765</v>
      </c>
      <c r="K390" s="10"/>
      <c r="L390" s="10" t="s">
        <v>2766</v>
      </c>
      <c r="M390" s="10" t="s">
        <v>2767</v>
      </c>
      <c r="N390" s="10" t="s">
        <v>115</v>
      </c>
      <c r="O390" s="10" t="s">
        <v>116</v>
      </c>
      <c r="P390" s="10"/>
      <c r="Q390" s="10" t="s">
        <v>16</v>
      </c>
      <c r="R390" s="10" t="s">
        <v>358</v>
      </c>
    </row>
    <row r="391" spans="1:18" s="11" customFormat="1" hidden="1" x14ac:dyDescent="0.25">
      <c r="A391" s="9" t="s">
        <v>2768</v>
      </c>
      <c r="B391" s="9" t="s">
        <v>2769</v>
      </c>
      <c r="C391" s="10"/>
      <c r="D391" s="10" t="s">
        <v>998</v>
      </c>
      <c r="E391" s="10" t="s">
        <v>1585</v>
      </c>
      <c r="F391" s="10" t="s">
        <v>337</v>
      </c>
      <c r="G391" s="10"/>
      <c r="H391" s="10" t="s">
        <v>2770</v>
      </c>
      <c r="I391" s="10" t="s">
        <v>2771</v>
      </c>
      <c r="J391" s="10" t="s">
        <v>2772</v>
      </c>
      <c r="K391" s="10"/>
      <c r="L391" s="10" t="s">
        <v>2773</v>
      </c>
      <c r="M391" s="10"/>
      <c r="N391" s="10" t="s">
        <v>115</v>
      </c>
      <c r="O391" s="10" t="s">
        <v>116</v>
      </c>
      <c r="P391" s="10"/>
      <c r="Q391" s="10" t="s">
        <v>16</v>
      </c>
      <c r="R391" s="10" t="s">
        <v>358</v>
      </c>
    </row>
    <row r="392" spans="1:18" s="11" customFormat="1" hidden="1" x14ac:dyDescent="0.25">
      <c r="A392" s="9" t="s">
        <v>2774</v>
      </c>
      <c r="B392" s="9" t="s">
        <v>2775</v>
      </c>
      <c r="C392" s="10"/>
      <c r="D392" s="10" t="s">
        <v>998</v>
      </c>
      <c r="E392" s="10" t="s">
        <v>1585</v>
      </c>
      <c r="F392" s="10" t="s">
        <v>337</v>
      </c>
      <c r="G392" s="10"/>
      <c r="H392" s="10" t="s">
        <v>2776</v>
      </c>
      <c r="I392" s="10" t="s">
        <v>2777</v>
      </c>
      <c r="J392" s="10"/>
      <c r="K392" s="10"/>
      <c r="L392" s="10" t="s">
        <v>2778</v>
      </c>
      <c r="M392" s="10" t="s">
        <v>2779</v>
      </c>
      <c r="N392" s="10" t="s">
        <v>115</v>
      </c>
      <c r="O392" s="10" t="s">
        <v>116</v>
      </c>
      <c r="P392" s="10"/>
      <c r="Q392" s="10" t="s">
        <v>16</v>
      </c>
      <c r="R392" s="10" t="s">
        <v>358</v>
      </c>
    </row>
    <row r="393" spans="1:18" s="11" customFormat="1" hidden="1" x14ac:dyDescent="0.25">
      <c r="A393" s="9" t="s">
        <v>2780</v>
      </c>
      <c r="B393" s="9" t="s">
        <v>2781</v>
      </c>
      <c r="C393" s="10"/>
      <c r="D393" s="10" t="s">
        <v>2782</v>
      </c>
      <c r="E393" s="10" t="s">
        <v>992</v>
      </c>
      <c r="F393" s="10" t="s">
        <v>337</v>
      </c>
      <c r="G393" s="10"/>
      <c r="H393" s="10" t="s">
        <v>210</v>
      </c>
      <c r="I393" s="10" t="s">
        <v>211</v>
      </c>
      <c r="J393" s="10" t="s">
        <v>212</v>
      </c>
      <c r="K393" s="10"/>
      <c r="L393" s="10" t="s">
        <v>213</v>
      </c>
      <c r="M393" s="10" t="s">
        <v>2783</v>
      </c>
      <c r="N393" s="10" t="s">
        <v>13</v>
      </c>
      <c r="O393" s="10" t="s">
        <v>14</v>
      </c>
      <c r="P393" s="10" t="s">
        <v>38</v>
      </c>
      <c r="Q393" s="10" t="s">
        <v>16</v>
      </c>
      <c r="R393" s="10" t="s">
        <v>358</v>
      </c>
    </row>
    <row r="394" spans="1:18" s="11" customFormat="1" hidden="1" x14ac:dyDescent="0.25">
      <c r="A394" s="9" t="s">
        <v>2784</v>
      </c>
      <c r="B394" s="9" t="s">
        <v>2785</v>
      </c>
      <c r="C394" s="10"/>
      <c r="D394" s="10" t="s">
        <v>2786</v>
      </c>
      <c r="E394" s="10" t="s">
        <v>999</v>
      </c>
      <c r="F394" s="10" t="s">
        <v>337</v>
      </c>
      <c r="G394" s="10"/>
      <c r="H394" s="10" t="s">
        <v>2787</v>
      </c>
      <c r="I394" s="10" t="s">
        <v>2788</v>
      </c>
      <c r="J394" s="10" t="s">
        <v>2789</v>
      </c>
      <c r="K394" s="10"/>
      <c r="L394" s="10" t="s">
        <v>2790</v>
      </c>
      <c r="M394" s="10"/>
      <c r="N394" s="10" t="s">
        <v>13</v>
      </c>
      <c r="O394" s="10" t="s">
        <v>14</v>
      </c>
      <c r="P394" s="10" t="s">
        <v>15</v>
      </c>
      <c r="Q394" s="10" t="s">
        <v>16</v>
      </c>
      <c r="R394" s="10" t="s">
        <v>2791</v>
      </c>
    </row>
    <row r="395" spans="1:18" s="11" customFormat="1" hidden="1" x14ac:dyDescent="0.25">
      <c r="A395" s="9" t="s">
        <v>2792</v>
      </c>
      <c r="B395" s="9" t="s">
        <v>2793</v>
      </c>
      <c r="C395" s="10"/>
      <c r="D395" s="10" t="s">
        <v>2794</v>
      </c>
      <c r="E395" s="10" t="s">
        <v>992</v>
      </c>
      <c r="F395" s="10" t="s">
        <v>337</v>
      </c>
      <c r="G395" s="10"/>
      <c r="H395" s="10" t="s">
        <v>2795</v>
      </c>
      <c r="I395" s="10" t="s">
        <v>2796</v>
      </c>
      <c r="J395" s="10" t="s">
        <v>1862</v>
      </c>
      <c r="K395" s="10"/>
      <c r="L395" s="10" t="s">
        <v>1863</v>
      </c>
      <c r="M395" s="10"/>
      <c r="N395" s="10" t="s">
        <v>13</v>
      </c>
      <c r="O395" s="10" t="s">
        <v>14</v>
      </c>
      <c r="P395" s="10" t="s">
        <v>36</v>
      </c>
      <c r="Q395" s="10" t="s">
        <v>16</v>
      </c>
      <c r="R395" s="10" t="s">
        <v>1403</v>
      </c>
    </row>
    <row r="396" spans="1:18" s="11" customFormat="1" hidden="1" x14ac:dyDescent="0.25">
      <c r="A396" s="9" t="s">
        <v>2797</v>
      </c>
      <c r="B396" s="9" t="s">
        <v>2798</v>
      </c>
      <c r="C396" s="10"/>
      <c r="D396" s="10" t="s">
        <v>2799</v>
      </c>
      <c r="E396" s="10" t="s">
        <v>1585</v>
      </c>
      <c r="F396" s="10" t="s">
        <v>337</v>
      </c>
      <c r="G396" s="10"/>
      <c r="H396" s="10" t="s">
        <v>2800</v>
      </c>
      <c r="I396" s="10" t="s">
        <v>2801</v>
      </c>
      <c r="J396" s="10"/>
      <c r="K396" s="10"/>
      <c r="L396" s="10" t="s">
        <v>2802</v>
      </c>
      <c r="M396" s="10"/>
      <c r="N396" s="10" t="s">
        <v>115</v>
      </c>
      <c r="O396" s="10" t="s">
        <v>116</v>
      </c>
      <c r="P396" s="10"/>
      <c r="Q396" s="10" t="s">
        <v>16</v>
      </c>
      <c r="R396" s="10" t="s">
        <v>1403</v>
      </c>
    </row>
    <row r="397" spans="1:18" s="11" customFormat="1" hidden="1" x14ac:dyDescent="0.25">
      <c r="A397" s="9" t="s">
        <v>2803</v>
      </c>
      <c r="B397" s="9" t="s">
        <v>2804</v>
      </c>
      <c r="C397" s="10"/>
      <c r="D397" s="10" t="s">
        <v>2805</v>
      </c>
      <c r="E397" s="10" t="s">
        <v>999</v>
      </c>
      <c r="F397" s="10" t="s">
        <v>337</v>
      </c>
      <c r="G397" s="10"/>
      <c r="H397" s="10" t="s">
        <v>188</v>
      </c>
      <c r="I397" s="10" t="s">
        <v>189</v>
      </c>
      <c r="J397" s="10" t="s">
        <v>860</v>
      </c>
      <c r="K397" s="10"/>
      <c r="L397" s="10" t="s">
        <v>861</v>
      </c>
      <c r="M397" s="10"/>
      <c r="N397" s="10" t="s">
        <v>13</v>
      </c>
      <c r="O397" s="10" t="s">
        <v>14</v>
      </c>
      <c r="P397" s="10" t="s">
        <v>1030</v>
      </c>
      <c r="Q397" s="10" t="s">
        <v>16</v>
      </c>
      <c r="R397" s="10" t="s">
        <v>2791</v>
      </c>
    </row>
    <row r="398" spans="1:18" s="11" customFormat="1" hidden="1" x14ac:dyDescent="0.25">
      <c r="A398" s="9" t="s">
        <v>2806</v>
      </c>
      <c r="B398" s="9" t="s">
        <v>2807</v>
      </c>
      <c r="C398" s="10"/>
      <c r="D398" s="10" t="s">
        <v>2799</v>
      </c>
      <c r="E398" s="10" t="s">
        <v>1585</v>
      </c>
      <c r="F398" s="10" t="s">
        <v>337</v>
      </c>
      <c r="G398" s="10"/>
      <c r="H398" s="10" t="s">
        <v>2808</v>
      </c>
      <c r="I398" s="10" t="s">
        <v>2809</v>
      </c>
      <c r="J398" s="10" t="s">
        <v>2808</v>
      </c>
      <c r="K398" s="10"/>
      <c r="L398" s="10" t="s">
        <v>2810</v>
      </c>
      <c r="M398" s="10" t="s">
        <v>2811</v>
      </c>
      <c r="N398" s="10" t="s">
        <v>115</v>
      </c>
      <c r="O398" s="10" t="s">
        <v>116</v>
      </c>
      <c r="P398" s="10"/>
      <c r="Q398" s="10" t="s">
        <v>16</v>
      </c>
      <c r="R398" s="10" t="s">
        <v>1403</v>
      </c>
    </row>
    <row r="399" spans="1:18" s="11" customFormat="1" hidden="1" x14ac:dyDescent="0.25">
      <c r="A399" s="9" t="s">
        <v>2812</v>
      </c>
      <c r="B399" s="9" t="s">
        <v>2813</v>
      </c>
      <c r="C399" s="10"/>
      <c r="D399" s="10" t="s">
        <v>2814</v>
      </c>
      <c r="E399" s="10" t="s">
        <v>992</v>
      </c>
      <c r="F399" s="10" t="s">
        <v>337</v>
      </c>
      <c r="G399" s="10"/>
      <c r="H399" s="10" t="s">
        <v>55</v>
      </c>
      <c r="I399" s="10" t="s">
        <v>56</v>
      </c>
      <c r="J399" s="10" t="s">
        <v>57</v>
      </c>
      <c r="K399" s="10"/>
      <c r="L399" s="10" t="s">
        <v>58</v>
      </c>
      <c r="M399" s="10"/>
      <c r="N399" s="10" t="s">
        <v>13</v>
      </c>
      <c r="O399" s="10" t="s">
        <v>14</v>
      </c>
      <c r="P399" s="10" t="s">
        <v>15</v>
      </c>
      <c r="Q399" s="10" t="s">
        <v>16</v>
      </c>
      <c r="R399" s="10" t="s">
        <v>1403</v>
      </c>
    </row>
    <row r="400" spans="1:18" s="11" customFormat="1" hidden="1" x14ac:dyDescent="0.25">
      <c r="A400" s="9" t="s">
        <v>2815</v>
      </c>
      <c r="B400" s="9" t="s">
        <v>2816</v>
      </c>
      <c r="C400" s="10"/>
      <c r="D400" s="10" t="s">
        <v>2817</v>
      </c>
      <c r="E400" s="10" t="s">
        <v>999</v>
      </c>
      <c r="F400" s="10" t="s">
        <v>337</v>
      </c>
      <c r="G400" s="10"/>
      <c r="H400" s="10" t="s">
        <v>1767</v>
      </c>
      <c r="I400" s="10" t="s">
        <v>2818</v>
      </c>
      <c r="J400" s="10" t="s">
        <v>2819</v>
      </c>
      <c r="K400" s="10"/>
      <c r="L400" s="10" t="s">
        <v>2820</v>
      </c>
      <c r="M400" s="10" t="s">
        <v>2821</v>
      </c>
      <c r="N400" s="10" t="s">
        <v>13</v>
      </c>
      <c r="O400" s="10" t="s">
        <v>14</v>
      </c>
      <c r="P400" s="10" t="s">
        <v>1605</v>
      </c>
      <c r="Q400" s="10" t="s">
        <v>16</v>
      </c>
      <c r="R400" s="10" t="s">
        <v>2791</v>
      </c>
    </row>
    <row r="401" spans="1:18" s="11" customFormat="1" hidden="1" x14ac:dyDescent="0.25">
      <c r="A401" s="9" t="s">
        <v>2822</v>
      </c>
      <c r="B401" s="9" t="s">
        <v>2823</v>
      </c>
      <c r="C401" s="10"/>
      <c r="D401" s="10" t="s">
        <v>2824</v>
      </c>
      <c r="E401" s="10" t="s">
        <v>999</v>
      </c>
      <c r="F401" s="10" t="s">
        <v>337</v>
      </c>
      <c r="G401" s="10"/>
      <c r="H401" s="10" t="s">
        <v>2362</v>
      </c>
      <c r="I401" s="10" t="s">
        <v>2363</v>
      </c>
      <c r="J401" s="10" t="s">
        <v>2364</v>
      </c>
      <c r="K401" s="10"/>
      <c r="L401" s="10" t="s">
        <v>2365</v>
      </c>
      <c r="M401" s="10"/>
      <c r="N401" s="10" t="s">
        <v>13</v>
      </c>
      <c r="O401" s="10" t="s">
        <v>14</v>
      </c>
      <c r="P401" s="10" t="s">
        <v>15</v>
      </c>
      <c r="Q401" s="10" t="s">
        <v>16</v>
      </c>
      <c r="R401" s="10">
        <v>-2</v>
      </c>
    </row>
    <row r="402" spans="1:18" s="11" customFormat="1" hidden="1" x14ac:dyDescent="0.25">
      <c r="A402" s="9" t="s">
        <v>2825</v>
      </c>
      <c r="B402" s="9" t="s">
        <v>2826</v>
      </c>
      <c r="C402" s="10"/>
      <c r="D402" s="10" t="s">
        <v>2827</v>
      </c>
      <c r="E402" s="10" t="s">
        <v>992</v>
      </c>
      <c r="F402" s="10" t="s">
        <v>337</v>
      </c>
      <c r="G402" s="10"/>
      <c r="H402" s="10" t="s">
        <v>2828</v>
      </c>
      <c r="I402" s="10" t="s">
        <v>2829</v>
      </c>
      <c r="J402" s="10" t="s">
        <v>2830</v>
      </c>
      <c r="K402" s="10"/>
      <c r="L402" s="10" t="s">
        <v>2831</v>
      </c>
      <c r="M402" s="10"/>
      <c r="N402" s="10" t="s">
        <v>13</v>
      </c>
      <c r="O402" s="10" t="s">
        <v>14</v>
      </c>
      <c r="P402" s="10" t="s">
        <v>994</v>
      </c>
      <c r="Q402" s="10" t="s">
        <v>16</v>
      </c>
      <c r="R402" s="10" t="s">
        <v>1403</v>
      </c>
    </row>
    <row r="403" spans="1:18" s="11" customFormat="1" hidden="1" x14ac:dyDescent="0.25">
      <c r="A403" s="9" t="s">
        <v>2832</v>
      </c>
      <c r="B403" s="9" t="s">
        <v>2833</v>
      </c>
      <c r="C403" s="10"/>
      <c r="D403" s="10" t="s">
        <v>2834</v>
      </c>
      <c r="E403" s="10" t="s">
        <v>999</v>
      </c>
      <c r="F403" s="10" t="s">
        <v>337</v>
      </c>
      <c r="G403" s="10"/>
      <c r="H403" s="10" t="s">
        <v>1550</v>
      </c>
      <c r="I403" s="10" t="s">
        <v>1551</v>
      </c>
      <c r="J403" s="10" t="s">
        <v>1552</v>
      </c>
      <c r="K403" s="10"/>
      <c r="L403" s="10" t="s">
        <v>1553</v>
      </c>
      <c r="M403" s="10" t="s">
        <v>1554</v>
      </c>
      <c r="N403" s="10" t="s">
        <v>13</v>
      </c>
      <c r="O403" s="10" t="s">
        <v>14</v>
      </c>
      <c r="P403" s="10" t="s">
        <v>15</v>
      </c>
      <c r="Q403" s="10" t="s">
        <v>16</v>
      </c>
      <c r="R403" s="10" t="s">
        <v>2791</v>
      </c>
    </row>
    <row r="404" spans="1:18" s="11" customFormat="1" x14ac:dyDescent="0.25">
      <c r="A404" s="9" t="s">
        <v>752</v>
      </c>
      <c r="B404" s="9" t="s">
        <v>753</v>
      </c>
      <c r="C404" s="10"/>
      <c r="D404" s="10" t="s">
        <v>754</v>
      </c>
      <c r="E404" s="10" t="s">
        <v>17</v>
      </c>
      <c r="F404" s="10" t="s">
        <v>337</v>
      </c>
      <c r="G404" s="10"/>
      <c r="H404" s="10" t="s">
        <v>568</v>
      </c>
      <c r="I404" s="10" t="s">
        <v>755</v>
      </c>
      <c r="J404" s="10" t="s">
        <v>756</v>
      </c>
      <c r="K404" s="10"/>
      <c r="L404" s="10" t="s">
        <v>757</v>
      </c>
      <c r="M404" s="10" t="s">
        <v>758</v>
      </c>
      <c r="N404" s="10" t="s">
        <v>44</v>
      </c>
      <c r="O404" s="10" t="s">
        <v>28</v>
      </c>
      <c r="P404" s="10" t="s">
        <v>36</v>
      </c>
      <c r="Q404" s="10" t="s">
        <v>16</v>
      </c>
      <c r="R404" s="10" t="s">
        <v>49</v>
      </c>
    </row>
    <row r="405" spans="1:18" s="11" customFormat="1" hidden="1" x14ac:dyDescent="0.25">
      <c r="A405" s="9" t="s">
        <v>2835</v>
      </c>
      <c r="B405" s="9" t="s">
        <v>2836</v>
      </c>
      <c r="C405" s="10"/>
      <c r="D405" s="10" t="s">
        <v>2837</v>
      </c>
      <c r="E405" s="10" t="s">
        <v>992</v>
      </c>
      <c r="F405" s="10" t="s">
        <v>337</v>
      </c>
      <c r="G405" s="10"/>
      <c r="H405" s="10" t="s">
        <v>2838</v>
      </c>
      <c r="I405" s="10" t="s">
        <v>2839</v>
      </c>
      <c r="J405" s="10" t="s">
        <v>2840</v>
      </c>
      <c r="K405" s="10"/>
      <c r="L405" s="10" t="s">
        <v>2841</v>
      </c>
      <c r="M405" s="10"/>
      <c r="N405" s="10" t="s">
        <v>13</v>
      </c>
      <c r="O405" s="10" t="s">
        <v>14</v>
      </c>
      <c r="P405" s="10" t="s">
        <v>994</v>
      </c>
      <c r="Q405" s="10" t="s">
        <v>16</v>
      </c>
      <c r="R405" s="10" t="s">
        <v>1403</v>
      </c>
    </row>
    <row r="406" spans="1:18" s="11" customFormat="1" hidden="1" x14ac:dyDescent="0.25">
      <c r="A406" s="9" t="s">
        <v>2842</v>
      </c>
      <c r="B406" s="9" t="s">
        <v>2843</v>
      </c>
      <c r="C406" s="10"/>
      <c r="D406" s="10" t="s">
        <v>998</v>
      </c>
      <c r="E406" s="10" t="s">
        <v>1585</v>
      </c>
      <c r="F406" s="10" t="s">
        <v>337</v>
      </c>
      <c r="G406" s="10"/>
      <c r="H406" s="10" t="s">
        <v>2844</v>
      </c>
      <c r="I406" s="10" t="s">
        <v>2845</v>
      </c>
      <c r="J406" s="10" t="s">
        <v>2846</v>
      </c>
      <c r="K406" s="10"/>
      <c r="L406" s="10" t="s">
        <v>2847</v>
      </c>
      <c r="M406" s="10" t="s">
        <v>2848</v>
      </c>
      <c r="N406" s="10" t="s">
        <v>115</v>
      </c>
      <c r="O406" s="10" t="s">
        <v>116</v>
      </c>
      <c r="P406" s="10"/>
      <c r="Q406" s="10" t="s">
        <v>16</v>
      </c>
      <c r="R406" s="10" t="s">
        <v>1403</v>
      </c>
    </row>
    <row r="407" spans="1:18" s="11" customFormat="1" hidden="1" x14ac:dyDescent="0.25">
      <c r="A407" s="9" t="s">
        <v>2849</v>
      </c>
      <c r="B407" s="9" t="s">
        <v>2850</v>
      </c>
      <c r="C407" s="10"/>
      <c r="D407" s="10" t="s">
        <v>2851</v>
      </c>
      <c r="E407" s="10" t="s">
        <v>992</v>
      </c>
      <c r="F407" s="10" t="s">
        <v>337</v>
      </c>
      <c r="G407" s="10"/>
      <c r="H407" s="10" t="s">
        <v>2838</v>
      </c>
      <c r="I407" s="10" t="s">
        <v>2839</v>
      </c>
      <c r="J407" s="10" t="s">
        <v>2840</v>
      </c>
      <c r="K407" s="10"/>
      <c r="L407" s="10" t="s">
        <v>2841</v>
      </c>
      <c r="M407" s="10"/>
      <c r="N407" s="10" t="s">
        <v>13</v>
      </c>
      <c r="O407" s="10" t="s">
        <v>14</v>
      </c>
      <c r="P407" s="10" t="s">
        <v>994</v>
      </c>
      <c r="Q407" s="10" t="s">
        <v>16</v>
      </c>
      <c r="R407" s="10" t="s">
        <v>1403</v>
      </c>
    </row>
    <row r="408" spans="1:18" s="11" customFormat="1" hidden="1" x14ac:dyDescent="0.25">
      <c r="A408" s="9" t="s">
        <v>2852</v>
      </c>
      <c r="B408" s="9" t="s">
        <v>2853</v>
      </c>
      <c r="C408" s="10"/>
      <c r="D408" s="10" t="s">
        <v>2854</v>
      </c>
      <c r="E408" s="10" t="s">
        <v>999</v>
      </c>
      <c r="F408" s="10" t="s">
        <v>337</v>
      </c>
      <c r="G408" s="10"/>
      <c r="H408" s="10" t="s">
        <v>2547</v>
      </c>
      <c r="I408" s="10" t="s">
        <v>1091</v>
      </c>
      <c r="J408" s="10" t="s">
        <v>2548</v>
      </c>
      <c r="K408" s="10"/>
      <c r="L408" s="10" t="s">
        <v>1093</v>
      </c>
      <c r="M408" s="10"/>
      <c r="N408" s="10" t="s">
        <v>215</v>
      </c>
      <c r="O408" s="10" t="s">
        <v>19</v>
      </c>
      <c r="P408" s="10" t="s">
        <v>38</v>
      </c>
      <c r="Q408" s="10" t="s">
        <v>16</v>
      </c>
      <c r="R408" s="10" t="s">
        <v>2791</v>
      </c>
    </row>
    <row r="409" spans="1:18" s="11" customFormat="1" hidden="1" x14ac:dyDescent="0.25">
      <c r="A409" s="9" t="s">
        <v>2855</v>
      </c>
      <c r="B409" s="9" t="s">
        <v>2856</v>
      </c>
      <c r="C409" s="10"/>
      <c r="D409" s="10" t="s">
        <v>998</v>
      </c>
      <c r="E409" s="10" t="s">
        <v>1585</v>
      </c>
      <c r="F409" s="10" t="s">
        <v>337</v>
      </c>
      <c r="G409" s="10"/>
      <c r="H409" s="10" t="s">
        <v>2857</v>
      </c>
      <c r="I409" s="10" t="s">
        <v>2858</v>
      </c>
      <c r="J409" s="10" t="s">
        <v>2859</v>
      </c>
      <c r="K409" s="10"/>
      <c r="L409" s="10" t="s">
        <v>2860</v>
      </c>
      <c r="M409" s="10" t="s">
        <v>2861</v>
      </c>
      <c r="N409" s="10" t="s">
        <v>115</v>
      </c>
      <c r="O409" s="10" t="s">
        <v>116</v>
      </c>
      <c r="P409" s="10"/>
      <c r="Q409" s="10" t="s">
        <v>16</v>
      </c>
      <c r="R409" s="10" t="s">
        <v>1403</v>
      </c>
    </row>
    <row r="410" spans="1:18" s="11" customFormat="1" x14ac:dyDescent="0.25">
      <c r="A410" s="9" t="s">
        <v>759</v>
      </c>
      <c r="B410" s="9" t="s">
        <v>760</v>
      </c>
      <c r="C410" s="10"/>
      <c r="D410" s="10" t="s">
        <v>761</v>
      </c>
      <c r="E410" s="10" t="s">
        <v>39</v>
      </c>
      <c r="F410" s="10" t="s">
        <v>337</v>
      </c>
      <c r="G410" s="10"/>
      <c r="H410" s="10" t="s">
        <v>762</v>
      </c>
      <c r="I410" s="10"/>
      <c r="J410" s="10" t="s">
        <v>763</v>
      </c>
      <c r="K410" s="10"/>
      <c r="L410" s="10" t="s">
        <v>764</v>
      </c>
      <c r="M410" s="10"/>
      <c r="N410" s="10" t="s">
        <v>44</v>
      </c>
      <c r="O410" s="10" t="s">
        <v>28</v>
      </c>
      <c r="P410" s="10" t="s">
        <v>36</v>
      </c>
      <c r="Q410" s="10" t="s">
        <v>16</v>
      </c>
      <c r="R410" s="10" t="s">
        <v>49</v>
      </c>
    </row>
    <row r="411" spans="1:18" s="11" customFormat="1" hidden="1" x14ac:dyDescent="0.25">
      <c r="A411" s="9" t="s">
        <v>2862</v>
      </c>
      <c r="B411" s="9" t="s">
        <v>2863</v>
      </c>
      <c r="C411" s="10"/>
      <c r="D411" s="10" t="s">
        <v>2864</v>
      </c>
      <c r="E411" s="10" t="s">
        <v>992</v>
      </c>
      <c r="F411" s="10" t="s">
        <v>337</v>
      </c>
      <c r="G411" s="10"/>
      <c r="H411" s="10" t="s">
        <v>170</v>
      </c>
      <c r="I411" s="10" t="s">
        <v>171</v>
      </c>
      <c r="J411" s="10" t="s">
        <v>172</v>
      </c>
      <c r="K411" s="10"/>
      <c r="L411" s="10" t="s">
        <v>173</v>
      </c>
      <c r="M411" s="10"/>
      <c r="N411" s="10" t="s">
        <v>13</v>
      </c>
      <c r="O411" s="10" t="s">
        <v>14</v>
      </c>
      <c r="P411" s="10" t="s">
        <v>36</v>
      </c>
      <c r="Q411" s="10" t="s">
        <v>16</v>
      </c>
      <c r="R411" s="10" t="s">
        <v>1403</v>
      </c>
    </row>
    <row r="412" spans="1:18" s="11" customFormat="1" hidden="1" x14ac:dyDescent="0.25">
      <c r="A412" s="9" t="s">
        <v>2865</v>
      </c>
      <c r="B412" s="9" t="s">
        <v>2866</v>
      </c>
      <c r="C412" s="10"/>
      <c r="D412" s="10" t="s">
        <v>2867</v>
      </c>
      <c r="E412" s="10" t="s">
        <v>992</v>
      </c>
      <c r="F412" s="10" t="s">
        <v>337</v>
      </c>
      <c r="G412" s="10"/>
      <c r="H412" s="10" t="s">
        <v>660</v>
      </c>
      <c r="I412" s="10" t="s">
        <v>661</v>
      </c>
      <c r="J412" s="10" t="s">
        <v>660</v>
      </c>
      <c r="K412" s="10"/>
      <c r="L412" s="10" t="s">
        <v>662</v>
      </c>
      <c r="M412" s="10"/>
      <c r="N412" s="10" t="s">
        <v>13</v>
      </c>
      <c r="O412" s="10" t="s">
        <v>14</v>
      </c>
      <c r="P412" s="10" t="s">
        <v>38</v>
      </c>
      <c r="Q412" s="10" t="s">
        <v>16</v>
      </c>
      <c r="R412" s="10" t="s">
        <v>1403</v>
      </c>
    </row>
    <row r="413" spans="1:18" s="11" customFormat="1" hidden="1" x14ac:dyDescent="0.25">
      <c r="A413" s="9" t="s">
        <v>2868</v>
      </c>
      <c r="B413" s="9" t="s">
        <v>2869</v>
      </c>
      <c r="C413" s="10"/>
      <c r="D413" s="10" t="s">
        <v>2870</v>
      </c>
      <c r="E413" s="10" t="s">
        <v>992</v>
      </c>
      <c r="F413" s="10" t="s">
        <v>337</v>
      </c>
      <c r="G413" s="10"/>
      <c r="H413" s="10" t="s">
        <v>2871</v>
      </c>
      <c r="I413" s="10" t="s">
        <v>2872</v>
      </c>
      <c r="J413" s="10" t="s">
        <v>2873</v>
      </c>
      <c r="K413" s="10"/>
      <c r="L413" s="10" t="s">
        <v>2874</v>
      </c>
      <c r="M413" s="10"/>
      <c r="N413" s="10" t="s">
        <v>13</v>
      </c>
      <c r="O413" s="10" t="s">
        <v>14</v>
      </c>
      <c r="P413" s="10" t="s">
        <v>994</v>
      </c>
      <c r="Q413" s="10" t="s">
        <v>16</v>
      </c>
      <c r="R413" s="10" t="s">
        <v>1403</v>
      </c>
    </row>
    <row r="414" spans="1:18" s="11" customFormat="1" hidden="1" x14ac:dyDescent="0.25">
      <c r="A414" s="9" t="s">
        <v>2875</v>
      </c>
      <c r="B414" s="9" t="s">
        <v>2876</v>
      </c>
      <c r="C414" s="10"/>
      <c r="D414" s="10" t="s">
        <v>2877</v>
      </c>
      <c r="E414" s="10" t="s">
        <v>992</v>
      </c>
      <c r="F414" s="10" t="s">
        <v>337</v>
      </c>
      <c r="G414" s="10"/>
      <c r="H414" s="10" t="s">
        <v>561</v>
      </c>
      <c r="I414" s="10" t="s">
        <v>562</v>
      </c>
      <c r="J414" s="10" t="s">
        <v>563</v>
      </c>
      <c r="K414" s="10"/>
      <c r="L414" s="10" t="s">
        <v>564</v>
      </c>
      <c r="M414" s="10"/>
      <c r="N414" s="10" t="s">
        <v>13</v>
      </c>
      <c r="O414" s="10" t="s">
        <v>14</v>
      </c>
      <c r="P414" s="10" t="s">
        <v>38</v>
      </c>
      <c r="Q414" s="10" t="s">
        <v>16</v>
      </c>
      <c r="R414" s="10" t="s">
        <v>1403</v>
      </c>
    </row>
    <row r="415" spans="1:18" s="11" customFormat="1" hidden="1" x14ac:dyDescent="0.25">
      <c r="A415" s="9" t="s">
        <v>2878</v>
      </c>
      <c r="B415" s="9" t="s">
        <v>2879</v>
      </c>
      <c r="C415" s="10"/>
      <c r="D415" s="10" t="s">
        <v>2880</v>
      </c>
      <c r="E415" s="10" t="s">
        <v>992</v>
      </c>
      <c r="F415" s="10" t="s">
        <v>337</v>
      </c>
      <c r="G415" s="10"/>
      <c r="H415" s="10" t="s">
        <v>561</v>
      </c>
      <c r="I415" s="10" t="s">
        <v>562</v>
      </c>
      <c r="J415" s="10" t="s">
        <v>2881</v>
      </c>
      <c r="K415" s="10"/>
      <c r="L415" s="10" t="s">
        <v>2882</v>
      </c>
      <c r="M415" s="10"/>
      <c r="N415" s="10" t="s">
        <v>13</v>
      </c>
      <c r="O415" s="10" t="s">
        <v>14</v>
      </c>
      <c r="P415" s="10" t="s">
        <v>38</v>
      </c>
      <c r="Q415" s="10" t="s">
        <v>16</v>
      </c>
      <c r="R415" s="10" t="s">
        <v>1403</v>
      </c>
    </row>
    <row r="416" spans="1:18" s="11" customFormat="1" hidden="1" x14ac:dyDescent="0.25">
      <c r="A416" s="9" t="s">
        <v>2883</v>
      </c>
      <c r="B416" s="9" t="s">
        <v>2884</v>
      </c>
      <c r="C416" s="10"/>
      <c r="D416" s="10" t="s">
        <v>2885</v>
      </c>
      <c r="E416" s="10" t="s">
        <v>992</v>
      </c>
      <c r="F416" s="10" t="s">
        <v>337</v>
      </c>
      <c r="G416" s="10"/>
      <c r="H416" s="10" t="s">
        <v>2108</v>
      </c>
      <c r="I416" s="10" t="s">
        <v>2109</v>
      </c>
      <c r="J416" s="10" t="s">
        <v>2110</v>
      </c>
      <c r="K416" s="10"/>
      <c r="L416" s="10" t="s">
        <v>85</v>
      </c>
      <c r="M416" s="10" t="s">
        <v>2111</v>
      </c>
      <c r="N416" s="10" t="s">
        <v>13</v>
      </c>
      <c r="O416" s="10" t="s">
        <v>14</v>
      </c>
      <c r="P416" s="10" t="s">
        <v>403</v>
      </c>
      <c r="Q416" s="10" t="s">
        <v>16</v>
      </c>
      <c r="R416" s="10" t="s">
        <v>1403</v>
      </c>
    </row>
    <row r="417" spans="1:18" s="11" customFormat="1" hidden="1" x14ac:dyDescent="0.25">
      <c r="A417" s="9" t="s">
        <v>2886</v>
      </c>
      <c r="B417" s="9" t="s">
        <v>2887</v>
      </c>
      <c r="C417" s="10"/>
      <c r="D417" s="10" t="s">
        <v>2888</v>
      </c>
      <c r="E417" s="10" t="s">
        <v>992</v>
      </c>
      <c r="F417" s="10" t="s">
        <v>337</v>
      </c>
      <c r="G417" s="10"/>
      <c r="H417" s="10" t="s">
        <v>2889</v>
      </c>
      <c r="I417" s="10" t="s">
        <v>2890</v>
      </c>
      <c r="J417" s="10" t="s">
        <v>2891</v>
      </c>
      <c r="K417" s="10"/>
      <c r="L417" s="10" t="s">
        <v>2892</v>
      </c>
      <c r="M417" s="10"/>
      <c r="N417" s="10" t="s">
        <v>13</v>
      </c>
      <c r="O417" s="10" t="s">
        <v>14</v>
      </c>
      <c r="P417" s="10" t="s">
        <v>994</v>
      </c>
      <c r="Q417" s="10" t="s">
        <v>16</v>
      </c>
      <c r="R417" s="10" t="s">
        <v>1403</v>
      </c>
    </row>
    <row r="418" spans="1:18" s="11" customFormat="1" hidden="1" x14ac:dyDescent="0.25">
      <c r="A418" s="9" t="s">
        <v>2893</v>
      </c>
      <c r="B418" s="9" t="s">
        <v>2894</v>
      </c>
      <c r="C418" s="10"/>
      <c r="D418" s="10" t="s">
        <v>2895</v>
      </c>
      <c r="E418" s="10" t="s">
        <v>992</v>
      </c>
      <c r="F418" s="10" t="s">
        <v>337</v>
      </c>
      <c r="G418" s="10"/>
      <c r="H418" s="10" t="s">
        <v>2889</v>
      </c>
      <c r="I418" s="10" t="s">
        <v>2890</v>
      </c>
      <c r="J418" s="10" t="s">
        <v>2891</v>
      </c>
      <c r="K418" s="10"/>
      <c r="L418" s="10" t="s">
        <v>2892</v>
      </c>
      <c r="M418" s="10"/>
      <c r="N418" s="10" t="s">
        <v>13</v>
      </c>
      <c r="O418" s="10" t="s">
        <v>14</v>
      </c>
      <c r="P418" s="10" t="s">
        <v>994</v>
      </c>
      <c r="Q418" s="10" t="s">
        <v>16</v>
      </c>
      <c r="R418" s="10" t="s">
        <v>1403</v>
      </c>
    </row>
    <row r="419" spans="1:18" s="11" customFormat="1" x14ac:dyDescent="0.25">
      <c r="A419" s="9" t="s">
        <v>765</v>
      </c>
      <c r="B419" s="9" t="s">
        <v>766</v>
      </c>
      <c r="C419" s="10"/>
      <c r="D419" s="10" t="s">
        <v>767</v>
      </c>
      <c r="E419" s="10" t="s">
        <v>39</v>
      </c>
      <c r="F419" s="10" t="s">
        <v>337</v>
      </c>
      <c r="G419" s="10"/>
      <c r="H419" s="10" t="s">
        <v>768</v>
      </c>
      <c r="I419" s="10" t="s">
        <v>769</v>
      </c>
      <c r="J419" s="10" t="s">
        <v>770</v>
      </c>
      <c r="K419" s="10"/>
      <c r="L419" s="10" t="s">
        <v>771</v>
      </c>
      <c r="M419" s="10"/>
      <c r="N419" s="10" t="s">
        <v>13</v>
      </c>
      <c r="O419" s="10" t="s">
        <v>14</v>
      </c>
      <c r="P419" s="10" t="s">
        <v>223</v>
      </c>
      <c r="Q419" s="10" t="s">
        <v>16</v>
      </c>
      <c r="R419" s="10" t="s">
        <v>49</v>
      </c>
    </row>
    <row r="420" spans="1:18" s="11" customFormat="1" hidden="1" x14ac:dyDescent="0.25">
      <c r="A420" s="9" t="s">
        <v>2896</v>
      </c>
      <c r="B420" s="9" t="s">
        <v>2897</v>
      </c>
      <c r="C420" s="10"/>
      <c r="D420" s="10" t="s">
        <v>2898</v>
      </c>
      <c r="E420" s="10" t="s">
        <v>992</v>
      </c>
      <c r="F420" s="10" t="s">
        <v>337</v>
      </c>
      <c r="G420" s="10"/>
      <c r="H420" s="10" t="s">
        <v>191</v>
      </c>
      <c r="I420" s="10" t="s">
        <v>192</v>
      </c>
      <c r="J420" s="10" t="s">
        <v>1851</v>
      </c>
      <c r="K420" s="10"/>
      <c r="L420" s="10" t="s">
        <v>193</v>
      </c>
      <c r="M420" s="10"/>
      <c r="N420" s="10" t="s">
        <v>51</v>
      </c>
      <c r="O420" s="10" t="s">
        <v>52</v>
      </c>
      <c r="P420" s="10" t="s">
        <v>36</v>
      </c>
      <c r="Q420" s="10" t="s">
        <v>16</v>
      </c>
      <c r="R420" s="10" t="s">
        <v>1403</v>
      </c>
    </row>
    <row r="421" spans="1:18" s="11" customFormat="1" hidden="1" x14ac:dyDescent="0.25">
      <c r="A421" s="9" t="s">
        <v>2899</v>
      </c>
      <c r="B421" s="9" t="s">
        <v>2900</v>
      </c>
      <c r="C421" s="10"/>
      <c r="D421" s="10" t="s">
        <v>2901</v>
      </c>
      <c r="E421" s="10" t="s">
        <v>999</v>
      </c>
      <c r="F421" s="10" t="s">
        <v>337</v>
      </c>
      <c r="G421" s="10"/>
      <c r="H421" s="10" t="s">
        <v>2902</v>
      </c>
      <c r="I421" s="10" t="s">
        <v>2903</v>
      </c>
      <c r="J421" s="10" t="s">
        <v>2904</v>
      </c>
      <c r="K421" s="10"/>
      <c r="L421" s="10" t="s">
        <v>2905</v>
      </c>
      <c r="M421" s="10" t="s">
        <v>2906</v>
      </c>
      <c r="N421" s="10" t="s">
        <v>13</v>
      </c>
      <c r="O421" s="10" t="s">
        <v>14</v>
      </c>
      <c r="P421" s="10" t="s">
        <v>15</v>
      </c>
      <c r="Q421" s="10" t="s">
        <v>16</v>
      </c>
      <c r="R421" s="10" t="s">
        <v>2791</v>
      </c>
    </row>
    <row r="422" spans="1:18" s="11" customFormat="1" hidden="1" x14ac:dyDescent="0.25">
      <c r="A422" s="9" t="s">
        <v>2907</v>
      </c>
      <c r="B422" s="9" t="s">
        <v>2908</v>
      </c>
      <c r="C422" s="10"/>
      <c r="D422" s="10" t="s">
        <v>2909</v>
      </c>
      <c r="E422" s="10" t="s">
        <v>1585</v>
      </c>
      <c r="F422" s="10" t="s">
        <v>337</v>
      </c>
      <c r="G422" s="10"/>
      <c r="H422" s="10" t="s">
        <v>1458</v>
      </c>
      <c r="I422" s="10" t="s">
        <v>1459</v>
      </c>
      <c r="J422" s="10" t="s">
        <v>1460</v>
      </c>
      <c r="K422" s="10"/>
      <c r="L422" s="10" t="s">
        <v>1461</v>
      </c>
      <c r="M422" s="10"/>
      <c r="N422" s="10" t="s">
        <v>115</v>
      </c>
      <c r="O422" s="10" t="s">
        <v>116</v>
      </c>
      <c r="P422" s="10" t="s">
        <v>37</v>
      </c>
      <c r="Q422" s="10" t="s">
        <v>16</v>
      </c>
      <c r="R422" s="10" t="s">
        <v>1403</v>
      </c>
    </row>
    <row r="423" spans="1:18" s="11" customFormat="1" hidden="1" x14ac:dyDescent="0.25">
      <c r="A423" s="9" t="s">
        <v>2910</v>
      </c>
      <c r="B423" s="9" t="s">
        <v>2911</v>
      </c>
      <c r="C423" s="10"/>
      <c r="D423" s="10" t="s">
        <v>2912</v>
      </c>
      <c r="E423" s="10" t="s">
        <v>992</v>
      </c>
      <c r="F423" s="10" t="s">
        <v>337</v>
      </c>
      <c r="G423" s="10"/>
      <c r="H423" s="10" t="s">
        <v>2913</v>
      </c>
      <c r="I423" s="10" t="s">
        <v>2914</v>
      </c>
      <c r="J423" s="10" t="s">
        <v>2915</v>
      </c>
      <c r="K423" s="10"/>
      <c r="L423" s="10" t="s">
        <v>2916</v>
      </c>
      <c r="M423" s="10" t="s">
        <v>2917</v>
      </c>
      <c r="N423" s="10" t="s">
        <v>13</v>
      </c>
      <c r="O423" s="10" t="s">
        <v>14</v>
      </c>
      <c r="P423" s="10" t="s">
        <v>1030</v>
      </c>
      <c r="Q423" s="10" t="s">
        <v>16</v>
      </c>
      <c r="R423" s="10" t="s">
        <v>1403</v>
      </c>
    </row>
    <row r="424" spans="1:18" s="11" customFormat="1" hidden="1" x14ac:dyDescent="0.25">
      <c r="A424" s="9" t="s">
        <v>2918</v>
      </c>
      <c r="B424" s="9" t="s">
        <v>2919</v>
      </c>
      <c r="C424" s="10"/>
      <c r="D424" s="10" t="s">
        <v>2920</v>
      </c>
      <c r="E424" s="10" t="s">
        <v>992</v>
      </c>
      <c r="F424" s="10" t="s">
        <v>337</v>
      </c>
      <c r="G424" s="10"/>
      <c r="H424" s="10" t="s">
        <v>2921</v>
      </c>
      <c r="I424" s="10" t="s">
        <v>2922</v>
      </c>
      <c r="J424" s="10" t="s">
        <v>2923</v>
      </c>
      <c r="K424" s="10"/>
      <c r="L424" s="10" t="s">
        <v>2924</v>
      </c>
      <c r="M424" s="10"/>
      <c r="N424" s="10" t="s">
        <v>13</v>
      </c>
      <c r="O424" s="10" t="s">
        <v>14</v>
      </c>
      <c r="P424" s="10" t="s">
        <v>36</v>
      </c>
      <c r="Q424" s="10" t="s">
        <v>16</v>
      </c>
      <c r="R424" s="10" t="s">
        <v>1403</v>
      </c>
    </row>
    <row r="425" spans="1:18" s="11" customFormat="1" hidden="1" x14ac:dyDescent="0.25">
      <c r="A425" s="9" t="s">
        <v>2925</v>
      </c>
      <c r="B425" s="9" t="s">
        <v>2926</v>
      </c>
      <c r="C425" s="10"/>
      <c r="D425" s="10" t="s">
        <v>2927</v>
      </c>
      <c r="E425" s="10" t="s">
        <v>992</v>
      </c>
      <c r="F425" s="10" t="s">
        <v>337</v>
      </c>
      <c r="G425" s="10"/>
      <c r="H425" s="10" t="s">
        <v>2928</v>
      </c>
      <c r="I425" s="10" t="s">
        <v>2929</v>
      </c>
      <c r="J425" s="10" t="s">
        <v>2930</v>
      </c>
      <c r="K425" s="10"/>
      <c r="L425" s="10" t="s">
        <v>2931</v>
      </c>
      <c r="M425" s="10"/>
      <c r="N425" s="10" t="s">
        <v>13</v>
      </c>
      <c r="O425" s="10" t="s">
        <v>14</v>
      </c>
      <c r="P425" s="10" t="s">
        <v>994</v>
      </c>
      <c r="Q425" s="10" t="s">
        <v>16</v>
      </c>
      <c r="R425" s="10" t="s">
        <v>1403</v>
      </c>
    </row>
    <row r="426" spans="1:18" s="11" customFormat="1" hidden="1" x14ac:dyDescent="0.25">
      <c r="A426" s="9" t="s">
        <v>2932</v>
      </c>
      <c r="B426" s="9" t="s">
        <v>2933</v>
      </c>
      <c r="C426" s="10"/>
      <c r="D426" s="10" t="s">
        <v>2934</v>
      </c>
      <c r="E426" s="10" t="s">
        <v>1585</v>
      </c>
      <c r="F426" s="10" t="s">
        <v>337</v>
      </c>
      <c r="G426" s="10"/>
      <c r="H426" s="10" t="s">
        <v>2935</v>
      </c>
      <c r="I426" s="10" t="s">
        <v>2936</v>
      </c>
      <c r="J426" s="10" t="s">
        <v>2937</v>
      </c>
      <c r="K426" s="10"/>
      <c r="L426" s="10" t="s">
        <v>2938</v>
      </c>
      <c r="M426" s="10"/>
      <c r="N426" s="10" t="s">
        <v>115</v>
      </c>
      <c r="O426" s="10" t="s">
        <v>116</v>
      </c>
      <c r="P426" s="10"/>
      <c r="Q426" s="10" t="s">
        <v>16</v>
      </c>
      <c r="R426" s="10" t="s">
        <v>1403</v>
      </c>
    </row>
    <row r="427" spans="1:18" s="11" customFormat="1" hidden="1" x14ac:dyDescent="0.25">
      <c r="A427" s="9" t="s">
        <v>2939</v>
      </c>
      <c r="B427" s="9" t="s">
        <v>2940</v>
      </c>
      <c r="C427" s="10"/>
      <c r="D427" s="10" t="s">
        <v>2528</v>
      </c>
      <c r="E427" s="10" t="s">
        <v>1585</v>
      </c>
      <c r="F427" s="10" t="s">
        <v>337</v>
      </c>
      <c r="G427" s="10"/>
      <c r="H427" s="10" t="s">
        <v>1870</v>
      </c>
      <c r="I427" s="10" t="s">
        <v>1871</v>
      </c>
      <c r="J427" s="10" t="s">
        <v>1872</v>
      </c>
      <c r="K427" s="10"/>
      <c r="L427" s="10" t="s">
        <v>1873</v>
      </c>
      <c r="M427" s="10"/>
      <c r="N427" s="10" t="s">
        <v>115</v>
      </c>
      <c r="O427" s="10" t="s">
        <v>116</v>
      </c>
      <c r="P427" s="10"/>
      <c r="Q427" s="10" t="s">
        <v>16</v>
      </c>
      <c r="R427" s="10" t="s">
        <v>1403</v>
      </c>
    </row>
    <row r="428" spans="1:18" s="11" customFormat="1" hidden="1" x14ac:dyDescent="0.25">
      <c r="A428" s="9" t="s">
        <v>2941</v>
      </c>
      <c r="B428" s="9" t="s">
        <v>2942</v>
      </c>
      <c r="C428" s="10"/>
      <c r="D428" s="10" t="s">
        <v>2528</v>
      </c>
      <c r="E428" s="10" t="s">
        <v>1585</v>
      </c>
      <c r="F428" s="10" t="s">
        <v>337</v>
      </c>
      <c r="G428" s="10"/>
      <c r="H428" s="10" t="s">
        <v>2943</v>
      </c>
      <c r="I428" s="10"/>
      <c r="J428" s="10" t="s">
        <v>2943</v>
      </c>
      <c r="K428" s="10"/>
      <c r="L428" s="10" t="s">
        <v>2944</v>
      </c>
      <c r="M428" s="10"/>
      <c r="N428" s="10" t="s">
        <v>115</v>
      </c>
      <c r="O428" s="10" t="s">
        <v>116</v>
      </c>
      <c r="P428" s="10"/>
      <c r="Q428" s="10" t="s">
        <v>16</v>
      </c>
      <c r="R428" s="10" t="s">
        <v>1403</v>
      </c>
    </row>
    <row r="429" spans="1:18" s="11" customFormat="1" hidden="1" x14ac:dyDescent="0.25">
      <c r="A429" s="9" t="s">
        <v>2945</v>
      </c>
      <c r="B429" s="9" t="s">
        <v>2946</v>
      </c>
      <c r="C429" s="10"/>
      <c r="D429" s="10" t="s">
        <v>2528</v>
      </c>
      <c r="E429" s="10" t="s">
        <v>1585</v>
      </c>
      <c r="F429" s="10" t="s">
        <v>337</v>
      </c>
      <c r="G429" s="10"/>
      <c r="H429" s="10" t="s">
        <v>2947</v>
      </c>
      <c r="I429" s="10" t="s">
        <v>2948</v>
      </c>
      <c r="J429" s="10" t="s">
        <v>2949</v>
      </c>
      <c r="K429" s="10"/>
      <c r="L429" s="10" t="s">
        <v>2950</v>
      </c>
      <c r="M429" s="10" t="s">
        <v>2951</v>
      </c>
      <c r="N429" s="10" t="s">
        <v>115</v>
      </c>
      <c r="O429" s="10" t="s">
        <v>116</v>
      </c>
      <c r="P429" s="10"/>
      <c r="Q429" s="10" t="s">
        <v>16</v>
      </c>
      <c r="R429" s="10" t="s">
        <v>1403</v>
      </c>
    </row>
    <row r="430" spans="1:18" s="11" customFormat="1" hidden="1" x14ac:dyDescent="0.25">
      <c r="A430" s="9" t="s">
        <v>2952</v>
      </c>
      <c r="B430" s="9" t="s">
        <v>2953</v>
      </c>
      <c r="C430" s="10"/>
      <c r="D430" s="10" t="s">
        <v>2954</v>
      </c>
      <c r="E430" s="10" t="s">
        <v>1585</v>
      </c>
      <c r="F430" s="10" t="s">
        <v>337</v>
      </c>
      <c r="G430" s="10"/>
      <c r="H430" s="10" t="s">
        <v>1190</v>
      </c>
      <c r="I430" s="10" t="s">
        <v>1191</v>
      </c>
      <c r="J430" s="10" t="s">
        <v>1190</v>
      </c>
      <c r="K430" s="10"/>
      <c r="L430" s="10" t="s">
        <v>1192</v>
      </c>
      <c r="M430" s="10"/>
      <c r="N430" s="10" t="s">
        <v>115</v>
      </c>
      <c r="O430" s="10" t="s">
        <v>116</v>
      </c>
      <c r="P430" s="10"/>
      <c r="Q430" s="10" t="s">
        <v>16</v>
      </c>
      <c r="R430" s="10" t="s">
        <v>1403</v>
      </c>
    </row>
    <row r="431" spans="1:18" s="11" customFormat="1" hidden="1" x14ac:dyDescent="0.25">
      <c r="A431" s="9" t="s">
        <v>2955</v>
      </c>
      <c r="B431" s="9" t="s">
        <v>2956</v>
      </c>
      <c r="C431" s="10"/>
      <c r="D431" s="10" t="s">
        <v>2957</v>
      </c>
      <c r="E431" s="10" t="s">
        <v>1585</v>
      </c>
      <c r="F431" s="10" t="s">
        <v>337</v>
      </c>
      <c r="G431" s="10"/>
      <c r="H431" s="10" t="s">
        <v>2958</v>
      </c>
      <c r="I431" s="10"/>
      <c r="J431" s="10" t="s">
        <v>2958</v>
      </c>
      <c r="K431" s="10"/>
      <c r="L431" s="10" t="s">
        <v>2959</v>
      </c>
      <c r="M431" s="10"/>
      <c r="N431" s="10" t="s">
        <v>115</v>
      </c>
      <c r="O431" s="10" t="s">
        <v>116</v>
      </c>
      <c r="P431" s="10"/>
      <c r="Q431" s="10" t="s">
        <v>16</v>
      </c>
      <c r="R431" s="10" t="s">
        <v>1403</v>
      </c>
    </row>
    <row r="432" spans="1:18" s="11" customFormat="1" hidden="1" x14ac:dyDescent="0.25">
      <c r="A432" s="9" t="s">
        <v>2960</v>
      </c>
      <c r="B432" s="9" t="s">
        <v>2961</v>
      </c>
      <c r="C432" s="10"/>
      <c r="D432" s="10" t="s">
        <v>2962</v>
      </c>
      <c r="E432" s="10" t="s">
        <v>999</v>
      </c>
      <c r="F432" s="10" t="s">
        <v>337</v>
      </c>
      <c r="G432" s="10"/>
      <c r="H432" s="10" t="s">
        <v>2963</v>
      </c>
      <c r="I432" s="10" t="s">
        <v>2964</v>
      </c>
      <c r="J432" s="10" t="s">
        <v>2965</v>
      </c>
      <c r="K432" s="10"/>
      <c r="L432" s="10" t="s">
        <v>2966</v>
      </c>
      <c r="M432" s="10"/>
      <c r="N432" s="10" t="s">
        <v>940</v>
      </c>
      <c r="O432" s="10" t="s">
        <v>19</v>
      </c>
      <c r="P432" s="10" t="s">
        <v>36</v>
      </c>
      <c r="Q432" s="10" t="s">
        <v>16</v>
      </c>
      <c r="R432" s="10" t="s">
        <v>2791</v>
      </c>
    </row>
    <row r="433" spans="1:18" s="11" customFormat="1" hidden="1" x14ac:dyDescent="0.25">
      <c r="A433" s="9" t="s">
        <v>2967</v>
      </c>
      <c r="B433" s="9" t="s">
        <v>2968</v>
      </c>
      <c r="C433" s="10"/>
      <c r="D433" s="10" t="s">
        <v>2969</v>
      </c>
      <c r="E433" s="10" t="s">
        <v>999</v>
      </c>
      <c r="F433" s="10" t="s">
        <v>337</v>
      </c>
      <c r="G433" s="10"/>
      <c r="H433" s="10" t="s">
        <v>2970</v>
      </c>
      <c r="I433" s="10" t="s">
        <v>2971</v>
      </c>
      <c r="J433" s="10"/>
      <c r="K433" s="10"/>
      <c r="L433" s="10" t="s">
        <v>2972</v>
      </c>
      <c r="M433" s="10"/>
      <c r="N433" s="10" t="s">
        <v>18</v>
      </c>
      <c r="O433" s="10" t="s">
        <v>19</v>
      </c>
      <c r="P433" s="10" t="s">
        <v>38</v>
      </c>
      <c r="Q433" s="10" t="s">
        <v>16</v>
      </c>
      <c r="R433" s="10" t="s">
        <v>2791</v>
      </c>
    </row>
    <row r="434" spans="1:18" s="11" customFormat="1" hidden="1" x14ac:dyDescent="0.25">
      <c r="A434" s="9" t="s">
        <v>2973</v>
      </c>
      <c r="B434" s="9" t="s">
        <v>2974</v>
      </c>
      <c r="C434" s="10"/>
      <c r="D434" s="10" t="s">
        <v>2975</v>
      </c>
      <c r="E434" s="10" t="s">
        <v>992</v>
      </c>
      <c r="F434" s="10" t="s">
        <v>337</v>
      </c>
      <c r="G434" s="10"/>
      <c r="H434" s="10" t="s">
        <v>430</v>
      </c>
      <c r="I434" s="10" t="s">
        <v>431</v>
      </c>
      <c r="J434" s="10" t="s">
        <v>2372</v>
      </c>
      <c r="K434" s="10"/>
      <c r="L434" s="10" t="s">
        <v>433</v>
      </c>
      <c r="M434" s="10" t="s">
        <v>434</v>
      </c>
      <c r="N434" s="10" t="s">
        <v>44</v>
      </c>
      <c r="O434" s="10" t="s">
        <v>28</v>
      </c>
      <c r="P434" s="10" t="s">
        <v>36</v>
      </c>
      <c r="Q434" s="10" t="s">
        <v>16</v>
      </c>
      <c r="R434" s="10" t="s">
        <v>1403</v>
      </c>
    </row>
    <row r="435" spans="1:18" s="11" customFormat="1" hidden="1" x14ac:dyDescent="0.25">
      <c r="A435" s="9" t="s">
        <v>2976</v>
      </c>
      <c r="B435" s="9" t="s">
        <v>2977</v>
      </c>
      <c r="C435" s="10"/>
      <c r="D435" s="10" t="s">
        <v>2978</v>
      </c>
      <c r="E435" s="10" t="s">
        <v>992</v>
      </c>
      <c r="F435" s="10" t="s">
        <v>337</v>
      </c>
      <c r="G435" s="10"/>
      <c r="H435" s="10" t="s">
        <v>2979</v>
      </c>
      <c r="I435" s="10" t="s">
        <v>2980</v>
      </c>
      <c r="J435" s="10"/>
      <c r="K435" s="10"/>
      <c r="L435" s="10" t="s">
        <v>2981</v>
      </c>
      <c r="M435" s="10"/>
      <c r="N435" s="10" t="s">
        <v>13</v>
      </c>
      <c r="O435" s="10" t="s">
        <v>14</v>
      </c>
      <c r="P435" s="10" t="s">
        <v>994</v>
      </c>
      <c r="Q435" s="10" t="s">
        <v>16</v>
      </c>
      <c r="R435" s="10" t="s">
        <v>1403</v>
      </c>
    </row>
    <row r="436" spans="1:18" s="11" customFormat="1" hidden="1" x14ac:dyDescent="0.25">
      <c r="A436" s="9" t="s">
        <v>2982</v>
      </c>
      <c r="B436" s="9" t="s">
        <v>2983</v>
      </c>
      <c r="C436" s="10"/>
      <c r="D436" s="10" t="s">
        <v>2984</v>
      </c>
      <c r="E436" s="10" t="s">
        <v>992</v>
      </c>
      <c r="F436" s="10" t="s">
        <v>337</v>
      </c>
      <c r="G436" s="10"/>
      <c r="H436" s="10" t="s">
        <v>2985</v>
      </c>
      <c r="I436" s="10" t="s">
        <v>2986</v>
      </c>
      <c r="J436" s="10" t="s">
        <v>2987</v>
      </c>
      <c r="K436" s="10"/>
      <c r="L436" s="10" t="s">
        <v>2988</v>
      </c>
      <c r="M436" s="10"/>
      <c r="N436" s="10" t="s">
        <v>13</v>
      </c>
      <c r="O436" s="10" t="s">
        <v>14</v>
      </c>
      <c r="P436" s="10" t="s">
        <v>994</v>
      </c>
      <c r="Q436" s="10" t="s">
        <v>16</v>
      </c>
      <c r="R436" s="10" t="s">
        <v>1403</v>
      </c>
    </row>
    <row r="437" spans="1:18" s="11" customFormat="1" hidden="1" x14ac:dyDescent="0.25">
      <c r="A437" s="9" t="s">
        <v>2989</v>
      </c>
      <c r="B437" s="9" t="s">
        <v>2990</v>
      </c>
      <c r="C437" s="10"/>
      <c r="D437" s="10" t="s">
        <v>2991</v>
      </c>
      <c r="E437" s="10" t="s">
        <v>999</v>
      </c>
      <c r="F437" s="10" t="s">
        <v>337</v>
      </c>
      <c r="G437" s="10"/>
      <c r="H437" s="10" t="s">
        <v>2992</v>
      </c>
      <c r="I437" s="10" t="s">
        <v>2993</v>
      </c>
      <c r="J437" s="10" t="s">
        <v>2994</v>
      </c>
      <c r="K437" s="10"/>
      <c r="L437" s="10" t="s">
        <v>2995</v>
      </c>
      <c r="M437" s="10" t="s">
        <v>2996</v>
      </c>
      <c r="N437" s="10" t="s">
        <v>13</v>
      </c>
      <c r="O437" s="10" t="s">
        <v>14</v>
      </c>
      <c r="P437" s="10" t="s">
        <v>50</v>
      </c>
      <c r="Q437" s="10" t="s">
        <v>16</v>
      </c>
      <c r="R437" s="10" t="s">
        <v>2791</v>
      </c>
    </row>
    <row r="438" spans="1:18" s="11" customFormat="1" hidden="1" x14ac:dyDescent="0.25">
      <c r="A438" s="9" t="s">
        <v>2997</v>
      </c>
      <c r="B438" s="9" t="s">
        <v>2998</v>
      </c>
      <c r="C438" s="10"/>
      <c r="D438" s="10" t="s">
        <v>2999</v>
      </c>
      <c r="E438" s="10" t="s">
        <v>999</v>
      </c>
      <c r="F438" s="10" t="s">
        <v>337</v>
      </c>
      <c r="G438" s="10"/>
      <c r="H438" s="10" t="s">
        <v>1767</v>
      </c>
      <c r="I438" s="10" t="s">
        <v>2818</v>
      </c>
      <c r="J438" s="10" t="s">
        <v>2819</v>
      </c>
      <c r="K438" s="10"/>
      <c r="L438" s="10" t="s">
        <v>2820</v>
      </c>
      <c r="M438" s="10" t="s">
        <v>2821</v>
      </c>
      <c r="N438" s="10" t="s">
        <v>18</v>
      </c>
      <c r="O438" s="10" t="s">
        <v>19</v>
      </c>
      <c r="P438" s="10" t="s">
        <v>38</v>
      </c>
      <c r="Q438" s="10" t="s">
        <v>16</v>
      </c>
      <c r="R438" s="10" t="s">
        <v>2791</v>
      </c>
    </row>
    <row r="439" spans="1:18" s="11" customFormat="1" x14ac:dyDescent="0.25">
      <c r="A439" s="9" t="s">
        <v>772</v>
      </c>
      <c r="B439" s="9" t="s">
        <v>773</v>
      </c>
      <c r="C439" s="10"/>
      <c r="D439" s="10" t="s">
        <v>774</v>
      </c>
      <c r="E439" s="10" t="s">
        <v>41</v>
      </c>
      <c r="F439" s="10" t="s">
        <v>337</v>
      </c>
      <c r="G439" s="10"/>
      <c r="H439" s="10" t="s">
        <v>775</v>
      </c>
      <c r="I439" s="10" t="s">
        <v>776</v>
      </c>
      <c r="J439" s="10" t="s">
        <v>777</v>
      </c>
      <c r="K439" s="10"/>
      <c r="L439" s="10" t="s">
        <v>778</v>
      </c>
      <c r="M439" s="10"/>
      <c r="N439" s="10" t="s">
        <v>27</v>
      </c>
      <c r="O439" s="10" t="s">
        <v>28</v>
      </c>
      <c r="P439" s="10" t="s">
        <v>37</v>
      </c>
      <c r="Q439" s="10" t="s">
        <v>16</v>
      </c>
      <c r="R439" s="10" t="s">
        <v>214</v>
      </c>
    </row>
    <row r="440" spans="1:18" s="11" customFormat="1" hidden="1" x14ac:dyDescent="0.25">
      <c r="A440" s="9" t="s">
        <v>3000</v>
      </c>
      <c r="B440" s="9" t="s">
        <v>3001</v>
      </c>
      <c r="C440" s="10"/>
      <c r="D440" s="10" t="s">
        <v>2528</v>
      </c>
      <c r="E440" s="10" t="s">
        <v>1585</v>
      </c>
      <c r="F440" s="10" t="s">
        <v>337</v>
      </c>
      <c r="G440" s="10"/>
      <c r="H440" s="10" t="s">
        <v>1733</v>
      </c>
      <c r="I440" s="10" t="s">
        <v>1734</v>
      </c>
      <c r="J440" s="10" t="s">
        <v>1735</v>
      </c>
      <c r="K440" s="10"/>
      <c r="L440" s="10" t="s">
        <v>1736</v>
      </c>
      <c r="M440" s="10" t="s">
        <v>1737</v>
      </c>
      <c r="N440" s="10" t="s">
        <v>115</v>
      </c>
      <c r="O440" s="10" t="s">
        <v>116</v>
      </c>
      <c r="P440" s="10"/>
      <c r="Q440" s="10" t="s">
        <v>16</v>
      </c>
      <c r="R440" s="10" t="s">
        <v>125</v>
      </c>
    </row>
    <row r="441" spans="1:18" s="11" customFormat="1" hidden="1" x14ac:dyDescent="0.25">
      <c r="A441" s="9" t="s">
        <v>3002</v>
      </c>
      <c r="B441" s="9" t="s">
        <v>3003</v>
      </c>
      <c r="C441" s="10"/>
      <c r="D441" s="10" t="s">
        <v>2954</v>
      </c>
      <c r="E441" s="10" t="s">
        <v>1585</v>
      </c>
      <c r="F441" s="10" t="s">
        <v>337</v>
      </c>
      <c r="G441" s="10"/>
      <c r="H441" s="10" t="s">
        <v>1740</v>
      </c>
      <c r="I441" s="10" t="s">
        <v>1741</v>
      </c>
      <c r="J441" s="10" t="s">
        <v>1742</v>
      </c>
      <c r="K441" s="10"/>
      <c r="L441" s="10" t="s">
        <v>1743</v>
      </c>
      <c r="M441" s="10" t="s">
        <v>1744</v>
      </c>
      <c r="N441" s="10" t="s">
        <v>115</v>
      </c>
      <c r="O441" s="10" t="s">
        <v>116</v>
      </c>
      <c r="P441" s="10"/>
      <c r="Q441" s="10" t="s">
        <v>16</v>
      </c>
      <c r="R441" s="10" t="s">
        <v>125</v>
      </c>
    </row>
    <row r="442" spans="1:18" s="11" customFormat="1" hidden="1" x14ac:dyDescent="0.25">
      <c r="A442" s="9" t="s">
        <v>3004</v>
      </c>
      <c r="B442" s="9" t="s">
        <v>3005</v>
      </c>
      <c r="C442" s="10"/>
      <c r="D442" s="10" t="s">
        <v>998</v>
      </c>
      <c r="E442" s="10" t="s">
        <v>1585</v>
      </c>
      <c r="F442" s="10" t="s">
        <v>337</v>
      </c>
      <c r="G442" s="10"/>
      <c r="H442" s="10" t="s">
        <v>3006</v>
      </c>
      <c r="I442" s="10" t="s">
        <v>3007</v>
      </c>
      <c r="J442" s="10" t="s">
        <v>3008</v>
      </c>
      <c r="K442" s="10"/>
      <c r="L442" s="10" t="s">
        <v>3009</v>
      </c>
      <c r="M442" s="10" t="s">
        <v>3010</v>
      </c>
      <c r="N442" s="10" t="s">
        <v>115</v>
      </c>
      <c r="O442" s="10" t="s">
        <v>116</v>
      </c>
      <c r="P442" s="10"/>
      <c r="Q442" s="10" t="s">
        <v>16</v>
      </c>
      <c r="R442" s="10" t="s">
        <v>125</v>
      </c>
    </row>
    <row r="443" spans="1:18" s="11" customFormat="1" hidden="1" x14ac:dyDescent="0.25">
      <c r="A443" s="9" t="s">
        <v>3011</v>
      </c>
      <c r="B443" s="9" t="s">
        <v>3012</v>
      </c>
      <c r="C443" s="10"/>
      <c r="D443" s="10" t="s">
        <v>998</v>
      </c>
      <c r="E443" s="10" t="s">
        <v>1585</v>
      </c>
      <c r="F443" s="10" t="s">
        <v>337</v>
      </c>
      <c r="G443" s="10"/>
      <c r="H443" s="10" t="s">
        <v>3013</v>
      </c>
      <c r="I443" s="10" t="s">
        <v>3014</v>
      </c>
      <c r="J443" s="10" t="s">
        <v>3015</v>
      </c>
      <c r="K443" s="10"/>
      <c r="L443" s="10" t="s">
        <v>3016</v>
      </c>
      <c r="M443" s="10" t="s">
        <v>3017</v>
      </c>
      <c r="N443" s="10" t="s">
        <v>115</v>
      </c>
      <c r="O443" s="10" t="s">
        <v>116</v>
      </c>
      <c r="P443" s="10"/>
      <c r="Q443" s="10" t="s">
        <v>16</v>
      </c>
      <c r="R443" s="10" t="s">
        <v>125</v>
      </c>
    </row>
    <row r="444" spans="1:18" s="11" customFormat="1" x14ac:dyDescent="0.25">
      <c r="A444" s="9" t="s">
        <v>779</v>
      </c>
      <c r="B444" s="9" t="s">
        <v>780</v>
      </c>
      <c r="C444" s="10"/>
      <c r="D444" s="10" t="s">
        <v>781</v>
      </c>
      <c r="E444" s="10" t="s">
        <v>39</v>
      </c>
      <c r="F444" s="10" t="s">
        <v>337</v>
      </c>
      <c r="G444" s="10"/>
      <c r="H444" s="10" t="s">
        <v>762</v>
      </c>
      <c r="I444" s="10"/>
      <c r="J444" s="10" t="s">
        <v>763</v>
      </c>
      <c r="K444" s="10"/>
      <c r="L444" s="10" t="s">
        <v>764</v>
      </c>
      <c r="M444" s="10"/>
      <c r="N444" s="10" t="s">
        <v>44</v>
      </c>
      <c r="O444" s="10" t="s">
        <v>28</v>
      </c>
      <c r="P444" s="10" t="s">
        <v>36</v>
      </c>
      <c r="Q444" s="10" t="s">
        <v>16</v>
      </c>
      <c r="R444" s="10" t="s">
        <v>65</v>
      </c>
    </row>
    <row r="445" spans="1:18" s="11" customFormat="1" hidden="1" x14ac:dyDescent="0.25">
      <c r="A445" s="9" t="s">
        <v>3018</v>
      </c>
      <c r="B445" s="9" t="s">
        <v>3019</v>
      </c>
      <c r="C445" s="10"/>
      <c r="D445" s="10" t="s">
        <v>3020</v>
      </c>
      <c r="E445" s="10" t="s">
        <v>992</v>
      </c>
      <c r="F445" s="10" t="s">
        <v>337</v>
      </c>
      <c r="G445" s="10"/>
      <c r="H445" s="10" t="s">
        <v>973</v>
      </c>
      <c r="I445" s="10" t="s">
        <v>974</v>
      </c>
      <c r="J445" s="10" t="s">
        <v>975</v>
      </c>
      <c r="K445" s="10"/>
      <c r="L445" s="10" t="s">
        <v>976</v>
      </c>
      <c r="M445" s="10"/>
      <c r="N445" s="10" t="s">
        <v>44</v>
      </c>
      <c r="O445" s="10" t="s">
        <v>28</v>
      </c>
      <c r="P445" s="10" t="s">
        <v>36</v>
      </c>
      <c r="Q445" s="10" t="s">
        <v>16</v>
      </c>
      <c r="R445" s="10" t="s">
        <v>125</v>
      </c>
    </row>
    <row r="446" spans="1:18" s="11" customFormat="1" hidden="1" x14ac:dyDescent="0.25">
      <c r="A446" s="9" t="s">
        <v>3021</v>
      </c>
      <c r="B446" s="9" t="s">
        <v>3022</v>
      </c>
      <c r="C446" s="10"/>
      <c r="D446" s="10" t="s">
        <v>3023</v>
      </c>
      <c r="E446" s="10" t="s">
        <v>992</v>
      </c>
      <c r="F446" s="10" t="s">
        <v>337</v>
      </c>
      <c r="G446" s="10"/>
      <c r="H446" s="10" t="s">
        <v>3024</v>
      </c>
      <c r="I446" s="10" t="s">
        <v>3025</v>
      </c>
      <c r="J446" s="10" t="s">
        <v>3026</v>
      </c>
      <c r="K446" s="10"/>
      <c r="L446" s="10" t="s">
        <v>3027</v>
      </c>
      <c r="M446" s="10" t="s">
        <v>3028</v>
      </c>
      <c r="N446" s="10" t="s">
        <v>35</v>
      </c>
      <c r="O446" s="10" t="s">
        <v>28</v>
      </c>
      <c r="P446" s="10" t="s">
        <v>36</v>
      </c>
      <c r="Q446" s="10" t="s">
        <v>16</v>
      </c>
      <c r="R446" s="10" t="s">
        <v>125</v>
      </c>
    </row>
    <row r="447" spans="1:18" s="11" customFormat="1" hidden="1" x14ac:dyDescent="0.25">
      <c r="A447" s="9" t="s">
        <v>3029</v>
      </c>
      <c r="B447" s="9" t="s">
        <v>3030</v>
      </c>
      <c r="C447" s="10"/>
      <c r="D447" s="10" t="s">
        <v>3031</v>
      </c>
      <c r="E447" s="10" t="s">
        <v>999</v>
      </c>
      <c r="F447" s="10" t="s">
        <v>337</v>
      </c>
      <c r="G447" s="10"/>
      <c r="H447" s="10" t="s">
        <v>3032</v>
      </c>
      <c r="I447" s="10" t="s">
        <v>3033</v>
      </c>
      <c r="J447" s="10" t="s">
        <v>3034</v>
      </c>
      <c r="K447" s="10"/>
      <c r="L447" s="10" t="s">
        <v>3035</v>
      </c>
      <c r="M447" s="10"/>
      <c r="N447" s="10" t="s">
        <v>13</v>
      </c>
      <c r="O447" s="10" t="s">
        <v>14</v>
      </c>
      <c r="P447" s="10" t="s">
        <v>223</v>
      </c>
      <c r="Q447" s="10" t="s">
        <v>16</v>
      </c>
      <c r="R447" s="10" t="s">
        <v>214</v>
      </c>
    </row>
    <row r="448" spans="1:18" s="11" customFormat="1" hidden="1" x14ac:dyDescent="0.25">
      <c r="A448" s="9" t="s">
        <v>3036</v>
      </c>
      <c r="B448" s="9" t="s">
        <v>3037</v>
      </c>
      <c r="C448" s="10"/>
      <c r="D448" s="10" t="s">
        <v>3038</v>
      </c>
      <c r="E448" s="10" t="s">
        <v>992</v>
      </c>
      <c r="F448" s="10" t="s">
        <v>337</v>
      </c>
      <c r="G448" s="10"/>
      <c r="H448" s="10" t="s">
        <v>3039</v>
      </c>
      <c r="I448" s="10" t="s">
        <v>3040</v>
      </c>
      <c r="J448" s="10" t="s">
        <v>3041</v>
      </c>
      <c r="K448" s="10"/>
      <c r="L448" s="10" t="s">
        <v>3042</v>
      </c>
      <c r="M448" s="10"/>
      <c r="N448" s="10" t="s">
        <v>13</v>
      </c>
      <c r="O448" s="10" t="s">
        <v>14</v>
      </c>
      <c r="P448" s="10" t="s">
        <v>20</v>
      </c>
      <c r="Q448" s="10" t="s">
        <v>30</v>
      </c>
      <c r="R448" s="10" t="s">
        <v>125</v>
      </c>
    </row>
    <row r="449" spans="1:18" s="11" customFormat="1" hidden="1" x14ac:dyDescent="0.25">
      <c r="A449" s="9" t="s">
        <v>3043</v>
      </c>
      <c r="B449" s="9" t="s">
        <v>3044</v>
      </c>
      <c r="C449" s="10"/>
      <c r="D449" s="10" t="s">
        <v>3045</v>
      </c>
      <c r="E449" s="10" t="s">
        <v>992</v>
      </c>
      <c r="F449" s="10" t="s">
        <v>337</v>
      </c>
      <c r="G449" s="10"/>
      <c r="H449" s="10" t="s">
        <v>3046</v>
      </c>
      <c r="I449" s="10" t="s">
        <v>3047</v>
      </c>
      <c r="J449" s="10" t="s">
        <v>3048</v>
      </c>
      <c r="K449" s="10"/>
      <c r="L449" s="10" t="s">
        <v>3049</v>
      </c>
      <c r="M449" s="10"/>
      <c r="N449" s="10" t="s">
        <v>18</v>
      </c>
      <c r="O449" s="10" t="s">
        <v>19</v>
      </c>
      <c r="P449" s="10" t="s">
        <v>37</v>
      </c>
      <c r="Q449" s="10" t="s">
        <v>16</v>
      </c>
      <c r="R449" s="10" t="s">
        <v>125</v>
      </c>
    </row>
    <row r="450" spans="1:18" s="11" customFormat="1" x14ac:dyDescent="0.25">
      <c r="A450" s="9" t="s">
        <v>782</v>
      </c>
      <c r="B450" s="9" t="s">
        <v>783</v>
      </c>
      <c r="C450" s="10"/>
      <c r="D450" s="10" t="s">
        <v>784</v>
      </c>
      <c r="E450" s="10" t="s">
        <v>24</v>
      </c>
      <c r="F450" s="10" t="s">
        <v>337</v>
      </c>
      <c r="G450" s="10"/>
      <c r="H450" s="10" t="s">
        <v>785</v>
      </c>
      <c r="I450" s="10" t="s">
        <v>786</v>
      </c>
      <c r="J450" s="10" t="s">
        <v>787</v>
      </c>
      <c r="K450" s="10"/>
      <c r="L450" s="10" t="s">
        <v>788</v>
      </c>
      <c r="M450" s="10" t="s">
        <v>789</v>
      </c>
      <c r="N450" s="10" t="s">
        <v>27</v>
      </c>
      <c r="O450" s="10" t="s">
        <v>28</v>
      </c>
      <c r="P450" s="10" t="s">
        <v>15</v>
      </c>
      <c r="Q450" s="10" t="s">
        <v>16</v>
      </c>
      <c r="R450" s="10" t="s">
        <v>77</v>
      </c>
    </row>
    <row r="451" spans="1:18" s="11" customFormat="1" hidden="1" x14ac:dyDescent="0.25">
      <c r="A451" s="9" t="s">
        <v>3050</v>
      </c>
      <c r="B451" s="9" t="s">
        <v>3051</v>
      </c>
      <c r="C451" s="10"/>
      <c r="D451" s="10" t="s">
        <v>998</v>
      </c>
      <c r="E451" s="10" t="s">
        <v>1585</v>
      </c>
      <c r="F451" s="10" t="s">
        <v>337</v>
      </c>
      <c r="G451" s="10"/>
      <c r="H451" s="10" t="s">
        <v>1247</v>
      </c>
      <c r="I451" s="10"/>
      <c r="J451" s="10" t="s">
        <v>3052</v>
      </c>
      <c r="K451" s="10"/>
      <c r="L451" s="10" t="s">
        <v>3053</v>
      </c>
      <c r="M451" s="10"/>
      <c r="N451" s="10" t="s">
        <v>115</v>
      </c>
      <c r="O451" s="10" t="s">
        <v>116</v>
      </c>
      <c r="P451" s="10"/>
      <c r="Q451" s="10" t="s">
        <v>16</v>
      </c>
      <c r="R451" s="10">
        <v>-12</v>
      </c>
    </row>
    <row r="452" spans="1:18" s="11" customFormat="1" hidden="1" x14ac:dyDescent="0.25">
      <c r="A452" s="9" t="s">
        <v>3054</v>
      </c>
      <c r="B452" s="9" t="s">
        <v>3055</v>
      </c>
      <c r="C452" s="10"/>
      <c r="D452" s="10" t="s">
        <v>998</v>
      </c>
      <c r="E452" s="10" t="s">
        <v>1585</v>
      </c>
      <c r="F452" s="10" t="s">
        <v>337</v>
      </c>
      <c r="G452" s="10"/>
      <c r="H452" s="10" t="s">
        <v>1142</v>
      </c>
      <c r="I452" s="10"/>
      <c r="J452" s="10" t="s">
        <v>3056</v>
      </c>
      <c r="K452" s="10"/>
      <c r="L452" s="10" t="s">
        <v>3057</v>
      </c>
      <c r="M452" s="10" t="s">
        <v>3058</v>
      </c>
      <c r="N452" s="10" t="s">
        <v>115</v>
      </c>
      <c r="O452" s="10" t="s">
        <v>116</v>
      </c>
      <c r="P452" s="10"/>
      <c r="Q452" s="10" t="s">
        <v>16</v>
      </c>
      <c r="R452" s="10" t="s">
        <v>126</v>
      </c>
    </row>
    <row r="453" spans="1:18" s="11" customFormat="1" x14ac:dyDescent="0.25">
      <c r="A453" s="9" t="s">
        <v>790</v>
      </c>
      <c r="B453" s="9" t="s">
        <v>791</v>
      </c>
      <c r="C453" s="10"/>
      <c r="D453" s="10" t="s">
        <v>792</v>
      </c>
      <c r="E453" s="10" t="s">
        <v>17</v>
      </c>
      <c r="F453" s="10" t="s">
        <v>337</v>
      </c>
      <c r="G453" s="10"/>
      <c r="H453" s="10" t="s">
        <v>793</v>
      </c>
      <c r="I453" s="10"/>
      <c r="J453" s="10" t="s">
        <v>794</v>
      </c>
      <c r="K453" s="10"/>
      <c r="L453" s="10" t="s">
        <v>795</v>
      </c>
      <c r="M453" s="10"/>
      <c r="N453" s="10" t="s">
        <v>51</v>
      </c>
      <c r="O453" s="10" t="s">
        <v>52</v>
      </c>
      <c r="P453" s="10" t="s">
        <v>37</v>
      </c>
      <c r="Q453" s="10" t="s">
        <v>16</v>
      </c>
      <c r="R453" s="10" t="s">
        <v>75</v>
      </c>
    </row>
    <row r="454" spans="1:18" s="11" customFormat="1" hidden="1" x14ac:dyDescent="0.25">
      <c r="A454" s="9" t="s">
        <v>3059</v>
      </c>
      <c r="B454" s="9" t="s">
        <v>3060</v>
      </c>
      <c r="C454" s="10"/>
      <c r="D454" s="10" t="s">
        <v>3061</v>
      </c>
      <c r="E454" s="10" t="s">
        <v>999</v>
      </c>
      <c r="F454" s="10" t="s">
        <v>337</v>
      </c>
      <c r="G454" s="10"/>
      <c r="H454" s="10" t="s">
        <v>2396</v>
      </c>
      <c r="I454" s="10" t="s">
        <v>2397</v>
      </c>
      <c r="J454" s="10" t="s">
        <v>2398</v>
      </c>
      <c r="K454" s="10"/>
      <c r="L454" s="10" t="s">
        <v>2399</v>
      </c>
      <c r="M454" s="10" t="s">
        <v>2400</v>
      </c>
      <c r="N454" s="10" t="s">
        <v>13</v>
      </c>
      <c r="O454" s="10" t="s">
        <v>14</v>
      </c>
      <c r="P454" s="10" t="s">
        <v>15</v>
      </c>
      <c r="Q454" s="10" t="s">
        <v>16</v>
      </c>
      <c r="R454" s="10" t="s">
        <v>74</v>
      </c>
    </row>
    <row r="455" spans="1:18" s="11" customFormat="1" hidden="1" x14ac:dyDescent="0.25">
      <c r="A455" s="9" t="s">
        <v>3062</v>
      </c>
      <c r="B455" s="9" t="s">
        <v>3063</v>
      </c>
      <c r="C455" s="10"/>
      <c r="D455" s="10" t="s">
        <v>3064</v>
      </c>
      <c r="E455" s="10" t="s">
        <v>992</v>
      </c>
      <c r="F455" s="10" t="s">
        <v>337</v>
      </c>
      <c r="G455" s="10"/>
      <c r="H455" s="10" t="s">
        <v>3065</v>
      </c>
      <c r="I455" s="10" t="s">
        <v>3066</v>
      </c>
      <c r="J455" s="10" t="s">
        <v>3067</v>
      </c>
      <c r="K455" s="10"/>
      <c r="L455" s="10" t="s">
        <v>3068</v>
      </c>
      <c r="M455" s="10" t="s">
        <v>3069</v>
      </c>
      <c r="N455" s="10" t="s">
        <v>13</v>
      </c>
      <c r="O455" s="10" t="s">
        <v>14</v>
      </c>
      <c r="P455" s="10" t="s">
        <v>994</v>
      </c>
      <c r="Q455" s="10" t="s">
        <v>16</v>
      </c>
      <c r="R455" s="10" t="s">
        <v>126</v>
      </c>
    </row>
    <row r="456" spans="1:18" s="11" customFormat="1" hidden="1" x14ac:dyDescent="0.25">
      <c r="A456" s="9" t="s">
        <v>3070</v>
      </c>
      <c r="B456" s="9" t="s">
        <v>3071</v>
      </c>
      <c r="C456" s="10"/>
      <c r="D456" s="10" t="s">
        <v>3072</v>
      </c>
      <c r="E456" s="10" t="s">
        <v>992</v>
      </c>
      <c r="F456" s="10" t="s">
        <v>337</v>
      </c>
      <c r="G456" s="10"/>
      <c r="H456" s="10" t="s">
        <v>3073</v>
      </c>
      <c r="I456" s="10" t="s">
        <v>3074</v>
      </c>
      <c r="J456" s="10" t="s">
        <v>3075</v>
      </c>
      <c r="K456" s="10"/>
      <c r="L456" s="10" t="s">
        <v>3076</v>
      </c>
      <c r="M456" s="10" t="s">
        <v>3077</v>
      </c>
      <c r="N456" s="10" t="s">
        <v>22</v>
      </c>
      <c r="O456" s="10" t="s">
        <v>52</v>
      </c>
      <c r="P456" s="10" t="s">
        <v>37</v>
      </c>
      <c r="Q456" s="10" t="s">
        <v>16</v>
      </c>
      <c r="R456" s="10" t="s">
        <v>126</v>
      </c>
    </row>
    <row r="457" spans="1:18" s="11" customFormat="1" hidden="1" x14ac:dyDescent="0.25">
      <c r="A457" s="9" t="s">
        <v>3078</v>
      </c>
      <c r="B457" s="9" t="s">
        <v>3079</v>
      </c>
      <c r="C457" s="10"/>
      <c r="D457" s="10" t="s">
        <v>3080</v>
      </c>
      <c r="E457" s="10" t="s">
        <v>992</v>
      </c>
      <c r="F457" s="10" t="s">
        <v>337</v>
      </c>
      <c r="G457" s="10"/>
      <c r="H457" s="10" t="s">
        <v>3081</v>
      </c>
      <c r="I457" s="10" t="s">
        <v>194</v>
      </c>
      <c r="J457" s="10" t="s">
        <v>3082</v>
      </c>
      <c r="K457" s="10"/>
      <c r="L457" s="10" t="s">
        <v>3083</v>
      </c>
      <c r="M457" s="10"/>
      <c r="N457" s="10" t="s">
        <v>161</v>
      </c>
      <c r="O457" s="10" t="s">
        <v>23</v>
      </c>
      <c r="P457" s="10" t="s">
        <v>37</v>
      </c>
      <c r="Q457" s="10" t="s">
        <v>16</v>
      </c>
      <c r="R457" s="10" t="s">
        <v>126</v>
      </c>
    </row>
    <row r="458" spans="1:18" s="11" customFormat="1" hidden="1" x14ac:dyDescent="0.25">
      <c r="A458" s="9" t="s">
        <v>3084</v>
      </c>
      <c r="B458" s="9" t="s">
        <v>3085</v>
      </c>
      <c r="C458" s="10"/>
      <c r="D458" s="10" t="s">
        <v>3086</v>
      </c>
      <c r="E458" s="10" t="s">
        <v>999</v>
      </c>
      <c r="F458" s="10" t="s">
        <v>337</v>
      </c>
      <c r="G458" s="10"/>
      <c r="H458" s="10" t="s">
        <v>1946</v>
      </c>
      <c r="I458" s="10" t="s">
        <v>1947</v>
      </c>
      <c r="J458" s="10" t="s">
        <v>3087</v>
      </c>
      <c r="K458" s="10"/>
      <c r="L458" s="10" t="s">
        <v>1949</v>
      </c>
      <c r="M458" s="10" t="s">
        <v>1950</v>
      </c>
      <c r="N458" s="10" t="s">
        <v>13</v>
      </c>
      <c r="O458" s="10" t="s">
        <v>14</v>
      </c>
      <c r="P458" s="10" t="s">
        <v>15</v>
      </c>
      <c r="Q458" s="10" t="s">
        <v>16</v>
      </c>
      <c r="R458" s="10" t="s">
        <v>74</v>
      </c>
    </row>
    <row r="459" spans="1:18" s="11" customFormat="1" x14ac:dyDescent="0.25">
      <c r="A459" s="9" t="s">
        <v>796</v>
      </c>
      <c r="B459" s="9" t="s">
        <v>797</v>
      </c>
      <c r="C459" s="10"/>
      <c r="D459" s="10" t="s">
        <v>798</v>
      </c>
      <c r="E459" s="10" t="s">
        <v>24</v>
      </c>
      <c r="F459" s="10" t="s">
        <v>337</v>
      </c>
      <c r="G459" s="10"/>
      <c r="H459" s="10" t="s">
        <v>799</v>
      </c>
      <c r="I459" s="10"/>
      <c r="J459" s="10" t="s">
        <v>799</v>
      </c>
      <c r="K459" s="10"/>
      <c r="L459" s="10" t="s">
        <v>800</v>
      </c>
      <c r="M459" s="10"/>
      <c r="N459" s="10" t="s">
        <v>115</v>
      </c>
      <c r="O459" s="10" t="s">
        <v>116</v>
      </c>
      <c r="P459" s="10" t="s">
        <v>37</v>
      </c>
      <c r="Q459" s="10" t="s">
        <v>16</v>
      </c>
      <c r="R459" s="10" t="s">
        <v>77</v>
      </c>
    </row>
    <row r="460" spans="1:18" s="11" customFormat="1" hidden="1" x14ac:dyDescent="0.25">
      <c r="A460" s="9" t="s">
        <v>3088</v>
      </c>
      <c r="B460" s="9" t="s">
        <v>3089</v>
      </c>
      <c r="C460" s="10"/>
      <c r="D460" s="10" t="s">
        <v>2991</v>
      </c>
      <c r="E460" s="10" t="s">
        <v>992</v>
      </c>
      <c r="F460" s="10" t="s">
        <v>337</v>
      </c>
      <c r="G460" s="10"/>
      <c r="H460" s="10" t="s">
        <v>3090</v>
      </c>
      <c r="I460" s="10"/>
      <c r="J460" s="10" t="s">
        <v>3091</v>
      </c>
      <c r="K460" s="10"/>
      <c r="L460" s="10" t="s">
        <v>3092</v>
      </c>
      <c r="M460" s="10" t="s">
        <v>3093</v>
      </c>
      <c r="N460" s="10" t="s">
        <v>115</v>
      </c>
      <c r="O460" s="10" t="s">
        <v>116</v>
      </c>
      <c r="P460" s="10" t="s">
        <v>37</v>
      </c>
      <c r="Q460" s="10" t="s">
        <v>16</v>
      </c>
      <c r="R460" s="10" t="s">
        <v>126</v>
      </c>
    </row>
    <row r="461" spans="1:18" s="11" customFormat="1" x14ac:dyDescent="0.25">
      <c r="A461" s="9" t="s">
        <v>801</v>
      </c>
      <c r="B461" s="9" t="s">
        <v>802</v>
      </c>
      <c r="C461" s="10"/>
      <c r="D461" s="10" t="s">
        <v>803</v>
      </c>
      <c r="E461" s="10" t="s">
        <v>54</v>
      </c>
      <c r="F461" s="10" t="s">
        <v>337</v>
      </c>
      <c r="G461" s="10"/>
      <c r="H461" s="10" t="s">
        <v>804</v>
      </c>
      <c r="I461" s="10" t="s">
        <v>805</v>
      </c>
      <c r="J461" s="10" t="s">
        <v>806</v>
      </c>
      <c r="K461" s="10"/>
      <c r="L461" s="10" t="s">
        <v>807</v>
      </c>
      <c r="M461" s="10" t="s">
        <v>808</v>
      </c>
      <c r="N461" s="10" t="s">
        <v>44</v>
      </c>
      <c r="O461" s="10" t="s">
        <v>28</v>
      </c>
      <c r="P461" s="10" t="s">
        <v>36</v>
      </c>
      <c r="Q461" s="10" t="s">
        <v>16</v>
      </c>
      <c r="R461" s="10" t="s">
        <v>82</v>
      </c>
    </row>
    <row r="462" spans="1:18" s="11" customFormat="1" hidden="1" x14ac:dyDescent="0.25">
      <c r="A462" s="9" t="s">
        <v>3094</v>
      </c>
      <c r="B462" s="9" t="s">
        <v>3095</v>
      </c>
      <c r="C462" s="10"/>
      <c r="D462" s="10" t="s">
        <v>2528</v>
      </c>
      <c r="E462" s="10" t="s">
        <v>999</v>
      </c>
      <c r="F462" s="10" t="s">
        <v>337</v>
      </c>
      <c r="G462" s="10"/>
      <c r="H462" s="10" t="s">
        <v>1247</v>
      </c>
      <c r="I462" s="10" t="s">
        <v>71</v>
      </c>
      <c r="J462" s="10" t="s">
        <v>47</v>
      </c>
      <c r="K462" s="10"/>
      <c r="L462" s="10" t="s">
        <v>3096</v>
      </c>
      <c r="M462" s="10"/>
      <c r="N462" s="10" t="s">
        <v>13</v>
      </c>
      <c r="O462" s="10" t="s">
        <v>14</v>
      </c>
      <c r="P462" s="10" t="s">
        <v>50</v>
      </c>
      <c r="Q462" s="10" t="s">
        <v>16</v>
      </c>
      <c r="R462" s="10" t="s">
        <v>74</v>
      </c>
    </row>
    <row r="463" spans="1:18" s="11" customFormat="1" hidden="1" x14ac:dyDescent="0.25">
      <c r="A463" s="9" t="s">
        <v>3097</v>
      </c>
      <c r="B463" s="9" t="s">
        <v>3098</v>
      </c>
      <c r="C463" s="10"/>
      <c r="D463" s="10" t="s">
        <v>3099</v>
      </c>
      <c r="E463" s="10" t="s">
        <v>999</v>
      </c>
      <c r="F463" s="10" t="s">
        <v>337</v>
      </c>
      <c r="G463" s="10"/>
      <c r="H463" s="10" t="s">
        <v>3100</v>
      </c>
      <c r="I463" s="10" t="s">
        <v>3101</v>
      </c>
      <c r="J463" s="10" t="s">
        <v>3102</v>
      </c>
      <c r="K463" s="10"/>
      <c r="L463" s="10" t="s">
        <v>3103</v>
      </c>
      <c r="M463" s="10" t="s">
        <v>3104</v>
      </c>
      <c r="N463" s="10" t="s">
        <v>13</v>
      </c>
      <c r="O463" s="10" t="s">
        <v>14</v>
      </c>
      <c r="P463" s="10" t="s">
        <v>50</v>
      </c>
      <c r="Q463" s="10" t="s">
        <v>16</v>
      </c>
      <c r="R463" s="10" t="s">
        <v>74</v>
      </c>
    </row>
    <row r="464" spans="1:18" s="11" customFormat="1" hidden="1" x14ac:dyDescent="0.25">
      <c r="A464" s="9" t="s">
        <v>3105</v>
      </c>
      <c r="B464" s="9" t="s">
        <v>3106</v>
      </c>
      <c r="C464" s="10"/>
      <c r="D464" s="10" t="s">
        <v>3107</v>
      </c>
      <c r="E464" s="10" t="s">
        <v>999</v>
      </c>
      <c r="F464" s="10" t="s">
        <v>337</v>
      </c>
      <c r="G464" s="10"/>
      <c r="H464" s="10" t="s">
        <v>144</v>
      </c>
      <c r="I464" s="10" t="s">
        <v>145</v>
      </c>
      <c r="J464" s="10" t="s">
        <v>146</v>
      </c>
      <c r="K464" s="10"/>
      <c r="L464" s="10" t="s">
        <v>147</v>
      </c>
      <c r="M464" s="10"/>
      <c r="N464" s="10" t="s">
        <v>13</v>
      </c>
      <c r="O464" s="10" t="s">
        <v>14</v>
      </c>
      <c r="P464" s="10" t="s">
        <v>15</v>
      </c>
      <c r="Q464" s="10" t="s">
        <v>16</v>
      </c>
      <c r="R464" s="10" t="s">
        <v>74</v>
      </c>
    </row>
    <row r="465" spans="1:18" s="11" customFormat="1" x14ac:dyDescent="0.25">
      <c r="A465" s="9" t="s">
        <v>809</v>
      </c>
      <c r="B465" s="9" t="s">
        <v>810</v>
      </c>
      <c r="C465" s="10"/>
      <c r="D465" s="10" t="s">
        <v>208</v>
      </c>
      <c r="E465" s="10" t="s">
        <v>39</v>
      </c>
      <c r="F465" s="10" t="s">
        <v>337</v>
      </c>
      <c r="G465" s="10"/>
      <c r="H465" s="10" t="s">
        <v>811</v>
      </c>
      <c r="I465" s="10"/>
      <c r="J465" s="10" t="s">
        <v>811</v>
      </c>
      <c r="K465" s="10"/>
      <c r="L465" s="10" t="s">
        <v>812</v>
      </c>
      <c r="M465" s="10"/>
      <c r="N465" s="10" t="s">
        <v>35</v>
      </c>
      <c r="O465" s="10" t="s">
        <v>28</v>
      </c>
      <c r="P465" s="10" t="s">
        <v>36</v>
      </c>
      <c r="Q465" s="10" t="s">
        <v>16</v>
      </c>
      <c r="R465" s="10" t="s">
        <v>75</v>
      </c>
    </row>
    <row r="466" spans="1:18" s="11" customFormat="1" hidden="1" x14ac:dyDescent="0.25">
      <c r="A466" s="9" t="s">
        <v>3108</v>
      </c>
      <c r="B466" s="9" t="s">
        <v>3109</v>
      </c>
      <c r="C466" s="10"/>
      <c r="D466" s="10" t="s">
        <v>3110</v>
      </c>
      <c r="E466" s="10" t="s">
        <v>999</v>
      </c>
      <c r="F466" s="10" t="s">
        <v>337</v>
      </c>
      <c r="G466" s="10"/>
      <c r="H466" s="10" t="s">
        <v>2053</v>
      </c>
      <c r="I466" s="10" t="s">
        <v>2054</v>
      </c>
      <c r="J466" s="10" t="s">
        <v>3111</v>
      </c>
      <c r="K466" s="10"/>
      <c r="L466" s="10" t="s">
        <v>2056</v>
      </c>
      <c r="M466" s="10"/>
      <c r="N466" s="10" t="s">
        <v>215</v>
      </c>
      <c r="O466" s="10" t="s">
        <v>19</v>
      </c>
      <c r="P466" s="10" t="s">
        <v>38</v>
      </c>
      <c r="Q466" s="10" t="s">
        <v>16</v>
      </c>
      <c r="R466" s="10" t="s">
        <v>74</v>
      </c>
    </row>
    <row r="467" spans="1:18" s="11" customFormat="1" hidden="1" x14ac:dyDescent="0.25">
      <c r="A467" s="9" t="s">
        <v>3112</v>
      </c>
      <c r="B467" s="9" t="s">
        <v>3113</v>
      </c>
      <c r="C467" s="10"/>
      <c r="D467" s="10" t="s">
        <v>3114</v>
      </c>
      <c r="E467" s="10" t="s">
        <v>992</v>
      </c>
      <c r="F467" s="10" t="s">
        <v>337</v>
      </c>
      <c r="G467" s="10"/>
      <c r="H467" s="10" t="s">
        <v>1862</v>
      </c>
      <c r="I467" s="10"/>
      <c r="J467" s="10" t="s">
        <v>1862</v>
      </c>
      <c r="K467" s="10"/>
      <c r="L467" s="10" t="s">
        <v>3115</v>
      </c>
      <c r="M467" s="10"/>
      <c r="N467" s="10" t="s">
        <v>13</v>
      </c>
      <c r="O467" s="10" t="s">
        <v>14</v>
      </c>
      <c r="P467" s="10" t="s">
        <v>36</v>
      </c>
      <c r="Q467" s="10" t="s">
        <v>16</v>
      </c>
      <c r="R467" s="10" t="s">
        <v>126</v>
      </c>
    </row>
    <row r="468" spans="1:18" s="11" customFormat="1" hidden="1" x14ac:dyDescent="0.25">
      <c r="A468" s="9" t="s">
        <v>3116</v>
      </c>
      <c r="B468" s="9" t="s">
        <v>3117</v>
      </c>
      <c r="C468" s="10"/>
      <c r="D468" s="10" t="s">
        <v>3118</v>
      </c>
      <c r="E468" s="10" t="s">
        <v>999</v>
      </c>
      <c r="F468" s="10" t="s">
        <v>337</v>
      </c>
      <c r="G468" s="10"/>
      <c r="H468" s="10" t="s">
        <v>2053</v>
      </c>
      <c r="I468" s="10" t="s">
        <v>2054</v>
      </c>
      <c r="J468" s="10" t="s">
        <v>3111</v>
      </c>
      <c r="K468" s="10"/>
      <c r="L468" s="10" t="s">
        <v>2056</v>
      </c>
      <c r="M468" s="10"/>
      <c r="N468" s="10" t="s">
        <v>215</v>
      </c>
      <c r="O468" s="10" t="s">
        <v>19</v>
      </c>
      <c r="P468" s="10" t="s">
        <v>38</v>
      </c>
      <c r="Q468" s="10" t="s">
        <v>16</v>
      </c>
      <c r="R468" s="10" t="s">
        <v>74</v>
      </c>
    </row>
    <row r="469" spans="1:18" s="11" customFormat="1" hidden="1" x14ac:dyDescent="0.25">
      <c r="A469" s="9" t="s">
        <v>3119</v>
      </c>
      <c r="B469" s="9" t="s">
        <v>3120</v>
      </c>
      <c r="C469" s="10"/>
      <c r="D469" s="10" t="s">
        <v>3121</v>
      </c>
      <c r="E469" s="10" t="s">
        <v>999</v>
      </c>
      <c r="F469" s="10" t="s">
        <v>337</v>
      </c>
      <c r="G469" s="10"/>
      <c r="H469" s="10" t="s">
        <v>2053</v>
      </c>
      <c r="I469" s="10" t="s">
        <v>2054</v>
      </c>
      <c r="J469" s="10" t="s">
        <v>3111</v>
      </c>
      <c r="K469" s="10"/>
      <c r="L469" s="10" t="s">
        <v>2056</v>
      </c>
      <c r="M469" s="10"/>
      <c r="N469" s="10" t="s">
        <v>215</v>
      </c>
      <c r="O469" s="10" t="s">
        <v>19</v>
      </c>
      <c r="P469" s="10" t="s">
        <v>15</v>
      </c>
      <c r="Q469" s="10" t="s">
        <v>16</v>
      </c>
      <c r="R469" s="10" t="s">
        <v>74</v>
      </c>
    </row>
    <row r="470" spans="1:18" s="11" customFormat="1" hidden="1" x14ac:dyDescent="0.25">
      <c r="A470" s="9" t="s">
        <v>3122</v>
      </c>
      <c r="B470" s="9" t="s">
        <v>3123</v>
      </c>
      <c r="C470" s="10"/>
      <c r="D470" s="10" t="s">
        <v>1457</v>
      </c>
      <c r="E470" s="10" t="s">
        <v>999</v>
      </c>
      <c r="F470" s="10" t="s">
        <v>337</v>
      </c>
      <c r="G470" s="10"/>
      <c r="H470" s="10" t="s">
        <v>1142</v>
      </c>
      <c r="I470" s="10"/>
      <c r="J470" s="10" t="s">
        <v>3124</v>
      </c>
      <c r="K470" s="10"/>
      <c r="L470" s="10" t="s">
        <v>3125</v>
      </c>
      <c r="M470" s="10"/>
      <c r="N470" s="10" t="s">
        <v>13</v>
      </c>
      <c r="O470" s="10" t="s">
        <v>14</v>
      </c>
      <c r="P470" s="10" t="s">
        <v>50</v>
      </c>
      <c r="Q470" s="10" t="s">
        <v>16</v>
      </c>
      <c r="R470" s="10" t="s">
        <v>74</v>
      </c>
    </row>
    <row r="471" spans="1:18" s="11" customFormat="1" x14ac:dyDescent="0.25">
      <c r="A471" s="9" t="s">
        <v>813</v>
      </c>
      <c r="B471" s="9" t="s">
        <v>814</v>
      </c>
      <c r="C471" s="10"/>
      <c r="D471" s="10" t="s">
        <v>815</v>
      </c>
      <c r="E471" s="10" t="s">
        <v>17</v>
      </c>
      <c r="F471" s="10" t="s">
        <v>337</v>
      </c>
      <c r="G471" s="10"/>
      <c r="H471" s="10" t="s">
        <v>90</v>
      </c>
      <c r="I471" s="10"/>
      <c r="J471" s="10" t="s">
        <v>209</v>
      </c>
      <c r="K471" s="10"/>
      <c r="L471" s="10" t="s">
        <v>91</v>
      </c>
      <c r="M471" s="10"/>
      <c r="N471" s="10" t="s">
        <v>27</v>
      </c>
      <c r="O471" s="10" t="s">
        <v>28</v>
      </c>
      <c r="P471" s="10" t="s">
        <v>36</v>
      </c>
      <c r="Q471" s="10" t="s">
        <v>16</v>
      </c>
      <c r="R471" s="10" t="s">
        <v>75</v>
      </c>
    </row>
    <row r="472" spans="1:18" s="11" customFormat="1" hidden="1" x14ac:dyDescent="0.25">
      <c r="A472" s="9" t="s">
        <v>3126</v>
      </c>
      <c r="B472" s="9" t="s">
        <v>3127</v>
      </c>
      <c r="C472" s="10"/>
      <c r="D472" s="10" t="s">
        <v>1457</v>
      </c>
      <c r="E472" s="10" t="s">
        <v>999</v>
      </c>
      <c r="F472" s="10" t="s">
        <v>337</v>
      </c>
      <c r="G472" s="10"/>
      <c r="H472" s="10" t="s">
        <v>3128</v>
      </c>
      <c r="I472" s="10" t="s">
        <v>1137</v>
      </c>
      <c r="J472" s="10" t="s">
        <v>3129</v>
      </c>
      <c r="K472" s="10"/>
      <c r="L472" s="10" t="s">
        <v>68</v>
      </c>
      <c r="M472" s="10"/>
      <c r="N472" s="10" t="s">
        <v>13</v>
      </c>
      <c r="O472" s="10" t="s">
        <v>14</v>
      </c>
      <c r="P472" s="10" t="s">
        <v>50</v>
      </c>
      <c r="Q472" s="10" t="s">
        <v>30</v>
      </c>
      <c r="R472" s="10" t="s">
        <v>74</v>
      </c>
    </row>
    <row r="473" spans="1:18" s="11" customFormat="1" hidden="1" x14ac:dyDescent="0.25">
      <c r="A473" s="9" t="s">
        <v>3130</v>
      </c>
      <c r="B473" s="9" t="s">
        <v>3131</v>
      </c>
      <c r="C473" s="10"/>
      <c r="D473" s="10" t="s">
        <v>3132</v>
      </c>
      <c r="E473" s="10" t="s">
        <v>992</v>
      </c>
      <c r="F473" s="10" t="s">
        <v>337</v>
      </c>
      <c r="G473" s="10"/>
      <c r="H473" s="10" t="s">
        <v>3133</v>
      </c>
      <c r="I473" s="10" t="s">
        <v>3134</v>
      </c>
      <c r="J473" s="10" t="s">
        <v>3135</v>
      </c>
      <c r="K473" s="10"/>
      <c r="L473" s="10" t="s">
        <v>3136</v>
      </c>
      <c r="M473" s="10" t="s">
        <v>3137</v>
      </c>
      <c r="N473" s="10" t="s">
        <v>13</v>
      </c>
      <c r="O473" s="10" t="s">
        <v>14</v>
      </c>
      <c r="P473" s="10" t="s">
        <v>20</v>
      </c>
      <c r="Q473" s="10" t="s">
        <v>16</v>
      </c>
      <c r="R473" s="10" t="s">
        <v>126</v>
      </c>
    </row>
    <row r="474" spans="1:18" s="11" customFormat="1" hidden="1" x14ac:dyDescent="0.25">
      <c r="A474" s="9" t="s">
        <v>3138</v>
      </c>
      <c r="B474" s="9" t="s">
        <v>3139</v>
      </c>
      <c r="C474" s="10"/>
      <c r="D474" s="10" t="s">
        <v>3140</v>
      </c>
      <c r="E474" s="10" t="s">
        <v>999</v>
      </c>
      <c r="F474" s="10" t="s">
        <v>337</v>
      </c>
      <c r="G474" s="10"/>
      <c r="H474" s="10" t="s">
        <v>2053</v>
      </c>
      <c r="I474" s="10" t="s">
        <v>2054</v>
      </c>
      <c r="J474" s="10" t="s">
        <v>3111</v>
      </c>
      <c r="K474" s="10"/>
      <c r="L474" s="10" t="s">
        <v>2056</v>
      </c>
      <c r="M474" s="10"/>
      <c r="N474" s="10" t="s">
        <v>13</v>
      </c>
      <c r="O474" s="10" t="s">
        <v>14</v>
      </c>
      <c r="P474" s="10" t="s">
        <v>15</v>
      </c>
      <c r="Q474" s="10" t="s">
        <v>16</v>
      </c>
      <c r="R474" s="10" t="s">
        <v>74</v>
      </c>
    </row>
    <row r="475" spans="1:18" s="11" customFormat="1" hidden="1" x14ac:dyDescent="0.25">
      <c r="A475" s="9" t="s">
        <v>3141</v>
      </c>
      <c r="B475" s="9" t="s">
        <v>3142</v>
      </c>
      <c r="C475" s="10"/>
      <c r="D475" s="10" t="s">
        <v>3143</v>
      </c>
      <c r="E475" s="10" t="s">
        <v>992</v>
      </c>
      <c r="F475" s="10" t="s">
        <v>337</v>
      </c>
      <c r="G475" s="10"/>
      <c r="H475" s="10" t="s">
        <v>2985</v>
      </c>
      <c r="I475" s="10" t="s">
        <v>2986</v>
      </c>
      <c r="J475" s="10" t="s">
        <v>2987</v>
      </c>
      <c r="K475" s="10"/>
      <c r="L475" s="10" t="s">
        <v>2988</v>
      </c>
      <c r="M475" s="10"/>
      <c r="N475" s="10" t="s">
        <v>13</v>
      </c>
      <c r="O475" s="10" t="s">
        <v>14</v>
      </c>
      <c r="P475" s="10" t="s">
        <v>994</v>
      </c>
      <c r="Q475" s="10" t="s">
        <v>16</v>
      </c>
      <c r="R475" s="10" t="s">
        <v>126</v>
      </c>
    </row>
    <row r="476" spans="1:18" s="11" customFormat="1" hidden="1" x14ac:dyDescent="0.25">
      <c r="A476" s="9" t="s">
        <v>3144</v>
      </c>
      <c r="B476" s="9" t="s">
        <v>3145</v>
      </c>
      <c r="C476" s="10"/>
      <c r="D476" s="10" t="s">
        <v>3146</v>
      </c>
      <c r="E476" s="10" t="s">
        <v>992</v>
      </c>
      <c r="F476" s="10" t="s">
        <v>337</v>
      </c>
      <c r="G476" s="10"/>
      <c r="H476" s="10" t="s">
        <v>3147</v>
      </c>
      <c r="I476" s="10" t="s">
        <v>3148</v>
      </c>
      <c r="J476" s="10" t="s">
        <v>3149</v>
      </c>
      <c r="K476" s="10"/>
      <c r="L476" s="10" t="s">
        <v>3150</v>
      </c>
      <c r="M476" s="10"/>
      <c r="N476" s="10" t="s">
        <v>13</v>
      </c>
      <c r="O476" s="10" t="s">
        <v>14</v>
      </c>
      <c r="P476" s="10" t="s">
        <v>994</v>
      </c>
      <c r="Q476" s="10" t="s">
        <v>16</v>
      </c>
      <c r="R476" s="10" t="s">
        <v>126</v>
      </c>
    </row>
    <row r="477" spans="1:18" s="11" customFormat="1" hidden="1" x14ac:dyDescent="0.25">
      <c r="A477" s="9" t="s">
        <v>3151</v>
      </c>
      <c r="B477" s="9" t="s">
        <v>3152</v>
      </c>
      <c r="C477" s="10"/>
      <c r="D477" s="10" t="s">
        <v>3153</v>
      </c>
      <c r="E477" s="10" t="s">
        <v>992</v>
      </c>
      <c r="F477" s="10" t="s">
        <v>337</v>
      </c>
      <c r="G477" s="10"/>
      <c r="H477" s="10" t="s">
        <v>47</v>
      </c>
      <c r="I477" s="10" t="s">
        <v>71</v>
      </c>
      <c r="J477" s="10" t="s">
        <v>3154</v>
      </c>
      <c r="K477" s="10"/>
      <c r="L477" s="10" t="s">
        <v>3155</v>
      </c>
      <c r="M477" s="10"/>
      <c r="N477" s="10" t="s">
        <v>80</v>
      </c>
      <c r="O477" s="10" t="s">
        <v>81</v>
      </c>
      <c r="P477" s="10" t="s">
        <v>733</v>
      </c>
      <c r="Q477" s="10" t="s">
        <v>16</v>
      </c>
      <c r="R477" s="10" t="s">
        <v>126</v>
      </c>
    </row>
    <row r="478" spans="1:18" s="11" customFormat="1" x14ac:dyDescent="0.25">
      <c r="A478" s="9" t="s">
        <v>816</v>
      </c>
      <c r="B478" s="9" t="s">
        <v>817</v>
      </c>
      <c r="C478" s="10"/>
      <c r="D478" s="10" t="s">
        <v>818</v>
      </c>
      <c r="E478" s="10" t="s">
        <v>39</v>
      </c>
      <c r="F478" s="10" t="s">
        <v>337</v>
      </c>
      <c r="G478" s="10"/>
      <c r="H478" s="10" t="s">
        <v>568</v>
      </c>
      <c r="I478" s="10" t="s">
        <v>569</v>
      </c>
      <c r="J478" s="10" t="s">
        <v>819</v>
      </c>
      <c r="K478" s="10"/>
      <c r="L478" s="10" t="s">
        <v>820</v>
      </c>
      <c r="M478" s="10"/>
      <c r="N478" s="10" t="s">
        <v>157</v>
      </c>
      <c r="O478" s="10" t="s">
        <v>21</v>
      </c>
      <c r="P478" s="10" t="s">
        <v>20</v>
      </c>
      <c r="Q478" s="10" t="s">
        <v>16</v>
      </c>
      <c r="R478" s="10" t="s">
        <v>75</v>
      </c>
    </row>
    <row r="479" spans="1:18" s="11" customFormat="1" hidden="1" x14ac:dyDescent="0.25">
      <c r="A479" s="9" t="s">
        <v>3156</v>
      </c>
      <c r="B479" s="9" t="s">
        <v>3157</v>
      </c>
      <c r="C479" s="10"/>
      <c r="D479" s="10" t="s">
        <v>3158</v>
      </c>
      <c r="E479" s="10" t="s">
        <v>992</v>
      </c>
      <c r="F479" s="10" t="s">
        <v>337</v>
      </c>
      <c r="G479" s="10"/>
      <c r="H479" s="10" t="s">
        <v>3159</v>
      </c>
      <c r="I479" s="10" t="s">
        <v>3160</v>
      </c>
      <c r="J479" s="10" t="s">
        <v>3161</v>
      </c>
      <c r="K479" s="10"/>
      <c r="L479" s="10" t="s">
        <v>3162</v>
      </c>
      <c r="M479" s="10"/>
      <c r="N479" s="10" t="s">
        <v>27</v>
      </c>
      <c r="O479" s="10" t="s">
        <v>28</v>
      </c>
      <c r="P479" s="10" t="s">
        <v>36</v>
      </c>
      <c r="Q479" s="10" t="s">
        <v>16</v>
      </c>
      <c r="R479" s="10" t="s">
        <v>126</v>
      </c>
    </row>
    <row r="480" spans="1:18" s="11" customFormat="1" hidden="1" x14ac:dyDescent="0.25">
      <c r="A480" s="9" t="s">
        <v>3163</v>
      </c>
      <c r="B480" s="9" t="s">
        <v>3164</v>
      </c>
      <c r="C480" s="10"/>
      <c r="D480" s="10" t="s">
        <v>3165</v>
      </c>
      <c r="E480" s="10" t="s">
        <v>992</v>
      </c>
      <c r="F480" s="10" t="s">
        <v>337</v>
      </c>
      <c r="G480" s="10"/>
      <c r="H480" s="10" t="s">
        <v>148</v>
      </c>
      <c r="I480" s="10"/>
      <c r="J480" s="10" t="s">
        <v>3166</v>
      </c>
      <c r="K480" s="10"/>
      <c r="L480" s="10" t="s">
        <v>149</v>
      </c>
      <c r="M480" s="10"/>
      <c r="N480" s="10" t="s">
        <v>13</v>
      </c>
      <c r="O480" s="10" t="s">
        <v>14</v>
      </c>
      <c r="P480" s="10" t="s">
        <v>20</v>
      </c>
      <c r="Q480" s="10" t="s">
        <v>16</v>
      </c>
      <c r="R480" s="10" t="s">
        <v>126</v>
      </c>
    </row>
    <row r="481" spans="1:18" s="11" customFormat="1" hidden="1" x14ac:dyDescent="0.25">
      <c r="A481" s="9" t="s">
        <v>3167</v>
      </c>
      <c r="B481" s="9" t="s">
        <v>3168</v>
      </c>
      <c r="C481" s="10"/>
      <c r="D481" s="10" t="s">
        <v>3099</v>
      </c>
      <c r="E481" s="10" t="s">
        <v>999</v>
      </c>
      <c r="F481" s="10" t="s">
        <v>337</v>
      </c>
      <c r="G481" s="10"/>
      <c r="H481" s="10" t="s">
        <v>3169</v>
      </c>
      <c r="I481" s="10" t="s">
        <v>3170</v>
      </c>
      <c r="J481" s="10" t="s">
        <v>3171</v>
      </c>
      <c r="K481" s="10"/>
      <c r="L481" s="10" t="s">
        <v>3172</v>
      </c>
      <c r="M481" s="10" t="s">
        <v>3173</v>
      </c>
      <c r="N481" s="10" t="s">
        <v>13</v>
      </c>
      <c r="O481" s="10" t="s">
        <v>14</v>
      </c>
      <c r="P481" s="10" t="s">
        <v>50</v>
      </c>
      <c r="Q481" s="10" t="s">
        <v>16</v>
      </c>
      <c r="R481" s="10" t="s">
        <v>74</v>
      </c>
    </row>
    <row r="482" spans="1:18" s="11" customFormat="1" hidden="1" x14ac:dyDescent="0.25">
      <c r="A482" s="9" t="s">
        <v>3174</v>
      </c>
      <c r="B482" s="9" t="s">
        <v>3175</v>
      </c>
      <c r="C482" s="10"/>
      <c r="D482" s="10" t="s">
        <v>3176</v>
      </c>
      <c r="E482" s="10" t="s">
        <v>1233</v>
      </c>
      <c r="F482" s="10" t="s">
        <v>337</v>
      </c>
      <c r="G482" s="10"/>
      <c r="H482" s="10" t="s">
        <v>1536</v>
      </c>
      <c r="I482" s="10" t="s">
        <v>1537</v>
      </c>
      <c r="J482" s="10"/>
      <c r="K482" s="10"/>
      <c r="L482" s="10" t="s">
        <v>1538</v>
      </c>
      <c r="M482" s="10"/>
      <c r="N482" s="10" t="s">
        <v>115</v>
      </c>
      <c r="O482" s="10" t="s">
        <v>116</v>
      </c>
      <c r="P482" s="10" t="s">
        <v>367</v>
      </c>
      <c r="Q482" s="10" t="s">
        <v>30</v>
      </c>
      <c r="R482" s="10" t="s">
        <v>74</v>
      </c>
    </row>
    <row r="483" spans="1:18" s="11" customFormat="1" hidden="1" x14ac:dyDescent="0.25">
      <c r="A483" s="9" t="s">
        <v>3177</v>
      </c>
      <c r="B483" s="9" t="s">
        <v>3178</v>
      </c>
      <c r="C483" s="10"/>
      <c r="D483" s="10" t="s">
        <v>3179</v>
      </c>
      <c r="E483" s="10" t="s">
        <v>999</v>
      </c>
      <c r="F483" s="10" t="s">
        <v>337</v>
      </c>
      <c r="G483" s="10"/>
      <c r="H483" s="10" t="s">
        <v>1142</v>
      </c>
      <c r="I483" s="10" t="s">
        <v>3180</v>
      </c>
      <c r="J483" s="10" t="s">
        <v>1144</v>
      </c>
      <c r="K483" s="10"/>
      <c r="L483" s="10" t="s">
        <v>3181</v>
      </c>
      <c r="M483" s="10" t="s">
        <v>3182</v>
      </c>
      <c r="N483" s="10" t="s">
        <v>13</v>
      </c>
      <c r="O483" s="10" t="s">
        <v>14</v>
      </c>
      <c r="P483" s="10" t="s">
        <v>50</v>
      </c>
      <c r="Q483" s="10" t="s">
        <v>16</v>
      </c>
      <c r="R483" s="10" t="s">
        <v>74</v>
      </c>
    </row>
    <row r="484" spans="1:18" s="11" customFormat="1" hidden="1" x14ac:dyDescent="0.25">
      <c r="A484" s="9" t="s">
        <v>3183</v>
      </c>
      <c r="B484" s="9" t="s">
        <v>3184</v>
      </c>
      <c r="C484" s="10"/>
      <c r="D484" s="10" t="s">
        <v>3185</v>
      </c>
      <c r="E484" s="10" t="s">
        <v>999</v>
      </c>
      <c r="F484" s="10" t="s">
        <v>337</v>
      </c>
      <c r="G484" s="10"/>
      <c r="H484" s="10" t="s">
        <v>3186</v>
      </c>
      <c r="I484" s="10" t="s">
        <v>3187</v>
      </c>
      <c r="J484" s="10" t="s">
        <v>3188</v>
      </c>
      <c r="K484" s="10"/>
      <c r="L484" s="10" t="s">
        <v>3189</v>
      </c>
      <c r="M484" s="10" t="s">
        <v>3190</v>
      </c>
      <c r="N484" s="10" t="s">
        <v>13</v>
      </c>
      <c r="O484" s="10" t="s">
        <v>14</v>
      </c>
      <c r="P484" s="10" t="s">
        <v>50</v>
      </c>
      <c r="Q484" s="10" t="s">
        <v>16</v>
      </c>
      <c r="R484" s="10" t="s">
        <v>74</v>
      </c>
    </row>
    <row r="485" spans="1:18" s="11" customFormat="1" hidden="1" x14ac:dyDescent="0.25">
      <c r="A485" s="9" t="s">
        <v>3191</v>
      </c>
      <c r="B485" s="9" t="s">
        <v>3192</v>
      </c>
      <c r="C485" s="10"/>
      <c r="D485" s="10" t="s">
        <v>3193</v>
      </c>
      <c r="E485" s="10" t="s">
        <v>999</v>
      </c>
      <c r="F485" s="10" t="s">
        <v>337</v>
      </c>
      <c r="G485" s="10"/>
      <c r="H485" s="10" t="s">
        <v>1142</v>
      </c>
      <c r="I485" s="10" t="s">
        <v>70</v>
      </c>
      <c r="J485" s="10" t="s">
        <v>3194</v>
      </c>
      <c r="K485" s="10"/>
      <c r="L485" s="10" t="s">
        <v>3195</v>
      </c>
      <c r="M485" s="10" t="s">
        <v>3196</v>
      </c>
      <c r="N485" s="10" t="s">
        <v>13</v>
      </c>
      <c r="O485" s="10" t="s">
        <v>14</v>
      </c>
      <c r="P485" s="10" t="s">
        <v>50</v>
      </c>
      <c r="Q485" s="10" t="s">
        <v>16</v>
      </c>
      <c r="R485" s="10" t="s">
        <v>74</v>
      </c>
    </row>
    <row r="486" spans="1:18" s="11" customFormat="1" hidden="1" x14ac:dyDescent="0.25">
      <c r="A486" s="9" t="s">
        <v>3197</v>
      </c>
      <c r="B486" s="9" t="s">
        <v>3198</v>
      </c>
      <c r="C486" s="10"/>
      <c r="D486" s="10" t="s">
        <v>3199</v>
      </c>
      <c r="E486" s="10" t="s">
        <v>999</v>
      </c>
      <c r="F486" s="10" t="s">
        <v>337</v>
      </c>
      <c r="G486" s="10"/>
      <c r="H486" s="10" t="s">
        <v>1247</v>
      </c>
      <c r="I486" s="10" t="s">
        <v>3200</v>
      </c>
      <c r="J486" s="10"/>
      <c r="K486" s="10"/>
      <c r="L486" s="10" t="s">
        <v>3201</v>
      </c>
      <c r="M486" s="10"/>
      <c r="N486" s="10" t="s">
        <v>13</v>
      </c>
      <c r="O486" s="10" t="s">
        <v>14</v>
      </c>
      <c r="P486" s="10" t="s">
        <v>50</v>
      </c>
      <c r="Q486" s="10" t="s">
        <v>16</v>
      </c>
      <c r="R486" s="10" t="s">
        <v>74</v>
      </c>
    </row>
    <row r="487" spans="1:18" s="11" customFormat="1" hidden="1" x14ac:dyDescent="0.25">
      <c r="A487" s="9" t="s">
        <v>3202</v>
      </c>
      <c r="B487" s="9" t="s">
        <v>3203</v>
      </c>
      <c r="C487" s="10"/>
      <c r="D487" s="10" t="s">
        <v>2909</v>
      </c>
      <c r="E487" s="10" t="s">
        <v>999</v>
      </c>
      <c r="F487" s="10" t="s">
        <v>337</v>
      </c>
      <c r="G487" s="10"/>
      <c r="H487" s="10" t="s">
        <v>1672</v>
      </c>
      <c r="I487" s="10" t="s">
        <v>1673</v>
      </c>
      <c r="J487" s="10" t="s">
        <v>1674</v>
      </c>
      <c r="K487" s="10"/>
      <c r="L487" s="10" t="s">
        <v>1675</v>
      </c>
      <c r="M487" s="10" t="s">
        <v>1676</v>
      </c>
      <c r="N487" s="10" t="s">
        <v>13</v>
      </c>
      <c r="O487" s="10" t="s">
        <v>14</v>
      </c>
      <c r="P487" s="10" t="s">
        <v>50</v>
      </c>
      <c r="Q487" s="10" t="s">
        <v>16</v>
      </c>
      <c r="R487" s="10" t="s">
        <v>74</v>
      </c>
    </row>
    <row r="488" spans="1:18" s="11" customFormat="1" hidden="1" x14ac:dyDescent="0.25">
      <c r="A488" s="9" t="s">
        <v>3204</v>
      </c>
      <c r="B488" s="9" t="s">
        <v>3205</v>
      </c>
      <c r="C488" s="10"/>
      <c r="D488" s="10" t="s">
        <v>2420</v>
      </c>
      <c r="E488" s="10" t="s">
        <v>999</v>
      </c>
      <c r="F488" s="10" t="s">
        <v>337</v>
      </c>
      <c r="G488" s="10"/>
      <c r="H488" s="10" t="s">
        <v>3128</v>
      </c>
      <c r="I488" s="10" t="s">
        <v>1137</v>
      </c>
      <c r="J488" s="10" t="s">
        <v>3129</v>
      </c>
      <c r="K488" s="10"/>
      <c r="L488" s="10" t="s">
        <v>68</v>
      </c>
      <c r="M488" s="10"/>
      <c r="N488" s="10" t="s">
        <v>13</v>
      </c>
      <c r="O488" s="10" t="s">
        <v>14</v>
      </c>
      <c r="P488" s="10" t="s">
        <v>50</v>
      </c>
      <c r="Q488" s="10" t="s">
        <v>16</v>
      </c>
      <c r="R488" s="10" t="s">
        <v>74</v>
      </c>
    </row>
    <row r="489" spans="1:18" s="11" customFormat="1" hidden="1" x14ac:dyDescent="0.25">
      <c r="A489" s="10" t="s">
        <v>3206</v>
      </c>
      <c r="B489" s="9" t="s">
        <v>3207</v>
      </c>
      <c r="C489" s="10"/>
      <c r="D489" s="10" t="s">
        <v>998</v>
      </c>
      <c r="E489" s="10" t="s">
        <v>999</v>
      </c>
      <c r="F489" s="10" t="s">
        <v>337</v>
      </c>
      <c r="G489" s="10"/>
      <c r="H489" s="10" t="s">
        <v>1247</v>
      </c>
      <c r="I489" s="10" t="s">
        <v>71</v>
      </c>
      <c r="J489" s="10" t="s">
        <v>47</v>
      </c>
      <c r="K489" s="10"/>
      <c r="L489" s="10" t="s">
        <v>3208</v>
      </c>
      <c r="M489" s="10"/>
      <c r="N489" s="10" t="s">
        <v>13</v>
      </c>
      <c r="O489" s="10" t="s">
        <v>14</v>
      </c>
      <c r="P489" s="10" t="s">
        <v>50</v>
      </c>
      <c r="Q489" s="10" t="s">
        <v>16</v>
      </c>
      <c r="R489" s="10" t="s">
        <v>74</v>
      </c>
    </row>
    <row r="490" spans="1:18" s="11" customFormat="1" hidden="1" x14ac:dyDescent="0.25">
      <c r="A490" s="9" t="s">
        <v>3209</v>
      </c>
      <c r="B490" s="9" t="s">
        <v>3210</v>
      </c>
      <c r="C490" s="10"/>
      <c r="D490" s="10" t="s">
        <v>2528</v>
      </c>
      <c r="E490" s="10" t="s">
        <v>999</v>
      </c>
      <c r="F490" s="10" t="s">
        <v>337</v>
      </c>
      <c r="G490" s="10"/>
      <c r="H490" s="10" t="s">
        <v>3211</v>
      </c>
      <c r="I490" s="10" t="s">
        <v>3212</v>
      </c>
      <c r="J490" s="10"/>
      <c r="K490" s="10"/>
      <c r="L490" s="10" t="s">
        <v>3213</v>
      </c>
      <c r="M490" s="10" t="s">
        <v>3214</v>
      </c>
      <c r="N490" s="10" t="s">
        <v>13</v>
      </c>
      <c r="O490" s="10" t="s">
        <v>14</v>
      </c>
      <c r="P490" s="10" t="s">
        <v>50</v>
      </c>
      <c r="Q490" s="10" t="s">
        <v>16</v>
      </c>
      <c r="R490" s="10" t="s">
        <v>74</v>
      </c>
    </row>
    <row r="491" spans="1:18" s="11" customFormat="1" hidden="1" x14ac:dyDescent="0.25">
      <c r="A491" s="9" t="s">
        <v>3215</v>
      </c>
      <c r="B491" s="9" t="s">
        <v>3216</v>
      </c>
      <c r="C491" s="10"/>
      <c r="D491" s="10" t="s">
        <v>2528</v>
      </c>
      <c r="E491" s="10" t="s">
        <v>999</v>
      </c>
      <c r="F491" s="10" t="s">
        <v>337</v>
      </c>
      <c r="G491" s="10"/>
      <c r="H491" s="10" t="s">
        <v>3217</v>
      </c>
      <c r="I491" s="10" t="s">
        <v>3218</v>
      </c>
      <c r="J491" s="10" t="s">
        <v>3219</v>
      </c>
      <c r="K491" s="10"/>
      <c r="L491" s="10" t="s">
        <v>3220</v>
      </c>
      <c r="M491" s="10" t="s">
        <v>3221</v>
      </c>
      <c r="N491" s="10" t="s">
        <v>13</v>
      </c>
      <c r="O491" s="10" t="s">
        <v>14</v>
      </c>
      <c r="P491" s="10" t="s">
        <v>50</v>
      </c>
      <c r="Q491" s="10" t="s">
        <v>16</v>
      </c>
      <c r="R491" s="10" t="s">
        <v>74</v>
      </c>
    </row>
    <row r="492" spans="1:18" s="11" customFormat="1" hidden="1" x14ac:dyDescent="0.25">
      <c r="A492" s="9" t="s">
        <v>3222</v>
      </c>
      <c r="B492" s="9" t="s">
        <v>3223</v>
      </c>
      <c r="C492" s="10"/>
      <c r="D492" s="10" t="s">
        <v>2420</v>
      </c>
      <c r="E492" s="10" t="s">
        <v>999</v>
      </c>
      <c r="F492" s="10" t="s">
        <v>337</v>
      </c>
      <c r="G492" s="10"/>
      <c r="H492" s="10" t="s">
        <v>3224</v>
      </c>
      <c r="I492" s="10" t="s">
        <v>3225</v>
      </c>
      <c r="J492" s="10" t="s">
        <v>3226</v>
      </c>
      <c r="K492" s="10"/>
      <c r="L492" s="10" t="s">
        <v>3227</v>
      </c>
      <c r="M492" s="10"/>
      <c r="N492" s="10" t="s">
        <v>13</v>
      </c>
      <c r="O492" s="10" t="s">
        <v>14</v>
      </c>
      <c r="P492" s="10" t="s">
        <v>50</v>
      </c>
      <c r="Q492" s="10" t="s">
        <v>16</v>
      </c>
      <c r="R492" s="10" t="s">
        <v>74</v>
      </c>
    </row>
    <row r="493" spans="1:18" s="11" customFormat="1" hidden="1" x14ac:dyDescent="0.25">
      <c r="A493" s="9" t="s">
        <v>3228</v>
      </c>
      <c r="B493" s="9" t="s">
        <v>3229</v>
      </c>
      <c r="C493" s="10"/>
      <c r="D493" s="10" t="s">
        <v>3230</v>
      </c>
      <c r="E493" s="10" t="s">
        <v>999</v>
      </c>
      <c r="F493" s="10" t="s">
        <v>337</v>
      </c>
      <c r="G493" s="10"/>
      <c r="H493" s="10" t="s">
        <v>3231</v>
      </c>
      <c r="I493" s="10" t="s">
        <v>3232</v>
      </c>
      <c r="J493" s="10"/>
      <c r="K493" s="10"/>
      <c r="L493" s="10" t="s">
        <v>3233</v>
      </c>
      <c r="M493" s="10" t="s">
        <v>3234</v>
      </c>
      <c r="N493" s="10" t="s">
        <v>13</v>
      </c>
      <c r="O493" s="10" t="s">
        <v>14</v>
      </c>
      <c r="P493" s="10" t="s">
        <v>50</v>
      </c>
      <c r="Q493" s="10" t="s">
        <v>16</v>
      </c>
      <c r="R493" s="10" t="s">
        <v>74</v>
      </c>
    </row>
    <row r="494" spans="1:18" s="11" customFormat="1" hidden="1" x14ac:dyDescent="0.25">
      <c r="A494" s="9" t="s">
        <v>3235</v>
      </c>
      <c r="B494" s="9" t="s">
        <v>3236</v>
      </c>
      <c r="C494" s="10"/>
      <c r="D494" s="10" t="s">
        <v>2528</v>
      </c>
      <c r="E494" s="10" t="s">
        <v>999</v>
      </c>
      <c r="F494" s="10" t="s">
        <v>337</v>
      </c>
      <c r="G494" s="10"/>
      <c r="H494" s="10" t="s">
        <v>3237</v>
      </c>
      <c r="I494" s="10" t="s">
        <v>2309</v>
      </c>
      <c r="J494" s="10" t="s">
        <v>3238</v>
      </c>
      <c r="K494" s="10"/>
      <c r="L494" s="10" t="s">
        <v>3239</v>
      </c>
      <c r="M494" s="10"/>
      <c r="N494" s="10" t="s">
        <v>13</v>
      </c>
      <c r="O494" s="10" t="s">
        <v>14</v>
      </c>
      <c r="P494" s="10" t="s">
        <v>50</v>
      </c>
      <c r="Q494" s="10" t="s">
        <v>16</v>
      </c>
      <c r="R494" s="10" t="s">
        <v>74</v>
      </c>
    </row>
    <row r="495" spans="1:18" s="11" customFormat="1" hidden="1" x14ac:dyDescent="0.25">
      <c r="A495" s="9" t="s">
        <v>3240</v>
      </c>
      <c r="B495" s="9" t="s">
        <v>3241</v>
      </c>
      <c r="C495" s="10"/>
      <c r="D495" s="10" t="s">
        <v>3242</v>
      </c>
      <c r="E495" s="10" t="s">
        <v>992</v>
      </c>
      <c r="F495" s="10" t="s">
        <v>337</v>
      </c>
      <c r="G495" s="10"/>
      <c r="H495" s="10" t="s">
        <v>3243</v>
      </c>
      <c r="I495" s="10" t="s">
        <v>3244</v>
      </c>
      <c r="J495" s="10" t="s">
        <v>3245</v>
      </c>
      <c r="K495" s="10"/>
      <c r="L495" s="10" t="s">
        <v>3246</v>
      </c>
      <c r="M495" s="10"/>
      <c r="N495" s="10" t="s">
        <v>13</v>
      </c>
      <c r="O495" s="10" t="s">
        <v>14</v>
      </c>
      <c r="P495" s="10" t="s">
        <v>38</v>
      </c>
      <c r="Q495" s="10" t="s">
        <v>16</v>
      </c>
      <c r="R495" s="10" t="s">
        <v>126</v>
      </c>
    </row>
    <row r="496" spans="1:18" s="11" customFormat="1" hidden="1" x14ac:dyDescent="0.25">
      <c r="A496" s="9" t="s">
        <v>3247</v>
      </c>
      <c r="B496" s="9" t="s">
        <v>3248</v>
      </c>
      <c r="C496" s="10"/>
      <c r="D496" s="10" t="s">
        <v>3249</v>
      </c>
      <c r="E496" s="10" t="s">
        <v>992</v>
      </c>
      <c r="F496" s="10" t="s">
        <v>337</v>
      </c>
      <c r="G496" s="10"/>
      <c r="H496" s="10" t="s">
        <v>3250</v>
      </c>
      <c r="I496" s="10"/>
      <c r="J496" s="10" t="s">
        <v>3251</v>
      </c>
      <c r="K496" s="10"/>
      <c r="L496" s="10" t="s">
        <v>3252</v>
      </c>
      <c r="M496" s="10"/>
      <c r="N496" s="10" t="s">
        <v>13</v>
      </c>
      <c r="O496" s="10" t="s">
        <v>14</v>
      </c>
      <c r="P496" s="10" t="s">
        <v>994</v>
      </c>
      <c r="Q496" s="10" t="s">
        <v>16</v>
      </c>
      <c r="R496" s="10" t="s">
        <v>126</v>
      </c>
    </row>
    <row r="497" spans="1:18" s="11" customFormat="1" hidden="1" x14ac:dyDescent="0.25">
      <c r="A497" s="9" t="s">
        <v>3253</v>
      </c>
      <c r="B497" s="9" t="s">
        <v>3254</v>
      </c>
      <c r="C497" s="10"/>
      <c r="D497" s="10" t="s">
        <v>3255</v>
      </c>
      <c r="E497" s="10" t="s">
        <v>992</v>
      </c>
      <c r="F497" s="10" t="s">
        <v>337</v>
      </c>
      <c r="G497" s="10"/>
      <c r="H497" s="10" t="s">
        <v>3256</v>
      </c>
      <c r="I497" s="10" t="s">
        <v>3257</v>
      </c>
      <c r="J497" s="10" t="s">
        <v>3258</v>
      </c>
      <c r="K497" s="10"/>
      <c r="L497" s="10" t="s">
        <v>3259</v>
      </c>
      <c r="M497" s="10"/>
      <c r="N497" s="10" t="s">
        <v>13</v>
      </c>
      <c r="O497" s="10" t="s">
        <v>14</v>
      </c>
      <c r="P497" s="10" t="s">
        <v>994</v>
      </c>
      <c r="Q497" s="10" t="s">
        <v>16</v>
      </c>
      <c r="R497" s="10" t="s">
        <v>126</v>
      </c>
    </row>
    <row r="498" spans="1:18" s="11" customFormat="1" hidden="1" x14ac:dyDescent="0.25">
      <c r="A498" s="9" t="s">
        <v>3260</v>
      </c>
      <c r="B498" s="9" t="s">
        <v>3261</v>
      </c>
      <c r="C498" s="10"/>
      <c r="D498" s="10" t="s">
        <v>3262</v>
      </c>
      <c r="E498" s="10" t="s">
        <v>992</v>
      </c>
      <c r="F498" s="10" t="s">
        <v>337</v>
      </c>
      <c r="G498" s="10"/>
      <c r="H498" s="10" t="s">
        <v>166</v>
      </c>
      <c r="I498" s="10" t="s">
        <v>167</v>
      </c>
      <c r="J498" s="10" t="s">
        <v>168</v>
      </c>
      <c r="K498" s="10"/>
      <c r="L498" s="10" t="s">
        <v>169</v>
      </c>
      <c r="M498" s="10" t="s">
        <v>419</v>
      </c>
      <c r="N498" s="10" t="s">
        <v>13</v>
      </c>
      <c r="O498" s="10" t="s">
        <v>14</v>
      </c>
      <c r="P498" s="10" t="s">
        <v>20</v>
      </c>
      <c r="Q498" s="10" t="s">
        <v>16</v>
      </c>
      <c r="R498" s="10" t="s">
        <v>512</v>
      </c>
    </row>
    <row r="499" spans="1:18" s="11" customFormat="1" hidden="1" x14ac:dyDescent="0.25">
      <c r="A499" s="9" t="s">
        <v>3263</v>
      </c>
      <c r="B499" s="9" t="s">
        <v>3264</v>
      </c>
      <c r="C499" s="10"/>
      <c r="D499" s="10" t="s">
        <v>118</v>
      </c>
      <c r="E499" s="10" t="s">
        <v>999</v>
      </c>
      <c r="F499" s="10" t="s">
        <v>337</v>
      </c>
      <c r="G499" s="10"/>
      <c r="H499" s="10" t="s">
        <v>3265</v>
      </c>
      <c r="I499" s="10" t="s">
        <v>3266</v>
      </c>
      <c r="J499" s="10" t="s">
        <v>3267</v>
      </c>
      <c r="K499" s="10"/>
      <c r="L499" s="10" t="s">
        <v>3268</v>
      </c>
      <c r="M499" s="10" t="s">
        <v>3269</v>
      </c>
      <c r="N499" s="10" t="s">
        <v>13</v>
      </c>
      <c r="O499" s="10" t="s">
        <v>14</v>
      </c>
      <c r="P499" s="10" t="s">
        <v>50</v>
      </c>
      <c r="Q499" s="10" t="s">
        <v>16</v>
      </c>
      <c r="R499" s="10" t="s">
        <v>500</v>
      </c>
    </row>
    <row r="500" spans="1:18" s="11" customFormat="1" hidden="1" x14ac:dyDescent="0.25">
      <c r="A500" s="9" t="s">
        <v>3270</v>
      </c>
      <c r="B500" s="9" t="s">
        <v>3271</v>
      </c>
      <c r="C500" s="10"/>
      <c r="D500" s="10" t="s">
        <v>2246</v>
      </c>
      <c r="E500" s="10" t="s">
        <v>992</v>
      </c>
      <c r="F500" s="10" t="s">
        <v>337</v>
      </c>
      <c r="G500" s="10"/>
      <c r="H500" s="10" t="s">
        <v>3272</v>
      </c>
      <c r="I500" s="10"/>
      <c r="J500" s="10" t="s">
        <v>3272</v>
      </c>
      <c r="K500" s="10"/>
      <c r="L500" s="10" t="s">
        <v>3273</v>
      </c>
      <c r="M500" s="10"/>
      <c r="N500" s="10" t="s">
        <v>13</v>
      </c>
      <c r="O500" s="10" t="s">
        <v>14</v>
      </c>
      <c r="P500" s="10" t="s">
        <v>994</v>
      </c>
      <c r="Q500" s="10" t="s">
        <v>16</v>
      </c>
      <c r="R500" s="10" t="s">
        <v>512</v>
      </c>
    </row>
    <row r="501" spans="1:18" s="11" customFormat="1" hidden="1" x14ac:dyDescent="0.25">
      <c r="A501" s="9" t="s">
        <v>3274</v>
      </c>
      <c r="B501" s="9" t="s">
        <v>3275</v>
      </c>
      <c r="C501" s="10"/>
      <c r="D501" s="10" t="s">
        <v>3099</v>
      </c>
      <c r="E501" s="10" t="s">
        <v>999</v>
      </c>
      <c r="F501" s="10" t="s">
        <v>337</v>
      </c>
      <c r="G501" s="10"/>
      <c r="H501" s="10" t="s">
        <v>2808</v>
      </c>
      <c r="I501" s="10" t="s">
        <v>2809</v>
      </c>
      <c r="J501" s="10" t="s">
        <v>2808</v>
      </c>
      <c r="K501" s="10"/>
      <c r="L501" s="10" t="s">
        <v>3276</v>
      </c>
      <c r="M501" s="10" t="s">
        <v>3277</v>
      </c>
      <c r="N501" s="10" t="s">
        <v>13</v>
      </c>
      <c r="O501" s="10" t="s">
        <v>14</v>
      </c>
      <c r="P501" s="10" t="s">
        <v>50</v>
      </c>
      <c r="Q501" s="10" t="s">
        <v>16</v>
      </c>
      <c r="R501" s="10">
        <v>3</v>
      </c>
    </row>
    <row r="502" spans="1:18" s="11" customFormat="1" hidden="1" x14ac:dyDescent="0.25">
      <c r="A502" s="9" t="s">
        <v>3278</v>
      </c>
      <c r="B502" s="9" t="s">
        <v>3279</v>
      </c>
      <c r="C502" s="10"/>
      <c r="D502" s="10" t="s">
        <v>3280</v>
      </c>
      <c r="E502" s="10" t="s">
        <v>992</v>
      </c>
      <c r="F502" s="10" t="s">
        <v>337</v>
      </c>
      <c r="G502" s="10"/>
      <c r="H502" s="10" t="s">
        <v>3281</v>
      </c>
      <c r="I502" s="10"/>
      <c r="J502" s="10" t="s">
        <v>3281</v>
      </c>
      <c r="K502" s="10"/>
      <c r="L502" s="10" t="s">
        <v>3282</v>
      </c>
      <c r="M502" s="10"/>
      <c r="N502" s="10" t="s">
        <v>44</v>
      </c>
      <c r="O502" s="10" t="s">
        <v>28</v>
      </c>
      <c r="P502" s="10" t="s">
        <v>36</v>
      </c>
      <c r="Q502" s="10" t="s">
        <v>16</v>
      </c>
      <c r="R502" s="10" t="s">
        <v>512</v>
      </c>
    </row>
    <row r="503" spans="1:18" s="11" customFormat="1" hidden="1" x14ac:dyDescent="0.25">
      <c r="A503" s="9" t="s">
        <v>3283</v>
      </c>
      <c r="B503" s="9" t="s">
        <v>3284</v>
      </c>
      <c r="C503" s="10"/>
      <c r="D503" s="10" t="s">
        <v>3285</v>
      </c>
      <c r="E503" s="10" t="s">
        <v>992</v>
      </c>
      <c r="F503" s="10" t="s">
        <v>337</v>
      </c>
      <c r="G503" s="10"/>
      <c r="H503" s="10" t="s">
        <v>3286</v>
      </c>
      <c r="I503" s="10" t="s">
        <v>3287</v>
      </c>
      <c r="J503" s="10" t="s">
        <v>3288</v>
      </c>
      <c r="K503" s="10"/>
      <c r="L503" s="10" t="s">
        <v>3289</v>
      </c>
      <c r="M503" s="10"/>
      <c r="N503" s="10" t="s">
        <v>13</v>
      </c>
      <c r="O503" s="10" t="s">
        <v>14</v>
      </c>
      <c r="P503" s="10" t="s">
        <v>994</v>
      </c>
      <c r="Q503" s="10" t="s">
        <v>16</v>
      </c>
      <c r="R503" s="10" t="s">
        <v>512</v>
      </c>
    </row>
    <row r="504" spans="1:18" s="11" customFormat="1" hidden="1" x14ac:dyDescent="0.25">
      <c r="A504" s="9" t="s">
        <v>3290</v>
      </c>
      <c r="B504" s="9" t="s">
        <v>3291</v>
      </c>
      <c r="C504" s="10"/>
      <c r="D504" s="10" t="s">
        <v>998</v>
      </c>
      <c r="E504" s="10" t="s">
        <v>999</v>
      </c>
      <c r="F504" s="10" t="s">
        <v>337</v>
      </c>
      <c r="G504" s="10"/>
      <c r="H504" s="10" t="s">
        <v>3292</v>
      </c>
      <c r="I504" s="10" t="s">
        <v>3293</v>
      </c>
      <c r="J504" s="10" t="s">
        <v>3294</v>
      </c>
      <c r="K504" s="10"/>
      <c r="L504" s="10" t="s">
        <v>3295</v>
      </c>
      <c r="M504" s="10" t="s">
        <v>3296</v>
      </c>
      <c r="N504" s="10" t="s">
        <v>13</v>
      </c>
      <c r="O504" s="10" t="s">
        <v>14</v>
      </c>
      <c r="P504" s="10" t="s">
        <v>50</v>
      </c>
      <c r="Q504" s="10" t="s">
        <v>16</v>
      </c>
      <c r="R504" s="10" t="s">
        <v>500</v>
      </c>
    </row>
    <row r="505" spans="1:18" s="11" customFormat="1" hidden="1" x14ac:dyDescent="0.25">
      <c r="A505" s="9" t="s">
        <v>3297</v>
      </c>
      <c r="B505" s="9" t="s">
        <v>3298</v>
      </c>
      <c r="C505" s="10"/>
      <c r="D505" s="10" t="s">
        <v>3299</v>
      </c>
      <c r="E505" s="10" t="s">
        <v>999</v>
      </c>
      <c r="F505" s="10" t="s">
        <v>337</v>
      </c>
      <c r="G505" s="10"/>
      <c r="H505" s="10" t="s">
        <v>1680</v>
      </c>
      <c r="I505" s="10" t="s">
        <v>1681</v>
      </c>
      <c r="J505" s="10" t="s">
        <v>1682</v>
      </c>
      <c r="K505" s="10"/>
      <c r="L505" s="10" t="s">
        <v>1683</v>
      </c>
      <c r="M505" s="10" t="s">
        <v>1684</v>
      </c>
      <c r="N505" s="10" t="s">
        <v>13</v>
      </c>
      <c r="O505" s="10" t="s">
        <v>14</v>
      </c>
      <c r="P505" s="10" t="s">
        <v>15</v>
      </c>
      <c r="Q505" s="10" t="s">
        <v>16</v>
      </c>
      <c r="R505" s="10" t="s">
        <v>500</v>
      </c>
    </row>
    <row r="506" spans="1:18" s="11" customFormat="1" hidden="1" x14ac:dyDescent="0.25">
      <c r="A506" s="9" t="s">
        <v>3300</v>
      </c>
      <c r="B506" s="9" t="s">
        <v>3301</v>
      </c>
      <c r="C506" s="10"/>
      <c r="D506" s="10" t="s">
        <v>3302</v>
      </c>
      <c r="E506" s="10" t="s">
        <v>1449</v>
      </c>
      <c r="F506" s="10" t="s">
        <v>337</v>
      </c>
      <c r="G506" s="10"/>
      <c r="H506" s="10" t="s">
        <v>3303</v>
      </c>
      <c r="I506" s="10" t="s">
        <v>3304</v>
      </c>
      <c r="J506" s="10" t="s">
        <v>3305</v>
      </c>
      <c r="K506" s="10"/>
      <c r="L506" s="10" t="s">
        <v>3306</v>
      </c>
      <c r="M506" s="10" t="s">
        <v>3307</v>
      </c>
      <c r="N506" s="10" t="s">
        <v>904</v>
      </c>
      <c r="O506" s="10" t="s">
        <v>42</v>
      </c>
      <c r="P506" s="10" t="s">
        <v>37</v>
      </c>
      <c r="Q506" s="10" t="s">
        <v>16</v>
      </c>
      <c r="R506" s="10" t="s">
        <v>500</v>
      </c>
    </row>
    <row r="507" spans="1:18" s="11" customFormat="1" hidden="1" x14ac:dyDescent="0.25">
      <c r="A507" s="9" t="s">
        <v>3308</v>
      </c>
      <c r="B507" s="9" t="s">
        <v>3309</v>
      </c>
      <c r="C507" s="10"/>
      <c r="D507" s="10" t="s">
        <v>3310</v>
      </c>
      <c r="E507" s="10" t="s">
        <v>999</v>
      </c>
      <c r="F507" s="10" t="s">
        <v>337</v>
      </c>
      <c r="G507" s="10"/>
      <c r="H507" s="10" t="s">
        <v>1946</v>
      </c>
      <c r="I507" s="10" t="s">
        <v>1947</v>
      </c>
      <c r="J507" s="10" t="s">
        <v>3087</v>
      </c>
      <c r="K507" s="10"/>
      <c r="L507" s="10" t="s">
        <v>1949</v>
      </c>
      <c r="M507" s="10" t="s">
        <v>1950</v>
      </c>
      <c r="N507" s="10" t="s">
        <v>13</v>
      </c>
      <c r="O507" s="10" t="s">
        <v>14</v>
      </c>
      <c r="P507" s="10" t="s">
        <v>15</v>
      </c>
      <c r="Q507" s="10" t="s">
        <v>16</v>
      </c>
      <c r="R507" s="10" t="s">
        <v>500</v>
      </c>
    </row>
    <row r="508" spans="1:18" s="11" customFormat="1" hidden="1" x14ac:dyDescent="0.25">
      <c r="A508" s="9" t="s">
        <v>3311</v>
      </c>
      <c r="B508" s="9" t="s">
        <v>3312</v>
      </c>
      <c r="C508" s="10"/>
      <c r="D508" s="10" t="s">
        <v>998</v>
      </c>
      <c r="E508" s="10" t="s">
        <v>999</v>
      </c>
      <c r="F508" s="10" t="s">
        <v>337</v>
      </c>
      <c r="G508" s="10"/>
      <c r="H508" s="10" t="s">
        <v>1171</v>
      </c>
      <c r="I508" s="10" t="s">
        <v>201</v>
      </c>
      <c r="J508" s="10" t="s">
        <v>476</v>
      </c>
      <c r="K508" s="10"/>
      <c r="L508" s="10" t="s">
        <v>1172</v>
      </c>
      <c r="M508" s="10" t="s">
        <v>1173</v>
      </c>
      <c r="N508" s="10" t="s">
        <v>13</v>
      </c>
      <c r="O508" s="10" t="s">
        <v>14</v>
      </c>
      <c r="P508" s="10" t="s">
        <v>50</v>
      </c>
      <c r="Q508" s="10" t="s">
        <v>16</v>
      </c>
      <c r="R508" s="10" t="s">
        <v>500</v>
      </c>
    </row>
    <row r="509" spans="1:18" s="11" customFormat="1" hidden="1" x14ac:dyDescent="0.25">
      <c r="A509" s="9" t="s">
        <v>3313</v>
      </c>
      <c r="B509" s="9" t="s">
        <v>3314</v>
      </c>
      <c r="C509" s="10"/>
      <c r="D509" s="10" t="s">
        <v>3315</v>
      </c>
      <c r="E509" s="10" t="s">
        <v>992</v>
      </c>
      <c r="F509" s="10" t="s">
        <v>337</v>
      </c>
      <c r="G509" s="10"/>
      <c r="H509" s="10" t="s">
        <v>2283</v>
      </c>
      <c r="I509" s="10" t="s">
        <v>2284</v>
      </c>
      <c r="J509" s="10" t="s">
        <v>2536</v>
      </c>
      <c r="K509" s="10"/>
      <c r="L509" s="10" t="s">
        <v>2286</v>
      </c>
      <c r="M509" s="10" t="s">
        <v>2287</v>
      </c>
      <c r="N509" s="10" t="s">
        <v>13</v>
      </c>
      <c r="O509" s="10" t="s">
        <v>14</v>
      </c>
      <c r="P509" s="10" t="s">
        <v>36</v>
      </c>
      <c r="Q509" s="10" t="s">
        <v>16</v>
      </c>
      <c r="R509" s="10" t="s">
        <v>512</v>
      </c>
    </row>
    <row r="510" spans="1:18" s="11" customFormat="1" hidden="1" x14ac:dyDescent="0.25">
      <c r="A510" s="9" t="s">
        <v>3316</v>
      </c>
      <c r="B510" s="9" t="s">
        <v>3317</v>
      </c>
      <c r="C510" s="10"/>
      <c r="D510" s="10" t="s">
        <v>3318</v>
      </c>
      <c r="E510" s="10" t="s">
        <v>999</v>
      </c>
      <c r="F510" s="10" t="s">
        <v>337</v>
      </c>
      <c r="G510" s="10"/>
      <c r="H510" s="10" t="s">
        <v>3319</v>
      </c>
      <c r="I510" s="10" t="s">
        <v>3320</v>
      </c>
      <c r="J510" s="10" t="s">
        <v>3321</v>
      </c>
      <c r="K510" s="10"/>
      <c r="L510" s="10" t="s">
        <v>3322</v>
      </c>
      <c r="M510" s="10" t="s">
        <v>3323</v>
      </c>
      <c r="N510" s="10" t="s">
        <v>18</v>
      </c>
      <c r="O510" s="10" t="s">
        <v>19</v>
      </c>
      <c r="P510" s="10" t="s">
        <v>38</v>
      </c>
      <c r="Q510" s="10" t="s">
        <v>16</v>
      </c>
      <c r="R510" s="10" t="s">
        <v>500</v>
      </c>
    </row>
    <row r="511" spans="1:18" s="11" customFormat="1" hidden="1" x14ac:dyDescent="0.25">
      <c r="A511" s="9" t="s">
        <v>3324</v>
      </c>
      <c r="B511" s="9" t="s">
        <v>3325</v>
      </c>
      <c r="C511" s="10"/>
      <c r="D511" s="10" t="s">
        <v>3326</v>
      </c>
      <c r="E511" s="10" t="s">
        <v>999</v>
      </c>
      <c r="F511" s="10" t="s">
        <v>337</v>
      </c>
      <c r="G511" s="10"/>
      <c r="H511" s="10" t="s">
        <v>3327</v>
      </c>
      <c r="I511" s="10" t="s">
        <v>3328</v>
      </c>
      <c r="J511" s="10" t="s">
        <v>3329</v>
      </c>
      <c r="K511" s="10"/>
      <c r="L511" s="10" t="s">
        <v>3330</v>
      </c>
      <c r="M511" s="10"/>
      <c r="N511" s="10" t="s">
        <v>13</v>
      </c>
      <c r="O511" s="10" t="s">
        <v>14</v>
      </c>
      <c r="P511" s="10" t="s">
        <v>15</v>
      </c>
      <c r="Q511" s="10" t="s">
        <v>16</v>
      </c>
      <c r="R511" s="10" t="s">
        <v>500</v>
      </c>
    </row>
    <row r="512" spans="1:18" s="11" customFormat="1" hidden="1" x14ac:dyDescent="0.25">
      <c r="A512" s="9" t="s">
        <v>3331</v>
      </c>
      <c r="B512" s="9" t="s">
        <v>3332</v>
      </c>
      <c r="C512" s="10"/>
      <c r="D512" s="10" t="s">
        <v>3333</v>
      </c>
      <c r="E512" s="10" t="s">
        <v>992</v>
      </c>
      <c r="F512" s="10" t="s">
        <v>337</v>
      </c>
      <c r="G512" s="10"/>
      <c r="H512" s="10" t="s">
        <v>3334</v>
      </c>
      <c r="I512" s="10" t="s">
        <v>3335</v>
      </c>
      <c r="J512" s="10" t="s">
        <v>3336</v>
      </c>
      <c r="K512" s="10"/>
      <c r="L512" s="10" t="s">
        <v>3337</v>
      </c>
      <c r="M512" s="10"/>
      <c r="N512" s="10" t="s">
        <v>13</v>
      </c>
      <c r="O512" s="10" t="s">
        <v>14</v>
      </c>
      <c r="P512" s="10" t="s">
        <v>994</v>
      </c>
      <c r="Q512" s="10" t="s">
        <v>16</v>
      </c>
      <c r="R512" s="10" t="s">
        <v>512</v>
      </c>
    </row>
    <row r="513" spans="1:18" s="11" customFormat="1" hidden="1" x14ac:dyDescent="0.25">
      <c r="A513" s="9" t="s">
        <v>3338</v>
      </c>
      <c r="B513" s="9" t="s">
        <v>3339</v>
      </c>
      <c r="C513" s="10"/>
      <c r="D513" s="10" t="s">
        <v>998</v>
      </c>
      <c r="E513" s="10" t="s">
        <v>1233</v>
      </c>
      <c r="F513" s="10" t="s">
        <v>337</v>
      </c>
      <c r="G513" s="10"/>
      <c r="H513" s="10" t="s">
        <v>3340</v>
      </c>
      <c r="I513" s="10" t="s">
        <v>3341</v>
      </c>
      <c r="J513" s="10"/>
      <c r="K513" s="10"/>
      <c r="L513" s="10" t="s">
        <v>76</v>
      </c>
      <c r="M513" s="10"/>
      <c r="N513" s="10" t="s">
        <v>115</v>
      </c>
      <c r="O513" s="10" t="s">
        <v>116</v>
      </c>
      <c r="P513" s="10" t="s">
        <v>3342</v>
      </c>
      <c r="Q513" s="10" t="s">
        <v>16</v>
      </c>
      <c r="R513" s="10" t="s">
        <v>500</v>
      </c>
    </row>
    <row r="514" spans="1:18" s="11" customFormat="1" hidden="1" x14ac:dyDescent="0.25">
      <c r="A514" s="9" t="s">
        <v>3343</v>
      </c>
      <c r="B514" s="9" t="s">
        <v>3344</v>
      </c>
      <c r="C514" s="10"/>
      <c r="D514" s="10" t="s">
        <v>3345</v>
      </c>
      <c r="E514" s="10" t="s">
        <v>999</v>
      </c>
      <c r="F514" s="10" t="s">
        <v>337</v>
      </c>
      <c r="G514" s="10"/>
      <c r="H514" s="10" t="s">
        <v>3346</v>
      </c>
      <c r="I514" s="10" t="s">
        <v>3347</v>
      </c>
      <c r="J514" s="10" t="s">
        <v>3348</v>
      </c>
      <c r="K514" s="10"/>
      <c r="L514" s="10" t="s">
        <v>3349</v>
      </c>
      <c r="M514" s="10"/>
      <c r="N514" s="10" t="s">
        <v>13</v>
      </c>
      <c r="O514" s="10" t="s">
        <v>14</v>
      </c>
      <c r="P514" s="10" t="s">
        <v>15</v>
      </c>
      <c r="Q514" s="10" t="s">
        <v>16</v>
      </c>
      <c r="R514" s="10" t="s">
        <v>500</v>
      </c>
    </row>
    <row r="515" spans="1:18" s="11" customFormat="1" hidden="1" x14ac:dyDescent="0.25">
      <c r="A515" s="9" t="s">
        <v>3350</v>
      </c>
      <c r="B515" s="9" t="s">
        <v>3351</v>
      </c>
      <c r="C515" s="10"/>
      <c r="D515" s="10" t="s">
        <v>3352</v>
      </c>
      <c r="E515" s="10" t="s">
        <v>999</v>
      </c>
      <c r="F515" s="10" t="s">
        <v>337</v>
      </c>
      <c r="G515" s="10"/>
      <c r="H515" s="10" t="s">
        <v>641</v>
      </c>
      <c r="I515" s="10" t="s">
        <v>642</v>
      </c>
      <c r="J515" s="10" t="s">
        <v>1781</v>
      </c>
      <c r="K515" s="10"/>
      <c r="L515" s="10" t="s">
        <v>644</v>
      </c>
      <c r="M515" s="10"/>
      <c r="N515" s="10" t="s">
        <v>13</v>
      </c>
      <c r="O515" s="10" t="s">
        <v>14</v>
      </c>
      <c r="P515" s="10" t="s">
        <v>15</v>
      </c>
      <c r="Q515" s="10" t="s">
        <v>16</v>
      </c>
      <c r="R515" s="10" t="s">
        <v>500</v>
      </c>
    </row>
    <row r="516" spans="1:18" s="11" customFormat="1" hidden="1" x14ac:dyDescent="0.25">
      <c r="A516" s="9" t="s">
        <v>3353</v>
      </c>
      <c r="B516" s="9" t="s">
        <v>3354</v>
      </c>
      <c r="C516" s="10"/>
      <c r="D516" s="10" t="s">
        <v>2405</v>
      </c>
      <c r="E516" s="10" t="s">
        <v>999</v>
      </c>
      <c r="F516" s="10" t="s">
        <v>337</v>
      </c>
      <c r="G516" s="10"/>
      <c r="H516" s="10" t="s">
        <v>3355</v>
      </c>
      <c r="I516" s="10" t="s">
        <v>3356</v>
      </c>
      <c r="J516" s="10" t="s">
        <v>1144</v>
      </c>
      <c r="K516" s="10"/>
      <c r="L516" s="10" t="s">
        <v>3357</v>
      </c>
      <c r="M516" s="10" t="s">
        <v>3358</v>
      </c>
      <c r="N516" s="10" t="s">
        <v>13</v>
      </c>
      <c r="O516" s="10" t="s">
        <v>14</v>
      </c>
      <c r="P516" s="10" t="s">
        <v>50</v>
      </c>
      <c r="Q516" s="10" t="s">
        <v>16</v>
      </c>
      <c r="R516" s="10" t="s">
        <v>500</v>
      </c>
    </row>
    <row r="517" spans="1:18" s="11" customFormat="1" hidden="1" x14ac:dyDescent="0.25">
      <c r="A517" s="9" t="s">
        <v>3359</v>
      </c>
      <c r="B517" s="9" t="s">
        <v>3360</v>
      </c>
      <c r="C517" s="10"/>
      <c r="D517" s="10" t="s">
        <v>3361</v>
      </c>
      <c r="E517" s="10" t="s">
        <v>992</v>
      </c>
      <c r="F517" s="10" t="s">
        <v>337</v>
      </c>
      <c r="G517" s="10"/>
      <c r="H517" s="10" t="s">
        <v>3133</v>
      </c>
      <c r="I517" s="10" t="s">
        <v>3134</v>
      </c>
      <c r="J517" s="10" t="s">
        <v>3135</v>
      </c>
      <c r="K517" s="10"/>
      <c r="L517" s="10" t="s">
        <v>3136</v>
      </c>
      <c r="M517" s="10" t="s">
        <v>3137</v>
      </c>
      <c r="N517" s="10" t="s">
        <v>13</v>
      </c>
      <c r="O517" s="10" t="s">
        <v>14</v>
      </c>
      <c r="P517" s="10" t="s">
        <v>20</v>
      </c>
      <c r="Q517" s="10" t="s">
        <v>16</v>
      </c>
      <c r="R517" s="10" t="s">
        <v>512</v>
      </c>
    </row>
    <row r="518" spans="1:18" s="11" customFormat="1" hidden="1" x14ac:dyDescent="0.25">
      <c r="A518" s="9" t="s">
        <v>3362</v>
      </c>
      <c r="B518" s="9" t="s">
        <v>3363</v>
      </c>
      <c r="C518" s="10"/>
      <c r="D518" s="10" t="s">
        <v>3364</v>
      </c>
      <c r="E518" s="10" t="s">
        <v>999</v>
      </c>
      <c r="F518" s="10" t="s">
        <v>337</v>
      </c>
      <c r="G518" s="10"/>
      <c r="H518" s="10" t="s">
        <v>2345</v>
      </c>
      <c r="I518" s="10" t="s">
        <v>2346</v>
      </c>
      <c r="J518" s="10" t="s">
        <v>3365</v>
      </c>
      <c r="K518" s="10"/>
      <c r="L518" s="10" t="s">
        <v>2348</v>
      </c>
      <c r="M518" s="10"/>
      <c r="N518" s="10" t="s">
        <v>13</v>
      </c>
      <c r="O518" s="10" t="s">
        <v>14</v>
      </c>
      <c r="P518" s="10" t="s">
        <v>1605</v>
      </c>
      <c r="Q518" s="10" t="s">
        <v>16</v>
      </c>
      <c r="R518" s="10" t="s">
        <v>500</v>
      </c>
    </row>
    <row r="519" spans="1:18" s="11" customFormat="1" hidden="1" x14ac:dyDescent="0.25">
      <c r="A519" s="9" t="s">
        <v>3366</v>
      </c>
      <c r="B519" s="9" t="s">
        <v>3367</v>
      </c>
      <c r="C519" s="10"/>
      <c r="D519" s="10" t="s">
        <v>3368</v>
      </c>
      <c r="E519" s="10" t="s">
        <v>999</v>
      </c>
      <c r="F519" s="10" t="s">
        <v>337</v>
      </c>
      <c r="G519" s="10"/>
      <c r="H519" s="10" t="s">
        <v>1238</v>
      </c>
      <c r="I519" s="10" t="s">
        <v>1239</v>
      </c>
      <c r="J519" s="10"/>
      <c r="K519" s="10"/>
      <c r="L519" s="10" t="s">
        <v>1240</v>
      </c>
      <c r="M519" s="10"/>
      <c r="N519" s="10" t="s">
        <v>13</v>
      </c>
      <c r="O519" s="10" t="s">
        <v>14</v>
      </c>
      <c r="P519" s="10" t="s">
        <v>50</v>
      </c>
      <c r="Q519" s="10" t="s">
        <v>16</v>
      </c>
      <c r="R519" s="10" t="s">
        <v>500</v>
      </c>
    </row>
    <row r="520" spans="1:18" s="11" customFormat="1" hidden="1" x14ac:dyDescent="0.25">
      <c r="A520" s="9" t="s">
        <v>3369</v>
      </c>
      <c r="B520" s="9" t="s">
        <v>3370</v>
      </c>
      <c r="C520" s="10"/>
      <c r="D520" s="10" t="s">
        <v>3371</v>
      </c>
      <c r="E520" s="10" t="s">
        <v>999</v>
      </c>
      <c r="F520" s="10" t="s">
        <v>337</v>
      </c>
      <c r="G520" s="10"/>
      <c r="H520" s="10" t="s">
        <v>1391</v>
      </c>
      <c r="I520" s="10" t="s">
        <v>1392</v>
      </c>
      <c r="J520" s="10" t="s">
        <v>1393</v>
      </c>
      <c r="K520" s="10"/>
      <c r="L520" s="10" t="s">
        <v>1394</v>
      </c>
      <c r="M520" s="10"/>
      <c r="N520" s="10" t="s">
        <v>13</v>
      </c>
      <c r="O520" s="10" t="s">
        <v>14</v>
      </c>
      <c r="P520" s="10" t="s">
        <v>15</v>
      </c>
      <c r="Q520" s="10" t="s">
        <v>16</v>
      </c>
      <c r="R520" s="10" t="s">
        <v>500</v>
      </c>
    </row>
    <row r="521" spans="1:18" s="11" customFormat="1" hidden="1" x14ac:dyDescent="0.25">
      <c r="A521" s="9" t="s">
        <v>3372</v>
      </c>
      <c r="B521" s="9" t="s">
        <v>3373</v>
      </c>
      <c r="C521" s="10"/>
      <c r="D521" s="10" t="s">
        <v>3374</v>
      </c>
      <c r="E521" s="10" t="s">
        <v>999</v>
      </c>
      <c r="F521" s="10" t="s">
        <v>337</v>
      </c>
      <c r="G521" s="10"/>
      <c r="H521" s="10" t="s">
        <v>2584</v>
      </c>
      <c r="I521" s="10" t="s">
        <v>2585</v>
      </c>
      <c r="J521" s="10" t="s">
        <v>2586</v>
      </c>
      <c r="K521" s="10"/>
      <c r="L521" s="10" t="s">
        <v>2587</v>
      </c>
      <c r="M521" s="10" t="s">
        <v>2588</v>
      </c>
      <c r="N521" s="10" t="s">
        <v>13</v>
      </c>
      <c r="O521" s="10" t="s">
        <v>14</v>
      </c>
      <c r="P521" s="10" t="s">
        <v>50</v>
      </c>
      <c r="Q521" s="10" t="s">
        <v>16</v>
      </c>
      <c r="R521" s="10" t="s">
        <v>500</v>
      </c>
    </row>
    <row r="522" spans="1:18" s="11" customFormat="1" hidden="1" x14ac:dyDescent="0.25">
      <c r="A522" s="9" t="s">
        <v>3375</v>
      </c>
      <c r="B522" s="9" t="s">
        <v>3376</v>
      </c>
      <c r="C522" s="10"/>
      <c r="D522" s="10" t="s">
        <v>3377</v>
      </c>
      <c r="E522" s="10" t="s">
        <v>999</v>
      </c>
      <c r="F522" s="10" t="s">
        <v>337</v>
      </c>
      <c r="G522" s="10"/>
      <c r="H522" s="10" t="s">
        <v>3378</v>
      </c>
      <c r="I522" s="10" t="s">
        <v>3379</v>
      </c>
      <c r="J522" s="10" t="s">
        <v>3380</v>
      </c>
      <c r="K522" s="10"/>
      <c r="L522" s="10" t="s">
        <v>3381</v>
      </c>
      <c r="M522" s="10"/>
      <c r="N522" s="10" t="s">
        <v>72</v>
      </c>
      <c r="O522" s="10" t="s">
        <v>19</v>
      </c>
      <c r="P522" s="10" t="s">
        <v>38</v>
      </c>
      <c r="Q522" s="10" t="s">
        <v>16</v>
      </c>
      <c r="R522" s="10" t="s">
        <v>500</v>
      </c>
    </row>
    <row r="523" spans="1:18" s="11" customFormat="1" hidden="1" x14ac:dyDescent="0.25">
      <c r="A523" s="9" t="s">
        <v>3382</v>
      </c>
      <c r="B523" s="9" t="s">
        <v>3383</v>
      </c>
      <c r="C523" s="10"/>
      <c r="D523" s="10" t="s">
        <v>3384</v>
      </c>
      <c r="E523" s="10" t="s">
        <v>992</v>
      </c>
      <c r="F523" s="10" t="s">
        <v>337</v>
      </c>
      <c r="G523" s="10"/>
      <c r="H523" s="10" t="s">
        <v>3385</v>
      </c>
      <c r="I523" s="10" t="s">
        <v>3386</v>
      </c>
      <c r="J523" s="10" t="s">
        <v>3387</v>
      </c>
      <c r="K523" s="10"/>
      <c r="L523" s="10" t="s">
        <v>3388</v>
      </c>
      <c r="M523" s="10" t="s">
        <v>3389</v>
      </c>
      <c r="N523" s="10" t="s">
        <v>27</v>
      </c>
      <c r="O523" s="10" t="s">
        <v>28</v>
      </c>
      <c r="P523" s="10" t="s">
        <v>36</v>
      </c>
      <c r="Q523" s="10" t="s">
        <v>16</v>
      </c>
      <c r="R523" s="10" t="s">
        <v>512</v>
      </c>
    </row>
    <row r="524" spans="1:18" s="11" customFormat="1" hidden="1" x14ac:dyDescent="0.25">
      <c r="A524" s="9" t="s">
        <v>3390</v>
      </c>
      <c r="B524" s="9" t="s">
        <v>3391</v>
      </c>
      <c r="C524" s="10"/>
      <c r="D524" s="10" t="s">
        <v>3392</v>
      </c>
      <c r="E524" s="10" t="s">
        <v>992</v>
      </c>
      <c r="F524" s="10" t="s">
        <v>337</v>
      </c>
      <c r="G524" s="10"/>
      <c r="H524" s="10" t="s">
        <v>3393</v>
      </c>
      <c r="I524" s="10" t="s">
        <v>3394</v>
      </c>
      <c r="J524" s="10" t="s">
        <v>3395</v>
      </c>
      <c r="K524" s="10"/>
      <c r="L524" s="10" t="s">
        <v>3396</v>
      </c>
      <c r="M524" s="10"/>
      <c r="N524" s="10" t="s">
        <v>13</v>
      </c>
      <c r="O524" s="10" t="s">
        <v>14</v>
      </c>
      <c r="P524" s="10" t="s">
        <v>994</v>
      </c>
      <c r="Q524" s="10" t="s">
        <v>16</v>
      </c>
      <c r="R524" s="10" t="s">
        <v>512</v>
      </c>
    </row>
    <row r="525" spans="1:18" s="11" customFormat="1" hidden="1" x14ac:dyDescent="0.25">
      <c r="A525" s="9" t="s">
        <v>3397</v>
      </c>
      <c r="B525" s="9" t="s">
        <v>3398</v>
      </c>
      <c r="C525" s="10"/>
      <c r="D525" s="10" t="s">
        <v>3399</v>
      </c>
      <c r="E525" s="10" t="s">
        <v>992</v>
      </c>
      <c r="F525" s="10" t="s">
        <v>337</v>
      </c>
      <c r="G525" s="10"/>
      <c r="H525" s="10" t="s">
        <v>3400</v>
      </c>
      <c r="I525" s="10"/>
      <c r="J525" s="10" t="s">
        <v>3401</v>
      </c>
      <c r="K525" s="10"/>
      <c r="L525" s="10" t="s">
        <v>3402</v>
      </c>
      <c r="M525" s="10"/>
      <c r="N525" s="10" t="s">
        <v>13</v>
      </c>
      <c r="O525" s="10" t="s">
        <v>14</v>
      </c>
      <c r="P525" s="10" t="s">
        <v>994</v>
      </c>
      <c r="Q525" s="10" t="s">
        <v>16</v>
      </c>
      <c r="R525" s="10" t="s">
        <v>512</v>
      </c>
    </row>
    <row r="526" spans="1:18" s="11" customFormat="1" hidden="1" x14ac:dyDescent="0.25">
      <c r="A526" s="9" t="s">
        <v>3403</v>
      </c>
      <c r="B526" s="9" t="s">
        <v>3404</v>
      </c>
      <c r="C526" s="10"/>
      <c r="D526" s="10" t="s">
        <v>3405</v>
      </c>
      <c r="E526" s="10" t="s">
        <v>992</v>
      </c>
      <c r="F526" s="10" t="s">
        <v>337</v>
      </c>
      <c r="G526" s="10"/>
      <c r="H526" s="10" t="s">
        <v>3406</v>
      </c>
      <c r="I526" s="10" t="s">
        <v>3407</v>
      </c>
      <c r="J526" s="10" t="s">
        <v>3408</v>
      </c>
      <c r="K526" s="10"/>
      <c r="L526" s="10" t="s">
        <v>3409</v>
      </c>
      <c r="M526" s="10"/>
      <c r="N526" s="10" t="s">
        <v>13</v>
      </c>
      <c r="O526" s="10" t="s">
        <v>14</v>
      </c>
      <c r="P526" s="10" t="s">
        <v>994</v>
      </c>
      <c r="Q526" s="10" t="s">
        <v>16</v>
      </c>
      <c r="R526" s="10" t="s">
        <v>512</v>
      </c>
    </row>
    <row r="527" spans="1:18" s="11" customFormat="1" hidden="1" x14ac:dyDescent="0.25">
      <c r="A527" s="9" t="s">
        <v>3410</v>
      </c>
      <c r="B527" s="9" t="s">
        <v>3411</v>
      </c>
      <c r="C527" s="10"/>
      <c r="D527" s="10" t="s">
        <v>2528</v>
      </c>
      <c r="E527" s="10" t="s">
        <v>999</v>
      </c>
      <c r="F527" s="10" t="s">
        <v>337</v>
      </c>
      <c r="G527" s="10"/>
      <c r="H527" s="10" t="s">
        <v>3412</v>
      </c>
      <c r="I527" s="10" t="s">
        <v>3413</v>
      </c>
      <c r="J527" s="10"/>
      <c r="K527" s="10"/>
      <c r="L527" s="10" t="s">
        <v>3414</v>
      </c>
      <c r="M527" s="10" t="s">
        <v>3415</v>
      </c>
      <c r="N527" s="10" t="s">
        <v>13</v>
      </c>
      <c r="O527" s="10" t="s">
        <v>14</v>
      </c>
      <c r="P527" s="10" t="s">
        <v>50</v>
      </c>
      <c r="Q527" s="10" t="s">
        <v>16</v>
      </c>
      <c r="R527" s="10" t="s">
        <v>500</v>
      </c>
    </row>
    <row r="528" spans="1:18" s="11" customFormat="1" hidden="1" x14ac:dyDescent="0.25">
      <c r="A528" s="9" t="s">
        <v>3416</v>
      </c>
      <c r="B528" s="9" t="s">
        <v>3417</v>
      </c>
      <c r="C528" s="10"/>
      <c r="D528" s="10" t="s">
        <v>3418</v>
      </c>
      <c r="E528" s="10" t="s">
        <v>992</v>
      </c>
      <c r="F528" s="10" t="s">
        <v>337</v>
      </c>
      <c r="G528" s="10"/>
      <c r="H528" s="10" t="s">
        <v>3419</v>
      </c>
      <c r="I528" s="10"/>
      <c r="J528" s="10" t="s">
        <v>3419</v>
      </c>
      <c r="K528" s="10"/>
      <c r="L528" s="10" t="s">
        <v>3420</v>
      </c>
      <c r="M528" s="10"/>
      <c r="N528" s="10" t="s">
        <v>13</v>
      </c>
      <c r="O528" s="10" t="s">
        <v>14</v>
      </c>
      <c r="P528" s="10" t="s">
        <v>20</v>
      </c>
      <c r="Q528" s="10" t="s">
        <v>16</v>
      </c>
      <c r="R528" s="10" t="s">
        <v>512</v>
      </c>
    </row>
    <row r="529" spans="1:18" s="11" customFormat="1" hidden="1" x14ac:dyDescent="0.25">
      <c r="A529" s="9" t="s">
        <v>3421</v>
      </c>
      <c r="B529" s="9" t="s">
        <v>3422</v>
      </c>
      <c r="C529" s="10"/>
      <c r="D529" s="10" t="s">
        <v>3423</v>
      </c>
      <c r="E529" s="10" t="s">
        <v>999</v>
      </c>
      <c r="F529" s="10" t="s">
        <v>337</v>
      </c>
      <c r="G529" s="10"/>
      <c r="H529" s="10" t="s">
        <v>3424</v>
      </c>
      <c r="I529" s="10" t="s">
        <v>3425</v>
      </c>
      <c r="J529" s="10" t="s">
        <v>3426</v>
      </c>
      <c r="K529" s="10"/>
      <c r="L529" s="10" t="s">
        <v>3427</v>
      </c>
      <c r="M529" s="10" t="s">
        <v>3428</v>
      </c>
      <c r="N529" s="10" t="s">
        <v>13</v>
      </c>
      <c r="O529" s="10" t="s">
        <v>14</v>
      </c>
      <c r="P529" s="10" t="s">
        <v>223</v>
      </c>
      <c r="Q529" s="10" t="s">
        <v>30</v>
      </c>
      <c r="R529" s="10" t="s">
        <v>500</v>
      </c>
    </row>
    <row r="530" spans="1:18" s="11" customFormat="1" hidden="1" x14ac:dyDescent="0.25">
      <c r="A530" s="9" t="s">
        <v>3429</v>
      </c>
      <c r="B530" s="9" t="s">
        <v>3430</v>
      </c>
      <c r="C530" s="10"/>
      <c r="D530" s="10" t="s">
        <v>3431</v>
      </c>
      <c r="E530" s="10" t="s">
        <v>992</v>
      </c>
      <c r="F530" s="10" t="s">
        <v>337</v>
      </c>
      <c r="G530" s="10"/>
      <c r="H530" s="10" t="s">
        <v>216</v>
      </c>
      <c r="I530" s="10" t="s">
        <v>217</v>
      </c>
      <c r="J530" s="10" t="s">
        <v>218</v>
      </c>
      <c r="K530" s="10"/>
      <c r="L530" s="10" t="s">
        <v>903</v>
      </c>
      <c r="M530" s="10"/>
      <c r="N530" s="10" t="s">
        <v>13</v>
      </c>
      <c r="O530" s="10" t="s">
        <v>14</v>
      </c>
      <c r="P530" s="10" t="s">
        <v>36</v>
      </c>
      <c r="Q530" s="10" t="s">
        <v>16</v>
      </c>
      <c r="R530" s="10" t="s">
        <v>512</v>
      </c>
    </row>
    <row r="531" spans="1:18" s="11" customFormat="1" hidden="1" x14ac:dyDescent="0.25">
      <c r="A531" s="9" t="s">
        <v>3432</v>
      </c>
      <c r="B531" s="9" t="s">
        <v>3433</v>
      </c>
      <c r="C531" s="10"/>
      <c r="D531" s="10" t="s">
        <v>3434</v>
      </c>
      <c r="E531" s="10" t="s">
        <v>999</v>
      </c>
      <c r="F531" s="10" t="s">
        <v>337</v>
      </c>
      <c r="G531" s="10"/>
      <c r="H531" s="10" t="s">
        <v>1142</v>
      </c>
      <c r="I531" s="10" t="s">
        <v>3435</v>
      </c>
      <c r="J531" s="10" t="s">
        <v>3436</v>
      </c>
      <c r="K531" s="10"/>
      <c r="L531" s="10" t="s">
        <v>3437</v>
      </c>
      <c r="M531" s="10" t="s">
        <v>3438</v>
      </c>
      <c r="N531" s="10" t="s">
        <v>115</v>
      </c>
      <c r="O531" s="10" t="s">
        <v>116</v>
      </c>
      <c r="P531" s="10"/>
      <c r="Q531" s="10" t="s">
        <v>16</v>
      </c>
      <c r="R531" s="10" t="s">
        <v>500</v>
      </c>
    </row>
    <row r="532" spans="1:18" s="11" customFormat="1" hidden="1" x14ac:dyDescent="0.25">
      <c r="A532" s="9" t="s">
        <v>3439</v>
      </c>
      <c r="B532" s="9" t="s">
        <v>3440</v>
      </c>
      <c r="C532" s="10"/>
      <c r="D532" s="10" t="s">
        <v>3441</v>
      </c>
      <c r="E532" s="10" t="s">
        <v>1585</v>
      </c>
      <c r="F532" s="10" t="s">
        <v>337</v>
      </c>
      <c r="G532" s="10"/>
      <c r="H532" s="10" t="s">
        <v>2005</v>
      </c>
      <c r="I532" s="10" t="s">
        <v>2006</v>
      </c>
      <c r="J532" s="10" t="s">
        <v>2007</v>
      </c>
      <c r="K532" s="10"/>
      <c r="L532" s="10" t="s">
        <v>2008</v>
      </c>
      <c r="M532" s="10" t="s">
        <v>2009</v>
      </c>
      <c r="N532" s="10" t="s">
        <v>115</v>
      </c>
      <c r="O532" s="10" t="s">
        <v>116</v>
      </c>
      <c r="P532" s="10"/>
      <c r="Q532" s="10" t="s">
        <v>16</v>
      </c>
      <c r="R532" s="10" t="s">
        <v>512</v>
      </c>
    </row>
    <row r="533" spans="1:18" s="11" customFormat="1" x14ac:dyDescent="0.25">
      <c r="A533" s="9" t="s">
        <v>821</v>
      </c>
      <c r="B533" s="9" t="s">
        <v>822</v>
      </c>
      <c r="C533" s="10"/>
      <c r="D533" s="10" t="s">
        <v>823</v>
      </c>
      <c r="E533" s="10" t="s">
        <v>17</v>
      </c>
      <c r="F533" s="10" t="s">
        <v>337</v>
      </c>
      <c r="G533" s="10"/>
      <c r="H533" s="10" t="s">
        <v>127</v>
      </c>
      <c r="I533" s="10" t="s">
        <v>128</v>
      </c>
      <c r="J533" s="10" t="s">
        <v>129</v>
      </c>
      <c r="K533" s="10"/>
      <c r="L533" s="10" t="s">
        <v>130</v>
      </c>
      <c r="M533" s="10"/>
      <c r="N533" s="10" t="s">
        <v>13</v>
      </c>
      <c r="O533" s="10" t="s">
        <v>14</v>
      </c>
      <c r="P533" s="10" t="s">
        <v>131</v>
      </c>
      <c r="Q533" s="10" t="s">
        <v>16</v>
      </c>
      <c r="R533" s="10" t="s">
        <v>84</v>
      </c>
    </row>
    <row r="534" spans="1:18" s="11" customFormat="1" hidden="1" x14ac:dyDescent="0.25">
      <c r="A534" s="9" t="s">
        <v>3442</v>
      </c>
      <c r="B534" s="9" t="s">
        <v>3443</v>
      </c>
      <c r="C534" s="10"/>
      <c r="D534" s="10" t="s">
        <v>3444</v>
      </c>
      <c r="E534" s="10" t="s">
        <v>1233</v>
      </c>
      <c r="F534" s="10" t="s">
        <v>337</v>
      </c>
      <c r="G534" s="10"/>
      <c r="H534" s="10" t="s">
        <v>3445</v>
      </c>
      <c r="I534" s="10" t="s">
        <v>3446</v>
      </c>
      <c r="J534" s="10"/>
      <c r="K534" s="10"/>
      <c r="L534" s="10" t="s">
        <v>3447</v>
      </c>
      <c r="M534" s="10" t="s">
        <v>3448</v>
      </c>
      <c r="N534" s="10" t="s">
        <v>115</v>
      </c>
      <c r="O534" s="10" t="s">
        <v>116</v>
      </c>
      <c r="P534" s="10" t="s">
        <v>367</v>
      </c>
      <c r="Q534" s="10" t="s">
        <v>30</v>
      </c>
      <c r="R534" s="10" t="s">
        <v>500</v>
      </c>
    </row>
    <row r="535" spans="1:18" s="11" customFormat="1" hidden="1" x14ac:dyDescent="0.25">
      <c r="A535" s="9" t="s">
        <v>3449</v>
      </c>
      <c r="B535" s="9" t="s">
        <v>3450</v>
      </c>
      <c r="C535" s="10"/>
      <c r="D535" s="10" t="s">
        <v>3451</v>
      </c>
      <c r="E535" s="10" t="s">
        <v>992</v>
      </c>
      <c r="F535" s="10" t="s">
        <v>337</v>
      </c>
      <c r="G535" s="10"/>
      <c r="H535" s="10" t="s">
        <v>438</v>
      </c>
      <c r="I535" s="10" t="s">
        <v>439</v>
      </c>
      <c r="J535" s="10" t="s">
        <v>440</v>
      </c>
      <c r="K535" s="10"/>
      <c r="L535" s="10" t="s">
        <v>441</v>
      </c>
      <c r="M535" s="10"/>
      <c r="N535" s="10" t="s">
        <v>13</v>
      </c>
      <c r="O535" s="10" t="s">
        <v>14</v>
      </c>
      <c r="P535" s="10" t="s">
        <v>36</v>
      </c>
      <c r="Q535" s="10" t="s">
        <v>16</v>
      </c>
      <c r="R535" s="10" t="s">
        <v>512</v>
      </c>
    </row>
    <row r="536" spans="1:18" s="11" customFormat="1" hidden="1" x14ac:dyDescent="0.25">
      <c r="A536" s="9" t="s">
        <v>3452</v>
      </c>
      <c r="B536" s="9" t="s">
        <v>3453</v>
      </c>
      <c r="C536" s="10"/>
      <c r="D536" s="10" t="s">
        <v>3454</v>
      </c>
      <c r="E536" s="10" t="s">
        <v>992</v>
      </c>
      <c r="F536" s="10" t="s">
        <v>337</v>
      </c>
      <c r="G536" s="10"/>
      <c r="H536" s="10" t="s">
        <v>3455</v>
      </c>
      <c r="I536" s="10" t="s">
        <v>3456</v>
      </c>
      <c r="J536" s="10" t="s">
        <v>3457</v>
      </c>
      <c r="K536" s="10"/>
      <c r="L536" s="10" t="s">
        <v>3458</v>
      </c>
      <c r="M536" s="10"/>
      <c r="N536" s="10" t="s">
        <v>13</v>
      </c>
      <c r="O536" s="10" t="s">
        <v>14</v>
      </c>
      <c r="P536" s="10" t="s">
        <v>994</v>
      </c>
      <c r="Q536" s="10" t="s">
        <v>16</v>
      </c>
      <c r="R536" s="10" t="s">
        <v>512</v>
      </c>
    </row>
    <row r="537" spans="1:18" s="11" customFormat="1" hidden="1" x14ac:dyDescent="0.25">
      <c r="A537" s="9" t="s">
        <v>3459</v>
      </c>
      <c r="B537" s="9" t="s">
        <v>3460</v>
      </c>
      <c r="C537" s="10"/>
      <c r="D537" s="10" t="s">
        <v>3461</v>
      </c>
      <c r="E537" s="10" t="s">
        <v>999</v>
      </c>
      <c r="F537" s="10" t="s">
        <v>337</v>
      </c>
      <c r="G537" s="10"/>
      <c r="H537" s="10" t="s">
        <v>3462</v>
      </c>
      <c r="I537" s="10"/>
      <c r="J537" s="10" t="s">
        <v>3462</v>
      </c>
      <c r="K537" s="10"/>
      <c r="L537" s="10" t="s">
        <v>3463</v>
      </c>
      <c r="M537" s="10"/>
      <c r="N537" s="10" t="s">
        <v>157</v>
      </c>
      <c r="O537" s="10" t="s">
        <v>21</v>
      </c>
      <c r="P537" s="10" t="s">
        <v>20</v>
      </c>
      <c r="Q537" s="10" t="s">
        <v>30</v>
      </c>
      <c r="R537" s="10" t="s">
        <v>500</v>
      </c>
    </row>
    <row r="538" spans="1:18" s="11" customFormat="1" hidden="1" x14ac:dyDescent="0.25">
      <c r="A538" s="9" t="s">
        <v>3464</v>
      </c>
      <c r="B538" s="9" t="s">
        <v>3465</v>
      </c>
      <c r="C538" s="10"/>
      <c r="D538" s="10" t="s">
        <v>3466</v>
      </c>
      <c r="E538" s="10" t="s">
        <v>992</v>
      </c>
      <c r="F538" s="10" t="s">
        <v>337</v>
      </c>
      <c r="G538" s="10"/>
      <c r="H538" s="10" t="s">
        <v>3467</v>
      </c>
      <c r="I538" s="10" t="s">
        <v>3468</v>
      </c>
      <c r="J538" s="10" t="s">
        <v>3469</v>
      </c>
      <c r="K538" s="10"/>
      <c r="L538" s="10" t="s">
        <v>3470</v>
      </c>
      <c r="M538" s="10"/>
      <c r="N538" s="10" t="s">
        <v>13</v>
      </c>
      <c r="O538" s="10" t="s">
        <v>14</v>
      </c>
      <c r="P538" s="10" t="s">
        <v>994</v>
      </c>
      <c r="Q538" s="10" t="s">
        <v>16</v>
      </c>
      <c r="R538" s="10" t="s">
        <v>512</v>
      </c>
    </row>
    <row r="539" spans="1:18" s="11" customFormat="1" hidden="1" x14ac:dyDescent="0.25">
      <c r="A539" s="9" t="s">
        <v>3471</v>
      </c>
      <c r="B539" s="9" t="s">
        <v>3472</v>
      </c>
      <c r="C539" s="10"/>
      <c r="D539" s="10" t="s">
        <v>3473</v>
      </c>
      <c r="E539" s="10" t="s">
        <v>999</v>
      </c>
      <c r="F539" s="10" t="s">
        <v>337</v>
      </c>
      <c r="G539" s="10"/>
      <c r="H539" s="10" t="s">
        <v>3474</v>
      </c>
      <c r="I539" s="10" t="s">
        <v>3475</v>
      </c>
      <c r="J539" s="10" t="s">
        <v>3476</v>
      </c>
      <c r="K539" s="10"/>
      <c r="L539" s="10" t="s">
        <v>3477</v>
      </c>
      <c r="M539" s="10"/>
      <c r="N539" s="10" t="s">
        <v>940</v>
      </c>
      <c r="O539" s="10" t="s">
        <v>19</v>
      </c>
      <c r="P539" s="10" t="s">
        <v>37</v>
      </c>
      <c r="Q539" s="10" t="s">
        <v>16</v>
      </c>
      <c r="R539" s="10" t="s">
        <v>500</v>
      </c>
    </row>
    <row r="540" spans="1:18" s="11" customFormat="1" x14ac:dyDescent="0.25">
      <c r="A540" s="9" t="s">
        <v>824</v>
      </c>
      <c r="B540" s="9" t="s">
        <v>825</v>
      </c>
      <c r="C540" s="10"/>
      <c r="D540" s="10" t="s">
        <v>826</v>
      </c>
      <c r="E540" s="10" t="s">
        <v>17</v>
      </c>
      <c r="F540" s="10" t="s">
        <v>337</v>
      </c>
      <c r="G540" s="10"/>
      <c r="H540" s="10" t="s">
        <v>827</v>
      </c>
      <c r="I540" s="10" t="s">
        <v>828</v>
      </c>
      <c r="J540" s="10" t="s">
        <v>829</v>
      </c>
      <c r="K540" s="10"/>
      <c r="L540" s="10" t="s">
        <v>830</v>
      </c>
      <c r="M540" s="10"/>
      <c r="N540" s="10" t="s">
        <v>27</v>
      </c>
      <c r="O540" s="10" t="s">
        <v>28</v>
      </c>
      <c r="P540" s="10" t="s">
        <v>36</v>
      </c>
      <c r="Q540" s="10" t="s">
        <v>16</v>
      </c>
      <c r="R540" s="10" t="s">
        <v>84</v>
      </c>
    </row>
    <row r="541" spans="1:18" s="11" customFormat="1" hidden="1" x14ac:dyDescent="0.25">
      <c r="A541" s="9" t="s">
        <v>3478</v>
      </c>
      <c r="B541" s="9" t="s">
        <v>3479</v>
      </c>
      <c r="C541" s="10"/>
      <c r="D541" s="10" t="s">
        <v>998</v>
      </c>
      <c r="E541" s="10" t="s">
        <v>999</v>
      </c>
      <c r="F541" s="10" t="s">
        <v>337</v>
      </c>
      <c r="G541" s="10"/>
      <c r="H541" s="10" t="s">
        <v>3480</v>
      </c>
      <c r="I541" s="10" t="s">
        <v>3481</v>
      </c>
      <c r="J541" s="10"/>
      <c r="K541" s="10"/>
      <c r="L541" s="10" t="s">
        <v>3482</v>
      </c>
      <c r="M541" s="10"/>
      <c r="N541" s="10" t="s">
        <v>115</v>
      </c>
      <c r="O541" s="10" t="s">
        <v>116</v>
      </c>
      <c r="P541" s="10"/>
      <c r="Q541" s="10" t="s">
        <v>16</v>
      </c>
      <c r="R541" s="10" t="s">
        <v>500</v>
      </c>
    </row>
    <row r="542" spans="1:18" s="11" customFormat="1" hidden="1" x14ac:dyDescent="0.25">
      <c r="A542" s="9" t="s">
        <v>3483</v>
      </c>
      <c r="B542" s="9" t="s">
        <v>3484</v>
      </c>
      <c r="C542" s="10"/>
      <c r="D542" s="10" t="s">
        <v>3485</v>
      </c>
      <c r="E542" s="10" t="s">
        <v>992</v>
      </c>
      <c r="F542" s="10" t="s">
        <v>337</v>
      </c>
      <c r="G542" s="10"/>
      <c r="H542" s="10" t="s">
        <v>576</v>
      </c>
      <c r="I542" s="10"/>
      <c r="J542" s="10" t="s">
        <v>582</v>
      </c>
      <c r="K542" s="10"/>
      <c r="L542" s="10" t="s">
        <v>578</v>
      </c>
      <c r="M542" s="10"/>
      <c r="N542" s="10" t="s">
        <v>13</v>
      </c>
      <c r="O542" s="10" t="s">
        <v>14</v>
      </c>
      <c r="P542" s="10" t="s">
        <v>200</v>
      </c>
      <c r="Q542" s="10" t="s">
        <v>16</v>
      </c>
      <c r="R542" s="10" t="s">
        <v>512</v>
      </c>
    </row>
    <row r="543" spans="1:18" s="11" customFormat="1" hidden="1" x14ac:dyDescent="0.25">
      <c r="A543" s="9" t="s">
        <v>3486</v>
      </c>
      <c r="B543" s="9" t="s">
        <v>3487</v>
      </c>
      <c r="C543" s="10"/>
      <c r="D543" s="10" t="s">
        <v>3488</v>
      </c>
      <c r="E543" s="10" t="s">
        <v>992</v>
      </c>
      <c r="F543" s="10" t="s">
        <v>337</v>
      </c>
      <c r="G543" s="10"/>
      <c r="H543" s="10" t="s">
        <v>3489</v>
      </c>
      <c r="I543" s="10" t="s">
        <v>3490</v>
      </c>
      <c r="J543" s="10" t="s">
        <v>3491</v>
      </c>
      <c r="K543" s="10"/>
      <c r="L543" s="10" t="s">
        <v>3492</v>
      </c>
      <c r="M543" s="10" t="s">
        <v>3493</v>
      </c>
      <c r="N543" s="10" t="s">
        <v>13</v>
      </c>
      <c r="O543" s="10" t="s">
        <v>14</v>
      </c>
      <c r="P543" s="10" t="s">
        <v>994</v>
      </c>
      <c r="Q543" s="10" t="s">
        <v>16</v>
      </c>
      <c r="R543" s="10" t="s">
        <v>512</v>
      </c>
    </row>
    <row r="544" spans="1:18" s="11" customFormat="1" hidden="1" x14ac:dyDescent="0.25">
      <c r="A544" s="9" t="s">
        <v>3494</v>
      </c>
      <c r="B544" s="9" t="s">
        <v>3495</v>
      </c>
      <c r="C544" s="10"/>
      <c r="D544" s="10" t="s">
        <v>3496</v>
      </c>
      <c r="E544" s="10" t="s">
        <v>992</v>
      </c>
      <c r="F544" s="10" t="s">
        <v>337</v>
      </c>
      <c r="G544" s="10"/>
      <c r="H544" s="10" t="s">
        <v>576</v>
      </c>
      <c r="I544" s="10"/>
      <c r="J544" s="10" t="s">
        <v>3497</v>
      </c>
      <c r="K544" s="10"/>
      <c r="L544" s="10" t="s">
        <v>578</v>
      </c>
      <c r="M544" s="10"/>
      <c r="N544" s="10" t="s">
        <v>13</v>
      </c>
      <c r="O544" s="10" t="s">
        <v>14</v>
      </c>
      <c r="P544" s="10" t="s">
        <v>200</v>
      </c>
      <c r="Q544" s="10" t="s">
        <v>16</v>
      </c>
      <c r="R544" s="10" t="s">
        <v>512</v>
      </c>
    </row>
    <row r="545" spans="1:18" s="11" customFormat="1" hidden="1" x14ac:dyDescent="0.25">
      <c r="A545" s="9" t="s">
        <v>3498</v>
      </c>
      <c r="B545" s="9" t="s">
        <v>3499</v>
      </c>
      <c r="C545" s="10"/>
      <c r="D545" s="10" t="s">
        <v>3500</v>
      </c>
      <c r="E545" s="10" t="s">
        <v>999</v>
      </c>
      <c r="F545" s="10" t="s">
        <v>337</v>
      </c>
      <c r="G545" s="10"/>
      <c r="H545" s="10" t="s">
        <v>140</v>
      </c>
      <c r="I545" s="10" t="s">
        <v>141</v>
      </c>
      <c r="J545" s="10" t="s">
        <v>142</v>
      </c>
      <c r="K545" s="10"/>
      <c r="L545" s="10" t="s">
        <v>2151</v>
      </c>
      <c r="M545" s="10" t="s">
        <v>1071</v>
      </c>
      <c r="N545" s="10" t="s">
        <v>13</v>
      </c>
      <c r="O545" s="10" t="s">
        <v>14</v>
      </c>
      <c r="P545" s="10" t="s">
        <v>15</v>
      </c>
      <c r="Q545" s="10" t="s">
        <v>16</v>
      </c>
      <c r="R545" s="10" t="s">
        <v>500</v>
      </c>
    </row>
    <row r="546" spans="1:18" s="11" customFormat="1" hidden="1" x14ac:dyDescent="0.25">
      <c r="A546" s="9" t="s">
        <v>3501</v>
      </c>
      <c r="B546" s="9" t="s">
        <v>3502</v>
      </c>
      <c r="C546" s="10"/>
      <c r="D546" s="10" t="s">
        <v>3503</v>
      </c>
      <c r="E546" s="10" t="s">
        <v>992</v>
      </c>
      <c r="F546" s="10" t="s">
        <v>337</v>
      </c>
      <c r="G546" s="10"/>
      <c r="H546" s="10" t="s">
        <v>3504</v>
      </c>
      <c r="I546" s="10" t="s">
        <v>3505</v>
      </c>
      <c r="J546" s="10" t="s">
        <v>3506</v>
      </c>
      <c r="K546" s="10"/>
      <c r="L546" s="10" t="s">
        <v>3507</v>
      </c>
      <c r="M546" s="10"/>
      <c r="N546" s="10" t="s">
        <v>13</v>
      </c>
      <c r="O546" s="10" t="s">
        <v>14</v>
      </c>
      <c r="P546" s="10" t="s">
        <v>994</v>
      </c>
      <c r="Q546" s="10" t="s">
        <v>16</v>
      </c>
      <c r="R546" s="10" t="s">
        <v>512</v>
      </c>
    </row>
    <row r="547" spans="1:18" s="11" customFormat="1" hidden="1" x14ac:dyDescent="0.25">
      <c r="A547" s="9" t="s">
        <v>3508</v>
      </c>
      <c r="B547" s="9" t="s">
        <v>3509</v>
      </c>
      <c r="C547" s="10"/>
      <c r="D547" s="10" t="s">
        <v>3510</v>
      </c>
      <c r="E547" s="10" t="s">
        <v>992</v>
      </c>
      <c r="F547" s="10" t="s">
        <v>337</v>
      </c>
      <c r="G547" s="10"/>
      <c r="H547" s="10" t="s">
        <v>3511</v>
      </c>
      <c r="I547" s="10" t="s">
        <v>3512</v>
      </c>
      <c r="J547" s="10" t="s">
        <v>3513</v>
      </c>
      <c r="K547" s="10"/>
      <c r="L547" s="10" t="s">
        <v>3514</v>
      </c>
      <c r="M547" s="10" t="s">
        <v>3515</v>
      </c>
      <c r="N547" s="10" t="s">
        <v>13</v>
      </c>
      <c r="O547" s="10" t="s">
        <v>14</v>
      </c>
      <c r="P547" s="10" t="s">
        <v>38</v>
      </c>
      <c r="Q547" s="10" t="s">
        <v>16</v>
      </c>
      <c r="R547" s="10" t="s">
        <v>1899</v>
      </c>
    </row>
    <row r="548" spans="1:18" s="11" customFormat="1" x14ac:dyDescent="0.25">
      <c r="A548" s="9" t="s">
        <v>831</v>
      </c>
      <c r="B548" s="9" t="s">
        <v>832</v>
      </c>
      <c r="C548" s="10"/>
      <c r="D548" s="10" t="s">
        <v>833</v>
      </c>
      <c r="E548" s="10" t="s">
        <v>54</v>
      </c>
      <c r="F548" s="10" t="s">
        <v>337</v>
      </c>
      <c r="G548" s="10"/>
      <c r="H548" s="10" t="s">
        <v>834</v>
      </c>
      <c r="I548" s="10"/>
      <c r="J548" s="10" t="s">
        <v>835</v>
      </c>
      <c r="K548" s="10"/>
      <c r="L548" s="10" t="s">
        <v>836</v>
      </c>
      <c r="M548" s="10" t="s">
        <v>837</v>
      </c>
      <c r="N548" s="10" t="s">
        <v>35</v>
      </c>
      <c r="O548" s="10" t="s">
        <v>28</v>
      </c>
      <c r="P548" s="10" t="s">
        <v>36</v>
      </c>
      <c r="Q548" s="10" t="s">
        <v>16</v>
      </c>
      <c r="R548" s="10" t="s">
        <v>838</v>
      </c>
    </row>
    <row r="549" spans="1:18" s="11" customFormat="1" hidden="1" x14ac:dyDescent="0.25">
      <c r="A549" s="9" t="s">
        <v>3516</v>
      </c>
      <c r="B549" s="9" t="s">
        <v>3517</v>
      </c>
      <c r="C549" s="10"/>
      <c r="D549" s="10" t="s">
        <v>3518</v>
      </c>
      <c r="E549" s="10" t="s">
        <v>992</v>
      </c>
      <c r="F549" s="10" t="s">
        <v>337</v>
      </c>
      <c r="G549" s="10"/>
      <c r="H549" s="10" t="s">
        <v>3519</v>
      </c>
      <c r="I549" s="10" t="s">
        <v>3520</v>
      </c>
      <c r="J549" s="10" t="s">
        <v>3521</v>
      </c>
      <c r="K549" s="10"/>
      <c r="L549" s="10" t="s">
        <v>3522</v>
      </c>
      <c r="M549" s="10"/>
      <c r="N549" s="10" t="s">
        <v>13</v>
      </c>
      <c r="O549" s="10" t="s">
        <v>14</v>
      </c>
      <c r="P549" s="10" t="s">
        <v>994</v>
      </c>
      <c r="Q549" s="10" t="s">
        <v>16</v>
      </c>
      <c r="R549" s="10" t="s">
        <v>1899</v>
      </c>
    </row>
    <row r="550" spans="1:18" s="11" customFormat="1" x14ac:dyDescent="0.25">
      <c r="A550" s="9" t="s">
        <v>839</v>
      </c>
      <c r="B550" s="9" t="s">
        <v>840</v>
      </c>
      <c r="C550" s="10"/>
      <c r="D550" s="10" t="s">
        <v>841</v>
      </c>
      <c r="E550" s="10" t="s">
        <v>17</v>
      </c>
      <c r="F550" s="10" t="s">
        <v>337</v>
      </c>
      <c r="G550" s="10"/>
      <c r="H550" s="10" t="s">
        <v>842</v>
      </c>
      <c r="I550" s="10" t="s">
        <v>843</v>
      </c>
      <c r="J550" s="10" t="s">
        <v>228</v>
      </c>
      <c r="K550" s="10"/>
      <c r="L550" s="10" t="s">
        <v>844</v>
      </c>
      <c r="M550" s="10"/>
      <c r="N550" s="10" t="s">
        <v>845</v>
      </c>
      <c r="O550" s="10" t="s">
        <v>42</v>
      </c>
      <c r="P550" s="10" t="s">
        <v>36</v>
      </c>
      <c r="Q550" s="10" t="s">
        <v>16</v>
      </c>
      <c r="R550" s="10" t="s">
        <v>88</v>
      </c>
    </row>
    <row r="551" spans="1:18" s="11" customFormat="1" hidden="1" x14ac:dyDescent="0.25">
      <c r="A551" s="9" t="s">
        <v>3523</v>
      </c>
      <c r="B551" s="9" t="s">
        <v>3524</v>
      </c>
      <c r="C551" s="10"/>
      <c r="D551" s="10" t="s">
        <v>3377</v>
      </c>
      <c r="E551" s="10" t="s">
        <v>999</v>
      </c>
      <c r="F551" s="10" t="s">
        <v>337</v>
      </c>
      <c r="G551" s="10"/>
      <c r="H551" s="10" t="s">
        <v>3378</v>
      </c>
      <c r="I551" s="10" t="s">
        <v>3379</v>
      </c>
      <c r="J551" s="10" t="s">
        <v>3525</v>
      </c>
      <c r="K551" s="10"/>
      <c r="L551" s="10" t="s">
        <v>3381</v>
      </c>
      <c r="M551" s="10"/>
      <c r="N551" s="10" t="s">
        <v>72</v>
      </c>
      <c r="O551" s="10" t="s">
        <v>19</v>
      </c>
      <c r="P551" s="10" t="s">
        <v>38</v>
      </c>
      <c r="Q551" s="10" t="s">
        <v>16</v>
      </c>
      <c r="R551" s="10">
        <v>4</v>
      </c>
    </row>
    <row r="552" spans="1:18" s="11" customFormat="1" x14ac:dyDescent="0.25">
      <c r="A552" s="9" t="s">
        <v>846</v>
      </c>
      <c r="B552" s="9" t="s">
        <v>847</v>
      </c>
      <c r="C552" s="10"/>
      <c r="D552" s="10" t="s">
        <v>848</v>
      </c>
      <c r="E552" s="10" t="s">
        <v>24</v>
      </c>
      <c r="F552" s="10" t="s">
        <v>337</v>
      </c>
      <c r="G552" s="10"/>
      <c r="H552" s="10" t="s">
        <v>527</v>
      </c>
      <c r="I552" s="10"/>
      <c r="J552" s="10" t="s">
        <v>528</v>
      </c>
      <c r="K552" s="10"/>
      <c r="L552" s="10" t="s">
        <v>529</v>
      </c>
      <c r="M552" s="10"/>
      <c r="N552" s="10" t="s">
        <v>13</v>
      </c>
      <c r="O552" s="10" t="s">
        <v>14</v>
      </c>
      <c r="P552" s="10" t="s">
        <v>36</v>
      </c>
      <c r="Q552" s="10" t="s">
        <v>16</v>
      </c>
      <c r="R552" s="10" t="s">
        <v>89</v>
      </c>
    </row>
    <row r="553" spans="1:18" s="11" customFormat="1" hidden="1" x14ac:dyDescent="0.25">
      <c r="A553" s="9" t="s">
        <v>3526</v>
      </c>
      <c r="B553" s="9" t="s">
        <v>3527</v>
      </c>
      <c r="C553" s="10"/>
      <c r="D553" s="10" t="s">
        <v>3528</v>
      </c>
      <c r="E553" s="10" t="s">
        <v>999</v>
      </c>
      <c r="F553" s="10" t="s">
        <v>337</v>
      </c>
      <c r="G553" s="10"/>
      <c r="H553" s="10" t="s">
        <v>2345</v>
      </c>
      <c r="I553" s="10" t="s">
        <v>3529</v>
      </c>
      <c r="J553" s="10" t="s">
        <v>3530</v>
      </c>
      <c r="K553" s="10"/>
      <c r="L553" s="10" t="s">
        <v>3531</v>
      </c>
      <c r="M553" s="10" t="s">
        <v>3532</v>
      </c>
      <c r="N553" s="10" t="s">
        <v>1437</v>
      </c>
      <c r="O553" s="10" t="s">
        <v>62</v>
      </c>
      <c r="P553" s="10" t="s">
        <v>37</v>
      </c>
      <c r="Q553" s="10" t="s">
        <v>16</v>
      </c>
      <c r="R553" s="10" t="s">
        <v>3533</v>
      </c>
    </row>
    <row r="554" spans="1:18" s="11" customFormat="1" hidden="1" x14ac:dyDescent="0.25">
      <c r="A554" s="9" t="s">
        <v>3534</v>
      </c>
      <c r="B554" s="9" t="s">
        <v>3535</v>
      </c>
      <c r="C554" s="10"/>
      <c r="D554" s="10" t="s">
        <v>3536</v>
      </c>
      <c r="E554" s="10" t="s">
        <v>1585</v>
      </c>
      <c r="F554" s="10" t="s">
        <v>337</v>
      </c>
      <c r="G554" s="10"/>
      <c r="H554" s="10" t="s">
        <v>1264</v>
      </c>
      <c r="I554" s="10" t="s">
        <v>1265</v>
      </c>
      <c r="J554" s="10" t="s">
        <v>1266</v>
      </c>
      <c r="K554" s="10"/>
      <c r="L554" s="10" t="s">
        <v>1267</v>
      </c>
      <c r="M554" s="10"/>
      <c r="N554" s="10" t="s">
        <v>115</v>
      </c>
      <c r="O554" s="10" t="s">
        <v>116</v>
      </c>
      <c r="P554" s="10"/>
      <c r="Q554" s="10" t="s">
        <v>16</v>
      </c>
      <c r="R554" s="10" t="s">
        <v>1899</v>
      </c>
    </row>
    <row r="555" spans="1:18" s="11" customFormat="1" hidden="1" x14ac:dyDescent="0.25">
      <c r="A555" s="9" t="s">
        <v>3537</v>
      </c>
      <c r="B555" s="9" t="s">
        <v>3538</v>
      </c>
      <c r="C555" s="10"/>
      <c r="D555" s="10" t="s">
        <v>3539</v>
      </c>
      <c r="E555" s="10" t="s">
        <v>1585</v>
      </c>
      <c r="F555" s="10" t="s">
        <v>337</v>
      </c>
      <c r="G555" s="10"/>
      <c r="H555" s="10" t="s">
        <v>2776</v>
      </c>
      <c r="I555" s="10" t="s">
        <v>2777</v>
      </c>
      <c r="J555" s="10"/>
      <c r="K555" s="10"/>
      <c r="L555" s="10" t="s">
        <v>2778</v>
      </c>
      <c r="M555" s="10" t="s">
        <v>2779</v>
      </c>
      <c r="N555" s="10" t="s">
        <v>115</v>
      </c>
      <c r="O555" s="10" t="s">
        <v>116</v>
      </c>
      <c r="P555" s="10"/>
      <c r="Q555" s="10" t="s">
        <v>16</v>
      </c>
      <c r="R555" s="10" t="s">
        <v>1899</v>
      </c>
    </row>
    <row r="556" spans="1:18" s="11" customFormat="1" hidden="1" x14ac:dyDescent="0.25">
      <c r="A556" s="9" t="s">
        <v>3540</v>
      </c>
      <c r="B556" s="9" t="s">
        <v>3541</v>
      </c>
      <c r="C556" s="10"/>
      <c r="D556" s="10" t="s">
        <v>3542</v>
      </c>
      <c r="E556" s="10" t="s">
        <v>1585</v>
      </c>
      <c r="F556" s="10" t="s">
        <v>337</v>
      </c>
      <c r="G556" s="10"/>
      <c r="H556" s="10" t="s">
        <v>1740</v>
      </c>
      <c r="I556" s="10" t="s">
        <v>1741</v>
      </c>
      <c r="J556" s="10" t="s">
        <v>1742</v>
      </c>
      <c r="K556" s="10"/>
      <c r="L556" s="10" t="s">
        <v>1743</v>
      </c>
      <c r="M556" s="10" t="s">
        <v>1744</v>
      </c>
      <c r="N556" s="10" t="s">
        <v>115</v>
      </c>
      <c r="O556" s="10" t="s">
        <v>116</v>
      </c>
      <c r="P556" s="10"/>
      <c r="Q556" s="10" t="s">
        <v>16</v>
      </c>
      <c r="R556" s="10" t="s">
        <v>1899</v>
      </c>
    </row>
    <row r="557" spans="1:18" s="11" customFormat="1" hidden="1" x14ac:dyDescent="0.25">
      <c r="A557" s="9" t="s">
        <v>3543</v>
      </c>
      <c r="B557" s="9" t="s">
        <v>3544</v>
      </c>
      <c r="C557" s="10"/>
      <c r="D557" s="10" t="s">
        <v>3545</v>
      </c>
      <c r="E557" s="10" t="s">
        <v>1585</v>
      </c>
      <c r="F557" s="10" t="s">
        <v>337</v>
      </c>
      <c r="G557" s="10"/>
      <c r="H557" s="10" t="s">
        <v>2480</v>
      </c>
      <c r="I557" s="10" t="s">
        <v>2481</v>
      </c>
      <c r="J557" s="10" t="s">
        <v>2482</v>
      </c>
      <c r="K557" s="10"/>
      <c r="L557" s="10" t="s">
        <v>2483</v>
      </c>
      <c r="M557" s="10" t="s">
        <v>2484</v>
      </c>
      <c r="N557" s="10" t="s">
        <v>115</v>
      </c>
      <c r="O557" s="10" t="s">
        <v>116</v>
      </c>
      <c r="P557" s="10"/>
      <c r="Q557" s="10" t="s">
        <v>16</v>
      </c>
      <c r="R557" s="10" t="s">
        <v>1899</v>
      </c>
    </row>
    <row r="558" spans="1:18" s="11" customFormat="1" x14ac:dyDescent="0.25">
      <c r="A558" s="9" t="s">
        <v>849</v>
      </c>
      <c r="B558" s="9" t="s">
        <v>850</v>
      </c>
      <c r="C558" s="10"/>
      <c r="D558" s="10" t="s">
        <v>851</v>
      </c>
      <c r="E558" s="10" t="s">
        <v>39</v>
      </c>
      <c r="F558" s="10" t="s">
        <v>337</v>
      </c>
      <c r="G558" s="10"/>
      <c r="H558" s="10" t="s">
        <v>852</v>
      </c>
      <c r="I558" s="10" t="s">
        <v>853</v>
      </c>
      <c r="J558" s="10" t="s">
        <v>854</v>
      </c>
      <c r="K558" s="10"/>
      <c r="L558" s="10" t="s">
        <v>855</v>
      </c>
      <c r="M558" s="10" t="s">
        <v>856</v>
      </c>
      <c r="N558" s="10" t="s">
        <v>857</v>
      </c>
      <c r="O558" s="10" t="s">
        <v>23</v>
      </c>
      <c r="P558" s="10" t="s">
        <v>37</v>
      </c>
      <c r="Q558" s="10" t="s">
        <v>16</v>
      </c>
      <c r="R558" s="10" t="s">
        <v>88</v>
      </c>
    </row>
    <row r="559" spans="1:18" s="11" customFormat="1" hidden="1" x14ac:dyDescent="0.25">
      <c r="A559" s="9" t="s">
        <v>3546</v>
      </c>
      <c r="B559" s="9" t="s">
        <v>3547</v>
      </c>
      <c r="C559" s="10"/>
      <c r="D559" s="10" t="s">
        <v>3548</v>
      </c>
      <c r="E559" s="10" t="s">
        <v>992</v>
      </c>
      <c r="F559" s="10" t="s">
        <v>337</v>
      </c>
      <c r="G559" s="10"/>
      <c r="H559" s="10" t="s">
        <v>188</v>
      </c>
      <c r="I559" s="10" t="s">
        <v>189</v>
      </c>
      <c r="J559" s="10" t="s">
        <v>3549</v>
      </c>
      <c r="K559" s="10"/>
      <c r="L559" s="10" t="s">
        <v>861</v>
      </c>
      <c r="M559" s="10"/>
      <c r="N559" s="10" t="s">
        <v>13</v>
      </c>
      <c r="O559" s="10" t="s">
        <v>14</v>
      </c>
      <c r="P559" s="10" t="s">
        <v>138</v>
      </c>
      <c r="Q559" s="10" t="s">
        <v>16</v>
      </c>
      <c r="R559" s="10" t="s">
        <v>1899</v>
      </c>
    </row>
    <row r="560" spans="1:18" s="11" customFormat="1" hidden="1" x14ac:dyDescent="0.25">
      <c r="A560" s="9" t="s">
        <v>3550</v>
      </c>
      <c r="B560" s="9" t="s">
        <v>3551</v>
      </c>
      <c r="C560" s="10"/>
      <c r="D560" s="10" t="s">
        <v>3552</v>
      </c>
      <c r="E560" s="10" t="s">
        <v>999</v>
      </c>
      <c r="F560" s="10" t="s">
        <v>337</v>
      </c>
      <c r="G560" s="10"/>
      <c r="H560" s="10" t="s">
        <v>2053</v>
      </c>
      <c r="I560" s="10" t="s">
        <v>2054</v>
      </c>
      <c r="J560" s="10" t="s">
        <v>3111</v>
      </c>
      <c r="K560" s="10"/>
      <c r="L560" s="10" t="s">
        <v>2056</v>
      </c>
      <c r="M560" s="10"/>
      <c r="N560" s="10" t="s">
        <v>13</v>
      </c>
      <c r="O560" s="10" t="s">
        <v>14</v>
      </c>
      <c r="P560" s="10" t="s">
        <v>1014</v>
      </c>
      <c r="Q560" s="10" t="s">
        <v>16</v>
      </c>
      <c r="R560" s="10" t="s">
        <v>3533</v>
      </c>
    </row>
    <row r="561" spans="1:18" s="11" customFormat="1" hidden="1" x14ac:dyDescent="0.25">
      <c r="A561" s="9" t="s">
        <v>3553</v>
      </c>
      <c r="B561" s="9" t="s">
        <v>3554</v>
      </c>
      <c r="C561" s="10"/>
      <c r="D561" s="10" t="s">
        <v>3555</v>
      </c>
      <c r="E561" s="10" t="s">
        <v>992</v>
      </c>
      <c r="F561" s="10" t="s">
        <v>337</v>
      </c>
      <c r="G561" s="10"/>
      <c r="H561" s="10" t="s">
        <v>3556</v>
      </c>
      <c r="I561" s="10" t="s">
        <v>3557</v>
      </c>
      <c r="J561" s="10" t="s">
        <v>3558</v>
      </c>
      <c r="K561" s="10"/>
      <c r="L561" s="10" t="s">
        <v>3559</v>
      </c>
      <c r="M561" s="10"/>
      <c r="N561" s="10" t="s">
        <v>13</v>
      </c>
      <c r="O561" s="10" t="s">
        <v>14</v>
      </c>
      <c r="P561" s="10" t="s">
        <v>994</v>
      </c>
      <c r="Q561" s="10" t="s">
        <v>16</v>
      </c>
      <c r="R561" s="10" t="s">
        <v>1899</v>
      </c>
    </row>
    <row r="562" spans="1:18" s="11" customFormat="1" hidden="1" x14ac:dyDescent="0.25">
      <c r="A562" s="9" t="s">
        <v>3560</v>
      </c>
      <c r="B562" s="9" t="s">
        <v>3561</v>
      </c>
      <c r="C562" s="10"/>
      <c r="D562" s="10" t="s">
        <v>3099</v>
      </c>
      <c r="E562" s="10" t="s">
        <v>999</v>
      </c>
      <c r="F562" s="10" t="s">
        <v>337</v>
      </c>
      <c r="G562" s="10"/>
      <c r="H562" s="10" t="s">
        <v>3562</v>
      </c>
      <c r="I562" s="10" t="s">
        <v>3563</v>
      </c>
      <c r="J562" s="10" t="s">
        <v>3564</v>
      </c>
      <c r="K562" s="10"/>
      <c r="L562" s="10" t="s">
        <v>3565</v>
      </c>
      <c r="M562" s="10" t="s">
        <v>3566</v>
      </c>
      <c r="N562" s="10" t="s">
        <v>115</v>
      </c>
      <c r="O562" s="10" t="s">
        <v>116</v>
      </c>
      <c r="P562" s="10"/>
      <c r="Q562" s="10" t="s">
        <v>16</v>
      </c>
      <c r="R562" s="10" t="s">
        <v>3533</v>
      </c>
    </row>
    <row r="563" spans="1:18" s="11" customFormat="1" hidden="1" x14ac:dyDescent="0.25">
      <c r="A563" s="9" t="s">
        <v>3567</v>
      </c>
      <c r="B563" s="9" t="s">
        <v>3568</v>
      </c>
      <c r="C563" s="10"/>
      <c r="D563" s="10" t="s">
        <v>3569</v>
      </c>
      <c r="E563" s="10" t="s">
        <v>999</v>
      </c>
      <c r="F563" s="10" t="s">
        <v>337</v>
      </c>
      <c r="G563" s="10"/>
      <c r="H563" s="10" t="s">
        <v>3327</v>
      </c>
      <c r="I563" s="10" t="s">
        <v>3328</v>
      </c>
      <c r="J563" s="10" t="s">
        <v>3329</v>
      </c>
      <c r="K563" s="10"/>
      <c r="L563" s="10" t="s">
        <v>3330</v>
      </c>
      <c r="M563" s="10"/>
      <c r="N563" s="10" t="s">
        <v>13</v>
      </c>
      <c r="O563" s="10" t="s">
        <v>14</v>
      </c>
      <c r="P563" s="10" t="s">
        <v>15</v>
      </c>
      <c r="Q563" s="10" t="s">
        <v>16</v>
      </c>
      <c r="R563" s="10" t="s">
        <v>3533</v>
      </c>
    </row>
    <row r="564" spans="1:18" s="11" customFormat="1" hidden="1" x14ac:dyDescent="0.25">
      <c r="A564" s="9" t="s">
        <v>3570</v>
      </c>
      <c r="B564" s="9" t="s">
        <v>3571</v>
      </c>
      <c r="C564" s="10"/>
      <c r="D564" s="10" t="s">
        <v>3572</v>
      </c>
      <c r="E564" s="10" t="s">
        <v>999</v>
      </c>
      <c r="F564" s="10" t="s">
        <v>337</v>
      </c>
      <c r="G564" s="10"/>
      <c r="H564" s="10" t="s">
        <v>3573</v>
      </c>
      <c r="I564" s="10" t="s">
        <v>3574</v>
      </c>
      <c r="J564" s="10" t="s">
        <v>486</v>
      </c>
      <c r="K564" s="10"/>
      <c r="L564" s="10" t="s">
        <v>3575</v>
      </c>
      <c r="M564" s="10"/>
      <c r="N564" s="10" t="s">
        <v>51</v>
      </c>
      <c r="O564" s="10" t="s">
        <v>52</v>
      </c>
      <c r="P564" s="10" t="s">
        <v>37</v>
      </c>
      <c r="Q564" s="10" t="s">
        <v>16</v>
      </c>
      <c r="R564" s="10" t="s">
        <v>3533</v>
      </c>
    </row>
    <row r="565" spans="1:18" s="11" customFormat="1" hidden="1" x14ac:dyDescent="0.25">
      <c r="A565" s="9" t="s">
        <v>3576</v>
      </c>
      <c r="B565" s="9" t="s">
        <v>3577</v>
      </c>
      <c r="C565" s="10"/>
      <c r="D565" s="10" t="s">
        <v>3578</v>
      </c>
      <c r="E565" s="10" t="s">
        <v>992</v>
      </c>
      <c r="F565" s="10" t="s">
        <v>337</v>
      </c>
      <c r="G565" s="10"/>
      <c r="H565" s="10" t="s">
        <v>3579</v>
      </c>
      <c r="I565" s="10" t="s">
        <v>3580</v>
      </c>
      <c r="J565" s="10" t="s">
        <v>3581</v>
      </c>
      <c r="K565" s="10"/>
      <c r="L565" s="10" t="s">
        <v>3582</v>
      </c>
      <c r="M565" s="10"/>
      <c r="N565" s="10" t="s">
        <v>13</v>
      </c>
      <c r="O565" s="10" t="s">
        <v>14</v>
      </c>
      <c r="P565" s="10" t="s">
        <v>994</v>
      </c>
      <c r="Q565" s="10" t="s">
        <v>16</v>
      </c>
      <c r="R565" s="10" t="s">
        <v>1899</v>
      </c>
    </row>
    <row r="566" spans="1:18" s="11" customFormat="1" hidden="1" x14ac:dyDescent="0.25">
      <c r="A566" s="9" t="s">
        <v>3583</v>
      </c>
      <c r="B566" s="9" t="s">
        <v>3584</v>
      </c>
      <c r="C566" s="10"/>
      <c r="D566" s="10" t="s">
        <v>3585</v>
      </c>
      <c r="E566" s="10" t="s">
        <v>992</v>
      </c>
      <c r="F566" s="10" t="s">
        <v>337</v>
      </c>
      <c r="G566" s="10"/>
      <c r="H566" s="10" t="s">
        <v>3586</v>
      </c>
      <c r="I566" s="10" t="s">
        <v>3587</v>
      </c>
      <c r="J566" s="10" t="s">
        <v>3588</v>
      </c>
      <c r="K566" s="10"/>
      <c r="L566" s="10" t="s">
        <v>3589</v>
      </c>
      <c r="M566" s="10"/>
      <c r="N566" s="10" t="s">
        <v>13</v>
      </c>
      <c r="O566" s="10" t="s">
        <v>14</v>
      </c>
      <c r="P566" s="10" t="s">
        <v>994</v>
      </c>
      <c r="Q566" s="10" t="s">
        <v>16</v>
      </c>
      <c r="R566" s="10" t="s">
        <v>1899</v>
      </c>
    </row>
    <row r="567" spans="1:18" s="11" customFormat="1" x14ac:dyDescent="0.25">
      <c r="A567" s="9" t="s">
        <v>858</v>
      </c>
      <c r="B567" s="9" t="s">
        <v>859</v>
      </c>
      <c r="C567" s="10"/>
      <c r="D567" s="10" t="s">
        <v>208</v>
      </c>
      <c r="E567" s="10" t="s">
        <v>54</v>
      </c>
      <c r="F567" s="10" t="s">
        <v>337</v>
      </c>
      <c r="G567" s="10"/>
      <c r="H567" s="10" t="s">
        <v>188</v>
      </c>
      <c r="I567" s="10" t="s">
        <v>189</v>
      </c>
      <c r="J567" s="10" t="s">
        <v>860</v>
      </c>
      <c r="K567" s="10"/>
      <c r="L567" s="10" t="s">
        <v>861</v>
      </c>
      <c r="M567" s="10"/>
      <c r="N567" s="10" t="s">
        <v>13</v>
      </c>
      <c r="O567" s="10" t="s">
        <v>14</v>
      </c>
      <c r="P567" s="10" t="s">
        <v>15</v>
      </c>
      <c r="Q567" s="10" t="s">
        <v>16</v>
      </c>
      <c r="R567" s="10" t="s">
        <v>838</v>
      </c>
    </row>
    <row r="568" spans="1:18" s="11" customFormat="1" hidden="1" x14ac:dyDescent="0.25">
      <c r="A568" s="9" t="s">
        <v>3590</v>
      </c>
      <c r="B568" s="9" t="s">
        <v>3591</v>
      </c>
      <c r="C568" s="10"/>
      <c r="D568" s="10" t="s">
        <v>3592</v>
      </c>
      <c r="E568" s="10" t="s">
        <v>992</v>
      </c>
      <c r="F568" s="10" t="s">
        <v>337</v>
      </c>
      <c r="G568" s="10"/>
      <c r="H568" s="10" t="s">
        <v>3593</v>
      </c>
      <c r="I568" s="10"/>
      <c r="J568" s="10" t="s">
        <v>3593</v>
      </c>
      <c r="K568" s="10"/>
      <c r="L568" s="10" t="s">
        <v>3594</v>
      </c>
      <c r="M568" s="10"/>
      <c r="N568" s="10" t="s">
        <v>875</v>
      </c>
      <c r="O568" s="10" t="s">
        <v>876</v>
      </c>
      <c r="P568" s="10" t="s">
        <v>36</v>
      </c>
      <c r="Q568" s="10" t="s">
        <v>16</v>
      </c>
      <c r="R568" s="10" t="s">
        <v>1899</v>
      </c>
    </row>
    <row r="569" spans="1:18" s="11" customFormat="1" hidden="1" x14ac:dyDescent="0.25">
      <c r="A569" s="9" t="s">
        <v>3595</v>
      </c>
      <c r="B569" s="9" t="s">
        <v>3596</v>
      </c>
      <c r="C569" s="10"/>
      <c r="D569" s="10" t="s">
        <v>3597</v>
      </c>
      <c r="E569" s="10" t="s">
        <v>992</v>
      </c>
      <c r="F569" s="10" t="s">
        <v>337</v>
      </c>
      <c r="G569" s="10"/>
      <c r="H569" s="10" t="s">
        <v>3598</v>
      </c>
      <c r="I569" s="10" t="s">
        <v>3599</v>
      </c>
      <c r="J569" s="10" t="s">
        <v>3600</v>
      </c>
      <c r="K569" s="10"/>
      <c r="L569" s="10" t="s">
        <v>3601</v>
      </c>
      <c r="M569" s="10"/>
      <c r="N569" s="10" t="s">
        <v>13</v>
      </c>
      <c r="O569" s="10" t="s">
        <v>14</v>
      </c>
      <c r="P569" s="10" t="s">
        <v>36</v>
      </c>
      <c r="Q569" s="10" t="s">
        <v>30</v>
      </c>
      <c r="R569" s="10" t="s">
        <v>1899</v>
      </c>
    </row>
    <row r="570" spans="1:18" s="11" customFormat="1" x14ac:dyDescent="0.25">
      <c r="A570" s="9" t="s">
        <v>862</v>
      </c>
      <c r="B570" s="9" t="s">
        <v>863</v>
      </c>
      <c r="C570" s="10"/>
      <c r="D570" s="10" t="s">
        <v>864</v>
      </c>
      <c r="E570" s="10" t="s">
        <v>54</v>
      </c>
      <c r="F570" s="10" t="s">
        <v>337</v>
      </c>
      <c r="G570" s="10"/>
      <c r="H570" s="10" t="s">
        <v>865</v>
      </c>
      <c r="I570" s="10" t="s">
        <v>866</v>
      </c>
      <c r="J570" s="10" t="s">
        <v>867</v>
      </c>
      <c r="K570" s="10"/>
      <c r="L570" s="10" t="s">
        <v>868</v>
      </c>
      <c r="M570" s="10"/>
      <c r="N570" s="10" t="s">
        <v>72</v>
      </c>
      <c r="O570" s="10" t="s">
        <v>19</v>
      </c>
      <c r="P570" s="10" t="s">
        <v>36</v>
      </c>
      <c r="Q570" s="10" t="s">
        <v>16</v>
      </c>
      <c r="R570" s="10" t="s">
        <v>838</v>
      </c>
    </row>
    <row r="571" spans="1:18" s="11" customFormat="1" hidden="1" x14ac:dyDescent="0.25">
      <c r="A571" s="9" t="s">
        <v>3602</v>
      </c>
      <c r="B571" s="9" t="s">
        <v>3603</v>
      </c>
      <c r="C571" s="10"/>
      <c r="D571" s="10" t="s">
        <v>1135</v>
      </c>
      <c r="E571" s="10" t="s">
        <v>999</v>
      </c>
      <c r="F571" s="10" t="s">
        <v>337</v>
      </c>
      <c r="G571" s="10"/>
      <c r="H571" s="10" t="s">
        <v>3604</v>
      </c>
      <c r="I571" s="10" t="s">
        <v>3605</v>
      </c>
      <c r="J571" s="10" t="s">
        <v>1144</v>
      </c>
      <c r="K571" s="10"/>
      <c r="L571" s="10" t="s">
        <v>3606</v>
      </c>
      <c r="M571" s="10" t="s">
        <v>3607</v>
      </c>
      <c r="N571" s="10" t="s">
        <v>115</v>
      </c>
      <c r="O571" s="10" t="s">
        <v>116</v>
      </c>
      <c r="P571" s="10"/>
      <c r="Q571" s="10" t="s">
        <v>16</v>
      </c>
      <c r="R571" s="10" t="s">
        <v>3533</v>
      </c>
    </row>
    <row r="572" spans="1:18" s="11" customFormat="1" hidden="1" x14ac:dyDescent="0.25">
      <c r="A572" s="9" t="s">
        <v>3608</v>
      </c>
      <c r="B572" s="9" t="s">
        <v>3609</v>
      </c>
      <c r="C572" s="10"/>
      <c r="D572" s="10" t="s">
        <v>3610</v>
      </c>
      <c r="E572" s="10" t="s">
        <v>999</v>
      </c>
      <c r="F572" s="10" t="s">
        <v>337</v>
      </c>
      <c r="G572" s="10"/>
      <c r="H572" s="10" t="s">
        <v>1600</v>
      </c>
      <c r="I572" s="10" t="s">
        <v>1601</v>
      </c>
      <c r="J572" s="10" t="s">
        <v>1602</v>
      </c>
      <c r="K572" s="10"/>
      <c r="L572" s="10" t="s">
        <v>1603</v>
      </c>
      <c r="M572" s="10" t="s">
        <v>1604</v>
      </c>
      <c r="N572" s="10" t="s">
        <v>13</v>
      </c>
      <c r="O572" s="10" t="s">
        <v>14</v>
      </c>
      <c r="P572" s="10" t="s">
        <v>15</v>
      </c>
      <c r="Q572" s="10" t="s">
        <v>16</v>
      </c>
      <c r="R572" s="10" t="s">
        <v>26</v>
      </c>
    </row>
    <row r="573" spans="1:18" s="11" customFormat="1" hidden="1" x14ac:dyDescent="0.25">
      <c r="A573" s="9" t="s">
        <v>3611</v>
      </c>
      <c r="B573" s="9" t="s">
        <v>3612</v>
      </c>
      <c r="C573" s="10"/>
      <c r="D573" s="10" t="s">
        <v>3613</v>
      </c>
      <c r="E573" s="10" t="s">
        <v>999</v>
      </c>
      <c r="F573" s="10" t="s">
        <v>337</v>
      </c>
      <c r="G573" s="10"/>
      <c r="H573" s="10" t="s">
        <v>641</v>
      </c>
      <c r="I573" s="10" t="s">
        <v>642</v>
      </c>
      <c r="J573" s="10" t="s">
        <v>643</v>
      </c>
      <c r="K573" s="10"/>
      <c r="L573" s="10" t="s">
        <v>644</v>
      </c>
      <c r="M573" s="10"/>
      <c r="N573" s="10" t="s">
        <v>13</v>
      </c>
      <c r="O573" s="10" t="s">
        <v>14</v>
      </c>
      <c r="P573" s="10" t="s">
        <v>223</v>
      </c>
      <c r="Q573" s="10" t="s">
        <v>16</v>
      </c>
      <c r="R573" s="10" t="s">
        <v>26</v>
      </c>
    </row>
    <row r="574" spans="1:18" s="11" customFormat="1" hidden="1" x14ac:dyDescent="0.25">
      <c r="A574" s="9" t="s">
        <v>3614</v>
      </c>
      <c r="B574" s="9" t="s">
        <v>3615</v>
      </c>
      <c r="C574" s="10"/>
      <c r="D574" s="10" t="s">
        <v>3616</v>
      </c>
      <c r="E574" s="10" t="s">
        <v>992</v>
      </c>
      <c r="F574" s="10" t="s">
        <v>337</v>
      </c>
      <c r="G574" s="10"/>
      <c r="H574" s="10" t="s">
        <v>3617</v>
      </c>
      <c r="I574" s="10" t="s">
        <v>3618</v>
      </c>
      <c r="J574" s="10" t="s">
        <v>3619</v>
      </c>
      <c r="K574" s="10"/>
      <c r="L574" s="10" t="s">
        <v>3620</v>
      </c>
      <c r="M574" s="10"/>
      <c r="N574" s="10" t="s">
        <v>904</v>
      </c>
      <c r="O574" s="10" t="s">
        <v>42</v>
      </c>
      <c r="P574" s="10" t="s">
        <v>37</v>
      </c>
      <c r="Q574" s="10" t="s">
        <v>16</v>
      </c>
      <c r="R574" s="10" t="s">
        <v>2058</v>
      </c>
    </row>
    <row r="575" spans="1:18" s="11" customFormat="1" x14ac:dyDescent="0.25">
      <c r="A575" s="9" t="s">
        <v>869</v>
      </c>
      <c r="B575" s="9" t="s">
        <v>870</v>
      </c>
      <c r="C575" s="10"/>
      <c r="D575" s="10" t="s">
        <v>158</v>
      </c>
      <c r="E575" s="10" t="s">
        <v>871</v>
      </c>
      <c r="F575" s="10" t="s">
        <v>337</v>
      </c>
      <c r="G575" s="10"/>
      <c r="H575" s="10" t="s">
        <v>872</v>
      </c>
      <c r="I575" s="10" t="s">
        <v>873</v>
      </c>
      <c r="J575" s="10" t="s">
        <v>872</v>
      </c>
      <c r="K575" s="10"/>
      <c r="L575" s="10" t="s">
        <v>874</v>
      </c>
      <c r="M575" s="10"/>
      <c r="N575" s="10" t="s">
        <v>875</v>
      </c>
      <c r="O575" s="10" t="s">
        <v>876</v>
      </c>
      <c r="P575" s="10" t="s">
        <v>37</v>
      </c>
      <c r="Q575" s="10" t="s">
        <v>16</v>
      </c>
      <c r="R575" s="10" t="s">
        <v>53</v>
      </c>
    </row>
    <row r="576" spans="1:18" s="11" customFormat="1" hidden="1" x14ac:dyDescent="0.25">
      <c r="A576" s="9" t="s">
        <v>3621</v>
      </c>
      <c r="B576" s="9" t="s">
        <v>3622</v>
      </c>
      <c r="C576" s="10"/>
      <c r="D576" s="10" t="s">
        <v>2957</v>
      </c>
      <c r="E576" s="10" t="s">
        <v>999</v>
      </c>
      <c r="F576" s="10" t="s">
        <v>337</v>
      </c>
      <c r="G576" s="10"/>
      <c r="H576" s="10" t="s">
        <v>3623</v>
      </c>
      <c r="I576" s="10" t="s">
        <v>3624</v>
      </c>
      <c r="J576" s="10"/>
      <c r="K576" s="10"/>
      <c r="L576" s="10" t="s">
        <v>3625</v>
      </c>
      <c r="M576" s="10"/>
      <c r="N576" s="10" t="s">
        <v>115</v>
      </c>
      <c r="O576" s="10" t="s">
        <v>116</v>
      </c>
      <c r="P576" s="10"/>
      <c r="Q576" s="10" t="s">
        <v>16</v>
      </c>
      <c r="R576" s="10" t="s">
        <v>26</v>
      </c>
    </row>
    <row r="577" spans="1:18" s="11" customFormat="1" hidden="1" x14ac:dyDescent="0.25">
      <c r="A577" s="9" t="s">
        <v>3626</v>
      </c>
      <c r="B577" s="9" t="s">
        <v>3627</v>
      </c>
      <c r="C577" s="10"/>
      <c r="D577" s="10" t="s">
        <v>3628</v>
      </c>
      <c r="E577" s="10" t="s">
        <v>999</v>
      </c>
      <c r="F577" s="10" t="s">
        <v>337</v>
      </c>
      <c r="G577" s="10"/>
      <c r="H577" s="10" t="s">
        <v>1142</v>
      </c>
      <c r="I577" s="10" t="s">
        <v>3629</v>
      </c>
      <c r="J577" s="10" t="s">
        <v>3630</v>
      </c>
      <c r="K577" s="10"/>
      <c r="L577" s="10" t="s">
        <v>3631</v>
      </c>
      <c r="M577" s="10" t="s">
        <v>3632</v>
      </c>
      <c r="N577" s="10" t="s">
        <v>115</v>
      </c>
      <c r="O577" s="10" t="s">
        <v>116</v>
      </c>
      <c r="P577" s="10"/>
      <c r="Q577" s="10" t="s">
        <v>16</v>
      </c>
      <c r="R577" s="10" t="s">
        <v>26</v>
      </c>
    </row>
    <row r="578" spans="1:18" s="11" customFormat="1" hidden="1" x14ac:dyDescent="0.25">
      <c r="A578" s="9" t="s">
        <v>3633</v>
      </c>
      <c r="B578" s="9" t="s">
        <v>3634</v>
      </c>
      <c r="C578" s="10"/>
      <c r="D578" s="10" t="s">
        <v>3635</v>
      </c>
      <c r="E578" s="10" t="s">
        <v>999</v>
      </c>
      <c r="F578" s="10" t="s">
        <v>337</v>
      </c>
      <c r="G578" s="10"/>
      <c r="H578" s="10"/>
      <c r="I578" s="10"/>
      <c r="J578" s="10"/>
      <c r="K578" s="10" t="s">
        <v>123</v>
      </c>
      <c r="L578" s="10" t="s">
        <v>123</v>
      </c>
      <c r="M578" s="10"/>
      <c r="N578" s="10" t="s">
        <v>3636</v>
      </c>
      <c r="O578" s="10" t="s">
        <v>42</v>
      </c>
      <c r="P578" s="10" t="s">
        <v>37</v>
      </c>
      <c r="Q578" s="10" t="s">
        <v>16</v>
      </c>
      <c r="R578" s="10" t="s">
        <v>26</v>
      </c>
    </row>
    <row r="579" spans="1:18" s="11" customFormat="1" hidden="1" x14ac:dyDescent="0.25">
      <c r="A579" s="9" t="s">
        <v>3637</v>
      </c>
      <c r="B579" s="9" t="s">
        <v>3638</v>
      </c>
      <c r="C579" s="10"/>
      <c r="D579" s="10" t="s">
        <v>3639</v>
      </c>
      <c r="E579" s="10" t="s">
        <v>992</v>
      </c>
      <c r="F579" s="10" t="s">
        <v>337</v>
      </c>
      <c r="G579" s="10"/>
      <c r="H579" s="10" t="s">
        <v>1516</v>
      </c>
      <c r="I579" s="10" t="s">
        <v>1517</v>
      </c>
      <c r="J579" s="10" t="s">
        <v>1518</v>
      </c>
      <c r="K579" s="10"/>
      <c r="L579" s="10" t="s">
        <v>1519</v>
      </c>
      <c r="M579" s="10" t="s">
        <v>1520</v>
      </c>
      <c r="N579" s="10" t="s">
        <v>13</v>
      </c>
      <c r="O579" s="10" t="s">
        <v>14</v>
      </c>
      <c r="P579" s="10" t="s">
        <v>15</v>
      </c>
      <c r="Q579" s="10" t="s">
        <v>16</v>
      </c>
      <c r="R579" s="10" t="s">
        <v>182</v>
      </c>
    </row>
    <row r="580" spans="1:18" s="11" customFormat="1" hidden="1" x14ac:dyDescent="0.25">
      <c r="A580" s="9" t="s">
        <v>3640</v>
      </c>
      <c r="B580" s="9" t="s">
        <v>3641</v>
      </c>
      <c r="C580" s="10"/>
      <c r="D580" s="10" t="s">
        <v>3642</v>
      </c>
      <c r="E580" s="10" t="s">
        <v>1449</v>
      </c>
      <c r="F580" s="10" t="s">
        <v>337</v>
      </c>
      <c r="G580" s="10"/>
      <c r="H580" s="10" t="s">
        <v>3643</v>
      </c>
      <c r="I580" s="10" t="s">
        <v>3644</v>
      </c>
      <c r="J580" s="10" t="s">
        <v>3645</v>
      </c>
      <c r="K580" s="10"/>
      <c r="L580" s="10" t="s">
        <v>3646</v>
      </c>
      <c r="M580" s="10"/>
      <c r="N580" s="10" t="s">
        <v>904</v>
      </c>
      <c r="O580" s="10" t="s">
        <v>42</v>
      </c>
      <c r="P580" s="10" t="s">
        <v>37</v>
      </c>
      <c r="Q580" s="10" t="s">
        <v>16</v>
      </c>
      <c r="R580" s="10" t="s">
        <v>3647</v>
      </c>
    </row>
    <row r="581" spans="1:18" s="11" customFormat="1" x14ac:dyDescent="0.25">
      <c r="A581" s="9" t="s">
        <v>877</v>
      </c>
      <c r="B581" s="9" t="s">
        <v>878</v>
      </c>
      <c r="C581" s="10"/>
      <c r="D581" s="10" t="s">
        <v>879</v>
      </c>
      <c r="E581" s="10" t="s">
        <v>39</v>
      </c>
      <c r="F581" s="10" t="s">
        <v>337</v>
      </c>
      <c r="G581" s="10"/>
      <c r="H581" s="10" t="s">
        <v>423</v>
      </c>
      <c r="I581" s="10" t="s">
        <v>424</v>
      </c>
      <c r="J581" s="10" t="s">
        <v>423</v>
      </c>
      <c r="K581" s="10"/>
      <c r="L581" s="10" t="s">
        <v>425</v>
      </c>
      <c r="M581" s="10"/>
      <c r="N581" s="10" t="s">
        <v>18</v>
      </c>
      <c r="O581" s="10" t="s">
        <v>19</v>
      </c>
      <c r="P581" s="10" t="s">
        <v>38</v>
      </c>
      <c r="Q581" s="10" t="s">
        <v>16</v>
      </c>
      <c r="R581" s="10" t="s">
        <v>207</v>
      </c>
    </row>
    <row r="582" spans="1:18" s="11" customFormat="1" hidden="1" x14ac:dyDescent="0.25">
      <c r="A582" s="9" t="s">
        <v>3648</v>
      </c>
      <c r="B582" s="9" t="s">
        <v>3649</v>
      </c>
      <c r="C582" s="10"/>
      <c r="D582" s="10" t="s">
        <v>3650</v>
      </c>
      <c r="E582" s="10" t="s">
        <v>1585</v>
      </c>
      <c r="F582" s="10" t="s">
        <v>337</v>
      </c>
      <c r="G582" s="10"/>
      <c r="H582" s="10" t="s">
        <v>3128</v>
      </c>
      <c r="I582" s="10" t="s">
        <v>1137</v>
      </c>
      <c r="J582" s="10" t="s">
        <v>3651</v>
      </c>
      <c r="K582" s="10"/>
      <c r="L582" s="10" t="s">
        <v>3652</v>
      </c>
      <c r="M582" s="10"/>
      <c r="N582" s="10" t="s">
        <v>115</v>
      </c>
      <c r="O582" s="10" t="s">
        <v>116</v>
      </c>
      <c r="P582" s="10"/>
      <c r="Q582" s="10" t="s">
        <v>16</v>
      </c>
      <c r="R582" s="10" t="s">
        <v>182</v>
      </c>
    </row>
    <row r="583" spans="1:18" s="11" customFormat="1" x14ac:dyDescent="0.25">
      <c r="A583" s="9" t="s">
        <v>880</v>
      </c>
      <c r="B583" s="9" t="s">
        <v>881</v>
      </c>
      <c r="C583" s="10"/>
      <c r="D583" s="10" t="s">
        <v>882</v>
      </c>
      <c r="E583" s="10" t="s">
        <v>24</v>
      </c>
      <c r="F583" s="10" t="s">
        <v>337</v>
      </c>
      <c r="G583" s="10"/>
      <c r="H583" s="10" t="s">
        <v>883</v>
      </c>
      <c r="I583" s="10" t="s">
        <v>884</v>
      </c>
      <c r="J583" s="10" t="s">
        <v>883</v>
      </c>
      <c r="K583" s="10"/>
      <c r="L583" s="10" t="s">
        <v>885</v>
      </c>
      <c r="M583" s="10"/>
      <c r="N583" s="10" t="s">
        <v>157</v>
      </c>
      <c r="O583" s="10" t="s">
        <v>21</v>
      </c>
      <c r="P583" s="10" t="s">
        <v>20</v>
      </c>
      <c r="Q583" s="10" t="s">
        <v>16</v>
      </c>
      <c r="R583" s="10" t="s">
        <v>190</v>
      </c>
    </row>
    <row r="584" spans="1:18" s="11" customFormat="1" hidden="1" x14ac:dyDescent="0.25">
      <c r="A584" s="9" t="s">
        <v>3653</v>
      </c>
      <c r="B584" s="9" t="s">
        <v>3654</v>
      </c>
      <c r="C584" s="10"/>
      <c r="D584" s="10" t="s">
        <v>3655</v>
      </c>
      <c r="E584" s="10" t="s">
        <v>999</v>
      </c>
      <c r="F584" s="10" t="s">
        <v>337</v>
      </c>
      <c r="G584" s="10"/>
      <c r="H584" s="10" t="s">
        <v>3474</v>
      </c>
      <c r="I584" s="10" t="s">
        <v>3475</v>
      </c>
      <c r="J584" s="10" t="s">
        <v>3476</v>
      </c>
      <c r="K584" s="10"/>
      <c r="L584" s="10" t="s">
        <v>3477</v>
      </c>
      <c r="M584" s="10"/>
      <c r="N584" s="10" t="s">
        <v>13</v>
      </c>
      <c r="O584" s="10" t="s">
        <v>14</v>
      </c>
      <c r="P584" s="10" t="s">
        <v>38</v>
      </c>
      <c r="Q584" s="10" t="s">
        <v>16</v>
      </c>
      <c r="R584" s="10" t="s">
        <v>3647</v>
      </c>
    </row>
    <row r="585" spans="1:18" s="11" customFormat="1" hidden="1" x14ac:dyDescent="0.25">
      <c r="A585" s="9" t="s">
        <v>3656</v>
      </c>
      <c r="B585" s="9" t="s">
        <v>3657</v>
      </c>
      <c r="C585" s="10"/>
      <c r="D585" s="10" t="s">
        <v>3099</v>
      </c>
      <c r="E585" s="10" t="s">
        <v>999</v>
      </c>
      <c r="F585" s="10" t="s">
        <v>337</v>
      </c>
      <c r="G585" s="10"/>
      <c r="H585" s="10" t="s">
        <v>3658</v>
      </c>
      <c r="I585" s="10" t="s">
        <v>3659</v>
      </c>
      <c r="J585" s="10" t="s">
        <v>3660</v>
      </c>
      <c r="K585" s="10"/>
      <c r="L585" s="10" t="s">
        <v>3661</v>
      </c>
      <c r="M585" s="10" t="s">
        <v>3662</v>
      </c>
      <c r="N585" s="10" t="s">
        <v>115</v>
      </c>
      <c r="O585" s="10" t="s">
        <v>116</v>
      </c>
      <c r="P585" s="10"/>
      <c r="Q585" s="10" t="s">
        <v>16</v>
      </c>
      <c r="R585" s="10" t="s">
        <v>3647</v>
      </c>
    </row>
    <row r="586" spans="1:18" s="11" customFormat="1" x14ac:dyDescent="0.25">
      <c r="A586" s="9" t="s">
        <v>886</v>
      </c>
      <c r="B586" s="9" t="s">
        <v>887</v>
      </c>
      <c r="C586" s="10"/>
      <c r="D586" s="10" t="s">
        <v>888</v>
      </c>
      <c r="E586" s="10" t="s">
        <v>24</v>
      </c>
      <c r="F586" s="10" t="s">
        <v>337</v>
      </c>
      <c r="G586" s="10"/>
      <c r="H586" s="10" t="s">
        <v>889</v>
      </c>
      <c r="I586" s="10" t="s">
        <v>890</v>
      </c>
      <c r="J586" s="10" t="s">
        <v>891</v>
      </c>
      <c r="K586" s="10"/>
      <c r="L586" s="10" t="s">
        <v>892</v>
      </c>
      <c r="M586" s="10"/>
      <c r="N586" s="10" t="s">
        <v>893</v>
      </c>
      <c r="O586" s="10" t="s">
        <v>42</v>
      </c>
      <c r="P586" s="10" t="s">
        <v>20</v>
      </c>
      <c r="Q586" s="10" t="s">
        <v>16</v>
      </c>
      <c r="R586" s="10" t="s">
        <v>190</v>
      </c>
    </row>
    <row r="587" spans="1:18" s="11" customFormat="1" hidden="1" x14ac:dyDescent="0.25">
      <c r="A587" s="9" t="s">
        <v>3663</v>
      </c>
      <c r="B587" s="9" t="s">
        <v>3664</v>
      </c>
      <c r="C587" s="10"/>
      <c r="D587" s="10" t="s">
        <v>3665</v>
      </c>
      <c r="E587" s="10" t="s">
        <v>992</v>
      </c>
      <c r="F587" s="10" t="s">
        <v>337</v>
      </c>
      <c r="G587" s="10"/>
      <c r="H587" s="10" t="s">
        <v>438</v>
      </c>
      <c r="I587" s="10" t="s">
        <v>439</v>
      </c>
      <c r="J587" s="10" t="s">
        <v>440</v>
      </c>
      <c r="K587" s="10"/>
      <c r="L587" s="10" t="s">
        <v>441</v>
      </c>
      <c r="M587" s="10"/>
      <c r="N587" s="10" t="s">
        <v>3636</v>
      </c>
      <c r="O587" s="10" t="s">
        <v>42</v>
      </c>
      <c r="P587" s="10" t="s">
        <v>37</v>
      </c>
      <c r="Q587" s="10" t="s">
        <v>16</v>
      </c>
      <c r="R587" s="10" t="s">
        <v>182</v>
      </c>
    </row>
    <row r="588" spans="1:18" s="11" customFormat="1" x14ac:dyDescent="0.25">
      <c r="A588" s="9" t="s">
        <v>894</v>
      </c>
      <c r="B588" s="9" t="s">
        <v>895</v>
      </c>
      <c r="C588" s="10"/>
      <c r="D588" s="10" t="s">
        <v>879</v>
      </c>
      <c r="E588" s="10" t="s">
        <v>54</v>
      </c>
      <c r="F588" s="10" t="s">
        <v>337</v>
      </c>
      <c r="G588" s="10"/>
      <c r="H588" s="10" t="s">
        <v>139</v>
      </c>
      <c r="I588" s="10"/>
      <c r="J588" s="10" t="s">
        <v>139</v>
      </c>
      <c r="K588" s="10"/>
      <c r="L588" s="10" t="s">
        <v>896</v>
      </c>
      <c r="M588" s="10"/>
      <c r="N588" s="10" t="s">
        <v>27</v>
      </c>
      <c r="O588" s="10" t="s">
        <v>28</v>
      </c>
      <c r="P588" s="10" t="s">
        <v>36</v>
      </c>
      <c r="Q588" s="10" t="s">
        <v>16</v>
      </c>
      <c r="R588" s="10" t="s">
        <v>277</v>
      </c>
    </row>
    <row r="589" spans="1:18" s="11" customFormat="1" x14ac:dyDescent="0.25">
      <c r="A589" s="9" t="s">
        <v>897</v>
      </c>
      <c r="B589" s="9" t="s">
        <v>898</v>
      </c>
      <c r="C589" s="10"/>
      <c r="D589" s="10" t="s">
        <v>899</v>
      </c>
      <c r="E589" s="10" t="s">
        <v>39</v>
      </c>
      <c r="F589" s="10" t="s">
        <v>337</v>
      </c>
      <c r="G589" s="10"/>
      <c r="H589" s="10" t="s">
        <v>883</v>
      </c>
      <c r="I589" s="10" t="s">
        <v>884</v>
      </c>
      <c r="J589" s="10" t="s">
        <v>883</v>
      </c>
      <c r="K589" s="10"/>
      <c r="L589" s="10" t="s">
        <v>885</v>
      </c>
      <c r="M589" s="10"/>
      <c r="N589" s="10" t="s">
        <v>157</v>
      </c>
      <c r="O589" s="10" t="s">
        <v>21</v>
      </c>
      <c r="P589" s="10" t="s">
        <v>20</v>
      </c>
      <c r="Q589" s="10" t="s">
        <v>16</v>
      </c>
      <c r="R589" s="10" t="s">
        <v>207</v>
      </c>
    </row>
    <row r="590" spans="1:18" s="11" customFormat="1" x14ac:dyDescent="0.25">
      <c r="A590" s="9" t="s">
        <v>900</v>
      </c>
      <c r="B590" s="9" t="s">
        <v>901</v>
      </c>
      <c r="C590" s="10"/>
      <c r="D590" s="10" t="s">
        <v>902</v>
      </c>
      <c r="E590" s="10" t="s">
        <v>17</v>
      </c>
      <c r="F590" s="10" t="s">
        <v>337</v>
      </c>
      <c r="G590" s="10"/>
      <c r="H590" s="10" t="s">
        <v>216</v>
      </c>
      <c r="I590" s="10" t="s">
        <v>217</v>
      </c>
      <c r="J590" s="10" t="s">
        <v>218</v>
      </c>
      <c r="K590" s="10"/>
      <c r="L590" s="10" t="s">
        <v>903</v>
      </c>
      <c r="M590" s="10"/>
      <c r="N590" s="10" t="s">
        <v>904</v>
      </c>
      <c r="O590" s="10" t="s">
        <v>42</v>
      </c>
      <c r="P590" s="10" t="s">
        <v>36</v>
      </c>
      <c r="Q590" s="10" t="s">
        <v>16</v>
      </c>
      <c r="R590" s="10" t="s">
        <v>207</v>
      </c>
    </row>
    <row r="591" spans="1:18" s="11" customFormat="1" hidden="1" x14ac:dyDescent="0.25">
      <c r="A591" s="9" t="s">
        <v>3666</v>
      </c>
      <c r="B591" s="9" t="s">
        <v>3667</v>
      </c>
      <c r="C591" s="10"/>
      <c r="D591" s="10" t="s">
        <v>998</v>
      </c>
      <c r="E591" s="10" t="s">
        <v>999</v>
      </c>
      <c r="F591" s="10" t="s">
        <v>337</v>
      </c>
      <c r="G591" s="10"/>
      <c r="H591" s="10" t="s">
        <v>3668</v>
      </c>
      <c r="I591" s="10" t="s">
        <v>3669</v>
      </c>
      <c r="J591" s="10" t="s">
        <v>3670</v>
      </c>
      <c r="K591" s="10"/>
      <c r="L591" s="10" t="s">
        <v>3671</v>
      </c>
      <c r="M591" s="10" t="s">
        <v>3672</v>
      </c>
      <c r="N591" s="10" t="s">
        <v>115</v>
      </c>
      <c r="O591" s="10" t="s">
        <v>116</v>
      </c>
      <c r="P591" s="10"/>
      <c r="Q591" s="10" t="s">
        <v>16</v>
      </c>
      <c r="R591" s="10" t="s">
        <v>340</v>
      </c>
    </row>
    <row r="592" spans="1:18" s="11" customFormat="1" hidden="1" x14ac:dyDescent="0.25">
      <c r="A592" s="9" t="s">
        <v>3673</v>
      </c>
      <c r="B592" s="9" t="s">
        <v>3674</v>
      </c>
      <c r="C592" s="10"/>
      <c r="D592" s="10" t="s">
        <v>3675</v>
      </c>
      <c r="E592" s="10" t="s">
        <v>992</v>
      </c>
      <c r="F592" s="10" t="s">
        <v>337</v>
      </c>
      <c r="G592" s="10"/>
      <c r="H592" s="10" t="s">
        <v>3676</v>
      </c>
      <c r="I592" s="10"/>
      <c r="J592" s="10" t="s">
        <v>3676</v>
      </c>
      <c r="K592" s="10"/>
      <c r="L592" s="10" t="s">
        <v>3677</v>
      </c>
      <c r="M592" s="10"/>
      <c r="N592" s="10" t="s">
        <v>13</v>
      </c>
      <c r="O592" s="10" t="s">
        <v>14</v>
      </c>
      <c r="P592" s="10" t="s">
        <v>994</v>
      </c>
      <c r="Q592" s="10" t="s">
        <v>30</v>
      </c>
      <c r="R592" s="10" t="s">
        <v>124</v>
      </c>
    </row>
    <row r="593" spans="1:18" s="11" customFormat="1" hidden="1" x14ac:dyDescent="0.25">
      <c r="A593" s="9" t="s">
        <v>3678</v>
      </c>
      <c r="B593" s="9" t="s">
        <v>3679</v>
      </c>
      <c r="C593" s="10"/>
      <c r="D593" s="10" t="s">
        <v>3680</v>
      </c>
      <c r="E593" s="10" t="s">
        <v>992</v>
      </c>
      <c r="F593" s="10" t="s">
        <v>337</v>
      </c>
      <c r="G593" s="10"/>
      <c r="H593" s="10" t="s">
        <v>3681</v>
      </c>
      <c r="I593" s="10" t="s">
        <v>3682</v>
      </c>
      <c r="J593" s="10" t="s">
        <v>3683</v>
      </c>
      <c r="K593" s="10"/>
      <c r="L593" s="10" t="s">
        <v>3684</v>
      </c>
      <c r="M593" s="10"/>
      <c r="N593" s="10" t="s">
        <v>3636</v>
      </c>
      <c r="O593" s="10" t="s">
        <v>42</v>
      </c>
      <c r="P593" s="10" t="s">
        <v>37</v>
      </c>
      <c r="Q593" s="10" t="s">
        <v>16</v>
      </c>
      <c r="R593" s="10" t="s">
        <v>124</v>
      </c>
    </row>
    <row r="594" spans="1:18" s="11" customFormat="1" hidden="1" x14ac:dyDescent="0.25">
      <c r="A594" s="9" t="s">
        <v>3685</v>
      </c>
      <c r="B594" s="9" t="s">
        <v>3686</v>
      </c>
      <c r="C594" s="10"/>
      <c r="D594" s="10" t="s">
        <v>2528</v>
      </c>
      <c r="E594" s="10" t="s">
        <v>999</v>
      </c>
      <c r="F594" s="10" t="s">
        <v>337</v>
      </c>
      <c r="G594" s="10"/>
      <c r="H594" s="10" t="s">
        <v>3687</v>
      </c>
      <c r="I594" s="10" t="s">
        <v>3688</v>
      </c>
      <c r="J594" s="10" t="s">
        <v>3689</v>
      </c>
      <c r="K594" s="10"/>
      <c r="L594" s="10" t="s">
        <v>3690</v>
      </c>
      <c r="M594" s="10" t="s">
        <v>3691</v>
      </c>
      <c r="N594" s="10" t="s">
        <v>115</v>
      </c>
      <c r="O594" s="10" t="s">
        <v>116</v>
      </c>
      <c r="P594" s="10"/>
      <c r="Q594" s="10" t="s">
        <v>16</v>
      </c>
      <c r="R594" s="10" t="s">
        <v>340</v>
      </c>
    </row>
    <row r="595" spans="1:18" s="11" customFormat="1" hidden="1" x14ac:dyDescent="0.25">
      <c r="A595" s="9" t="s">
        <v>3692</v>
      </c>
      <c r="B595" s="9" t="s">
        <v>3693</v>
      </c>
      <c r="C595" s="10"/>
      <c r="D595" s="10" t="s">
        <v>3099</v>
      </c>
      <c r="E595" s="10" t="s">
        <v>999</v>
      </c>
      <c r="F595" s="10" t="s">
        <v>337</v>
      </c>
      <c r="G595" s="10"/>
      <c r="H595" s="10" t="s">
        <v>3694</v>
      </c>
      <c r="I595" s="10" t="s">
        <v>3695</v>
      </c>
      <c r="J595" s="10" t="s">
        <v>3696</v>
      </c>
      <c r="K595" s="10"/>
      <c r="L595" s="10" t="s">
        <v>3697</v>
      </c>
      <c r="M595" s="10" t="s">
        <v>3698</v>
      </c>
      <c r="N595" s="10" t="s">
        <v>13</v>
      </c>
      <c r="O595" s="10" t="s">
        <v>14</v>
      </c>
      <c r="P595" s="10" t="s">
        <v>50</v>
      </c>
      <c r="Q595" s="10" t="s">
        <v>16</v>
      </c>
      <c r="R595" s="10" t="s">
        <v>340</v>
      </c>
    </row>
    <row r="596" spans="1:18" s="11" customFormat="1" hidden="1" x14ac:dyDescent="0.25">
      <c r="A596" s="9" t="s">
        <v>3699</v>
      </c>
      <c r="B596" s="9" t="s">
        <v>3700</v>
      </c>
      <c r="C596" s="10"/>
      <c r="D596" s="10" t="s">
        <v>3099</v>
      </c>
      <c r="E596" s="10" t="s">
        <v>999</v>
      </c>
      <c r="F596" s="10" t="s">
        <v>337</v>
      </c>
      <c r="G596" s="10"/>
      <c r="H596" s="10" t="s">
        <v>1142</v>
      </c>
      <c r="I596" s="10" t="s">
        <v>3435</v>
      </c>
      <c r="J596" s="10" t="s">
        <v>3436</v>
      </c>
      <c r="K596" s="10"/>
      <c r="L596" s="10" t="s">
        <v>3437</v>
      </c>
      <c r="M596" s="10" t="s">
        <v>3438</v>
      </c>
      <c r="N596" s="10" t="s">
        <v>13</v>
      </c>
      <c r="O596" s="10" t="s">
        <v>14</v>
      </c>
      <c r="P596" s="10" t="s">
        <v>50</v>
      </c>
      <c r="Q596" s="10" t="s">
        <v>16</v>
      </c>
      <c r="R596" s="10" t="s">
        <v>340</v>
      </c>
    </row>
    <row r="597" spans="1:18" s="11" customFormat="1" hidden="1" x14ac:dyDescent="0.25">
      <c r="A597" s="9" t="s">
        <v>3701</v>
      </c>
      <c r="B597" s="9" t="s">
        <v>3702</v>
      </c>
      <c r="C597" s="10"/>
      <c r="D597" s="10" t="s">
        <v>2528</v>
      </c>
      <c r="E597" s="10" t="s">
        <v>999</v>
      </c>
      <c r="F597" s="10" t="s">
        <v>337</v>
      </c>
      <c r="G597" s="10"/>
      <c r="H597" s="10" t="s">
        <v>3703</v>
      </c>
      <c r="I597" s="10" t="s">
        <v>3704</v>
      </c>
      <c r="J597" s="10"/>
      <c r="K597" s="10"/>
      <c r="L597" s="10" t="s">
        <v>3705</v>
      </c>
      <c r="M597" s="10"/>
      <c r="N597" s="10" t="s">
        <v>13</v>
      </c>
      <c r="O597" s="10" t="s">
        <v>14</v>
      </c>
      <c r="P597" s="10" t="s">
        <v>50</v>
      </c>
      <c r="Q597" s="10" t="s">
        <v>16</v>
      </c>
      <c r="R597" s="10" t="s">
        <v>340</v>
      </c>
    </row>
    <row r="598" spans="1:18" s="11" customFormat="1" hidden="1" x14ac:dyDescent="0.25">
      <c r="A598" s="9" t="s">
        <v>3706</v>
      </c>
      <c r="B598" s="9" t="s">
        <v>3707</v>
      </c>
      <c r="C598" s="10"/>
      <c r="D598" s="10" t="s">
        <v>3708</v>
      </c>
      <c r="E598" s="10" t="s">
        <v>999</v>
      </c>
      <c r="F598" s="10" t="s">
        <v>337</v>
      </c>
      <c r="G598" s="10"/>
      <c r="H598" s="10" t="s">
        <v>1798</v>
      </c>
      <c r="I598" s="10" t="s">
        <v>1799</v>
      </c>
      <c r="J598" s="10" t="s">
        <v>1800</v>
      </c>
      <c r="K598" s="10"/>
      <c r="L598" s="10" t="s">
        <v>1801</v>
      </c>
      <c r="M598" s="10"/>
      <c r="N598" s="10" t="s">
        <v>13</v>
      </c>
      <c r="O598" s="10" t="s">
        <v>14</v>
      </c>
      <c r="P598" s="10" t="s">
        <v>50</v>
      </c>
      <c r="Q598" s="10" t="s">
        <v>16</v>
      </c>
      <c r="R598" s="10" t="s">
        <v>340</v>
      </c>
    </row>
    <row r="599" spans="1:18" s="11" customFormat="1" hidden="1" x14ac:dyDescent="0.25">
      <c r="A599" s="10" t="s">
        <v>3709</v>
      </c>
      <c r="B599" s="9" t="s">
        <v>3710</v>
      </c>
      <c r="C599" s="10"/>
      <c r="D599" s="10" t="s">
        <v>3711</v>
      </c>
      <c r="E599" s="10" t="s">
        <v>992</v>
      </c>
      <c r="F599" s="10" t="s">
        <v>337</v>
      </c>
      <c r="G599" s="10"/>
      <c r="H599" s="10" t="s">
        <v>470</v>
      </c>
      <c r="I599" s="10" t="s">
        <v>471</v>
      </c>
      <c r="J599" s="10"/>
      <c r="K599" s="10"/>
      <c r="L599" s="10" t="s">
        <v>472</v>
      </c>
      <c r="M599" s="10"/>
      <c r="N599" s="10" t="s">
        <v>3712</v>
      </c>
      <c r="O599" s="10" t="s">
        <v>233</v>
      </c>
      <c r="P599" s="10" t="s">
        <v>37</v>
      </c>
      <c r="Q599" s="10" t="s">
        <v>16</v>
      </c>
      <c r="R599" s="10" t="s">
        <v>124</v>
      </c>
    </row>
    <row r="600" spans="1:18" s="11" customFormat="1" hidden="1" x14ac:dyDescent="0.25">
      <c r="A600" s="9" t="s">
        <v>3713</v>
      </c>
      <c r="B600" s="9" t="s">
        <v>3714</v>
      </c>
      <c r="C600" s="10"/>
      <c r="D600" s="10" t="s">
        <v>3715</v>
      </c>
      <c r="E600" s="10" t="s">
        <v>999</v>
      </c>
      <c r="F600" s="10" t="s">
        <v>337</v>
      </c>
      <c r="G600" s="10"/>
      <c r="H600" s="10" t="s">
        <v>1247</v>
      </c>
      <c r="I600" s="10" t="s">
        <v>1248</v>
      </c>
      <c r="J600" s="10" t="s">
        <v>1249</v>
      </c>
      <c r="K600" s="10"/>
      <c r="L600" s="10" t="s">
        <v>1250</v>
      </c>
      <c r="M600" s="10"/>
      <c r="N600" s="10" t="s">
        <v>13</v>
      </c>
      <c r="O600" s="10" t="s">
        <v>14</v>
      </c>
      <c r="P600" s="10" t="s">
        <v>50</v>
      </c>
      <c r="Q600" s="10" t="s">
        <v>16</v>
      </c>
      <c r="R600" s="10" t="s">
        <v>340</v>
      </c>
    </row>
    <row r="601" spans="1:18" s="11" customFormat="1" hidden="1" x14ac:dyDescent="0.25">
      <c r="A601" s="9" t="s">
        <v>3716</v>
      </c>
      <c r="B601" s="9" t="s">
        <v>3717</v>
      </c>
      <c r="C601" s="10"/>
      <c r="D601" s="10" t="s">
        <v>3099</v>
      </c>
      <c r="E601" s="10" t="s">
        <v>999</v>
      </c>
      <c r="F601" s="10" t="s">
        <v>337</v>
      </c>
      <c r="G601" s="10"/>
      <c r="H601" s="10" t="s">
        <v>1142</v>
      </c>
      <c r="I601" s="10" t="s">
        <v>2771</v>
      </c>
      <c r="J601" s="10"/>
      <c r="K601" s="10"/>
      <c r="L601" s="10" t="s">
        <v>3718</v>
      </c>
      <c r="M601" s="10"/>
      <c r="N601" s="10" t="s">
        <v>13</v>
      </c>
      <c r="O601" s="10" t="s">
        <v>14</v>
      </c>
      <c r="P601" s="10" t="s">
        <v>50</v>
      </c>
      <c r="Q601" s="10" t="s">
        <v>16</v>
      </c>
      <c r="R601" s="10">
        <v>8</v>
      </c>
    </row>
    <row r="602" spans="1:18" s="11" customFormat="1" hidden="1" x14ac:dyDescent="0.25">
      <c r="A602" s="9" t="s">
        <v>3719</v>
      </c>
      <c r="B602" s="9" t="s">
        <v>3720</v>
      </c>
      <c r="C602" s="10"/>
      <c r="D602" s="10" t="s">
        <v>2528</v>
      </c>
      <c r="E602" s="10" t="s">
        <v>999</v>
      </c>
      <c r="F602" s="10" t="s">
        <v>337</v>
      </c>
      <c r="G602" s="10"/>
      <c r="H602" s="10" t="s">
        <v>2161</v>
      </c>
      <c r="I602" s="10" t="s">
        <v>2162</v>
      </c>
      <c r="J602" s="10"/>
      <c r="K602" s="10"/>
      <c r="L602" s="10" t="s">
        <v>2163</v>
      </c>
      <c r="M602" s="10" t="s">
        <v>2164</v>
      </c>
      <c r="N602" s="10" t="s">
        <v>13</v>
      </c>
      <c r="O602" s="10" t="s">
        <v>14</v>
      </c>
      <c r="P602" s="10" t="s">
        <v>50</v>
      </c>
      <c r="Q602" s="10" t="s">
        <v>16</v>
      </c>
      <c r="R602" s="10" t="s">
        <v>340</v>
      </c>
    </row>
    <row r="603" spans="1:18" s="11" customFormat="1" hidden="1" x14ac:dyDescent="0.25">
      <c r="A603" s="9" t="s">
        <v>3721</v>
      </c>
      <c r="B603" s="9" t="s">
        <v>3722</v>
      </c>
      <c r="C603" s="10"/>
      <c r="D603" s="10" t="s">
        <v>2957</v>
      </c>
      <c r="E603" s="10" t="s">
        <v>999</v>
      </c>
      <c r="F603" s="10" t="s">
        <v>337</v>
      </c>
      <c r="G603" s="10"/>
      <c r="H603" s="10" t="s">
        <v>1142</v>
      </c>
      <c r="I603" s="10" t="s">
        <v>3723</v>
      </c>
      <c r="J603" s="10" t="s">
        <v>1144</v>
      </c>
      <c r="K603" s="10"/>
      <c r="L603" s="10" t="s">
        <v>3724</v>
      </c>
      <c r="M603" s="10" t="s">
        <v>3725</v>
      </c>
      <c r="N603" s="10" t="s">
        <v>13</v>
      </c>
      <c r="O603" s="10" t="s">
        <v>14</v>
      </c>
      <c r="P603" s="10" t="s">
        <v>50</v>
      </c>
      <c r="Q603" s="10" t="s">
        <v>16</v>
      </c>
      <c r="R603" s="10" t="s">
        <v>340</v>
      </c>
    </row>
    <row r="604" spans="1:18" s="11" customFormat="1" hidden="1" x14ac:dyDescent="0.25">
      <c r="A604" s="9" t="s">
        <v>3726</v>
      </c>
      <c r="B604" s="9" t="s">
        <v>3727</v>
      </c>
      <c r="C604" s="10"/>
      <c r="D604" s="10" t="s">
        <v>3099</v>
      </c>
      <c r="E604" s="10" t="s">
        <v>999</v>
      </c>
      <c r="F604" s="10" t="s">
        <v>337</v>
      </c>
      <c r="G604" s="10"/>
      <c r="H604" s="10" t="s">
        <v>3728</v>
      </c>
      <c r="I604" s="10"/>
      <c r="J604" s="10" t="s">
        <v>3728</v>
      </c>
      <c r="K604" s="10"/>
      <c r="L604" s="10" t="s">
        <v>3729</v>
      </c>
      <c r="M604" s="10"/>
      <c r="N604" s="10" t="s">
        <v>13</v>
      </c>
      <c r="O604" s="10" t="s">
        <v>14</v>
      </c>
      <c r="P604" s="10" t="s">
        <v>50</v>
      </c>
      <c r="Q604" s="10" t="s">
        <v>16</v>
      </c>
      <c r="R604" s="10" t="s">
        <v>340</v>
      </c>
    </row>
    <row r="605" spans="1:18" s="11" customFormat="1" hidden="1" x14ac:dyDescent="0.25">
      <c r="A605" s="10" t="s">
        <v>3730</v>
      </c>
      <c r="B605" s="9" t="s">
        <v>3731</v>
      </c>
      <c r="C605" s="10"/>
      <c r="D605" s="10" t="s">
        <v>3732</v>
      </c>
      <c r="E605" s="10" t="s">
        <v>1585</v>
      </c>
      <c r="F605" s="10" t="s">
        <v>337</v>
      </c>
      <c r="G605" s="10"/>
      <c r="H605" s="10" t="s">
        <v>3733</v>
      </c>
      <c r="I605" s="10" t="s">
        <v>3734</v>
      </c>
      <c r="J605" s="10" t="s">
        <v>3735</v>
      </c>
      <c r="K605" s="10"/>
      <c r="L605" s="10" t="s">
        <v>3736</v>
      </c>
      <c r="M605" s="10" t="s">
        <v>3737</v>
      </c>
      <c r="N605" s="10" t="s">
        <v>3738</v>
      </c>
      <c r="O605" s="10" t="s">
        <v>206</v>
      </c>
      <c r="P605" s="10"/>
      <c r="Q605" s="10" t="s">
        <v>16</v>
      </c>
      <c r="R605" s="10" t="s">
        <v>124</v>
      </c>
    </row>
    <row r="606" spans="1:18" s="11" customFormat="1" hidden="1" x14ac:dyDescent="0.25">
      <c r="A606" s="9" t="s">
        <v>3739</v>
      </c>
      <c r="B606" s="9" t="s">
        <v>3740</v>
      </c>
      <c r="C606" s="10"/>
      <c r="D606" s="10" t="s">
        <v>3732</v>
      </c>
      <c r="E606" s="10" t="s">
        <v>999</v>
      </c>
      <c r="F606" s="10" t="s">
        <v>337</v>
      </c>
      <c r="G606" s="10"/>
      <c r="H606" s="10" t="s">
        <v>3733</v>
      </c>
      <c r="I606" s="10" t="s">
        <v>3734</v>
      </c>
      <c r="J606" s="10" t="s">
        <v>3735</v>
      </c>
      <c r="K606" s="10"/>
      <c r="L606" s="10" t="s">
        <v>3736</v>
      </c>
      <c r="M606" s="10" t="s">
        <v>3737</v>
      </c>
      <c r="N606" s="10" t="s">
        <v>13</v>
      </c>
      <c r="O606" s="10" t="s">
        <v>14</v>
      </c>
      <c r="P606" s="10" t="s">
        <v>50</v>
      </c>
      <c r="Q606" s="10" t="s">
        <v>16</v>
      </c>
      <c r="R606" s="10" t="s">
        <v>340</v>
      </c>
    </row>
    <row r="607" spans="1:18" s="11" customFormat="1" hidden="1" x14ac:dyDescent="0.25">
      <c r="A607" s="9" t="s">
        <v>3741</v>
      </c>
      <c r="B607" s="9" t="s">
        <v>3742</v>
      </c>
      <c r="C607" s="10"/>
      <c r="D607" s="10" t="s">
        <v>2957</v>
      </c>
      <c r="E607" s="10" t="s">
        <v>999</v>
      </c>
      <c r="F607" s="10" t="s">
        <v>337</v>
      </c>
      <c r="G607" s="10"/>
      <c r="H607" s="10" t="s">
        <v>3743</v>
      </c>
      <c r="I607" s="10" t="s">
        <v>3744</v>
      </c>
      <c r="J607" s="10" t="s">
        <v>3745</v>
      </c>
      <c r="K607" s="10"/>
      <c r="L607" s="10" t="s">
        <v>3746</v>
      </c>
      <c r="M607" s="10" t="s">
        <v>3747</v>
      </c>
      <c r="N607" s="10" t="s">
        <v>13</v>
      </c>
      <c r="O607" s="10" t="s">
        <v>14</v>
      </c>
      <c r="P607" s="10" t="s">
        <v>50</v>
      </c>
      <c r="Q607" s="10" t="s">
        <v>16</v>
      </c>
      <c r="R607" s="10" t="s">
        <v>340</v>
      </c>
    </row>
    <row r="608" spans="1:18" s="11" customFormat="1" hidden="1" x14ac:dyDescent="0.25">
      <c r="A608" s="10" t="s">
        <v>3748</v>
      </c>
      <c r="B608" s="9" t="s">
        <v>3749</v>
      </c>
      <c r="C608" s="10"/>
      <c r="D608" s="10" t="s">
        <v>907</v>
      </c>
      <c r="E608" s="10" t="s">
        <v>1585</v>
      </c>
      <c r="F608" s="10" t="s">
        <v>337</v>
      </c>
      <c r="G608" s="10"/>
      <c r="H608" s="10" t="s">
        <v>908</v>
      </c>
      <c r="I608" s="10"/>
      <c r="J608" s="10" t="s">
        <v>908</v>
      </c>
      <c r="K608" s="10"/>
      <c r="L608" s="10" t="s">
        <v>909</v>
      </c>
      <c r="M608" s="10"/>
      <c r="N608" s="10" t="s">
        <v>115</v>
      </c>
      <c r="O608" s="10" t="s">
        <v>116</v>
      </c>
      <c r="P608" s="10"/>
      <c r="Q608" s="10" t="s">
        <v>16</v>
      </c>
      <c r="R608" s="10" t="s">
        <v>124</v>
      </c>
    </row>
    <row r="609" spans="1:18" s="11" customFormat="1" x14ac:dyDescent="0.25">
      <c r="A609" s="9" t="s">
        <v>905</v>
      </c>
      <c r="B609" s="9" t="s">
        <v>906</v>
      </c>
      <c r="C609" s="10"/>
      <c r="D609" s="10" t="s">
        <v>907</v>
      </c>
      <c r="E609" s="10" t="s">
        <v>39</v>
      </c>
      <c r="F609" s="10" t="s">
        <v>337</v>
      </c>
      <c r="G609" s="10"/>
      <c r="H609" s="10" t="s">
        <v>908</v>
      </c>
      <c r="I609" s="10"/>
      <c r="J609" s="10" t="s">
        <v>908</v>
      </c>
      <c r="K609" s="10"/>
      <c r="L609" s="10" t="s">
        <v>909</v>
      </c>
      <c r="M609" s="10"/>
      <c r="N609" s="10" t="s">
        <v>157</v>
      </c>
      <c r="O609" s="10" t="s">
        <v>21</v>
      </c>
      <c r="P609" s="10" t="s">
        <v>20</v>
      </c>
      <c r="Q609" s="10" t="s">
        <v>16</v>
      </c>
      <c r="R609" s="10" t="s">
        <v>64</v>
      </c>
    </row>
    <row r="610" spans="1:18" s="11" customFormat="1" hidden="1" x14ac:dyDescent="0.25">
      <c r="A610" s="9" t="s">
        <v>3750</v>
      </c>
      <c r="B610" s="9" t="s">
        <v>3751</v>
      </c>
      <c r="C610" s="10"/>
      <c r="D610" s="10" t="s">
        <v>3752</v>
      </c>
      <c r="E610" s="10" t="s">
        <v>999</v>
      </c>
      <c r="F610" s="10" t="s">
        <v>337</v>
      </c>
      <c r="G610" s="10"/>
      <c r="H610" s="10" t="s">
        <v>183</v>
      </c>
      <c r="I610" s="10" t="s">
        <v>184</v>
      </c>
      <c r="J610" s="10" t="s">
        <v>185</v>
      </c>
      <c r="K610" s="10"/>
      <c r="L610" s="10" t="s">
        <v>186</v>
      </c>
      <c r="M610" s="10"/>
      <c r="N610" s="10" t="s">
        <v>51</v>
      </c>
      <c r="O610" s="10" t="s">
        <v>52</v>
      </c>
      <c r="P610" s="10" t="s">
        <v>37</v>
      </c>
      <c r="Q610" s="10" t="s">
        <v>16</v>
      </c>
      <c r="R610" s="10" t="s">
        <v>340</v>
      </c>
    </row>
    <row r="611" spans="1:18" s="11" customFormat="1" hidden="1" x14ac:dyDescent="0.25">
      <c r="A611" s="9" t="s">
        <v>3753</v>
      </c>
      <c r="B611" s="9" t="s">
        <v>3754</v>
      </c>
      <c r="C611" s="10"/>
      <c r="D611" s="10" t="s">
        <v>3755</v>
      </c>
      <c r="E611" s="10" t="s">
        <v>992</v>
      </c>
      <c r="F611" s="10" t="s">
        <v>337</v>
      </c>
      <c r="G611" s="10"/>
      <c r="H611" s="10" t="s">
        <v>3756</v>
      </c>
      <c r="I611" s="10" t="s">
        <v>3757</v>
      </c>
      <c r="J611" s="10" t="s">
        <v>3758</v>
      </c>
      <c r="K611" s="10"/>
      <c r="L611" s="10" t="s">
        <v>3759</v>
      </c>
      <c r="M611" s="10" t="s">
        <v>3760</v>
      </c>
      <c r="N611" s="10" t="s">
        <v>13</v>
      </c>
      <c r="O611" s="10" t="s">
        <v>14</v>
      </c>
      <c r="P611" s="10" t="s">
        <v>994</v>
      </c>
      <c r="Q611" s="10" t="s">
        <v>16</v>
      </c>
      <c r="R611" s="10" t="s">
        <v>124</v>
      </c>
    </row>
    <row r="612" spans="1:18" s="11" customFormat="1" hidden="1" x14ac:dyDescent="0.25">
      <c r="A612" s="9" t="s">
        <v>3761</v>
      </c>
      <c r="B612" s="9" t="s">
        <v>3762</v>
      </c>
      <c r="C612" s="10"/>
      <c r="D612" s="10" t="s">
        <v>3763</v>
      </c>
      <c r="E612" s="10" t="s">
        <v>999</v>
      </c>
      <c r="F612" s="10" t="s">
        <v>337</v>
      </c>
      <c r="G612" s="10"/>
      <c r="H612" s="10" t="s">
        <v>2902</v>
      </c>
      <c r="I612" s="10" t="s">
        <v>2903</v>
      </c>
      <c r="J612" s="10" t="s">
        <v>3764</v>
      </c>
      <c r="K612" s="10"/>
      <c r="L612" s="10" t="s">
        <v>2905</v>
      </c>
      <c r="M612" s="10" t="s">
        <v>2906</v>
      </c>
      <c r="N612" s="10" t="s">
        <v>13</v>
      </c>
      <c r="O612" s="10" t="s">
        <v>14</v>
      </c>
      <c r="P612" s="10" t="s">
        <v>15</v>
      </c>
      <c r="Q612" s="10" t="s">
        <v>16</v>
      </c>
      <c r="R612" s="10" t="s">
        <v>340</v>
      </c>
    </row>
    <row r="613" spans="1:18" s="11" customFormat="1" hidden="1" x14ac:dyDescent="0.25">
      <c r="A613" s="9" t="s">
        <v>3765</v>
      </c>
      <c r="B613" s="9" t="s">
        <v>3766</v>
      </c>
      <c r="C613" s="10"/>
      <c r="D613" s="10" t="s">
        <v>3767</v>
      </c>
      <c r="E613" s="10" t="s">
        <v>992</v>
      </c>
      <c r="F613" s="10" t="s">
        <v>337</v>
      </c>
      <c r="G613" s="10"/>
      <c r="H613" s="10" t="s">
        <v>355</v>
      </c>
      <c r="I613" s="10" t="s">
        <v>79</v>
      </c>
      <c r="J613" s="10" t="s">
        <v>356</v>
      </c>
      <c r="K613" s="10"/>
      <c r="L613" s="10" t="s">
        <v>357</v>
      </c>
      <c r="M613" s="10"/>
      <c r="N613" s="10" t="s">
        <v>80</v>
      </c>
      <c r="O613" s="10" t="s">
        <v>81</v>
      </c>
      <c r="P613" s="10" t="s">
        <v>37</v>
      </c>
      <c r="Q613" s="10" t="s">
        <v>16</v>
      </c>
      <c r="R613" s="10" t="s">
        <v>124</v>
      </c>
    </row>
    <row r="614" spans="1:18" s="11" customFormat="1" hidden="1" x14ac:dyDescent="0.25">
      <c r="A614" s="9" t="s">
        <v>3768</v>
      </c>
      <c r="B614" s="9" t="s">
        <v>3769</v>
      </c>
      <c r="C614" s="10"/>
      <c r="D614" s="10" t="s">
        <v>3770</v>
      </c>
      <c r="E614" s="10" t="s">
        <v>999</v>
      </c>
      <c r="F614" s="10" t="s">
        <v>337</v>
      </c>
      <c r="G614" s="10"/>
      <c r="H614" s="10" t="s">
        <v>2053</v>
      </c>
      <c r="I614" s="10" t="s">
        <v>2054</v>
      </c>
      <c r="J614" s="10" t="s">
        <v>3111</v>
      </c>
      <c r="K614" s="10"/>
      <c r="L614" s="10" t="s">
        <v>2056</v>
      </c>
      <c r="M614" s="10"/>
      <c r="N614" s="10" t="s">
        <v>13</v>
      </c>
      <c r="O614" s="10" t="s">
        <v>14</v>
      </c>
      <c r="P614" s="10" t="s">
        <v>15</v>
      </c>
      <c r="Q614" s="10" t="s">
        <v>16</v>
      </c>
      <c r="R614" s="10" t="s">
        <v>340</v>
      </c>
    </row>
    <row r="615" spans="1:18" s="11" customFormat="1" hidden="1" x14ac:dyDescent="0.25">
      <c r="A615" s="9" t="s">
        <v>3771</v>
      </c>
      <c r="B615" s="9" t="s">
        <v>3772</v>
      </c>
      <c r="C615" s="10"/>
      <c r="D615" s="10" t="s">
        <v>3773</v>
      </c>
      <c r="E615" s="10" t="s">
        <v>992</v>
      </c>
      <c r="F615" s="10" t="s">
        <v>337</v>
      </c>
      <c r="G615" s="10"/>
      <c r="H615" s="10" t="s">
        <v>3774</v>
      </c>
      <c r="I615" s="10" t="s">
        <v>3775</v>
      </c>
      <c r="J615" s="10" t="s">
        <v>3776</v>
      </c>
      <c r="K615" s="10"/>
      <c r="L615" s="10" t="s">
        <v>3777</v>
      </c>
      <c r="M615" s="10"/>
      <c r="N615" s="10" t="s">
        <v>13</v>
      </c>
      <c r="O615" s="10" t="s">
        <v>14</v>
      </c>
      <c r="P615" s="10" t="s">
        <v>994</v>
      </c>
      <c r="Q615" s="10" t="s">
        <v>16</v>
      </c>
      <c r="R615" s="10" t="s">
        <v>124</v>
      </c>
    </row>
    <row r="616" spans="1:18" s="11" customFormat="1" hidden="1" x14ac:dyDescent="0.25">
      <c r="A616" s="10" t="s">
        <v>3778</v>
      </c>
      <c r="B616" s="9" t="s">
        <v>3779</v>
      </c>
      <c r="C616" s="10"/>
      <c r="D616" s="10" t="s">
        <v>3780</v>
      </c>
      <c r="E616" s="10" t="s">
        <v>1585</v>
      </c>
      <c r="F616" s="10" t="s">
        <v>337</v>
      </c>
      <c r="G616" s="10"/>
      <c r="H616" s="10" t="s">
        <v>1144</v>
      </c>
      <c r="I616" s="10" t="s">
        <v>1143</v>
      </c>
      <c r="J616" s="10" t="s">
        <v>1144</v>
      </c>
      <c r="K616" s="10"/>
      <c r="L616" s="10" t="s">
        <v>3781</v>
      </c>
      <c r="M616" s="10" t="s">
        <v>3782</v>
      </c>
      <c r="N616" s="10" t="s">
        <v>115</v>
      </c>
      <c r="O616" s="10" t="s">
        <v>116</v>
      </c>
      <c r="P616" s="10"/>
      <c r="Q616" s="10" t="s">
        <v>16</v>
      </c>
      <c r="R616" s="10" t="s">
        <v>124</v>
      </c>
    </row>
    <row r="617" spans="1:18" s="11" customFormat="1" hidden="1" x14ac:dyDescent="0.25">
      <c r="A617" s="9" t="s">
        <v>3783</v>
      </c>
      <c r="B617" s="9" t="s">
        <v>3784</v>
      </c>
      <c r="C617" s="10"/>
      <c r="D617" s="10" t="s">
        <v>3785</v>
      </c>
      <c r="E617" s="10" t="s">
        <v>992</v>
      </c>
      <c r="F617" s="10" t="s">
        <v>337</v>
      </c>
      <c r="G617" s="10"/>
      <c r="H617" s="10" t="s">
        <v>3786</v>
      </c>
      <c r="I617" s="10"/>
      <c r="J617" s="10" t="s">
        <v>3786</v>
      </c>
      <c r="K617" s="10"/>
      <c r="L617" s="10" t="s">
        <v>3787</v>
      </c>
      <c r="M617" s="10"/>
      <c r="N617" s="10" t="s">
        <v>63</v>
      </c>
      <c r="O617" s="10" t="s">
        <v>21</v>
      </c>
      <c r="P617" s="10" t="s">
        <v>37</v>
      </c>
      <c r="Q617" s="10" t="s">
        <v>16</v>
      </c>
      <c r="R617" s="10" t="s">
        <v>124</v>
      </c>
    </row>
    <row r="618" spans="1:18" s="11" customFormat="1" hidden="1" x14ac:dyDescent="0.25">
      <c r="A618" s="9" t="s">
        <v>3788</v>
      </c>
      <c r="B618" s="9" t="s">
        <v>3789</v>
      </c>
      <c r="C618" s="10"/>
      <c r="D618" s="10" t="s">
        <v>3790</v>
      </c>
      <c r="E618" s="10" t="s">
        <v>1449</v>
      </c>
      <c r="F618" s="10" t="s">
        <v>337</v>
      </c>
      <c r="G618" s="10"/>
      <c r="H618" s="10" t="s">
        <v>3791</v>
      </c>
      <c r="I618" s="10" t="s">
        <v>3792</v>
      </c>
      <c r="J618" s="10" t="s">
        <v>3793</v>
      </c>
      <c r="K618" s="10"/>
      <c r="L618" s="10" t="s">
        <v>3794</v>
      </c>
      <c r="M618" s="10"/>
      <c r="N618" s="10" t="s">
        <v>904</v>
      </c>
      <c r="O618" s="10" t="s">
        <v>42</v>
      </c>
      <c r="P618" s="10" t="s">
        <v>1454</v>
      </c>
      <c r="Q618" s="10" t="s">
        <v>16</v>
      </c>
      <c r="R618" s="10" t="s">
        <v>340</v>
      </c>
    </row>
    <row r="619" spans="1:18" s="11" customFormat="1" hidden="1" x14ac:dyDescent="0.25">
      <c r="A619" s="9" t="s">
        <v>3795</v>
      </c>
      <c r="B619" s="9" t="s">
        <v>3796</v>
      </c>
      <c r="C619" s="10"/>
      <c r="D619" s="10" t="s">
        <v>3797</v>
      </c>
      <c r="E619" s="10" t="s">
        <v>992</v>
      </c>
      <c r="F619" s="10" t="s">
        <v>337</v>
      </c>
      <c r="G619" s="10"/>
      <c r="H619" s="10" t="s">
        <v>3798</v>
      </c>
      <c r="I619" s="10" t="s">
        <v>3799</v>
      </c>
      <c r="J619" s="10" t="s">
        <v>3800</v>
      </c>
      <c r="K619" s="10"/>
      <c r="L619" s="10" t="s">
        <v>3801</v>
      </c>
      <c r="M619" s="10"/>
      <c r="N619" s="10" t="s">
        <v>13</v>
      </c>
      <c r="O619" s="10" t="s">
        <v>14</v>
      </c>
      <c r="P619" s="10" t="s">
        <v>994</v>
      </c>
      <c r="Q619" s="10" t="s">
        <v>16</v>
      </c>
      <c r="R619" s="10" t="s">
        <v>124</v>
      </c>
    </row>
    <row r="620" spans="1:18" s="11" customFormat="1" hidden="1" x14ac:dyDescent="0.25">
      <c r="A620" s="9" t="s">
        <v>3802</v>
      </c>
      <c r="B620" s="9" t="s">
        <v>3803</v>
      </c>
      <c r="C620" s="10"/>
      <c r="D620" s="10" t="s">
        <v>3804</v>
      </c>
      <c r="E620" s="10" t="s">
        <v>1585</v>
      </c>
      <c r="F620" s="10" t="s">
        <v>337</v>
      </c>
      <c r="G620" s="10"/>
      <c r="H620" s="10" t="s">
        <v>1742</v>
      </c>
      <c r="I620" s="10"/>
      <c r="J620" s="10" t="s">
        <v>1144</v>
      </c>
      <c r="K620" s="10"/>
      <c r="L620" s="10" t="s">
        <v>3805</v>
      </c>
      <c r="M620" s="10"/>
      <c r="N620" s="10" t="s">
        <v>115</v>
      </c>
      <c r="O620" s="10" t="s">
        <v>116</v>
      </c>
      <c r="P620" s="10"/>
      <c r="Q620" s="10" t="s">
        <v>16</v>
      </c>
      <c r="R620" s="10" t="s">
        <v>124</v>
      </c>
    </row>
    <row r="621" spans="1:18" s="11" customFormat="1" hidden="1" x14ac:dyDescent="0.25">
      <c r="A621" s="9" t="s">
        <v>3806</v>
      </c>
      <c r="B621" s="9" t="s">
        <v>3807</v>
      </c>
      <c r="C621" s="10"/>
      <c r="D621" s="10" t="s">
        <v>1195</v>
      </c>
      <c r="E621" s="10" t="s">
        <v>999</v>
      </c>
      <c r="F621" s="10" t="s">
        <v>337</v>
      </c>
      <c r="G621" s="10"/>
      <c r="H621" s="10" t="s">
        <v>2227</v>
      </c>
      <c r="I621" s="10" t="s">
        <v>2228</v>
      </c>
      <c r="J621" s="10" t="s">
        <v>2229</v>
      </c>
      <c r="K621" s="10"/>
      <c r="L621" s="10" t="s">
        <v>2230</v>
      </c>
      <c r="M621" s="10"/>
      <c r="N621" s="10" t="s">
        <v>13</v>
      </c>
      <c r="O621" s="10" t="s">
        <v>14</v>
      </c>
      <c r="P621" s="10" t="s">
        <v>50</v>
      </c>
      <c r="Q621" s="10" t="s">
        <v>16</v>
      </c>
      <c r="R621" s="10" t="s">
        <v>340</v>
      </c>
    </row>
    <row r="622" spans="1:18" s="11" customFormat="1" hidden="1" x14ac:dyDescent="0.25">
      <c r="A622" s="9" t="s">
        <v>3808</v>
      </c>
      <c r="B622" s="9" t="s">
        <v>3809</v>
      </c>
      <c r="C622" s="10"/>
      <c r="D622" s="10" t="s">
        <v>3810</v>
      </c>
      <c r="E622" s="10" t="s">
        <v>1585</v>
      </c>
      <c r="F622" s="10" t="s">
        <v>337</v>
      </c>
      <c r="G622" s="10"/>
      <c r="H622" s="10" t="s">
        <v>1620</v>
      </c>
      <c r="I622" s="10" t="s">
        <v>1621</v>
      </c>
      <c r="J622" s="10" t="s">
        <v>1622</v>
      </c>
      <c r="K622" s="10"/>
      <c r="L622" s="10" t="s">
        <v>1623</v>
      </c>
      <c r="M622" s="10" t="s">
        <v>1624</v>
      </c>
      <c r="N622" s="10" t="s">
        <v>115</v>
      </c>
      <c r="O622" s="10" t="s">
        <v>116</v>
      </c>
      <c r="P622" s="10"/>
      <c r="Q622" s="10" t="s">
        <v>16</v>
      </c>
      <c r="R622" s="10" t="s">
        <v>124</v>
      </c>
    </row>
    <row r="623" spans="1:18" s="11" customFormat="1" hidden="1" x14ac:dyDescent="0.25">
      <c r="A623" s="9" t="s">
        <v>3811</v>
      </c>
      <c r="B623" s="9" t="s">
        <v>3812</v>
      </c>
      <c r="C623" s="10"/>
      <c r="D623" s="10" t="s">
        <v>3813</v>
      </c>
      <c r="E623" s="10" t="s">
        <v>992</v>
      </c>
      <c r="F623" s="10" t="s">
        <v>337</v>
      </c>
      <c r="G623" s="10"/>
      <c r="H623" s="10" t="s">
        <v>3814</v>
      </c>
      <c r="I623" s="10" t="s">
        <v>132</v>
      </c>
      <c r="J623" s="10" t="s">
        <v>3815</v>
      </c>
      <c r="K623" s="10"/>
      <c r="L623" s="10" t="s">
        <v>3816</v>
      </c>
      <c r="M623" s="10"/>
      <c r="N623" s="10" t="s">
        <v>13</v>
      </c>
      <c r="O623" s="10" t="s">
        <v>14</v>
      </c>
      <c r="P623" s="10" t="s">
        <v>994</v>
      </c>
      <c r="Q623" s="10" t="s">
        <v>16</v>
      </c>
      <c r="R623" s="10" t="s">
        <v>124</v>
      </c>
    </row>
    <row r="624" spans="1:18" s="11" customFormat="1" hidden="1" x14ac:dyDescent="0.25">
      <c r="A624" s="9" t="s">
        <v>3817</v>
      </c>
      <c r="B624" s="9" t="s">
        <v>3818</v>
      </c>
      <c r="C624" s="10"/>
      <c r="D624" s="10" t="s">
        <v>3819</v>
      </c>
      <c r="E624" s="10" t="s">
        <v>999</v>
      </c>
      <c r="F624" s="10" t="s">
        <v>337</v>
      </c>
      <c r="G624" s="10"/>
      <c r="H624" s="10" t="s">
        <v>3319</v>
      </c>
      <c r="I624" s="10" t="s">
        <v>3320</v>
      </c>
      <c r="J624" s="10" t="s">
        <v>3321</v>
      </c>
      <c r="K624" s="10"/>
      <c r="L624" s="10" t="s">
        <v>3322</v>
      </c>
      <c r="M624" s="10" t="s">
        <v>3323</v>
      </c>
      <c r="N624" s="10" t="s">
        <v>18</v>
      </c>
      <c r="O624" s="10" t="s">
        <v>19</v>
      </c>
      <c r="P624" s="10" t="s">
        <v>38</v>
      </c>
      <c r="Q624" s="10" t="s">
        <v>16</v>
      </c>
      <c r="R624" s="10" t="s">
        <v>340</v>
      </c>
    </row>
    <row r="625" spans="1:18" s="11" customFormat="1" hidden="1" x14ac:dyDescent="0.25">
      <c r="A625" s="9" t="s">
        <v>3820</v>
      </c>
      <c r="B625" s="9" t="s">
        <v>3821</v>
      </c>
      <c r="C625" s="10"/>
      <c r="D625" s="10" t="s">
        <v>3822</v>
      </c>
      <c r="E625" s="10" t="s">
        <v>992</v>
      </c>
      <c r="F625" s="10" t="s">
        <v>337</v>
      </c>
      <c r="G625" s="10"/>
      <c r="H625" s="10" t="s">
        <v>224</v>
      </c>
      <c r="I625" s="10" t="s">
        <v>225</v>
      </c>
      <c r="J625" s="10" t="s">
        <v>226</v>
      </c>
      <c r="K625" s="10"/>
      <c r="L625" s="10" t="s">
        <v>227</v>
      </c>
      <c r="M625" s="10" t="s">
        <v>516</v>
      </c>
      <c r="N625" s="10" t="s">
        <v>13</v>
      </c>
      <c r="O625" s="10" t="s">
        <v>14</v>
      </c>
      <c r="P625" s="10" t="s">
        <v>25</v>
      </c>
      <c r="Q625" s="10" t="s">
        <v>16</v>
      </c>
      <c r="R625" s="10" t="s">
        <v>124</v>
      </c>
    </row>
    <row r="626" spans="1:18" s="11" customFormat="1" hidden="1" x14ac:dyDescent="0.25">
      <c r="A626" s="9" t="s">
        <v>3823</v>
      </c>
      <c r="B626" s="9" t="s">
        <v>3824</v>
      </c>
      <c r="C626" s="10"/>
      <c r="D626" s="10" t="s">
        <v>3099</v>
      </c>
      <c r="E626" s="10" t="s">
        <v>1585</v>
      </c>
      <c r="F626" s="10" t="s">
        <v>337</v>
      </c>
      <c r="G626" s="10"/>
      <c r="H626" s="10" t="s">
        <v>3825</v>
      </c>
      <c r="I626" s="10" t="s">
        <v>3826</v>
      </c>
      <c r="J626" s="10" t="s">
        <v>3827</v>
      </c>
      <c r="K626" s="10"/>
      <c r="L626" s="10" t="s">
        <v>3828</v>
      </c>
      <c r="M626" s="10" t="s">
        <v>3829</v>
      </c>
      <c r="N626" s="10" t="s">
        <v>115</v>
      </c>
      <c r="O626" s="10" t="s">
        <v>116</v>
      </c>
      <c r="P626" s="10"/>
      <c r="Q626" s="10" t="s">
        <v>16</v>
      </c>
      <c r="R626" s="10" t="s">
        <v>124</v>
      </c>
    </row>
    <row r="627" spans="1:18" s="11" customFormat="1" hidden="1" x14ac:dyDescent="0.25">
      <c r="A627" s="9" t="s">
        <v>3830</v>
      </c>
      <c r="B627" s="9" t="s">
        <v>3831</v>
      </c>
      <c r="C627" s="10"/>
      <c r="D627" s="10" t="s">
        <v>3199</v>
      </c>
      <c r="E627" s="10" t="s">
        <v>1585</v>
      </c>
      <c r="F627" s="10" t="s">
        <v>337</v>
      </c>
      <c r="G627" s="10"/>
      <c r="H627" s="10" t="s">
        <v>1171</v>
      </c>
      <c r="I627" s="10" t="s">
        <v>201</v>
      </c>
      <c r="J627" s="10" t="s">
        <v>3832</v>
      </c>
      <c r="K627" s="10"/>
      <c r="L627" s="10" t="s">
        <v>3833</v>
      </c>
      <c r="M627" s="10" t="s">
        <v>3834</v>
      </c>
      <c r="N627" s="10" t="s">
        <v>115</v>
      </c>
      <c r="O627" s="10" t="s">
        <v>116</v>
      </c>
      <c r="P627" s="10"/>
      <c r="Q627" s="10" t="s">
        <v>16</v>
      </c>
      <c r="R627" s="10" t="s">
        <v>124</v>
      </c>
    </row>
    <row r="628" spans="1:18" s="11" customFormat="1" hidden="1" x14ac:dyDescent="0.25">
      <c r="A628" s="9" t="s">
        <v>3835</v>
      </c>
      <c r="B628" s="9" t="s">
        <v>3836</v>
      </c>
      <c r="C628" s="10"/>
      <c r="D628" s="10" t="s">
        <v>3837</v>
      </c>
      <c r="E628" s="10" t="s">
        <v>1585</v>
      </c>
      <c r="F628" s="10" t="s">
        <v>337</v>
      </c>
      <c r="G628" s="10"/>
      <c r="H628" s="10" t="s">
        <v>1190</v>
      </c>
      <c r="I628" s="10" t="s">
        <v>1191</v>
      </c>
      <c r="J628" s="10" t="s">
        <v>1190</v>
      </c>
      <c r="K628" s="10"/>
      <c r="L628" s="10" t="s">
        <v>1192</v>
      </c>
      <c r="M628" s="10"/>
      <c r="N628" s="10" t="s">
        <v>115</v>
      </c>
      <c r="O628" s="10" t="s">
        <v>116</v>
      </c>
      <c r="P628" s="10"/>
      <c r="Q628" s="10" t="s">
        <v>16</v>
      </c>
      <c r="R628" s="10" t="s">
        <v>124</v>
      </c>
    </row>
    <row r="629" spans="1:18" s="11" customFormat="1" hidden="1" x14ac:dyDescent="0.25">
      <c r="A629" s="9" t="s">
        <v>3838</v>
      </c>
      <c r="B629" s="9" t="s">
        <v>3839</v>
      </c>
      <c r="C629" s="10"/>
      <c r="D629" s="10" t="s">
        <v>3840</v>
      </c>
      <c r="E629" s="10" t="s">
        <v>1585</v>
      </c>
      <c r="F629" s="10" t="s">
        <v>337</v>
      </c>
      <c r="G629" s="10"/>
      <c r="H629" s="10" t="s">
        <v>3668</v>
      </c>
      <c r="I629" s="10" t="s">
        <v>3669</v>
      </c>
      <c r="J629" s="10" t="s">
        <v>3670</v>
      </c>
      <c r="K629" s="10"/>
      <c r="L629" s="10" t="s">
        <v>3671</v>
      </c>
      <c r="M629" s="10" t="s">
        <v>3672</v>
      </c>
      <c r="N629" s="10" t="s">
        <v>115</v>
      </c>
      <c r="O629" s="10" t="s">
        <v>116</v>
      </c>
      <c r="P629" s="10"/>
      <c r="Q629" s="10" t="s">
        <v>16</v>
      </c>
      <c r="R629" s="10" t="s">
        <v>124</v>
      </c>
    </row>
    <row r="630" spans="1:18" s="11" customFormat="1" hidden="1" x14ac:dyDescent="0.25">
      <c r="A630" s="9" t="s">
        <v>3841</v>
      </c>
      <c r="B630" s="9" t="s">
        <v>3842</v>
      </c>
      <c r="C630" s="10"/>
      <c r="D630" s="10" t="s">
        <v>3843</v>
      </c>
      <c r="E630" s="10" t="s">
        <v>1585</v>
      </c>
      <c r="F630" s="10" t="s">
        <v>337</v>
      </c>
      <c r="G630" s="10"/>
      <c r="H630" s="10" t="s">
        <v>1065</v>
      </c>
      <c r="I630" s="10" t="s">
        <v>471</v>
      </c>
      <c r="J630" s="10" t="s">
        <v>1066</v>
      </c>
      <c r="K630" s="10"/>
      <c r="L630" s="10" t="s">
        <v>1067</v>
      </c>
      <c r="M630" s="10"/>
      <c r="N630" s="10" t="s">
        <v>115</v>
      </c>
      <c r="O630" s="10" t="s">
        <v>116</v>
      </c>
      <c r="P630" s="10"/>
      <c r="Q630" s="10" t="s">
        <v>16</v>
      </c>
      <c r="R630" s="10" t="s">
        <v>124</v>
      </c>
    </row>
    <row r="631" spans="1:18" s="11" customFormat="1" hidden="1" x14ac:dyDescent="0.25">
      <c r="A631" s="9" t="s">
        <v>3844</v>
      </c>
      <c r="B631" s="9" t="s">
        <v>3845</v>
      </c>
      <c r="C631" s="10"/>
      <c r="D631" s="10" t="s">
        <v>3846</v>
      </c>
      <c r="E631" s="10" t="s">
        <v>1585</v>
      </c>
      <c r="F631" s="10" t="s">
        <v>337</v>
      </c>
      <c r="G631" s="10"/>
      <c r="H631" s="10" t="s">
        <v>1247</v>
      </c>
      <c r="I631" s="10" t="s">
        <v>71</v>
      </c>
      <c r="J631" s="10" t="s">
        <v>47</v>
      </c>
      <c r="K631" s="10"/>
      <c r="L631" s="10" t="s">
        <v>1261</v>
      </c>
      <c r="M631" s="10"/>
      <c r="N631" s="10" t="s">
        <v>115</v>
      </c>
      <c r="O631" s="10" t="s">
        <v>116</v>
      </c>
      <c r="P631" s="10"/>
      <c r="Q631" s="10" t="s">
        <v>16</v>
      </c>
      <c r="R631" s="10" t="s">
        <v>124</v>
      </c>
    </row>
    <row r="632" spans="1:18" s="11" customFormat="1" hidden="1" x14ac:dyDescent="0.25">
      <c r="A632" s="9" t="s">
        <v>3847</v>
      </c>
      <c r="B632" s="9" t="s">
        <v>3848</v>
      </c>
      <c r="C632" s="10"/>
      <c r="D632" s="10" t="s">
        <v>3849</v>
      </c>
      <c r="E632" s="10" t="s">
        <v>1585</v>
      </c>
      <c r="F632" s="10" t="s">
        <v>337</v>
      </c>
      <c r="G632" s="10"/>
      <c r="H632" s="10" t="s">
        <v>1398</v>
      </c>
      <c r="I632" s="10" t="s">
        <v>1399</v>
      </c>
      <c r="J632" s="10" t="s">
        <v>1400</v>
      </c>
      <c r="K632" s="10"/>
      <c r="L632" s="10" t="s">
        <v>1401</v>
      </c>
      <c r="M632" s="10" t="s">
        <v>1402</v>
      </c>
      <c r="N632" s="10" t="s">
        <v>115</v>
      </c>
      <c r="O632" s="10" t="s">
        <v>116</v>
      </c>
      <c r="P632" s="10"/>
      <c r="Q632" s="10" t="s">
        <v>16</v>
      </c>
      <c r="R632" s="10" t="s">
        <v>124</v>
      </c>
    </row>
    <row r="633" spans="1:18" s="11" customFormat="1" hidden="1" x14ac:dyDescent="0.25">
      <c r="A633" s="9" t="s">
        <v>3850</v>
      </c>
      <c r="B633" s="9" t="s">
        <v>3851</v>
      </c>
      <c r="C633" s="10"/>
      <c r="D633" s="10" t="s">
        <v>3852</v>
      </c>
      <c r="E633" s="10" t="s">
        <v>1585</v>
      </c>
      <c r="F633" s="10" t="s">
        <v>337</v>
      </c>
      <c r="G633" s="10"/>
      <c r="H633" s="10" t="s">
        <v>2770</v>
      </c>
      <c r="I633" s="10" t="s">
        <v>2771</v>
      </c>
      <c r="J633" s="10" t="s">
        <v>3853</v>
      </c>
      <c r="K633" s="10"/>
      <c r="L633" s="10" t="s">
        <v>3854</v>
      </c>
      <c r="M633" s="10"/>
      <c r="N633" s="10" t="s">
        <v>115</v>
      </c>
      <c r="O633" s="10" t="s">
        <v>116</v>
      </c>
      <c r="P633" s="10"/>
      <c r="Q633" s="10" t="s">
        <v>16</v>
      </c>
      <c r="R633" s="10" t="s">
        <v>124</v>
      </c>
    </row>
    <row r="634" spans="1:18" s="11" customFormat="1" hidden="1" x14ac:dyDescent="0.25">
      <c r="A634" s="9" t="s">
        <v>3855</v>
      </c>
      <c r="B634" s="9" t="s">
        <v>3856</v>
      </c>
      <c r="C634" s="10"/>
      <c r="D634" s="10" t="s">
        <v>3857</v>
      </c>
      <c r="E634" s="10" t="s">
        <v>999</v>
      </c>
      <c r="F634" s="10" t="s">
        <v>337</v>
      </c>
      <c r="G634" s="10"/>
      <c r="H634" s="10" t="s">
        <v>154</v>
      </c>
      <c r="I634" s="10" t="s">
        <v>155</v>
      </c>
      <c r="J634" s="10" t="s">
        <v>3858</v>
      </c>
      <c r="K634" s="10"/>
      <c r="L634" s="10" t="s">
        <v>156</v>
      </c>
      <c r="M634" s="10"/>
      <c r="N634" s="10" t="s">
        <v>13</v>
      </c>
      <c r="O634" s="10" t="s">
        <v>14</v>
      </c>
      <c r="P634" s="10" t="s">
        <v>15</v>
      </c>
      <c r="Q634" s="10" t="s">
        <v>16</v>
      </c>
      <c r="R634" s="10" t="s">
        <v>197</v>
      </c>
    </row>
    <row r="635" spans="1:18" s="11" customFormat="1" hidden="1" x14ac:dyDescent="0.25">
      <c r="A635" s="9" t="s">
        <v>3859</v>
      </c>
      <c r="B635" s="9" t="s">
        <v>3860</v>
      </c>
      <c r="C635" s="10"/>
      <c r="D635" s="10" t="s">
        <v>3861</v>
      </c>
      <c r="E635" s="10" t="s">
        <v>992</v>
      </c>
      <c r="F635" s="10" t="s">
        <v>337</v>
      </c>
      <c r="G635" s="10"/>
      <c r="H635" s="10" t="s">
        <v>3862</v>
      </c>
      <c r="I635" s="10" t="s">
        <v>3863</v>
      </c>
      <c r="J635" s="10" t="s">
        <v>3864</v>
      </c>
      <c r="K635" s="10"/>
      <c r="L635" s="10" t="s">
        <v>3865</v>
      </c>
      <c r="M635" s="10"/>
      <c r="N635" s="10" t="s">
        <v>13</v>
      </c>
      <c r="O635" s="10" t="s">
        <v>14</v>
      </c>
      <c r="P635" s="10" t="s">
        <v>994</v>
      </c>
      <c r="Q635" s="10" t="s">
        <v>16</v>
      </c>
      <c r="R635" s="10" t="s">
        <v>195</v>
      </c>
    </row>
    <row r="636" spans="1:18" s="11" customFormat="1" x14ac:dyDescent="0.25">
      <c r="A636" s="9" t="s">
        <v>910</v>
      </c>
      <c r="B636" s="9" t="s">
        <v>911</v>
      </c>
      <c r="C636" s="10"/>
      <c r="D636" s="10" t="s">
        <v>912</v>
      </c>
      <c r="E636" s="10" t="s">
        <v>39</v>
      </c>
      <c r="F636" s="10" t="s">
        <v>337</v>
      </c>
      <c r="G636" s="10"/>
      <c r="H636" s="10" t="s">
        <v>913</v>
      </c>
      <c r="I636" s="10"/>
      <c r="J636" s="10" t="s">
        <v>913</v>
      </c>
      <c r="K636" s="10"/>
      <c r="L636" s="10" t="s">
        <v>914</v>
      </c>
      <c r="M636" s="10"/>
      <c r="N636" s="10" t="s">
        <v>215</v>
      </c>
      <c r="O636" s="10" t="s">
        <v>19</v>
      </c>
      <c r="P636" s="10" t="s">
        <v>15</v>
      </c>
      <c r="Q636" s="10" t="s">
        <v>16</v>
      </c>
      <c r="R636" s="10" t="s">
        <v>82</v>
      </c>
    </row>
    <row r="637" spans="1:18" s="11" customFormat="1" hidden="1" x14ac:dyDescent="0.25">
      <c r="A637" s="9" t="s">
        <v>3866</v>
      </c>
      <c r="B637" s="9" t="s">
        <v>3867</v>
      </c>
      <c r="C637" s="10"/>
      <c r="D637" s="10" t="s">
        <v>3868</v>
      </c>
      <c r="E637" s="10" t="s">
        <v>999</v>
      </c>
      <c r="F637" s="10" t="s">
        <v>337</v>
      </c>
      <c r="G637" s="10"/>
      <c r="H637" s="10" t="s">
        <v>3869</v>
      </c>
      <c r="I637" s="10" t="s">
        <v>3870</v>
      </c>
      <c r="J637" s="10" t="s">
        <v>3871</v>
      </c>
      <c r="K637" s="10"/>
      <c r="L637" s="10" t="s">
        <v>3872</v>
      </c>
      <c r="M637" s="10" t="s">
        <v>3873</v>
      </c>
      <c r="N637" s="10" t="s">
        <v>13</v>
      </c>
      <c r="O637" s="10" t="s">
        <v>14</v>
      </c>
      <c r="P637" s="10" t="s">
        <v>15</v>
      </c>
      <c r="Q637" s="10" t="s">
        <v>16</v>
      </c>
      <c r="R637" s="10" t="s">
        <v>197</v>
      </c>
    </row>
    <row r="638" spans="1:18" s="11" customFormat="1" hidden="1" x14ac:dyDescent="0.25">
      <c r="A638" s="9" t="s">
        <v>3874</v>
      </c>
      <c r="B638" s="9" t="s">
        <v>3875</v>
      </c>
      <c r="C638" s="10"/>
      <c r="D638" s="10" t="s">
        <v>3876</v>
      </c>
      <c r="E638" s="10" t="s">
        <v>999</v>
      </c>
      <c r="F638" s="10" t="s">
        <v>337</v>
      </c>
      <c r="G638" s="10"/>
      <c r="H638" s="10" t="s">
        <v>162</v>
      </c>
      <c r="I638" s="10" t="s">
        <v>163</v>
      </c>
      <c r="J638" s="10" t="s">
        <v>164</v>
      </c>
      <c r="K638" s="10"/>
      <c r="L638" s="10" t="s">
        <v>165</v>
      </c>
      <c r="M638" s="10" t="s">
        <v>3877</v>
      </c>
      <c r="N638" s="10" t="s">
        <v>13</v>
      </c>
      <c r="O638" s="10" t="s">
        <v>14</v>
      </c>
      <c r="P638" s="10" t="s">
        <v>1014</v>
      </c>
      <c r="Q638" s="10" t="s">
        <v>16</v>
      </c>
      <c r="R638" s="10" t="s">
        <v>197</v>
      </c>
    </row>
    <row r="639" spans="1:18" s="11" customFormat="1" hidden="1" x14ac:dyDescent="0.25">
      <c r="A639" s="9" t="s">
        <v>3878</v>
      </c>
      <c r="B639" s="9" t="s">
        <v>3879</v>
      </c>
      <c r="C639" s="10"/>
      <c r="D639" s="10" t="s">
        <v>3880</v>
      </c>
      <c r="E639" s="10" t="s">
        <v>999</v>
      </c>
      <c r="F639" s="10" t="s">
        <v>337</v>
      </c>
      <c r="G639" s="10"/>
      <c r="H639" s="10" t="s">
        <v>3869</v>
      </c>
      <c r="I639" s="10" t="s">
        <v>3870</v>
      </c>
      <c r="J639" s="10" t="s">
        <v>3871</v>
      </c>
      <c r="K639" s="10"/>
      <c r="L639" s="10" t="s">
        <v>3872</v>
      </c>
      <c r="M639" s="10" t="s">
        <v>3873</v>
      </c>
      <c r="N639" s="10" t="s">
        <v>13</v>
      </c>
      <c r="O639" s="10" t="s">
        <v>14</v>
      </c>
      <c r="P639" s="10" t="s">
        <v>15</v>
      </c>
      <c r="Q639" s="10" t="s">
        <v>16</v>
      </c>
      <c r="R639" s="10" t="s">
        <v>197</v>
      </c>
    </row>
    <row r="640" spans="1:18" s="11" customFormat="1" hidden="1" x14ac:dyDescent="0.25">
      <c r="A640" s="9" t="s">
        <v>3881</v>
      </c>
      <c r="B640" s="9" t="s">
        <v>3882</v>
      </c>
      <c r="C640" s="10"/>
      <c r="D640" s="10" t="s">
        <v>3883</v>
      </c>
      <c r="E640" s="10" t="s">
        <v>1585</v>
      </c>
      <c r="F640" s="10" t="s">
        <v>337</v>
      </c>
      <c r="G640" s="10"/>
      <c r="H640" s="10" t="s">
        <v>1247</v>
      </c>
      <c r="I640" s="10" t="s">
        <v>71</v>
      </c>
      <c r="J640" s="10" t="s">
        <v>47</v>
      </c>
      <c r="K640" s="10"/>
      <c r="L640" s="10" t="s">
        <v>1812</v>
      </c>
      <c r="M640" s="10"/>
      <c r="N640" s="10" t="s">
        <v>115</v>
      </c>
      <c r="O640" s="10" t="s">
        <v>116</v>
      </c>
      <c r="P640" s="10"/>
      <c r="Q640" s="10" t="s">
        <v>16</v>
      </c>
      <c r="R640" s="10" t="s">
        <v>195</v>
      </c>
    </row>
    <row r="641" spans="1:18" s="11" customFormat="1" hidden="1" x14ac:dyDescent="0.25">
      <c r="A641" s="9" t="s">
        <v>3884</v>
      </c>
      <c r="B641" s="9" t="s">
        <v>3885</v>
      </c>
      <c r="C641" s="10"/>
      <c r="D641" s="10" t="s">
        <v>3886</v>
      </c>
      <c r="E641" s="10" t="s">
        <v>1585</v>
      </c>
      <c r="F641" s="10" t="s">
        <v>337</v>
      </c>
      <c r="G641" s="10"/>
      <c r="H641" s="10" t="s">
        <v>1243</v>
      </c>
      <c r="I641" s="10" t="s">
        <v>1239</v>
      </c>
      <c r="J641" s="10"/>
      <c r="K641" s="10"/>
      <c r="L641" s="10" t="s">
        <v>1244</v>
      </c>
      <c r="M641" s="10"/>
      <c r="N641" s="10" t="s">
        <v>115</v>
      </c>
      <c r="O641" s="10" t="s">
        <v>116</v>
      </c>
      <c r="P641" s="10"/>
      <c r="Q641" s="10" t="s">
        <v>16</v>
      </c>
      <c r="R641" s="10" t="s">
        <v>195</v>
      </c>
    </row>
    <row r="642" spans="1:18" s="11" customFormat="1" hidden="1" x14ac:dyDescent="0.25">
      <c r="A642" s="9" t="s">
        <v>3887</v>
      </c>
      <c r="B642" s="9" t="s">
        <v>3888</v>
      </c>
      <c r="C642" s="10"/>
      <c r="D642" s="10" t="s">
        <v>3886</v>
      </c>
      <c r="E642" s="10" t="s">
        <v>1585</v>
      </c>
      <c r="F642" s="10" t="s">
        <v>337</v>
      </c>
      <c r="G642" s="10"/>
      <c r="H642" s="10" t="s">
        <v>1805</v>
      </c>
      <c r="I642" s="10"/>
      <c r="J642" s="10" t="s">
        <v>1805</v>
      </c>
      <c r="K642" s="10"/>
      <c r="L642" s="10" t="s">
        <v>1250</v>
      </c>
      <c r="M642" s="10" t="s">
        <v>1806</v>
      </c>
      <c r="N642" s="10" t="s">
        <v>115</v>
      </c>
      <c r="O642" s="10" t="s">
        <v>116</v>
      </c>
      <c r="P642" s="10"/>
      <c r="Q642" s="10" t="s">
        <v>16</v>
      </c>
      <c r="R642" s="10" t="s">
        <v>195</v>
      </c>
    </row>
    <row r="643" spans="1:18" s="11" customFormat="1" hidden="1" x14ac:dyDescent="0.25">
      <c r="A643" s="9" t="s">
        <v>3889</v>
      </c>
      <c r="B643" s="9" t="s">
        <v>3890</v>
      </c>
      <c r="C643" s="10"/>
      <c r="D643" s="10" t="s">
        <v>1747</v>
      </c>
      <c r="E643" s="10" t="s">
        <v>1585</v>
      </c>
      <c r="F643" s="10" t="s">
        <v>337</v>
      </c>
      <c r="G643" s="10"/>
      <c r="H643" s="10" t="s">
        <v>2947</v>
      </c>
      <c r="I643" s="10" t="s">
        <v>2948</v>
      </c>
      <c r="J643" s="10" t="s">
        <v>2949</v>
      </c>
      <c r="K643" s="10"/>
      <c r="L643" s="10" t="s">
        <v>2950</v>
      </c>
      <c r="M643" s="10" t="s">
        <v>2951</v>
      </c>
      <c r="N643" s="10" t="s">
        <v>115</v>
      </c>
      <c r="O643" s="10" t="s">
        <v>116</v>
      </c>
      <c r="P643" s="10"/>
      <c r="Q643" s="10" t="s">
        <v>16</v>
      </c>
      <c r="R643" s="10" t="s">
        <v>195</v>
      </c>
    </row>
    <row r="644" spans="1:18" s="11" customFormat="1" hidden="1" x14ac:dyDescent="0.25">
      <c r="A644" s="9" t="s">
        <v>3891</v>
      </c>
      <c r="B644" s="9" t="s">
        <v>3892</v>
      </c>
      <c r="C644" s="10"/>
      <c r="D644" s="10" t="s">
        <v>3893</v>
      </c>
      <c r="E644" s="10" t="s">
        <v>1585</v>
      </c>
      <c r="F644" s="10" t="s">
        <v>337</v>
      </c>
      <c r="G644" s="10"/>
      <c r="H644" s="10" t="s">
        <v>3237</v>
      </c>
      <c r="I644" s="10" t="s">
        <v>2309</v>
      </c>
      <c r="J644" s="10" t="s">
        <v>3238</v>
      </c>
      <c r="K644" s="10"/>
      <c r="L644" s="10" t="s">
        <v>3239</v>
      </c>
      <c r="M644" s="10"/>
      <c r="N644" s="10" t="s">
        <v>115</v>
      </c>
      <c r="O644" s="10" t="s">
        <v>116</v>
      </c>
      <c r="P644" s="10"/>
      <c r="Q644" s="10" t="s">
        <v>16</v>
      </c>
      <c r="R644" s="10" t="s">
        <v>195</v>
      </c>
    </row>
    <row r="645" spans="1:18" s="11" customFormat="1" hidden="1" x14ac:dyDescent="0.25">
      <c r="A645" s="9" t="s">
        <v>3894</v>
      </c>
      <c r="B645" s="9" t="s">
        <v>3895</v>
      </c>
      <c r="C645" s="10"/>
      <c r="D645" s="10" t="s">
        <v>3896</v>
      </c>
      <c r="E645" s="10" t="s">
        <v>992</v>
      </c>
      <c r="F645" s="10" t="s">
        <v>337</v>
      </c>
      <c r="G645" s="10"/>
      <c r="H645" s="10" t="s">
        <v>3897</v>
      </c>
      <c r="I645" s="10"/>
      <c r="J645" s="10" t="s">
        <v>3897</v>
      </c>
      <c r="K645" s="10"/>
      <c r="L645" s="10" t="s">
        <v>3898</v>
      </c>
      <c r="M645" s="10"/>
      <c r="N645" s="10" t="s">
        <v>3636</v>
      </c>
      <c r="O645" s="10" t="s">
        <v>42</v>
      </c>
      <c r="P645" s="10" t="s">
        <v>37</v>
      </c>
      <c r="Q645" s="10" t="s">
        <v>16</v>
      </c>
      <c r="R645" s="10" t="s">
        <v>195</v>
      </c>
    </row>
    <row r="646" spans="1:18" s="11" customFormat="1" x14ac:dyDescent="0.25">
      <c r="A646" s="9" t="s">
        <v>915</v>
      </c>
      <c r="B646" s="9" t="s">
        <v>916</v>
      </c>
      <c r="C646" s="10"/>
      <c r="D646" s="10" t="s">
        <v>917</v>
      </c>
      <c r="E646" s="10" t="s">
        <v>39</v>
      </c>
      <c r="F646" s="10" t="s">
        <v>337</v>
      </c>
      <c r="G646" s="10"/>
      <c r="H646" s="10" t="s">
        <v>918</v>
      </c>
      <c r="I646" s="10"/>
      <c r="J646" s="10" t="s">
        <v>918</v>
      </c>
      <c r="K646" s="10"/>
      <c r="L646" s="10" t="s">
        <v>919</v>
      </c>
      <c r="M646" s="10"/>
      <c r="N646" s="10" t="s">
        <v>215</v>
      </c>
      <c r="O646" s="10" t="s">
        <v>19</v>
      </c>
      <c r="P646" s="10" t="s">
        <v>15</v>
      </c>
      <c r="Q646" s="10" t="s">
        <v>16</v>
      </c>
      <c r="R646" s="10" t="s">
        <v>82</v>
      </c>
    </row>
    <row r="647" spans="1:18" s="11" customFormat="1" hidden="1" x14ac:dyDescent="0.25">
      <c r="A647" s="9" t="s">
        <v>3899</v>
      </c>
      <c r="B647" s="9" t="s">
        <v>3900</v>
      </c>
      <c r="C647" s="10"/>
      <c r="D647" s="10" t="s">
        <v>3901</v>
      </c>
      <c r="E647" s="10" t="s">
        <v>999</v>
      </c>
      <c r="F647" s="10" t="s">
        <v>337</v>
      </c>
      <c r="G647" s="10"/>
      <c r="H647" s="10" t="s">
        <v>1391</v>
      </c>
      <c r="I647" s="10" t="s">
        <v>1392</v>
      </c>
      <c r="J647" s="10" t="s">
        <v>1393</v>
      </c>
      <c r="K647" s="10"/>
      <c r="L647" s="10" t="s">
        <v>1394</v>
      </c>
      <c r="M647" s="10"/>
      <c r="N647" s="10" t="s">
        <v>13</v>
      </c>
      <c r="O647" s="10" t="s">
        <v>14</v>
      </c>
      <c r="P647" s="10" t="s">
        <v>15</v>
      </c>
      <c r="Q647" s="10" t="s">
        <v>16</v>
      </c>
      <c r="R647" s="10" t="s">
        <v>197</v>
      </c>
    </row>
    <row r="648" spans="1:18" s="11" customFormat="1" hidden="1" x14ac:dyDescent="0.25">
      <c r="A648" s="9" t="s">
        <v>3902</v>
      </c>
      <c r="B648" s="9" t="s">
        <v>3903</v>
      </c>
      <c r="C648" s="10"/>
      <c r="D648" s="10" t="s">
        <v>3904</v>
      </c>
      <c r="E648" s="10" t="s">
        <v>992</v>
      </c>
      <c r="F648" s="10" t="s">
        <v>337</v>
      </c>
      <c r="G648" s="10"/>
      <c r="H648" s="10" t="s">
        <v>3905</v>
      </c>
      <c r="I648" s="10" t="s">
        <v>3906</v>
      </c>
      <c r="J648" s="10" t="s">
        <v>3905</v>
      </c>
      <c r="K648" s="10"/>
      <c r="L648" s="10" t="s">
        <v>3907</v>
      </c>
      <c r="M648" s="10"/>
      <c r="N648" s="10" t="s">
        <v>13</v>
      </c>
      <c r="O648" s="10" t="s">
        <v>14</v>
      </c>
      <c r="P648" s="10" t="s">
        <v>20</v>
      </c>
      <c r="Q648" s="10" t="s">
        <v>16</v>
      </c>
      <c r="R648" s="10" t="s">
        <v>195</v>
      </c>
    </row>
    <row r="649" spans="1:18" s="11" customFormat="1" hidden="1" x14ac:dyDescent="0.25">
      <c r="A649" s="9" t="s">
        <v>3908</v>
      </c>
      <c r="B649" s="9" t="s">
        <v>3909</v>
      </c>
      <c r="C649" s="10"/>
      <c r="D649" s="10" t="s">
        <v>3910</v>
      </c>
      <c r="E649" s="10" t="s">
        <v>992</v>
      </c>
      <c r="F649" s="10" t="s">
        <v>337</v>
      </c>
      <c r="G649" s="10"/>
      <c r="H649" s="10" t="s">
        <v>3911</v>
      </c>
      <c r="I649" s="10" t="s">
        <v>3912</v>
      </c>
      <c r="J649" s="10" t="s">
        <v>3913</v>
      </c>
      <c r="K649" s="10"/>
      <c r="L649" s="10" t="s">
        <v>3914</v>
      </c>
      <c r="M649" s="10" t="s">
        <v>3915</v>
      </c>
      <c r="N649" s="10" t="s">
        <v>13</v>
      </c>
      <c r="O649" s="10" t="s">
        <v>14</v>
      </c>
      <c r="P649" s="10" t="s">
        <v>994</v>
      </c>
      <c r="Q649" s="10" t="s">
        <v>16</v>
      </c>
      <c r="R649" s="10" t="s">
        <v>195</v>
      </c>
    </row>
    <row r="650" spans="1:18" s="11" customFormat="1" x14ac:dyDescent="0.25">
      <c r="A650" s="9" t="s">
        <v>920</v>
      </c>
      <c r="B650" s="9" t="s">
        <v>921</v>
      </c>
      <c r="C650" s="10"/>
      <c r="D650" s="10" t="s">
        <v>922</v>
      </c>
      <c r="E650" s="10" t="s">
        <v>39</v>
      </c>
      <c r="F650" s="10" t="s">
        <v>337</v>
      </c>
      <c r="G650" s="10"/>
      <c r="H650" s="10" t="s">
        <v>923</v>
      </c>
      <c r="I650" s="10" t="s">
        <v>924</v>
      </c>
      <c r="J650" s="10" t="s">
        <v>925</v>
      </c>
      <c r="K650" s="10"/>
      <c r="L650" s="10" t="s">
        <v>926</v>
      </c>
      <c r="M650" s="10"/>
      <c r="N650" s="10" t="s">
        <v>284</v>
      </c>
      <c r="O650" s="10" t="s">
        <v>28</v>
      </c>
      <c r="P650" s="10" t="s">
        <v>37</v>
      </c>
      <c r="Q650" s="10" t="s">
        <v>16</v>
      </c>
      <c r="R650" s="10" t="s">
        <v>82</v>
      </c>
    </row>
    <row r="651" spans="1:18" s="11" customFormat="1" hidden="1" x14ac:dyDescent="0.25">
      <c r="A651" s="9" t="s">
        <v>3916</v>
      </c>
      <c r="B651" s="9" t="s">
        <v>3917</v>
      </c>
      <c r="C651" s="10"/>
      <c r="D651" s="10" t="s">
        <v>2405</v>
      </c>
      <c r="E651" s="10" t="s">
        <v>1585</v>
      </c>
      <c r="F651" s="10" t="s">
        <v>337</v>
      </c>
      <c r="G651" s="10"/>
      <c r="H651" s="10" t="s">
        <v>3918</v>
      </c>
      <c r="I651" s="10" t="s">
        <v>3919</v>
      </c>
      <c r="J651" s="10" t="s">
        <v>3920</v>
      </c>
      <c r="K651" s="10"/>
      <c r="L651" s="10" t="s">
        <v>3921</v>
      </c>
      <c r="M651" s="10" t="s">
        <v>3922</v>
      </c>
      <c r="N651" s="10" t="s">
        <v>115</v>
      </c>
      <c r="O651" s="10" t="s">
        <v>116</v>
      </c>
      <c r="P651" s="10"/>
      <c r="Q651" s="10" t="s">
        <v>16</v>
      </c>
      <c r="R651" s="10">
        <v>-5</v>
      </c>
    </row>
    <row r="652" spans="1:18" s="11" customFormat="1" hidden="1" x14ac:dyDescent="0.25">
      <c r="A652" s="9" t="s">
        <v>3923</v>
      </c>
      <c r="B652" s="9" t="s">
        <v>3924</v>
      </c>
      <c r="C652" s="10"/>
      <c r="D652" s="10" t="s">
        <v>3925</v>
      </c>
      <c r="E652" s="10" t="s">
        <v>992</v>
      </c>
      <c r="F652" s="10" t="s">
        <v>337</v>
      </c>
      <c r="G652" s="10"/>
      <c r="H652" s="10" t="s">
        <v>3926</v>
      </c>
      <c r="I652" s="10" t="s">
        <v>3927</v>
      </c>
      <c r="J652" s="10" t="s">
        <v>3928</v>
      </c>
      <c r="K652" s="10"/>
      <c r="L652" s="10" t="s">
        <v>3929</v>
      </c>
      <c r="M652" s="10"/>
      <c r="N652" s="10" t="s">
        <v>13</v>
      </c>
      <c r="O652" s="10" t="s">
        <v>14</v>
      </c>
      <c r="P652" s="10" t="s">
        <v>994</v>
      </c>
      <c r="Q652" s="10" t="s">
        <v>16</v>
      </c>
      <c r="R652" s="10" t="s">
        <v>195</v>
      </c>
    </row>
    <row r="653" spans="1:18" s="11" customFormat="1" hidden="1" x14ac:dyDescent="0.25">
      <c r="A653" s="9" t="s">
        <v>3930</v>
      </c>
      <c r="B653" s="9" t="s">
        <v>3931</v>
      </c>
      <c r="C653" s="10"/>
      <c r="D653" s="10" t="s">
        <v>3932</v>
      </c>
      <c r="E653" s="10" t="s">
        <v>1585</v>
      </c>
      <c r="F653" s="10" t="s">
        <v>337</v>
      </c>
      <c r="G653" s="10"/>
      <c r="H653" s="10" t="s">
        <v>2414</v>
      </c>
      <c r="I653" s="10" t="s">
        <v>2415</v>
      </c>
      <c r="J653" s="10" t="s">
        <v>2416</v>
      </c>
      <c r="K653" s="10"/>
      <c r="L653" s="10" t="s">
        <v>2417</v>
      </c>
      <c r="M653" s="10"/>
      <c r="N653" s="10" t="s">
        <v>115</v>
      </c>
      <c r="O653" s="10" t="s">
        <v>116</v>
      </c>
      <c r="P653" s="10"/>
      <c r="Q653" s="10" t="s">
        <v>16</v>
      </c>
      <c r="R653" s="10" t="s">
        <v>195</v>
      </c>
    </row>
    <row r="654" spans="1:18" s="11" customFormat="1" hidden="1" x14ac:dyDescent="0.25">
      <c r="A654" s="9" t="s">
        <v>3933</v>
      </c>
      <c r="B654" s="9" t="s">
        <v>3934</v>
      </c>
      <c r="C654" s="10"/>
      <c r="D654" s="10" t="s">
        <v>3935</v>
      </c>
      <c r="E654" s="10" t="s">
        <v>992</v>
      </c>
      <c r="F654" s="10" t="s">
        <v>337</v>
      </c>
      <c r="G654" s="10"/>
      <c r="H654" s="10" t="s">
        <v>3936</v>
      </c>
      <c r="I654" s="10" t="s">
        <v>3937</v>
      </c>
      <c r="J654" s="10" t="s">
        <v>3938</v>
      </c>
      <c r="K654" s="10"/>
      <c r="L654" s="10" t="s">
        <v>3939</v>
      </c>
      <c r="M654" s="10"/>
      <c r="N654" s="10" t="s">
        <v>13</v>
      </c>
      <c r="O654" s="10" t="s">
        <v>14</v>
      </c>
      <c r="P654" s="10" t="s">
        <v>994</v>
      </c>
      <c r="Q654" s="10" t="s">
        <v>16</v>
      </c>
      <c r="R654" s="10" t="s">
        <v>195</v>
      </c>
    </row>
    <row r="655" spans="1:18" s="11" customFormat="1" hidden="1" x14ac:dyDescent="0.25">
      <c r="A655" s="9" t="s">
        <v>3940</v>
      </c>
      <c r="B655" s="9" t="s">
        <v>3941</v>
      </c>
      <c r="C655" s="10"/>
      <c r="D655" s="10" t="s">
        <v>3942</v>
      </c>
      <c r="E655" s="10" t="s">
        <v>992</v>
      </c>
      <c r="F655" s="10" t="s">
        <v>337</v>
      </c>
      <c r="G655" s="10"/>
      <c r="H655" s="10" t="s">
        <v>3943</v>
      </c>
      <c r="I655" s="10" t="s">
        <v>3944</v>
      </c>
      <c r="J655" s="10" t="s">
        <v>3945</v>
      </c>
      <c r="K655" s="10"/>
      <c r="L655" s="10" t="s">
        <v>3946</v>
      </c>
      <c r="M655" s="10"/>
      <c r="N655" s="10" t="s">
        <v>13</v>
      </c>
      <c r="O655" s="10" t="s">
        <v>14</v>
      </c>
      <c r="P655" s="10" t="s">
        <v>994</v>
      </c>
      <c r="Q655" s="10" t="s">
        <v>16</v>
      </c>
      <c r="R655" s="10" t="s">
        <v>195</v>
      </c>
    </row>
    <row r="656" spans="1:18" s="11" customFormat="1" hidden="1" x14ac:dyDescent="0.25">
      <c r="A656" s="9" t="s">
        <v>3947</v>
      </c>
      <c r="B656" s="9" t="s">
        <v>3948</v>
      </c>
      <c r="C656" s="10"/>
      <c r="D656" s="10" t="s">
        <v>159</v>
      </c>
      <c r="E656" s="10" t="s">
        <v>992</v>
      </c>
      <c r="F656" s="10" t="s">
        <v>337</v>
      </c>
      <c r="G656" s="10"/>
      <c r="H656" s="10" t="s">
        <v>3949</v>
      </c>
      <c r="I656" s="10"/>
      <c r="J656" s="10" t="s">
        <v>3950</v>
      </c>
      <c r="K656" s="10"/>
      <c r="L656" s="10" t="s">
        <v>3951</v>
      </c>
      <c r="M656" s="10"/>
      <c r="N656" s="10" t="s">
        <v>13</v>
      </c>
      <c r="O656" s="10" t="s">
        <v>14</v>
      </c>
      <c r="P656" s="10" t="s">
        <v>994</v>
      </c>
      <c r="Q656" s="10" t="s">
        <v>16</v>
      </c>
      <c r="R656" s="10" t="s">
        <v>195</v>
      </c>
    </row>
    <row r="657" spans="1:18" s="11" customFormat="1" hidden="1" x14ac:dyDescent="0.25">
      <c r="A657" s="9" t="s">
        <v>3952</v>
      </c>
      <c r="B657" s="9" t="s">
        <v>3953</v>
      </c>
      <c r="C657" s="10"/>
      <c r="D657" s="10" t="s">
        <v>3954</v>
      </c>
      <c r="E657" s="10" t="s">
        <v>992</v>
      </c>
      <c r="F657" s="10" t="s">
        <v>337</v>
      </c>
      <c r="G657" s="10"/>
      <c r="H657" s="10" t="s">
        <v>3955</v>
      </c>
      <c r="I657" s="10" t="s">
        <v>3956</v>
      </c>
      <c r="J657" s="10" t="s">
        <v>3957</v>
      </c>
      <c r="K657" s="10"/>
      <c r="L657" s="10" t="s">
        <v>3958</v>
      </c>
      <c r="M657" s="10"/>
      <c r="N657" s="10" t="s">
        <v>215</v>
      </c>
      <c r="O657" s="10" t="s">
        <v>19</v>
      </c>
      <c r="P657" s="10" t="s">
        <v>38</v>
      </c>
      <c r="Q657" s="10" t="s">
        <v>16</v>
      </c>
      <c r="R657" s="10" t="s">
        <v>195</v>
      </c>
    </row>
    <row r="658" spans="1:18" s="11" customFormat="1" x14ac:dyDescent="0.25">
      <c r="A658" s="9" t="s">
        <v>927</v>
      </c>
      <c r="B658" s="9" t="s">
        <v>928</v>
      </c>
      <c r="C658" s="10"/>
      <c r="D658" s="10" t="s">
        <v>929</v>
      </c>
      <c r="E658" s="10" t="s">
        <v>17</v>
      </c>
      <c r="F658" s="10" t="s">
        <v>337</v>
      </c>
      <c r="G658" s="10"/>
      <c r="H658" s="10" t="s">
        <v>883</v>
      </c>
      <c r="I658" s="10" t="s">
        <v>884</v>
      </c>
      <c r="J658" s="10" t="s">
        <v>883</v>
      </c>
      <c r="K658" s="10"/>
      <c r="L658" s="10" t="s">
        <v>885</v>
      </c>
      <c r="M658" s="10"/>
      <c r="N658" s="10" t="s">
        <v>284</v>
      </c>
      <c r="O658" s="10" t="s">
        <v>28</v>
      </c>
      <c r="P658" s="10" t="s">
        <v>37</v>
      </c>
      <c r="Q658" s="10" t="s">
        <v>16</v>
      </c>
      <c r="R658" s="10" t="s">
        <v>82</v>
      </c>
    </row>
    <row r="659" spans="1:18" s="11" customFormat="1" hidden="1" x14ac:dyDescent="0.25">
      <c r="A659" s="9" t="s">
        <v>3959</v>
      </c>
      <c r="B659" s="9" t="s">
        <v>3960</v>
      </c>
      <c r="C659" s="10"/>
      <c r="D659" s="10" t="s">
        <v>3961</v>
      </c>
      <c r="E659" s="10" t="s">
        <v>1585</v>
      </c>
      <c r="F659" s="10" t="s">
        <v>337</v>
      </c>
      <c r="G659" s="10"/>
      <c r="H659" s="10" t="s">
        <v>1101</v>
      </c>
      <c r="I659" s="10" t="s">
        <v>1102</v>
      </c>
      <c r="J659" s="10" t="s">
        <v>3962</v>
      </c>
      <c r="K659" s="10"/>
      <c r="L659" s="10" t="s">
        <v>1104</v>
      </c>
      <c r="M659" s="10"/>
      <c r="N659" s="10" t="s">
        <v>115</v>
      </c>
      <c r="O659" s="10" t="s">
        <v>116</v>
      </c>
      <c r="P659" s="10"/>
      <c r="Q659" s="10" t="s">
        <v>16</v>
      </c>
      <c r="R659" s="10" t="s">
        <v>195</v>
      </c>
    </row>
    <row r="660" spans="1:18" s="11" customFormat="1" x14ac:dyDescent="0.25">
      <c r="A660" s="9" t="s">
        <v>930</v>
      </c>
      <c r="B660" s="9" t="s">
        <v>931</v>
      </c>
      <c r="C660" s="10"/>
      <c r="D660" s="10" t="s">
        <v>455</v>
      </c>
      <c r="E660" s="10" t="s">
        <v>39</v>
      </c>
      <c r="F660" s="10" t="s">
        <v>337</v>
      </c>
      <c r="G660" s="10"/>
      <c r="H660" s="10" t="s">
        <v>932</v>
      </c>
      <c r="I660" s="10"/>
      <c r="J660" s="10" t="s">
        <v>932</v>
      </c>
      <c r="K660" s="10"/>
      <c r="L660" s="10" t="s">
        <v>933</v>
      </c>
      <c r="M660" s="10"/>
      <c r="N660" s="10" t="s">
        <v>61</v>
      </c>
      <c r="O660" s="10" t="s">
        <v>62</v>
      </c>
      <c r="P660" s="10" t="s">
        <v>37</v>
      </c>
      <c r="Q660" s="10" t="s">
        <v>16</v>
      </c>
      <c r="R660" s="10" t="s">
        <v>82</v>
      </c>
    </row>
    <row r="661" spans="1:18" s="11" customFormat="1" hidden="1" x14ac:dyDescent="0.25">
      <c r="A661" s="9" t="s">
        <v>3963</v>
      </c>
      <c r="B661" s="9" t="s">
        <v>3964</v>
      </c>
      <c r="C661" s="10"/>
      <c r="D661" s="10" t="s">
        <v>2957</v>
      </c>
      <c r="E661" s="10" t="s">
        <v>1585</v>
      </c>
      <c r="F661" s="10" t="s">
        <v>337</v>
      </c>
      <c r="G661" s="10"/>
      <c r="H661" s="10" t="s">
        <v>1144</v>
      </c>
      <c r="I661" s="10" t="s">
        <v>3965</v>
      </c>
      <c r="J661" s="10"/>
      <c r="K661" s="10"/>
      <c r="L661" s="10" t="s">
        <v>3966</v>
      </c>
      <c r="M661" s="10"/>
      <c r="N661" s="10" t="s">
        <v>115</v>
      </c>
      <c r="O661" s="10" t="s">
        <v>116</v>
      </c>
      <c r="P661" s="10"/>
      <c r="Q661" s="10" t="s">
        <v>16</v>
      </c>
      <c r="R661" s="10" t="s">
        <v>195</v>
      </c>
    </row>
    <row r="662" spans="1:18" s="11" customFormat="1" hidden="1" x14ac:dyDescent="0.25">
      <c r="A662" s="9" t="s">
        <v>3967</v>
      </c>
      <c r="B662" s="9" t="s">
        <v>3968</v>
      </c>
      <c r="C662" s="10"/>
      <c r="D662" s="10" t="s">
        <v>2957</v>
      </c>
      <c r="E662" s="10" t="s">
        <v>1585</v>
      </c>
      <c r="F662" s="10" t="s">
        <v>337</v>
      </c>
      <c r="G662" s="10"/>
      <c r="H662" s="10" t="s">
        <v>1144</v>
      </c>
      <c r="I662" s="10" t="s">
        <v>3965</v>
      </c>
      <c r="J662" s="10"/>
      <c r="K662" s="10"/>
      <c r="L662" s="10" t="s">
        <v>3966</v>
      </c>
      <c r="M662" s="10"/>
      <c r="N662" s="10" t="s">
        <v>115</v>
      </c>
      <c r="O662" s="10" t="s">
        <v>116</v>
      </c>
      <c r="P662" s="10"/>
      <c r="Q662" s="10" t="s">
        <v>16</v>
      </c>
      <c r="R662" s="10" t="s">
        <v>195</v>
      </c>
    </row>
    <row r="663" spans="1:18" s="11" customFormat="1" hidden="1" x14ac:dyDescent="0.25">
      <c r="A663" s="9" t="s">
        <v>3969</v>
      </c>
      <c r="B663" s="9" t="s">
        <v>3970</v>
      </c>
      <c r="C663" s="10"/>
      <c r="D663" s="10" t="s">
        <v>3971</v>
      </c>
      <c r="E663" s="10" t="s">
        <v>992</v>
      </c>
      <c r="F663" s="10" t="s">
        <v>337</v>
      </c>
      <c r="G663" s="10"/>
      <c r="H663" s="10" t="s">
        <v>162</v>
      </c>
      <c r="I663" s="10" t="s">
        <v>163</v>
      </c>
      <c r="J663" s="10" t="s">
        <v>164</v>
      </c>
      <c r="K663" s="10"/>
      <c r="L663" s="10" t="s">
        <v>165</v>
      </c>
      <c r="M663" s="10" t="s">
        <v>3877</v>
      </c>
      <c r="N663" s="10" t="s">
        <v>13</v>
      </c>
      <c r="O663" s="10" t="s">
        <v>14</v>
      </c>
      <c r="P663" s="10" t="s">
        <v>1014</v>
      </c>
      <c r="Q663" s="10" t="s">
        <v>16</v>
      </c>
      <c r="R663" s="10" t="s">
        <v>195</v>
      </c>
    </row>
    <row r="664" spans="1:18" s="11" customFormat="1" x14ac:dyDescent="0.25">
      <c r="A664" s="9" t="s">
        <v>934</v>
      </c>
      <c r="B664" s="9" t="s">
        <v>935</v>
      </c>
      <c r="C664" s="10"/>
      <c r="D664" s="10" t="s">
        <v>936</v>
      </c>
      <c r="E664" s="10" t="s">
        <v>24</v>
      </c>
      <c r="F664" s="10" t="s">
        <v>337</v>
      </c>
      <c r="G664" s="10"/>
      <c r="H664" s="10" t="s">
        <v>937</v>
      </c>
      <c r="I664" s="10" t="s">
        <v>938</v>
      </c>
      <c r="J664" s="10" t="s">
        <v>937</v>
      </c>
      <c r="K664" s="10"/>
      <c r="L664" s="10" t="s">
        <v>939</v>
      </c>
      <c r="M664" s="10"/>
      <c r="N664" s="10" t="s">
        <v>940</v>
      </c>
      <c r="O664" s="10" t="s">
        <v>19</v>
      </c>
      <c r="P664" s="10" t="s">
        <v>37</v>
      </c>
      <c r="Q664" s="10" t="s">
        <v>16</v>
      </c>
      <c r="R664" s="10" t="s">
        <v>196</v>
      </c>
    </row>
    <row r="665" spans="1:18" s="11" customFormat="1" hidden="1" x14ac:dyDescent="0.25">
      <c r="A665" s="9" t="s">
        <v>3972</v>
      </c>
      <c r="B665" s="9" t="s">
        <v>3973</v>
      </c>
      <c r="C665" s="10"/>
      <c r="D665" s="10" t="s">
        <v>3974</v>
      </c>
      <c r="E665" s="10" t="s">
        <v>992</v>
      </c>
      <c r="F665" s="10" t="s">
        <v>337</v>
      </c>
      <c r="G665" s="10"/>
      <c r="H665" s="10" t="s">
        <v>3975</v>
      </c>
      <c r="I665" s="10" t="s">
        <v>3976</v>
      </c>
      <c r="J665" s="10" t="s">
        <v>3977</v>
      </c>
      <c r="K665" s="10"/>
      <c r="L665" s="10" t="s">
        <v>3978</v>
      </c>
      <c r="M665" s="10"/>
      <c r="N665" s="10" t="s">
        <v>13</v>
      </c>
      <c r="O665" s="10" t="s">
        <v>14</v>
      </c>
      <c r="P665" s="10" t="s">
        <v>994</v>
      </c>
      <c r="Q665" s="10" t="s">
        <v>16</v>
      </c>
      <c r="R665" s="10" t="s">
        <v>195</v>
      </c>
    </row>
    <row r="666" spans="1:18" s="11" customFormat="1" hidden="1" x14ac:dyDescent="0.25">
      <c r="A666" s="9" t="s">
        <v>3979</v>
      </c>
      <c r="B666" s="9" t="s">
        <v>3980</v>
      </c>
      <c r="C666" s="10"/>
      <c r="D666" s="10" t="s">
        <v>3981</v>
      </c>
      <c r="E666" s="10" t="s">
        <v>999</v>
      </c>
      <c r="F666" s="10" t="s">
        <v>337</v>
      </c>
      <c r="G666" s="10"/>
      <c r="H666" s="10" t="s">
        <v>2337</v>
      </c>
      <c r="I666" s="10" t="s">
        <v>2338</v>
      </c>
      <c r="J666" s="10" t="s">
        <v>2339</v>
      </c>
      <c r="K666" s="10"/>
      <c r="L666" s="10" t="s">
        <v>2340</v>
      </c>
      <c r="M666" s="10" t="s">
        <v>2341</v>
      </c>
      <c r="N666" s="10" t="s">
        <v>13</v>
      </c>
      <c r="O666" s="10" t="s">
        <v>14</v>
      </c>
      <c r="P666" s="10" t="s">
        <v>15</v>
      </c>
      <c r="Q666" s="10" t="s">
        <v>16</v>
      </c>
      <c r="R666" s="10" t="s">
        <v>197</v>
      </c>
    </row>
    <row r="667" spans="1:18" s="11" customFormat="1" hidden="1" x14ac:dyDescent="0.25">
      <c r="A667" s="9" t="s">
        <v>3982</v>
      </c>
      <c r="B667" s="9" t="s">
        <v>3983</v>
      </c>
      <c r="C667" s="10"/>
      <c r="D667" s="10" t="s">
        <v>2909</v>
      </c>
      <c r="E667" s="10" t="s">
        <v>1585</v>
      </c>
      <c r="F667" s="10" t="s">
        <v>337</v>
      </c>
      <c r="G667" s="10"/>
      <c r="H667" s="10" t="s">
        <v>3984</v>
      </c>
      <c r="I667" s="10" t="s">
        <v>3985</v>
      </c>
      <c r="J667" s="10" t="s">
        <v>3986</v>
      </c>
      <c r="K667" s="10"/>
      <c r="L667" s="10" t="s">
        <v>3987</v>
      </c>
      <c r="M667" s="10" t="s">
        <v>3988</v>
      </c>
      <c r="N667" s="10" t="s">
        <v>115</v>
      </c>
      <c r="O667" s="10" t="s">
        <v>116</v>
      </c>
      <c r="P667" s="10"/>
      <c r="Q667" s="10" t="s">
        <v>16</v>
      </c>
      <c r="R667" s="10" t="s">
        <v>195</v>
      </c>
    </row>
    <row r="668" spans="1:18" s="11" customFormat="1" hidden="1" x14ac:dyDescent="0.25">
      <c r="A668" s="9" t="s">
        <v>3989</v>
      </c>
      <c r="B668" s="9" t="s">
        <v>3990</v>
      </c>
      <c r="C668" s="10"/>
      <c r="D668" s="10" t="s">
        <v>3991</v>
      </c>
      <c r="E668" s="10" t="s">
        <v>1585</v>
      </c>
      <c r="F668" s="10" t="s">
        <v>337</v>
      </c>
      <c r="G668" s="10"/>
      <c r="H668" s="10" t="s">
        <v>1264</v>
      </c>
      <c r="I668" s="10" t="s">
        <v>1265</v>
      </c>
      <c r="J668" s="10" t="s">
        <v>1266</v>
      </c>
      <c r="K668" s="10"/>
      <c r="L668" s="10" t="s">
        <v>1267</v>
      </c>
      <c r="M668" s="10"/>
      <c r="N668" s="10" t="s">
        <v>115</v>
      </c>
      <c r="O668" s="10" t="s">
        <v>116</v>
      </c>
      <c r="P668" s="10"/>
      <c r="Q668" s="10" t="s">
        <v>16</v>
      </c>
      <c r="R668" s="10" t="s">
        <v>195</v>
      </c>
    </row>
    <row r="669" spans="1:18" s="11" customFormat="1" hidden="1" x14ac:dyDescent="0.25">
      <c r="A669" s="9" t="s">
        <v>3992</v>
      </c>
      <c r="B669" s="9" t="s">
        <v>3993</v>
      </c>
      <c r="C669" s="10"/>
      <c r="D669" s="10" t="s">
        <v>3994</v>
      </c>
      <c r="E669" s="10" t="s">
        <v>1585</v>
      </c>
      <c r="F669" s="10" t="s">
        <v>337</v>
      </c>
      <c r="G669" s="10"/>
      <c r="H669" s="10" t="s">
        <v>3995</v>
      </c>
      <c r="I669" s="10" t="s">
        <v>3996</v>
      </c>
      <c r="J669" s="10"/>
      <c r="K669" s="10"/>
      <c r="L669" s="10" t="s">
        <v>3997</v>
      </c>
      <c r="M669" s="10"/>
      <c r="N669" s="10" t="s">
        <v>115</v>
      </c>
      <c r="O669" s="10" t="s">
        <v>116</v>
      </c>
      <c r="P669" s="10"/>
      <c r="Q669" s="10" t="s">
        <v>16</v>
      </c>
      <c r="R669" s="10" t="s">
        <v>195</v>
      </c>
    </row>
    <row r="670" spans="1:18" s="11" customFormat="1" hidden="1" x14ac:dyDescent="0.25">
      <c r="A670" s="9" t="s">
        <v>3998</v>
      </c>
      <c r="B670" s="9" t="s">
        <v>3999</v>
      </c>
      <c r="C670" s="10"/>
      <c r="D670" s="10" t="s">
        <v>1747</v>
      </c>
      <c r="E670" s="10" t="s">
        <v>1585</v>
      </c>
      <c r="F670" s="10" t="s">
        <v>337</v>
      </c>
      <c r="G670" s="10"/>
      <c r="H670" s="10" t="s">
        <v>1740</v>
      </c>
      <c r="I670" s="10" t="s">
        <v>1741</v>
      </c>
      <c r="J670" s="10" t="s">
        <v>1742</v>
      </c>
      <c r="K670" s="10"/>
      <c r="L670" s="10" t="s">
        <v>1743</v>
      </c>
      <c r="M670" s="10" t="s">
        <v>1744</v>
      </c>
      <c r="N670" s="10" t="s">
        <v>115</v>
      </c>
      <c r="O670" s="10" t="s">
        <v>116</v>
      </c>
      <c r="P670" s="10"/>
      <c r="Q670" s="10" t="s">
        <v>16</v>
      </c>
      <c r="R670" s="10" t="s">
        <v>195</v>
      </c>
    </row>
    <row r="671" spans="1:18" s="11" customFormat="1" hidden="1" x14ac:dyDescent="0.25">
      <c r="A671" s="9" t="s">
        <v>4000</v>
      </c>
      <c r="B671" s="9" t="s">
        <v>4001</v>
      </c>
      <c r="C671" s="10"/>
      <c r="D671" s="10" t="s">
        <v>1747</v>
      </c>
      <c r="E671" s="10" t="s">
        <v>1585</v>
      </c>
      <c r="F671" s="10" t="s">
        <v>337</v>
      </c>
      <c r="G671" s="10"/>
      <c r="H671" s="10" t="s">
        <v>1733</v>
      </c>
      <c r="I671" s="10" t="s">
        <v>1734</v>
      </c>
      <c r="J671" s="10" t="s">
        <v>1735</v>
      </c>
      <c r="K671" s="10"/>
      <c r="L671" s="10" t="s">
        <v>1736</v>
      </c>
      <c r="M671" s="10" t="s">
        <v>1737</v>
      </c>
      <c r="N671" s="10" t="s">
        <v>115</v>
      </c>
      <c r="O671" s="10" t="s">
        <v>116</v>
      </c>
      <c r="P671" s="10"/>
      <c r="Q671" s="10" t="s">
        <v>16</v>
      </c>
      <c r="R671" s="10" t="s">
        <v>195</v>
      </c>
    </row>
    <row r="672" spans="1:18" s="11" customFormat="1" hidden="1" x14ac:dyDescent="0.25">
      <c r="A672" s="9" t="s">
        <v>4002</v>
      </c>
      <c r="B672" s="9" t="s">
        <v>4003</v>
      </c>
      <c r="C672" s="10"/>
      <c r="D672" s="10" t="s">
        <v>1747</v>
      </c>
      <c r="E672" s="10" t="s">
        <v>1585</v>
      </c>
      <c r="F672" s="10" t="s">
        <v>337</v>
      </c>
      <c r="G672" s="10"/>
      <c r="H672" s="10" t="s">
        <v>2776</v>
      </c>
      <c r="I672" s="10" t="s">
        <v>2777</v>
      </c>
      <c r="J672" s="10"/>
      <c r="K672" s="10"/>
      <c r="L672" s="10" t="s">
        <v>2778</v>
      </c>
      <c r="M672" s="10" t="s">
        <v>2779</v>
      </c>
      <c r="N672" s="10" t="s">
        <v>115</v>
      </c>
      <c r="O672" s="10" t="s">
        <v>116</v>
      </c>
      <c r="P672" s="10"/>
      <c r="Q672" s="10" t="s">
        <v>16</v>
      </c>
      <c r="R672" s="10" t="s">
        <v>195</v>
      </c>
    </row>
    <row r="673" spans="1:18" s="11" customFormat="1" hidden="1" x14ac:dyDescent="0.25">
      <c r="A673" s="9" t="s">
        <v>4004</v>
      </c>
      <c r="B673" s="9" t="s">
        <v>4005</v>
      </c>
      <c r="C673" s="10"/>
      <c r="D673" s="10" t="s">
        <v>4006</v>
      </c>
      <c r="E673" s="10" t="s">
        <v>999</v>
      </c>
      <c r="F673" s="10" t="s">
        <v>337</v>
      </c>
      <c r="G673" s="10"/>
      <c r="H673" s="10" t="s">
        <v>3327</v>
      </c>
      <c r="I673" s="10" t="s">
        <v>3328</v>
      </c>
      <c r="J673" s="10" t="s">
        <v>3329</v>
      </c>
      <c r="K673" s="10"/>
      <c r="L673" s="10" t="s">
        <v>3330</v>
      </c>
      <c r="M673" s="10"/>
      <c r="N673" s="10" t="s">
        <v>13</v>
      </c>
      <c r="O673" s="10" t="s">
        <v>14</v>
      </c>
      <c r="P673" s="10" t="s">
        <v>15</v>
      </c>
      <c r="Q673" s="10" t="s">
        <v>16</v>
      </c>
      <c r="R673" s="10" t="s">
        <v>197</v>
      </c>
    </row>
    <row r="674" spans="1:18" s="11" customFormat="1" hidden="1" x14ac:dyDescent="0.25">
      <c r="A674" s="9" t="s">
        <v>4007</v>
      </c>
      <c r="B674" s="9" t="s">
        <v>4008</v>
      </c>
      <c r="C674" s="10"/>
      <c r="D674" s="10" t="s">
        <v>4009</v>
      </c>
      <c r="E674" s="10" t="s">
        <v>999</v>
      </c>
      <c r="F674" s="10" t="s">
        <v>337</v>
      </c>
      <c r="G674" s="10"/>
      <c r="H674" s="10" t="s">
        <v>1214</v>
      </c>
      <c r="I674" s="10"/>
      <c r="J674" s="10" t="s">
        <v>1215</v>
      </c>
      <c r="K674" s="10"/>
      <c r="L674" s="10" t="s">
        <v>1216</v>
      </c>
      <c r="M674" s="10"/>
      <c r="N674" s="10" t="s">
        <v>18</v>
      </c>
      <c r="O674" s="10" t="s">
        <v>19</v>
      </c>
      <c r="P674" s="10" t="s">
        <v>38</v>
      </c>
      <c r="Q674" s="10" t="s">
        <v>16</v>
      </c>
      <c r="R674" s="10" t="s">
        <v>197</v>
      </c>
    </row>
    <row r="675" spans="1:18" s="11" customFormat="1" hidden="1" x14ac:dyDescent="0.25">
      <c r="A675" s="9" t="s">
        <v>4010</v>
      </c>
      <c r="B675" s="9" t="s">
        <v>4011</v>
      </c>
      <c r="C675" s="10"/>
      <c r="D675" s="10" t="s">
        <v>4012</v>
      </c>
      <c r="E675" s="10" t="s">
        <v>1585</v>
      </c>
      <c r="F675" s="10" t="s">
        <v>337</v>
      </c>
      <c r="G675" s="10"/>
      <c r="H675" s="10" t="s">
        <v>2065</v>
      </c>
      <c r="I675" s="10" t="s">
        <v>2066</v>
      </c>
      <c r="J675" s="10" t="s">
        <v>2067</v>
      </c>
      <c r="K675" s="10"/>
      <c r="L675" s="10" t="s">
        <v>2068</v>
      </c>
      <c r="M675" s="10" t="s">
        <v>2069</v>
      </c>
      <c r="N675" s="10" t="s">
        <v>115</v>
      </c>
      <c r="O675" s="10" t="s">
        <v>116</v>
      </c>
      <c r="P675" s="10"/>
      <c r="Q675" s="10" t="s">
        <v>16</v>
      </c>
      <c r="R675" s="10" t="s">
        <v>195</v>
      </c>
    </row>
    <row r="676" spans="1:18" s="11" customFormat="1" hidden="1" x14ac:dyDescent="0.25">
      <c r="A676" s="9" t="s">
        <v>4013</v>
      </c>
      <c r="B676" s="9" t="s">
        <v>4014</v>
      </c>
      <c r="C676" s="10"/>
      <c r="D676" s="10" t="s">
        <v>4015</v>
      </c>
      <c r="E676" s="10" t="s">
        <v>999</v>
      </c>
      <c r="F676" s="10" t="s">
        <v>337</v>
      </c>
      <c r="G676" s="10"/>
      <c r="H676" s="10" t="s">
        <v>1214</v>
      </c>
      <c r="I676" s="10"/>
      <c r="J676" s="10" t="s">
        <v>1215</v>
      </c>
      <c r="K676" s="10"/>
      <c r="L676" s="10" t="s">
        <v>1216</v>
      </c>
      <c r="M676" s="10"/>
      <c r="N676" s="10" t="s">
        <v>18</v>
      </c>
      <c r="O676" s="10" t="s">
        <v>19</v>
      </c>
      <c r="P676" s="10" t="s">
        <v>38</v>
      </c>
      <c r="Q676" s="10" t="s">
        <v>16</v>
      </c>
      <c r="R676" s="10" t="s">
        <v>343</v>
      </c>
    </row>
    <row r="677" spans="1:18" s="11" customFormat="1" hidden="1" x14ac:dyDescent="0.25">
      <c r="A677" s="9" t="s">
        <v>4016</v>
      </c>
      <c r="B677" s="9" t="s">
        <v>4017</v>
      </c>
      <c r="C677" s="10"/>
      <c r="D677" s="10" t="s">
        <v>4018</v>
      </c>
      <c r="E677" s="10" t="s">
        <v>999</v>
      </c>
      <c r="F677" s="10" t="s">
        <v>337</v>
      </c>
      <c r="G677" s="10"/>
      <c r="H677" s="10" t="s">
        <v>1214</v>
      </c>
      <c r="I677" s="10"/>
      <c r="J677" s="10" t="s">
        <v>1215</v>
      </c>
      <c r="K677" s="10"/>
      <c r="L677" s="10" t="s">
        <v>1216</v>
      </c>
      <c r="M677" s="10"/>
      <c r="N677" s="10" t="s">
        <v>18</v>
      </c>
      <c r="O677" s="10" t="s">
        <v>19</v>
      </c>
      <c r="P677" s="10" t="s">
        <v>38</v>
      </c>
      <c r="Q677" s="10" t="s">
        <v>16</v>
      </c>
      <c r="R677" s="10" t="s">
        <v>343</v>
      </c>
    </row>
    <row r="678" spans="1:18" s="11" customFormat="1" hidden="1" x14ac:dyDescent="0.25">
      <c r="A678" s="9" t="s">
        <v>4019</v>
      </c>
      <c r="B678" s="9" t="s">
        <v>4020</v>
      </c>
      <c r="C678" s="10"/>
      <c r="D678" s="10" t="s">
        <v>4021</v>
      </c>
      <c r="E678" s="10" t="s">
        <v>992</v>
      </c>
      <c r="F678" s="10" t="s">
        <v>337</v>
      </c>
      <c r="G678" s="10"/>
      <c r="H678" s="10" t="s">
        <v>140</v>
      </c>
      <c r="I678" s="10" t="s">
        <v>141</v>
      </c>
      <c r="J678" s="10" t="s">
        <v>142</v>
      </c>
      <c r="K678" s="10"/>
      <c r="L678" s="10" t="s">
        <v>2151</v>
      </c>
      <c r="M678" s="10" t="s">
        <v>1071</v>
      </c>
      <c r="N678" s="10" t="s">
        <v>4022</v>
      </c>
      <c r="O678" s="10" t="s">
        <v>87</v>
      </c>
      <c r="P678" s="10" t="s">
        <v>37</v>
      </c>
      <c r="Q678" s="10" t="s">
        <v>16</v>
      </c>
      <c r="R678" s="10" t="s">
        <v>629</v>
      </c>
    </row>
    <row r="679" spans="1:18" s="11" customFormat="1" hidden="1" x14ac:dyDescent="0.25">
      <c r="A679" s="9" t="s">
        <v>4023</v>
      </c>
      <c r="B679" s="9" t="s">
        <v>4024</v>
      </c>
      <c r="C679" s="10"/>
      <c r="D679" s="10" t="s">
        <v>4025</v>
      </c>
      <c r="E679" s="10" t="s">
        <v>992</v>
      </c>
      <c r="F679" s="10" t="s">
        <v>337</v>
      </c>
      <c r="G679" s="10"/>
      <c r="H679" s="10" t="s">
        <v>140</v>
      </c>
      <c r="I679" s="10" t="s">
        <v>141</v>
      </c>
      <c r="J679" s="10" t="s">
        <v>142</v>
      </c>
      <c r="K679" s="10"/>
      <c r="L679" s="10" t="s">
        <v>2151</v>
      </c>
      <c r="M679" s="10" t="s">
        <v>1071</v>
      </c>
      <c r="N679" s="10" t="s">
        <v>4022</v>
      </c>
      <c r="O679" s="10" t="s">
        <v>87</v>
      </c>
      <c r="P679" s="10" t="s">
        <v>37</v>
      </c>
      <c r="Q679" s="10" t="s">
        <v>16</v>
      </c>
      <c r="R679" s="10" t="s">
        <v>629</v>
      </c>
    </row>
    <row r="680" spans="1:18" s="11" customFormat="1" hidden="1" x14ac:dyDescent="0.25">
      <c r="A680" s="9" t="s">
        <v>4026</v>
      </c>
      <c r="B680" s="9" t="s">
        <v>4027</v>
      </c>
      <c r="C680" s="10"/>
      <c r="D680" s="10" t="s">
        <v>4028</v>
      </c>
      <c r="E680" s="10" t="s">
        <v>999</v>
      </c>
      <c r="F680" s="10" t="s">
        <v>337</v>
      </c>
      <c r="G680" s="10"/>
      <c r="H680" s="10" t="s">
        <v>1214</v>
      </c>
      <c r="I680" s="10"/>
      <c r="J680" s="10" t="s">
        <v>1215</v>
      </c>
      <c r="K680" s="10"/>
      <c r="L680" s="10" t="s">
        <v>1216</v>
      </c>
      <c r="M680" s="10"/>
      <c r="N680" s="10" t="s">
        <v>18</v>
      </c>
      <c r="O680" s="10" t="s">
        <v>19</v>
      </c>
      <c r="P680" s="10" t="s">
        <v>38</v>
      </c>
      <c r="Q680" s="10" t="s">
        <v>16</v>
      </c>
      <c r="R680" s="10" t="s">
        <v>343</v>
      </c>
    </row>
    <row r="681" spans="1:18" s="11" customFormat="1" hidden="1" x14ac:dyDescent="0.25">
      <c r="A681" s="9" t="s">
        <v>4029</v>
      </c>
      <c r="B681" s="9" t="s">
        <v>4030</v>
      </c>
      <c r="C681" s="10"/>
      <c r="D681" s="10" t="s">
        <v>4031</v>
      </c>
      <c r="E681" s="10" t="s">
        <v>992</v>
      </c>
      <c r="F681" s="10" t="s">
        <v>337</v>
      </c>
      <c r="G681" s="10"/>
      <c r="H681" s="10" t="s">
        <v>2108</v>
      </c>
      <c r="I681" s="10" t="s">
        <v>2109</v>
      </c>
      <c r="J681" s="10" t="s">
        <v>2110</v>
      </c>
      <c r="K681" s="10"/>
      <c r="L681" s="10" t="s">
        <v>85</v>
      </c>
      <c r="M681" s="10" t="s">
        <v>2111</v>
      </c>
      <c r="N681" s="10" t="s">
        <v>13</v>
      </c>
      <c r="O681" s="10" t="s">
        <v>14</v>
      </c>
      <c r="P681" s="10" t="s">
        <v>25</v>
      </c>
      <c r="Q681" s="10" t="s">
        <v>16</v>
      </c>
      <c r="R681" s="10" t="s">
        <v>629</v>
      </c>
    </row>
    <row r="682" spans="1:18" s="11" customFormat="1" hidden="1" x14ac:dyDescent="0.25">
      <c r="A682" s="9" t="s">
        <v>4032</v>
      </c>
      <c r="B682" s="9" t="s">
        <v>4033</v>
      </c>
      <c r="C682" s="10"/>
      <c r="D682" s="10" t="s">
        <v>4034</v>
      </c>
      <c r="E682" s="10" t="s">
        <v>999</v>
      </c>
      <c r="F682" s="10" t="s">
        <v>337</v>
      </c>
      <c r="G682" s="10"/>
      <c r="H682" s="10" t="s">
        <v>1332</v>
      </c>
      <c r="I682" s="10" t="s">
        <v>1333</v>
      </c>
      <c r="J682" s="10" t="s">
        <v>1334</v>
      </c>
      <c r="K682" s="10"/>
      <c r="L682" s="10" t="s">
        <v>1335</v>
      </c>
      <c r="M682" s="10"/>
      <c r="N682" s="10" t="s">
        <v>13</v>
      </c>
      <c r="O682" s="10" t="s">
        <v>14</v>
      </c>
      <c r="P682" s="10" t="s">
        <v>15</v>
      </c>
      <c r="Q682" s="10" t="s">
        <v>16</v>
      </c>
      <c r="R682" s="10" t="s">
        <v>343</v>
      </c>
    </row>
    <row r="683" spans="1:18" s="11" customFormat="1" hidden="1" x14ac:dyDescent="0.25">
      <c r="A683" s="9" t="s">
        <v>4035</v>
      </c>
      <c r="B683" s="9" t="s">
        <v>4036</v>
      </c>
      <c r="C683" s="10"/>
      <c r="D683" s="10" t="s">
        <v>4037</v>
      </c>
      <c r="E683" s="10" t="s">
        <v>992</v>
      </c>
      <c r="F683" s="10" t="s">
        <v>337</v>
      </c>
      <c r="G683" s="10"/>
      <c r="H683" s="10" t="s">
        <v>4038</v>
      </c>
      <c r="I683" s="10" t="s">
        <v>4039</v>
      </c>
      <c r="J683" s="10" t="s">
        <v>4040</v>
      </c>
      <c r="K683" s="10"/>
      <c r="L683" s="10" t="s">
        <v>4041</v>
      </c>
      <c r="M683" s="10"/>
      <c r="N683" s="10" t="s">
        <v>13</v>
      </c>
      <c r="O683" s="10" t="s">
        <v>14</v>
      </c>
      <c r="P683" s="10" t="s">
        <v>25</v>
      </c>
      <c r="Q683" s="10" t="s">
        <v>16</v>
      </c>
      <c r="R683" s="10" t="s">
        <v>629</v>
      </c>
    </row>
    <row r="684" spans="1:18" s="11" customFormat="1" x14ac:dyDescent="0.25">
      <c r="A684" s="9" t="s">
        <v>941</v>
      </c>
      <c r="B684" s="9" t="s">
        <v>942</v>
      </c>
      <c r="C684" s="10"/>
      <c r="D684" s="10" t="s">
        <v>943</v>
      </c>
      <c r="E684" s="10" t="s">
        <v>39</v>
      </c>
      <c r="F684" s="10" t="s">
        <v>337</v>
      </c>
      <c r="G684" s="10"/>
      <c r="H684" s="10" t="s">
        <v>944</v>
      </c>
      <c r="I684" s="10" t="s">
        <v>945</v>
      </c>
      <c r="J684" s="10" t="s">
        <v>946</v>
      </c>
      <c r="K684" s="10"/>
      <c r="L684" s="10" t="s">
        <v>947</v>
      </c>
      <c r="M684" s="10"/>
      <c r="N684" s="10" t="s">
        <v>13</v>
      </c>
      <c r="O684" s="10" t="s">
        <v>14</v>
      </c>
      <c r="P684" s="10" t="s">
        <v>37</v>
      </c>
      <c r="Q684" s="10" t="s">
        <v>16</v>
      </c>
      <c r="R684" s="10" t="s">
        <v>948</v>
      </c>
    </row>
    <row r="685" spans="1:18" s="11" customFormat="1" hidden="1" x14ac:dyDescent="0.25">
      <c r="A685" s="9" t="s">
        <v>4042</v>
      </c>
      <c r="B685" s="9" t="s">
        <v>4043</v>
      </c>
      <c r="C685" s="10"/>
      <c r="D685" s="10" t="s">
        <v>4044</v>
      </c>
      <c r="E685" s="10" t="s">
        <v>999</v>
      </c>
      <c r="F685" s="10" t="s">
        <v>337</v>
      </c>
      <c r="G685" s="10"/>
      <c r="H685" s="10" t="s">
        <v>4045</v>
      </c>
      <c r="I685" s="10"/>
      <c r="J685" s="10" t="s">
        <v>4045</v>
      </c>
      <c r="K685" s="10"/>
      <c r="L685" s="10" t="s">
        <v>4046</v>
      </c>
      <c r="M685" s="10"/>
      <c r="N685" s="10" t="s">
        <v>13</v>
      </c>
      <c r="O685" s="10" t="s">
        <v>14</v>
      </c>
      <c r="P685" s="10" t="s">
        <v>38</v>
      </c>
      <c r="Q685" s="10" t="s">
        <v>16</v>
      </c>
      <c r="R685" s="10" t="s">
        <v>343</v>
      </c>
    </row>
    <row r="686" spans="1:18" s="11" customFormat="1" x14ac:dyDescent="0.25">
      <c r="A686" s="9" t="s">
        <v>949</v>
      </c>
      <c r="B686" s="9" t="s">
        <v>950</v>
      </c>
      <c r="C686" s="10"/>
      <c r="D686" s="10" t="s">
        <v>951</v>
      </c>
      <c r="E686" s="10" t="s">
        <v>54</v>
      </c>
      <c r="F686" s="10" t="s">
        <v>337</v>
      </c>
      <c r="G686" s="10"/>
      <c r="H686" s="10" t="s">
        <v>952</v>
      </c>
      <c r="I686" s="10" t="s">
        <v>953</v>
      </c>
      <c r="J686" s="10" t="s">
        <v>954</v>
      </c>
      <c r="K686" s="10"/>
      <c r="L686" s="10" t="s">
        <v>955</v>
      </c>
      <c r="M686" s="10"/>
      <c r="N686" s="10" t="s">
        <v>284</v>
      </c>
      <c r="O686" s="10" t="s">
        <v>28</v>
      </c>
      <c r="P686" s="10" t="s">
        <v>37</v>
      </c>
      <c r="Q686" s="10" t="s">
        <v>16</v>
      </c>
      <c r="R686" s="10" t="s">
        <v>956</v>
      </c>
    </row>
    <row r="687" spans="1:18" s="11" customFormat="1" hidden="1" x14ac:dyDescent="0.25">
      <c r="A687" s="9" t="s">
        <v>4047</v>
      </c>
      <c r="B687" s="9" t="s">
        <v>4048</v>
      </c>
      <c r="C687" s="10"/>
      <c r="D687" s="10" t="s">
        <v>4049</v>
      </c>
      <c r="E687" s="10" t="s">
        <v>992</v>
      </c>
      <c r="F687" s="10" t="s">
        <v>337</v>
      </c>
      <c r="G687" s="10"/>
      <c r="H687" s="10" t="s">
        <v>2666</v>
      </c>
      <c r="I687" s="10"/>
      <c r="J687" s="10" t="s">
        <v>582</v>
      </c>
      <c r="K687" s="10"/>
      <c r="L687" s="10" t="s">
        <v>2667</v>
      </c>
      <c r="M687" s="10"/>
      <c r="N687" s="10" t="s">
        <v>284</v>
      </c>
      <c r="O687" s="10" t="s">
        <v>28</v>
      </c>
      <c r="P687" s="10" t="s">
        <v>37</v>
      </c>
      <c r="Q687" s="10" t="s">
        <v>16</v>
      </c>
      <c r="R687" s="10" t="s">
        <v>629</v>
      </c>
    </row>
    <row r="688" spans="1:18" s="11" customFormat="1" x14ac:dyDescent="0.25">
      <c r="A688" s="9" t="s">
        <v>957</v>
      </c>
      <c r="B688" s="9" t="s">
        <v>958</v>
      </c>
      <c r="C688" s="10"/>
      <c r="D688" s="10" t="s">
        <v>959</v>
      </c>
      <c r="E688" s="10" t="s">
        <v>54</v>
      </c>
      <c r="F688" s="10" t="s">
        <v>337</v>
      </c>
      <c r="G688" s="10"/>
      <c r="H688" s="10" t="s">
        <v>960</v>
      </c>
      <c r="I688" s="10" t="s">
        <v>961</v>
      </c>
      <c r="J688" s="10" t="s">
        <v>962</v>
      </c>
      <c r="K688" s="10"/>
      <c r="L688" s="10" t="s">
        <v>963</v>
      </c>
      <c r="M688" s="10"/>
      <c r="N688" s="10" t="s">
        <v>284</v>
      </c>
      <c r="O688" s="10" t="s">
        <v>28</v>
      </c>
      <c r="P688" s="10" t="s">
        <v>37</v>
      </c>
      <c r="Q688" s="10" t="s">
        <v>16</v>
      </c>
      <c r="R688" s="10" t="s">
        <v>956</v>
      </c>
    </row>
    <row r="689" spans="1:18" s="11" customFormat="1" x14ac:dyDescent="0.25">
      <c r="A689" s="9" t="s">
        <v>964</v>
      </c>
      <c r="B689" s="9" t="s">
        <v>965</v>
      </c>
      <c r="C689" s="10"/>
      <c r="D689" s="10" t="s">
        <v>966</v>
      </c>
      <c r="E689" s="10" t="s">
        <v>54</v>
      </c>
      <c r="F689" s="10" t="s">
        <v>337</v>
      </c>
      <c r="G689" s="10"/>
      <c r="H689" s="10" t="s">
        <v>967</v>
      </c>
      <c r="I689" s="10" t="s">
        <v>968</v>
      </c>
      <c r="J689" s="10" t="s">
        <v>967</v>
      </c>
      <c r="K689" s="10"/>
      <c r="L689" s="10" t="s">
        <v>969</v>
      </c>
      <c r="M689" s="10"/>
      <c r="N689" s="10" t="s">
        <v>284</v>
      </c>
      <c r="O689" s="10" t="s">
        <v>28</v>
      </c>
      <c r="P689" s="10" t="s">
        <v>37</v>
      </c>
      <c r="Q689" s="10" t="s">
        <v>16</v>
      </c>
      <c r="R689" s="10" t="s">
        <v>956</v>
      </c>
    </row>
    <row r="690" spans="1:18" s="11" customFormat="1" hidden="1" x14ac:dyDescent="0.25">
      <c r="A690" s="9" t="s">
        <v>4050</v>
      </c>
      <c r="B690" s="9" t="s">
        <v>4051</v>
      </c>
      <c r="C690" s="10"/>
      <c r="D690" s="10" t="s">
        <v>2528</v>
      </c>
      <c r="E690" s="10" t="s">
        <v>1585</v>
      </c>
      <c r="F690" s="10" t="s">
        <v>337</v>
      </c>
      <c r="G690" s="10"/>
      <c r="H690" s="10" t="s">
        <v>1196</v>
      </c>
      <c r="I690" s="10" t="s">
        <v>1197</v>
      </c>
      <c r="J690" s="10" t="s">
        <v>1198</v>
      </c>
      <c r="K690" s="10"/>
      <c r="L690" s="10" t="s">
        <v>1199</v>
      </c>
      <c r="M690" s="10"/>
      <c r="N690" s="10" t="s">
        <v>115</v>
      </c>
      <c r="O690" s="10" t="s">
        <v>116</v>
      </c>
      <c r="P690" s="10"/>
      <c r="Q690" s="10" t="s">
        <v>16</v>
      </c>
      <c r="R690" s="10" t="s">
        <v>629</v>
      </c>
    </row>
    <row r="691" spans="1:18" s="11" customFormat="1" x14ac:dyDescent="0.25">
      <c r="A691" s="9" t="s">
        <v>970</v>
      </c>
      <c r="B691" s="9" t="s">
        <v>971</v>
      </c>
      <c r="C691" s="10"/>
      <c r="D691" s="10" t="s">
        <v>972</v>
      </c>
      <c r="E691" s="10" t="s">
        <v>54</v>
      </c>
      <c r="F691" s="10" t="s">
        <v>337</v>
      </c>
      <c r="G691" s="10"/>
      <c r="H691" s="10" t="s">
        <v>973</v>
      </c>
      <c r="I691" s="10" t="s">
        <v>974</v>
      </c>
      <c r="J691" s="10" t="s">
        <v>975</v>
      </c>
      <c r="K691" s="10"/>
      <c r="L691" s="10" t="s">
        <v>976</v>
      </c>
      <c r="M691" s="10"/>
      <c r="N691" s="10" t="s">
        <v>284</v>
      </c>
      <c r="O691" s="10" t="s">
        <v>28</v>
      </c>
      <c r="P691" s="10" t="s">
        <v>37</v>
      </c>
      <c r="Q691" s="10" t="s">
        <v>16</v>
      </c>
      <c r="R691" s="10" t="s">
        <v>956</v>
      </c>
    </row>
    <row r="692" spans="1:18" s="11" customFormat="1" hidden="1" x14ac:dyDescent="0.25">
      <c r="A692" s="9" t="s">
        <v>4052</v>
      </c>
      <c r="B692" s="9" t="s">
        <v>4053</v>
      </c>
      <c r="C692" s="10"/>
      <c r="D692" s="10" t="s">
        <v>4054</v>
      </c>
      <c r="E692" s="10" t="s">
        <v>992</v>
      </c>
      <c r="F692" s="10" t="s">
        <v>337</v>
      </c>
      <c r="G692" s="10"/>
      <c r="H692" s="10" t="s">
        <v>4055</v>
      </c>
      <c r="I692" s="10" t="s">
        <v>4056</v>
      </c>
      <c r="J692" s="10" t="s">
        <v>4057</v>
      </c>
      <c r="K692" s="10"/>
      <c r="L692" s="10" t="s">
        <v>4058</v>
      </c>
      <c r="M692" s="10" t="s">
        <v>4059</v>
      </c>
      <c r="N692" s="10" t="s">
        <v>13</v>
      </c>
      <c r="O692" s="10" t="s">
        <v>14</v>
      </c>
      <c r="P692" s="10" t="s">
        <v>994</v>
      </c>
      <c r="Q692" s="10" t="s">
        <v>16</v>
      </c>
      <c r="R692" s="10" t="s">
        <v>629</v>
      </c>
    </row>
    <row r="693" spans="1:18" s="11" customFormat="1" x14ac:dyDescent="0.25">
      <c r="A693" s="9" t="s">
        <v>977</v>
      </c>
      <c r="B693" s="9" t="s">
        <v>978</v>
      </c>
      <c r="C693" s="10"/>
      <c r="D693" s="10" t="s">
        <v>979</v>
      </c>
      <c r="E693" s="10" t="s">
        <v>54</v>
      </c>
      <c r="F693" s="10" t="s">
        <v>337</v>
      </c>
      <c r="G693" s="10"/>
      <c r="H693" s="10" t="s">
        <v>980</v>
      </c>
      <c r="I693" s="10" t="s">
        <v>981</v>
      </c>
      <c r="J693" s="10" t="s">
        <v>982</v>
      </c>
      <c r="K693" s="10"/>
      <c r="L693" s="10" t="s">
        <v>983</v>
      </c>
      <c r="M693" s="10"/>
      <c r="N693" s="10" t="s">
        <v>284</v>
      </c>
      <c r="O693" s="10" t="s">
        <v>28</v>
      </c>
      <c r="P693" s="10" t="s">
        <v>37</v>
      </c>
      <c r="Q693" s="10" t="s">
        <v>16</v>
      </c>
      <c r="R693" s="10" t="s">
        <v>956</v>
      </c>
    </row>
    <row r="694" spans="1:18" s="11" customFormat="1" x14ac:dyDescent="0.25">
      <c r="A694" s="9" t="s">
        <v>984</v>
      </c>
      <c r="B694" s="9" t="s">
        <v>985</v>
      </c>
      <c r="C694" s="10"/>
      <c r="D694" s="10" t="s">
        <v>986</v>
      </c>
      <c r="E694" s="10" t="s">
        <v>54</v>
      </c>
      <c r="F694" s="10" t="s">
        <v>337</v>
      </c>
      <c r="G694" s="10"/>
      <c r="H694" s="10" t="s">
        <v>987</v>
      </c>
      <c r="I694" s="10"/>
      <c r="J694" s="10" t="s">
        <v>987</v>
      </c>
      <c r="K694" s="10"/>
      <c r="L694" s="10" t="s">
        <v>988</v>
      </c>
      <c r="M694" s="10"/>
      <c r="N694" s="10" t="s">
        <v>940</v>
      </c>
      <c r="O694" s="10" t="s">
        <v>19</v>
      </c>
      <c r="P694" s="10" t="s">
        <v>37</v>
      </c>
      <c r="Q694" s="10" t="s">
        <v>30</v>
      </c>
      <c r="R694" s="10" t="s">
        <v>956</v>
      </c>
    </row>
    <row r="695" spans="1:18" s="11" customFormat="1" hidden="1" x14ac:dyDescent="0.25">
      <c r="A695" s="9" t="s">
        <v>4060</v>
      </c>
      <c r="B695" s="9" t="s">
        <v>4061</v>
      </c>
      <c r="C695" s="10"/>
      <c r="D695" s="10" t="s">
        <v>4062</v>
      </c>
      <c r="E695" s="10" t="s">
        <v>992</v>
      </c>
      <c r="F695" s="10" t="s">
        <v>337</v>
      </c>
      <c r="G695" s="10"/>
      <c r="H695" s="10" t="s">
        <v>4063</v>
      </c>
      <c r="I695" s="10" t="s">
        <v>4064</v>
      </c>
      <c r="J695" s="10" t="s">
        <v>4065</v>
      </c>
      <c r="K695" s="10"/>
      <c r="L695" s="10" t="s">
        <v>4066</v>
      </c>
      <c r="M695" s="10"/>
      <c r="N695" s="10" t="s">
        <v>63</v>
      </c>
      <c r="O695" s="10" t="s">
        <v>21</v>
      </c>
      <c r="P695" s="10" t="s">
        <v>20</v>
      </c>
      <c r="Q695" s="10" t="s">
        <v>16</v>
      </c>
      <c r="R695" s="10" t="s">
        <v>629</v>
      </c>
    </row>
    <row r="696" spans="1:18" s="11" customFormat="1" hidden="1" x14ac:dyDescent="0.25">
      <c r="A696" s="9" t="s">
        <v>4067</v>
      </c>
      <c r="B696" s="9" t="s">
        <v>4068</v>
      </c>
      <c r="C696" s="10"/>
      <c r="D696" s="10" t="s">
        <v>4069</v>
      </c>
      <c r="E696" s="10" t="s">
        <v>992</v>
      </c>
      <c r="F696" s="10" t="s">
        <v>337</v>
      </c>
      <c r="G696" s="10"/>
      <c r="H696" s="10" t="s">
        <v>4070</v>
      </c>
      <c r="I696" s="10" t="s">
        <v>4071</v>
      </c>
      <c r="J696" s="10" t="s">
        <v>4072</v>
      </c>
      <c r="K696" s="10"/>
      <c r="L696" s="10" t="s">
        <v>4073</v>
      </c>
      <c r="M696" s="10" t="s">
        <v>4074</v>
      </c>
      <c r="N696" s="10" t="s">
        <v>940</v>
      </c>
      <c r="O696" s="10" t="s">
        <v>19</v>
      </c>
      <c r="P696" s="10" t="s">
        <v>37</v>
      </c>
      <c r="Q696" s="10" t="s">
        <v>16</v>
      </c>
      <c r="R696" s="10" t="s">
        <v>629</v>
      </c>
    </row>
    <row r="697" spans="1:18" s="11" customFormat="1" hidden="1" x14ac:dyDescent="0.25">
      <c r="A697" s="9" t="s">
        <v>4075</v>
      </c>
      <c r="B697" s="9" t="s">
        <v>4076</v>
      </c>
      <c r="C697" s="10"/>
      <c r="D697" s="10" t="s">
        <v>4077</v>
      </c>
      <c r="E697" s="10" t="s">
        <v>992</v>
      </c>
      <c r="F697" s="10" t="s">
        <v>337</v>
      </c>
      <c r="G697" s="10"/>
      <c r="H697" s="10" t="s">
        <v>4078</v>
      </c>
      <c r="I697" s="10" t="s">
        <v>4079</v>
      </c>
      <c r="J697" s="10" t="s">
        <v>4080</v>
      </c>
      <c r="K697" s="10"/>
      <c r="L697" s="10" t="s">
        <v>4081</v>
      </c>
      <c r="M697" s="10"/>
      <c r="N697" s="10" t="s">
        <v>284</v>
      </c>
      <c r="O697" s="10" t="s">
        <v>28</v>
      </c>
      <c r="P697" s="10" t="s">
        <v>37</v>
      </c>
      <c r="Q697" s="10" t="s">
        <v>16</v>
      </c>
      <c r="R697" s="10" t="s">
        <v>629</v>
      </c>
    </row>
    <row r="698" spans="1:18" s="11" customFormat="1" hidden="1" x14ac:dyDescent="0.25">
      <c r="A698" s="9" t="s">
        <v>4082</v>
      </c>
      <c r="B698" s="9" t="s">
        <v>4083</v>
      </c>
      <c r="C698" s="10"/>
      <c r="D698" s="10" t="s">
        <v>4084</v>
      </c>
      <c r="E698" s="10" t="s">
        <v>992</v>
      </c>
      <c r="F698" s="10" t="s">
        <v>337</v>
      </c>
      <c r="G698" s="10"/>
      <c r="H698" s="10" t="s">
        <v>4085</v>
      </c>
      <c r="I698" s="10" t="s">
        <v>4086</v>
      </c>
      <c r="J698" s="10" t="s">
        <v>4087</v>
      </c>
      <c r="K698" s="10"/>
      <c r="L698" s="10" t="s">
        <v>4088</v>
      </c>
      <c r="M698" s="10"/>
      <c r="N698" s="10" t="s">
        <v>284</v>
      </c>
      <c r="O698" s="10" t="s">
        <v>28</v>
      </c>
      <c r="P698" s="10" t="s">
        <v>37</v>
      </c>
      <c r="Q698" s="10" t="s">
        <v>16</v>
      </c>
      <c r="R698" s="10" t="s">
        <v>629</v>
      </c>
    </row>
    <row r="699" spans="1:18" s="11" customFormat="1" hidden="1" x14ac:dyDescent="0.25">
      <c r="A699" s="9" t="s">
        <v>4089</v>
      </c>
      <c r="B699" s="9" t="s">
        <v>4090</v>
      </c>
      <c r="C699" s="10"/>
      <c r="D699" s="10" t="s">
        <v>4091</v>
      </c>
      <c r="E699" s="10" t="s">
        <v>999</v>
      </c>
      <c r="F699" s="10" t="s">
        <v>337</v>
      </c>
      <c r="G699" s="10"/>
      <c r="H699" s="10" t="s">
        <v>3346</v>
      </c>
      <c r="I699" s="10" t="s">
        <v>3347</v>
      </c>
      <c r="J699" s="10" t="s">
        <v>3348</v>
      </c>
      <c r="K699" s="10"/>
      <c r="L699" s="10" t="s">
        <v>3349</v>
      </c>
      <c r="M699" s="10"/>
      <c r="N699" s="10" t="s">
        <v>940</v>
      </c>
      <c r="O699" s="10" t="s">
        <v>19</v>
      </c>
      <c r="P699" s="10" t="s">
        <v>37</v>
      </c>
      <c r="Q699" s="10" t="s">
        <v>16</v>
      </c>
      <c r="R699" s="10">
        <v>10</v>
      </c>
    </row>
  </sheetData>
  <autoFilter ref="A1:R699">
    <filterColumn colId="4">
      <filters>
        <filter val="PETICIóN DE CONSULTA "/>
        <filter val="PETICIóN DOCUMENTOS O INFORMACIóN "/>
        <filter val="PETICIóN ENTRE AUTORIDADES  "/>
        <filter val="PETICIóN INTERéS GENERAL  "/>
        <filter val="PETICIóN INTERéS PARTICULAR  "/>
        <filter val="QUEJA 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107"/>
  <sheetViews>
    <sheetView tabSelected="1" zoomScale="80" zoomScaleNormal="80" workbookViewId="0">
      <selection activeCell="G44" sqref="G44"/>
    </sheetView>
  </sheetViews>
  <sheetFormatPr baseColWidth="10" defaultColWidth="11.42578125" defaultRowHeight="15" x14ac:dyDescent="0.25"/>
  <cols>
    <col min="1" max="1" width="15" style="2" customWidth="1"/>
    <col min="2" max="2" width="18" style="2" customWidth="1"/>
    <col min="3" max="3" width="19.42578125" style="2" customWidth="1"/>
    <col min="4" max="4" width="29.85546875" style="2" customWidth="1"/>
    <col min="5" max="5" width="19.5703125" style="2" customWidth="1"/>
    <col min="6" max="6" width="25.7109375" style="2" customWidth="1"/>
    <col min="7" max="7" width="38.7109375" style="2" customWidth="1"/>
    <col min="8" max="8" width="24.7109375" style="2" customWidth="1"/>
    <col min="9" max="9" width="24.140625" style="2" customWidth="1"/>
    <col min="10" max="10" width="22.42578125" style="2" customWidth="1"/>
    <col min="11" max="11" width="21.140625" style="2" customWidth="1"/>
    <col min="12" max="12" width="16.85546875" style="3" customWidth="1"/>
    <col min="13" max="13" width="20.140625" style="3" customWidth="1"/>
    <col min="14" max="14" width="14.7109375" style="4" customWidth="1"/>
    <col min="15" max="15" width="23.7109375" style="3" customWidth="1"/>
    <col min="16" max="16" width="14.85546875" style="5" customWidth="1"/>
    <col min="17" max="17" width="16.28515625" style="3" customWidth="1"/>
    <col min="18" max="18" width="13" style="3" customWidth="1"/>
    <col min="19" max="19" width="15.28515625" style="2" customWidth="1"/>
    <col min="20" max="20" width="39.140625" style="2" customWidth="1"/>
    <col min="21" max="21" width="24.28515625" style="2" customWidth="1"/>
    <col min="22" max="22" width="19.85546875" style="2" customWidth="1"/>
    <col min="23" max="23" width="20.5703125" style="2" customWidth="1"/>
    <col min="24" max="24" width="20.28515625" style="2" customWidth="1"/>
    <col min="25" max="25" width="32.85546875" style="2" customWidth="1"/>
    <col min="26" max="26" width="11.42578125" customWidth="1"/>
  </cols>
  <sheetData>
    <row r="1" spans="1:41" s="21" customFormat="1" ht="45" x14ac:dyDescent="0.25">
      <c r="A1" s="17" t="s">
        <v>92</v>
      </c>
      <c r="B1" s="17" t="s">
        <v>93</v>
      </c>
      <c r="C1" s="17" t="s">
        <v>94</v>
      </c>
      <c r="D1" s="17" t="s">
        <v>95</v>
      </c>
      <c r="E1" s="17" t="s">
        <v>96</v>
      </c>
      <c r="F1" s="17" t="s">
        <v>97</v>
      </c>
      <c r="G1" s="17" t="s">
        <v>2</v>
      </c>
      <c r="H1" s="17" t="s">
        <v>98</v>
      </c>
      <c r="I1" s="17" t="s">
        <v>99</v>
      </c>
      <c r="J1" s="17" t="s">
        <v>100</v>
      </c>
      <c r="K1" s="17" t="s">
        <v>101</v>
      </c>
      <c r="L1" s="18" t="s">
        <v>102</v>
      </c>
      <c r="M1" s="18" t="s">
        <v>103</v>
      </c>
      <c r="N1" s="19" t="s">
        <v>114</v>
      </c>
      <c r="O1" s="18" t="s">
        <v>104</v>
      </c>
      <c r="P1" s="20" t="s">
        <v>105</v>
      </c>
      <c r="Q1" s="18" t="s">
        <v>4093</v>
      </c>
      <c r="R1" s="18" t="s">
        <v>106</v>
      </c>
      <c r="S1" s="17" t="s">
        <v>107</v>
      </c>
      <c r="T1" s="17" t="s">
        <v>108</v>
      </c>
      <c r="U1" s="19" t="s">
        <v>109</v>
      </c>
      <c r="V1" s="17" t="s">
        <v>110</v>
      </c>
      <c r="W1" s="17" t="s">
        <v>111</v>
      </c>
      <c r="X1" s="17" t="s">
        <v>112</v>
      </c>
      <c r="Y1" s="17" t="s">
        <v>113</v>
      </c>
      <c r="AL1" s="21" t="s">
        <v>4092</v>
      </c>
    </row>
    <row r="2" spans="1:41" s="59" customFormat="1" ht="33.75" hidden="1" x14ac:dyDescent="0.2">
      <c r="A2" s="52" t="s">
        <v>4094</v>
      </c>
      <c r="B2" s="52" t="s">
        <v>295</v>
      </c>
      <c r="C2" s="52" t="s">
        <v>302</v>
      </c>
      <c r="D2" s="53" t="s">
        <v>245</v>
      </c>
      <c r="E2" s="52" t="s">
        <v>303</v>
      </c>
      <c r="F2" s="52" t="s">
        <v>301</v>
      </c>
      <c r="G2" s="53" t="s">
        <v>241</v>
      </c>
      <c r="H2" s="53" t="s">
        <v>72</v>
      </c>
      <c r="I2" s="52" t="s">
        <v>326</v>
      </c>
      <c r="J2" s="53" t="s">
        <v>19</v>
      </c>
      <c r="K2" s="53" t="s">
        <v>54</v>
      </c>
      <c r="L2" s="54">
        <v>35</v>
      </c>
      <c r="M2" s="55" t="s">
        <v>239</v>
      </c>
      <c r="N2" s="56">
        <v>44621</v>
      </c>
      <c r="O2" s="54">
        <v>20222140051611</v>
      </c>
      <c r="P2" s="57">
        <v>44677</v>
      </c>
      <c r="Q2" s="54">
        <v>37</v>
      </c>
      <c r="R2" s="54">
        <f>NETWORKDAYS(N2,P2,AL2:AM2:AN2:AO2)</f>
        <v>38</v>
      </c>
      <c r="S2" s="52" t="s">
        <v>4179</v>
      </c>
      <c r="T2" s="52" t="s">
        <v>4178</v>
      </c>
      <c r="U2" s="58">
        <v>44677</v>
      </c>
      <c r="V2" s="52" t="s">
        <v>4107</v>
      </c>
      <c r="W2" s="52" t="s">
        <v>4108</v>
      </c>
      <c r="X2" s="52" t="s">
        <v>4109</v>
      </c>
      <c r="Y2" s="52" t="s">
        <v>4109</v>
      </c>
      <c r="AL2" s="60">
        <v>44641</v>
      </c>
      <c r="AM2" s="60">
        <v>44665</v>
      </c>
      <c r="AN2" s="60">
        <v>44666</v>
      </c>
      <c r="AO2" s="60">
        <v>44711</v>
      </c>
    </row>
    <row r="3" spans="1:41" s="59" customFormat="1" ht="33.75" hidden="1" x14ac:dyDescent="0.2">
      <c r="A3" s="52" t="s">
        <v>4094</v>
      </c>
      <c r="B3" s="52" t="s">
        <v>4095</v>
      </c>
      <c r="C3" s="52" t="s">
        <v>312</v>
      </c>
      <c r="D3" s="53" t="s">
        <v>60</v>
      </c>
      <c r="E3" s="52" t="s">
        <v>303</v>
      </c>
      <c r="F3" s="52" t="s">
        <v>301</v>
      </c>
      <c r="G3" s="53" t="s">
        <v>248</v>
      </c>
      <c r="H3" s="53" t="s">
        <v>63</v>
      </c>
      <c r="I3" s="52" t="s">
        <v>326</v>
      </c>
      <c r="J3" s="53" t="s">
        <v>21</v>
      </c>
      <c r="K3" s="53" t="s">
        <v>17</v>
      </c>
      <c r="L3" s="54">
        <v>30</v>
      </c>
      <c r="M3" s="55" t="s">
        <v>246</v>
      </c>
      <c r="N3" s="56">
        <v>44621</v>
      </c>
      <c r="O3" s="54" t="s">
        <v>4170</v>
      </c>
      <c r="P3" s="57">
        <v>44672</v>
      </c>
      <c r="Q3" s="54">
        <v>34</v>
      </c>
      <c r="R3" s="54">
        <f>NETWORKDAYS(N3,P3,AL3:AM3:AN3:AO3)</f>
        <v>35</v>
      </c>
      <c r="S3" s="52" t="s">
        <v>4179</v>
      </c>
      <c r="T3" s="52"/>
      <c r="U3" s="58">
        <v>44677</v>
      </c>
      <c r="V3" s="52" t="s">
        <v>4107</v>
      </c>
      <c r="W3" s="52" t="s">
        <v>4108</v>
      </c>
      <c r="X3" s="52" t="s">
        <v>4109</v>
      </c>
      <c r="Y3" s="42" t="s">
        <v>4213</v>
      </c>
      <c r="AL3" s="60">
        <v>44641</v>
      </c>
      <c r="AM3" s="60">
        <v>44665</v>
      </c>
      <c r="AN3" s="60">
        <v>44666</v>
      </c>
      <c r="AO3" s="60">
        <v>44711</v>
      </c>
    </row>
    <row r="4" spans="1:41" s="59" customFormat="1" ht="33.75" hidden="1" x14ac:dyDescent="0.2">
      <c r="A4" s="52" t="s">
        <v>4094</v>
      </c>
      <c r="B4" s="52" t="s">
        <v>4095</v>
      </c>
      <c r="C4" s="52" t="s">
        <v>312</v>
      </c>
      <c r="D4" s="53" t="s">
        <v>60</v>
      </c>
      <c r="E4" s="52" t="s">
        <v>303</v>
      </c>
      <c r="F4" s="52" t="s">
        <v>301</v>
      </c>
      <c r="G4" s="53" t="s">
        <v>251</v>
      </c>
      <c r="H4" s="53" t="s">
        <v>63</v>
      </c>
      <c r="I4" s="52" t="s">
        <v>326</v>
      </c>
      <c r="J4" s="53" t="s">
        <v>21</v>
      </c>
      <c r="K4" s="53" t="s">
        <v>17</v>
      </c>
      <c r="L4" s="54">
        <v>30</v>
      </c>
      <c r="M4" s="55" t="s">
        <v>249</v>
      </c>
      <c r="N4" s="56">
        <v>44621</v>
      </c>
      <c r="O4" s="54">
        <v>20222150049591</v>
      </c>
      <c r="P4" s="57">
        <v>44672</v>
      </c>
      <c r="Q4" s="54">
        <v>34</v>
      </c>
      <c r="R4" s="54">
        <f>NETWORKDAYS(N4,P4,AL4:AM4:AN4:AO4)</f>
        <v>35</v>
      </c>
      <c r="S4" s="52" t="s">
        <v>4179</v>
      </c>
      <c r="T4" s="52"/>
      <c r="U4" s="58">
        <v>44677</v>
      </c>
      <c r="V4" s="52" t="s">
        <v>4107</v>
      </c>
      <c r="W4" s="52" t="s">
        <v>4108</v>
      </c>
      <c r="X4" s="52" t="s">
        <v>4109</v>
      </c>
      <c r="Y4" s="42" t="s">
        <v>4213</v>
      </c>
      <c r="AL4" s="60">
        <v>44641</v>
      </c>
      <c r="AM4" s="60">
        <v>44665</v>
      </c>
      <c r="AN4" s="60">
        <v>44666</v>
      </c>
      <c r="AO4" s="60">
        <v>44711</v>
      </c>
    </row>
    <row r="5" spans="1:41" s="40" customFormat="1" ht="33.75" hidden="1" x14ac:dyDescent="0.2">
      <c r="A5" s="34" t="s">
        <v>4094</v>
      </c>
      <c r="B5" s="34" t="s">
        <v>4095</v>
      </c>
      <c r="C5" s="34" t="s">
        <v>309</v>
      </c>
      <c r="D5" s="23" t="s">
        <v>256</v>
      </c>
      <c r="E5" s="34" t="s">
        <v>4101</v>
      </c>
      <c r="F5" s="34" t="s">
        <v>301</v>
      </c>
      <c r="G5" s="23" t="s">
        <v>254</v>
      </c>
      <c r="H5" s="23" t="s">
        <v>80</v>
      </c>
      <c r="I5" s="34" t="s">
        <v>316</v>
      </c>
      <c r="J5" s="23" t="s">
        <v>81</v>
      </c>
      <c r="K5" s="23" t="s">
        <v>24</v>
      </c>
      <c r="L5" s="35">
        <v>20</v>
      </c>
      <c r="M5" s="36" t="s">
        <v>252</v>
      </c>
      <c r="N5" s="37">
        <v>44621</v>
      </c>
      <c r="O5" s="35"/>
      <c r="P5" s="38">
        <v>44680</v>
      </c>
      <c r="Q5" s="35">
        <v>40</v>
      </c>
      <c r="R5" s="35">
        <f>NETWORKDAYS(N5,P5,AL5:AM5:AN5:AO5)</f>
        <v>41</v>
      </c>
      <c r="S5" s="34" t="s">
        <v>325</v>
      </c>
      <c r="T5" s="34"/>
      <c r="U5" s="39"/>
      <c r="V5" s="34"/>
      <c r="W5" s="34"/>
      <c r="X5" s="34"/>
      <c r="Y5" s="34"/>
      <c r="AL5" s="41">
        <v>44641</v>
      </c>
      <c r="AM5" s="41">
        <v>44665</v>
      </c>
      <c r="AN5" s="41">
        <v>44666</v>
      </c>
      <c r="AO5" s="41">
        <v>44711</v>
      </c>
    </row>
    <row r="6" spans="1:41" s="40" customFormat="1" ht="45" hidden="1" x14ac:dyDescent="0.2">
      <c r="A6" s="34" t="s">
        <v>4094</v>
      </c>
      <c r="B6" s="34" t="s">
        <v>4095</v>
      </c>
      <c r="C6" s="34" t="s">
        <v>4111</v>
      </c>
      <c r="D6" s="23" t="s">
        <v>263</v>
      </c>
      <c r="E6" s="34" t="s">
        <v>4101</v>
      </c>
      <c r="F6" s="34" t="s">
        <v>301</v>
      </c>
      <c r="G6" s="23" t="s">
        <v>259</v>
      </c>
      <c r="H6" s="23" t="s">
        <v>44</v>
      </c>
      <c r="I6" s="34" t="s">
        <v>326</v>
      </c>
      <c r="J6" s="23" t="s">
        <v>28</v>
      </c>
      <c r="K6" s="23" t="s">
        <v>24</v>
      </c>
      <c r="L6" s="35">
        <v>20</v>
      </c>
      <c r="M6" s="36" t="s">
        <v>257</v>
      </c>
      <c r="N6" s="37">
        <v>44621</v>
      </c>
      <c r="O6" s="35">
        <v>20222110046861</v>
      </c>
      <c r="P6" s="38">
        <v>44680</v>
      </c>
      <c r="Q6" s="35">
        <v>40</v>
      </c>
      <c r="R6" s="35">
        <f>NETWORKDAYS(N6,P6,AL6:AM6:AN6:AO6)</f>
        <v>41</v>
      </c>
      <c r="S6" s="34" t="s">
        <v>325</v>
      </c>
      <c r="T6" s="34" t="s">
        <v>4220</v>
      </c>
      <c r="U6" s="39">
        <v>44673</v>
      </c>
      <c r="V6" s="34" t="s">
        <v>4107</v>
      </c>
      <c r="W6" s="34" t="s">
        <v>4108</v>
      </c>
      <c r="X6" s="34" t="s">
        <v>4109</v>
      </c>
      <c r="Y6" s="42" t="s">
        <v>4221</v>
      </c>
      <c r="AL6" s="41">
        <v>44641</v>
      </c>
      <c r="AM6" s="41">
        <v>44665</v>
      </c>
      <c r="AN6" s="41">
        <v>44666</v>
      </c>
      <c r="AO6" s="41">
        <v>44711</v>
      </c>
    </row>
    <row r="7" spans="1:41" s="48" customFormat="1" ht="45" x14ac:dyDescent="0.2">
      <c r="A7" s="25" t="s">
        <v>4094</v>
      </c>
      <c r="B7" s="25" t="s">
        <v>4095</v>
      </c>
      <c r="C7" s="25" t="s">
        <v>309</v>
      </c>
      <c r="D7" s="24" t="s">
        <v>267</v>
      </c>
      <c r="E7" s="25" t="s">
        <v>303</v>
      </c>
      <c r="F7" s="25" t="s">
        <v>298</v>
      </c>
      <c r="G7" s="24" t="s">
        <v>187</v>
      </c>
      <c r="H7" s="24" t="s">
        <v>27</v>
      </c>
      <c r="I7" s="25" t="s">
        <v>326</v>
      </c>
      <c r="J7" s="24" t="s">
        <v>28</v>
      </c>
      <c r="K7" s="24" t="s">
        <v>39</v>
      </c>
      <c r="L7" s="43">
        <v>30</v>
      </c>
      <c r="M7" s="44" t="s">
        <v>264</v>
      </c>
      <c r="N7" s="45">
        <v>44621</v>
      </c>
      <c r="O7" s="43">
        <v>20222110043341</v>
      </c>
      <c r="P7" s="46">
        <v>44631</v>
      </c>
      <c r="Q7" s="43">
        <v>8</v>
      </c>
      <c r="R7" s="43">
        <f>NETWORKDAYS(N7,P7,AL7:AM7:AN7:AO7)</f>
        <v>9</v>
      </c>
      <c r="S7" s="25" t="s">
        <v>297</v>
      </c>
      <c r="T7" s="25" t="s">
        <v>4222</v>
      </c>
      <c r="U7" s="47">
        <v>44634</v>
      </c>
      <c r="V7" s="25" t="s">
        <v>4107</v>
      </c>
      <c r="W7" s="25" t="s">
        <v>4108</v>
      </c>
      <c r="X7" s="25" t="s">
        <v>4109</v>
      </c>
      <c r="Y7" s="25" t="s">
        <v>4109</v>
      </c>
      <c r="AL7" s="49">
        <v>44641</v>
      </c>
      <c r="AM7" s="49">
        <v>44665</v>
      </c>
      <c r="AN7" s="49">
        <v>44666</v>
      </c>
      <c r="AO7" s="49">
        <v>44711</v>
      </c>
    </row>
    <row r="8" spans="1:41" s="40" customFormat="1" ht="45" hidden="1" x14ac:dyDescent="0.2">
      <c r="A8" s="34" t="s">
        <v>4094</v>
      </c>
      <c r="B8" s="34" t="s">
        <v>4095</v>
      </c>
      <c r="C8" s="34" t="s">
        <v>306</v>
      </c>
      <c r="D8" s="23" t="s">
        <v>283</v>
      </c>
      <c r="E8" s="34" t="s">
        <v>4101</v>
      </c>
      <c r="F8" s="34" t="s">
        <v>311</v>
      </c>
      <c r="G8" s="23" t="s">
        <v>280</v>
      </c>
      <c r="H8" s="23" t="s">
        <v>51</v>
      </c>
      <c r="I8" s="34" t="s">
        <v>326</v>
      </c>
      <c r="J8" s="23" t="s">
        <v>52</v>
      </c>
      <c r="K8" s="23" t="s">
        <v>17</v>
      </c>
      <c r="L8" s="35">
        <v>30</v>
      </c>
      <c r="M8" s="36" t="s">
        <v>278</v>
      </c>
      <c r="N8" s="37">
        <v>44622</v>
      </c>
      <c r="O8" s="35"/>
      <c r="P8" s="38">
        <v>44680</v>
      </c>
      <c r="Q8" s="35">
        <v>39</v>
      </c>
      <c r="R8" s="35">
        <f>NETWORKDAYS(N8,P8,AL8:AM8:AN8:AO8)</f>
        <v>40</v>
      </c>
      <c r="S8" s="34" t="s">
        <v>325</v>
      </c>
      <c r="T8" s="34"/>
      <c r="U8" s="34"/>
      <c r="V8" s="34"/>
      <c r="W8" s="34"/>
      <c r="X8" s="34"/>
      <c r="Y8" s="34"/>
      <c r="AL8" s="41">
        <v>44641</v>
      </c>
      <c r="AM8" s="41">
        <v>44665</v>
      </c>
      <c r="AN8" s="41">
        <v>44666</v>
      </c>
      <c r="AO8" s="41">
        <v>44711</v>
      </c>
    </row>
    <row r="9" spans="1:41" s="59" customFormat="1" ht="45" hidden="1" x14ac:dyDescent="0.2">
      <c r="A9" s="52" t="s">
        <v>4094</v>
      </c>
      <c r="B9" s="52" t="s">
        <v>4095</v>
      </c>
      <c r="C9" s="52" t="s">
        <v>300</v>
      </c>
      <c r="D9" s="53" t="s">
        <v>232</v>
      </c>
      <c r="E9" s="52" t="s">
        <v>299</v>
      </c>
      <c r="F9" s="52" t="s">
        <v>304</v>
      </c>
      <c r="G9" s="53" t="s">
        <v>287</v>
      </c>
      <c r="H9" s="53" t="s">
        <v>44</v>
      </c>
      <c r="I9" s="52" t="s">
        <v>326</v>
      </c>
      <c r="J9" s="53" t="s">
        <v>28</v>
      </c>
      <c r="K9" s="53" t="s">
        <v>17</v>
      </c>
      <c r="L9" s="54">
        <v>30</v>
      </c>
      <c r="M9" s="55" t="s">
        <v>285</v>
      </c>
      <c r="N9" s="56">
        <v>44622</v>
      </c>
      <c r="O9" s="54">
        <v>20222110050251</v>
      </c>
      <c r="P9" s="57">
        <v>44677</v>
      </c>
      <c r="Q9" s="54">
        <v>36</v>
      </c>
      <c r="R9" s="54">
        <f>NETWORKDAYS(N9,P9,AL9:AM9:AN9:AO9)</f>
        <v>37</v>
      </c>
      <c r="S9" s="52" t="s">
        <v>4179</v>
      </c>
      <c r="T9" s="52" t="s">
        <v>4223</v>
      </c>
      <c r="U9" s="58">
        <v>44677</v>
      </c>
      <c r="V9" s="52" t="s">
        <v>4107</v>
      </c>
      <c r="W9" s="52" t="s">
        <v>4108</v>
      </c>
      <c r="X9" s="52" t="s">
        <v>4109</v>
      </c>
      <c r="Y9" s="42" t="s">
        <v>4215</v>
      </c>
      <c r="AL9" s="60">
        <v>44641</v>
      </c>
      <c r="AM9" s="60">
        <v>44665</v>
      </c>
      <c r="AN9" s="60">
        <v>44666</v>
      </c>
      <c r="AO9" s="60">
        <v>44711</v>
      </c>
    </row>
    <row r="10" spans="1:41" s="48" customFormat="1" ht="33.75" hidden="1" x14ac:dyDescent="0.2">
      <c r="A10" s="25" t="s">
        <v>4094</v>
      </c>
      <c r="B10" s="25" t="s">
        <v>4095</v>
      </c>
      <c r="C10" s="25" t="s">
        <v>309</v>
      </c>
      <c r="D10" s="24" t="s">
        <v>294</v>
      </c>
      <c r="E10" s="25" t="s">
        <v>4101</v>
      </c>
      <c r="F10" s="25" t="s">
        <v>301</v>
      </c>
      <c r="G10" s="24" t="s">
        <v>290</v>
      </c>
      <c r="H10" s="24" t="s">
        <v>4102</v>
      </c>
      <c r="I10" s="25" t="s">
        <v>308</v>
      </c>
      <c r="J10" s="24" t="s">
        <v>4103</v>
      </c>
      <c r="K10" s="24" t="s">
        <v>39</v>
      </c>
      <c r="L10" s="43">
        <v>30</v>
      </c>
      <c r="M10" s="44" t="s">
        <v>288</v>
      </c>
      <c r="N10" s="45">
        <v>44622</v>
      </c>
      <c r="O10" s="43" t="s">
        <v>4109</v>
      </c>
      <c r="P10" s="46">
        <v>44643</v>
      </c>
      <c r="Q10" s="43">
        <v>14</v>
      </c>
      <c r="R10" s="43">
        <f>NETWORKDAYS(N10,P10,AL10:AM10:AN10:AO10)</f>
        <v>15</v>
      </c>
      <c r="S10" s="25" t="s">
        <v>297</v>
      </c>
      <c r="T10" s="25" t="s">
        <v>4169</v>
      </c>
      <c r="U10" s="47" t="s">
        <v>4109</v>
      </c>
      <c r="V10" s="25" t="s">
        <v>4109</v>
      </c>
      <c r="W10" s="25" t="s">
        <v>4108</v>
      </c>
      <c r="X10" s="25" t="s">
        <v>4109</v>
      </c>
      <c r="Y10" s="42" t="s">
        <v>4224</v>
      </c>
      <c r="AL10" s="49">
        <v>44641</v>
      </c>
      <c r="AM10" s="49">
        <v>44665</v>
      </c>
      <c r="AN10" s="49">
        <v>44666</v>
      </c>
      <c r="AO10" s="49">
        <v>44711</v>
      </c>
    </row>
    <row r="11" spans="1:41" s="48" customFormat="1" ht="33.75" x14ac:dyDescent="0.2">
      <c r="A11" s="25" t="s">
        <v>4094</v>
      </c>
      <c r="B11" s="25" t="s">
        <v>296</v>
      </c>
      <c r="C11" s="25" t="s">
        <v>309</v>
      </c>
      <c r="D11" s="24" t="s">
        <v>351</v>
      </c>
      <c r="E11" s="25" t="s">
        <v>4101</v>
      </c>
      <c r="F11" s="25" t="s">
        <v>298</v>
      </c>
      <c r="G11" s="24" t="s">
        <v>347</v>
      </c>
      <c r="H11" s="24" t="s">
        <v>72</v>
      </c>
      <c r="I11" s="25" t="s">
        <v>326</v>
      </c>
      <c r="J11" s="24" t="s">
        <v>19</v>
      </c>
      <c r="K11" s="24" t="s">
        <v>54</v>
      </c>
      <c r="L11" s="43">
        <v>35</v>
      </c>
      <c r="M11" s="44" t="s">
        <v>345</v>
      </c>
      <c r="N11" s="45">
        <v>44623</v>
      </c>
      <c r="O11" s="43">
        <v>20222140051881</v>
      </c>
      <c r="P11" s="46">
        <v>44677</v>
      </c>
      <c r="Q11" s="43">
        <v>35</v>
      </c>
      <c r="R11" s="43">
        <f>NETWORKDAYS(N11,P11,AL11:AM11:AN11:AO11)</f>
        <v>36</v>
      </c>
      <c r="S11" s="25" t="s">
        <v>297</v>
      </c>
      <c r="T11" s="25" t="s">
        <v>4180</v>
      </c>
      <c r="U11" s="47">
        <v>44677</v>
      </c>
      <c r="V11" s="25" t="s">
        <v>4107</v>
      </c>
      <c r="W11" s="25" t="s">
        <v>4108</v>
      </c>
      <c r="X11" s="25" t="s">
        <v>4109</v>
      </c>
      <c r="Y11" s="42" t="s">
        <v>4181</v>
      </c>
      <c r="AL11" s="49">
        <v>44641</v>
      </c>
      <c r="AM11" s="49">
        <v>44665</v>
      </c>
      <c r="AN11" s="49">
        <v>44666</v>
      </c>
      <c r="AO11" s="49">
        <v>44711</v>
      </c>
    </row>
    <row r="12" spans="1:41" s="48" customFormat="1" ht="33.75" hidden="1" x14ac:dyDescent="0.2">
      <c r="A12" s="25" t="s">
        <v>4094</v>
      </c>
      <c r="B12" s="25" t="s">
        <v>4096</v>
      </c>
      <c r="C12" s="25" t="s">
        <v>309</v>
      </c>
      <c r="D12" s="24" t="s">
        <v>357</v>
      </c>
      <c r="E12" s="25" t="s">
        <v>4105</v>
      </c>
      <c r="F12" s="25" t="s">
        <v>301</v>
      </c>
      <c r="G12" s="24" t="s">
        <v>354</v>
      </c>
      <c r="H12" s="24" t="s">
        <v>4104</v>
      </c>
      <c r="I12" s="25" t="s">
        <v>308</v>
      </c>
      <c r="J12" s="24" t="s">
        <v>4103</v>
      </c>
      <c r="K12" s="24" t="s">
        <v>41</v>
      </c>
      <c r="L12" s="43">
        <v>10</v>
      </c>
      <c r="M12" s="44" t="s">
        <v>352</v>
      </c>
      <c r="N12" s="45">
        <v>44623</v>
      </c>
      <c r="O12" s="43">
        <v>20223130043311</v>
      </c>
      <c r="P12" s="46">
        <v>44628</v>
      </c>
      <c r="Q12" s="43">
        <v>3</v>
      </c>
      <c r="R12" s="43">
        <f>NETWORKDAYS(N12,P12,AL12:AM12:AN12:AO12)</f>
        <v>4</v>
      </c>
      <c r="S12" s="25" t="s">
        <v>297</v>
      </c>
      <c r="T12" s="25" t="s">
        <v>4106</v>
      </c>
      <c r="U12" s="47">
        <v>44628</v>
      </c>
      <c r="V12" s="25" t="s">
        <v>4107</v>
      </c>
      <c r="W12" s="25" t="s">
        <v>4108</v>
      </c>
      <c r="X12" s="25" t="s">
        <v>4109</v>
      </c>
      <c r="Y12" s="42" t="s">
        <v>4110</v>
      </c>
      <c r="AL12" s="49">
        <v>44641</v>
      </c>
      <c r="AM12" s="49">
        <v>44665</v>
      </c>
      <c r="AN12" s="49">
        <v>44666</v>
      </c>
      <c r="AO12" s="49">
        <v>44711</v>
      </c>
    </row>
    <row r="13" spans="1:41" s="40" customFormat="1" ht="33.75" hidden="1" x14ac:dyDescent="0.2">
      <c r="A13" s="34" t="s">
        <v>4094</v>
      </c>
      <c r="B13" s="34" t="s">
        <v>4095</v>
      </c>
      <c r="C13" s="34" t="s">
        <v>309</v>
      </c>
      <c r="D13" s="23" t="s">
        <v>176</v>
      </c>
      <c r="E13" s="34" t="s">
        <v>4105</v>
      </c>
      <c r="F13" s="34" t="s">
        <v>301</v>
      </c>
      <c r="G13" s="23" t="s">
        <v>371</v>
      </c>
      <c r="H13" s="23" t="s">
        <v>45</v>
      </c>
      <c r="I13" s="34" t="s">
        <v>308</v>
      </c>
      <c r="J13" s="23" t="s">
        <v>46</v>
      </c>
      <c r="K13" s="23" t="s">
        <v>41</v>
      </c>
      <c r="L13" s="35">
        <v>10</v>
      </c>
      <c r="M13" s="36" t="s">
        <v>369</v>
      </c>
      <c r="N13" s="37">
        <v>44623</v>
      </c>
      <c r="O13" s="35"/>
      <c r="P13" s="38">
        <v>44680</v>
      </c>
      <c r="Q13" s="35">
        <v>38</v>
      </c>
      <c r="R13" s="35">
        <f>NETWORKDAYS(N13,P13,AL13:AM13:AN13:AO13)</f>
        <v>39</v>
      </c>
      <c r="S13" s="34" t="s">
        <v>325</v>
      </c>
      <c r="T13" s="34"/>
      <c r="U13" s="34"/>
      <c r="V13" s="34"/>
      <c r="W13" s="34"/>
      <c r="X13" s="34"/>
      <c r="Y13" s="34"/>
      <c r="AL13" s="41">
        <v>44641</v>
      </c>
      <c r="AM13" s="41">
        <v>44665</v>
      </c>
      <c r="AN13" s="41">
        <v>44666</v>
      </c>
      <c r="AO13" s="41">
        <v>44711</v>
      </c>
    </row>
    <row r="14" spans="1:41" s="59" customFormat="1" ht="45" x14ac:dyDescent="0.2">
      <c r="A14" s="52" t="s">
        <v>4094</v>
      </c>
      <c r="B14" s="52" t="s">
        <v>295</v>
      </c>
      <c r="C14" s="52" t="s">
        <v>4162</v>
      </c>
      <c r="D14" s="53" t="s">
        <v>123</v>
      </c>
      <c r="E14" s="52" t="s">
        <v>303</v>
      </c>
      <c r="F14" s="52" t="s">
        <v>298</v>
      </c>
      <c r="G14" s="53" t="s">
        <v>380</v>
      </c>
      <c r="H14" s="53" t="s">
        <v>44</v>
      </c>
      <c r="I14" s="52" t="s">
        <v>326</v>
      </c>
      <c r="J14" s="53" t="s">
        <v>28</v>
      </c>
      <c r="K14" s="53" t="s">
        <v>54</v>
      </c>
      <c r="L14" s="54">
        <v>35</v>
      </c>
      <c r="M14" s="55" t="s">
        <v>378</v>
      </c>
      <c r="N14" s="56">
        <v>44623</v>
      </c>
      <c r="O14" s="54" t="s">
        <v>4168</v>
      </c>
      <c r="P14" s="57">
        <v>44678</v>
      </c>
      <c r="Q14" s="54">
        <v>36</v>
      </c>
      <c r="R14" s="54">
        <f>NETWORKDAYS(N14,P14,AL14:AM14:AN14:AO14)</f>
        <v>37</v>
      </c>
      <c r="S14" s="52" t="s">
        <v>4179</v>
      </c>
      <c r="T14" s="52" t="s">
        <v>4167</v>
      </c>
      <c r="U14" s="58" t="s">
        <v>4109</v>
      </c>
      <c r="V14" s="52" t="s">
        <v>4122</v>
      </c>
      <c r="W14" s="52" t="s">
        <v>4108</v>
      </c>
      <c r="X14" s="52" t="s">
        <v>4109</v>
      </c>
      <c r="Y14" s="42" t="s">
        <v>4182</v>
      </c>
      <c r="AL14" s="60">
        <v>44641</v>
      </c>
      <c r="AM14" s="60">
        <v>44665</v>
      </c>
      <c r="AN14" s="60">
        <v>44666</v>
      </c>
      <c r="AO14" s="60">
        <v>44711</v>
      </c>
    </row>
    <row r="15" spans="1:41" s="59" customFormat="1" ht="45" x14ac:dyDescent="0.2">
      <c r="A15" s="52" t="s">
        <v>4094</v>
      </c>
      <c r="B15" s="52" t="s">
        <v>295</v>
      </c>
      <c r="C15" s="52" t="s">
        <v>4162</v>
      </c>
      <c r="D15" s="53" t="s">
        <v>387</v>
      </c>
      <c r="E15" s="52" t="s">
        <v>303</v>
      </c>
      <c r="F15" s="52" t="s">
        <v>298</v>
      </c>
      <c r="G15" s="53" t="s">
        <v>383</v>
      </c>
      <c r="H15" s="53" t="s">
        <v>44</v>
      </c>
      <c r="I15" s="52" t="s">
        <v>326</v>
      </c>
      <c r="J15" s="53" t="s">
        <v>28</v>
      </c>
      <c r="K15" s="53" t="s">
        <v>54</v>
      </c>
      <c r="L15" s="54">
        <v>35</v>
      </c>
      <c r="M15" s="55" t="s">
        <v>381</v>
      </c>
      <c r="N15" s="56">
        <v>44623</v>
      </c>
      <c r="O15" s="54">
        <v>20222110051321</v>
      </c>
      <c r="P15" s="57">
        <v>44678</v>
      </c>
      <c r="Q15" s="54">
        <v>36</v>
      </c>
      <c r="R15" s="54">
        <f>NETWORKDAYS(N15,P15,AL15:AM15:AN15:AO15)</f>
        <v>37</v>
      </c>
      <c r="S15" s="52" t="s">
        <v>4179</v>
      </c>
      <c r="T15" s="52" t="s">
        <v>4183</v>
      </c>
      <c r="U15" s="58" t="s">
        <v>4109</v>
      </c>
      <c r="V15" s="52" t="s">
        <v>4122</v>
      </c>
      <c r="W15" s="52" t="s">
        <v>4108</v>
      </c>
      <c r="X15" s="52" t="s">
        <v>4109</v>
      </c>
      <c r="Y15" s="42" t="s">
        <v>4182</v>
      </c>
      <c r="AL15" s="60">
        <v>44641</v>
      </c>
      <c r="AM15" s="60">
        <v>44665</v>
      </c>
      <c r="AN15" s="60">
        <v>44666</v>
      </c>
      <c r="AO15" s="60">
        <v>44711</v>
      </c>
    </row>
    <row r="16" spans="1:41" s="50" customFormat="1" ht="33.75" x14ac:dyDescent="0.2">
      <c r="A16" s="25" t="s">
        <v>4094</v>
      </c>
      <c r="B16" s="25" t="s">
        <v>4095</v>
      </c>
      <c r="C16" s="25" t="s">
        <v>4111</v>
      </c>
      <c r="D16" s="24" t="s">
        <v>402</v>
      </c>
      <c r="E16" s="25" t="s">
        <v>299</v>
      </c>
      <c r="F16" s="25" t="s">
        <v>298</v>
      </c>
      <c r="G16" s="24" t="s">
        <v>398</v>
      </c>
      <c r="H16" s="24" t="s">
        <v>4112</v>
      </c>
      <c r="I16" s="25" t="s">
        <v>326</v>
      </c>
      <c r="J16" s="24" t="s">
        <v>4113</v>
      </c>
      <c r="K16" s="24" t="s">
        <v>17</v>
      </c>
      <c r="L16" s="43">
        <v>30</v>
      </c>
      <c r="M16" s="44" t="s">
        <v>396</v>
      </c>
      <c r="N16" s="45">
        <v>44624</v>
      </c>
      <c r="O16" s="43" t="s">
        <v>4109</v>
      </c>
      <c r="P16" s="46">
        <v>44648</v>
      </c>
      <c r="Q16" s="43">
        <v>15</v>
      </c>
      <c r="R16" s="43">
        <f>NETWORKDAYS(N16,P16,AL16:AM16:AN16:AO16)</f>
        <v>16</v>
      </c>
      <c r="S16" s="25" t="s">
        <v>297</v>
      </c>
      <c r="T16" s="25" t="s">
        <v>4114</v>
      </c>
      <c r="U16" s="25" t="s">
        <v>4109</v>
      </c>
      <c r="V16" s="25" t="s">
        <v>4109</v>
      </c>
      <c r="W16" s="25" t="s">
        <v>4108</v>
      </c>
      <c r="X16" s="25" t="s">
        <v>4109</v>
      </c>
      <c r="Y16" s="42" t="s">
        <v>4115</v>
      </c>
      <c r="AL16" s="33">
        <v>44641</v>
      </c>
      <c r="AM16" s="51">
        <v>44665</v>
      </c>
      <c r="AN16" s="51">
        <v>44666</v>
      </c>
      <c r="AO16" s="51">
        <v>44711</v>
      </c>
    </row>
    <row r="17" spans="1:41" s="40" customFormat="1" ht="33.75" hidden="1" x14ac:dyDescent="0.2">
      <c r="A17" s="34" t="s">
        <v>4094</v>
      </c>
      <c r="B17" s="34" t="s">
        <v>4095</v>
      </c>
      <c r="C17" s="34" t="s">
        <v>322</v>
      </c>
      <c r="D17" s="23" t="s">
        <v>409</v>
      </c>
      <c r="E17" s="34" t="s">
        <v>4101</v>
      </c>
      <c r="F17" s="34" t="s">
        <v>4120</v>
      </c>
      <c r="G17" s="23" t="s">
        <v>406</v>
      </c>
      <c r="H17" s="23" t="s">
        <v>63</v>
      </c>
      <c r="I17" s="34" t="s">
        <v>326</v>
      </c>
      <c r="J17" s="23" t="s">
        <v>21</v>
      </c>
      <c r="K17" s="23" t="s">
        <v>17</v>
      </c>
      <c r="L17" s="35">
        <v>30</v>
      </c>
      <c r="M17" s="36" t="s">
        <v>404</v>
      </c>
      <c r="N17" s="37">
        <v>44624</v>
      </c>
      <c r="O17" s="35"/>
      <c r="P17" s="38">
        <v>44680</v>
      </c>
      <c r="Q17" s="35">
        <v>37</v>
      </c>
      <c r="R17" s="35">
        <f>NETWORKDAYS(N17,P17,AL17:AM17:AN17:AO17)</f>
        <v>38</v>
      </c>
      <c r="S17" s="34" t="s">
        <v>325</v>
      </c>
      <c r="T17" s="34"/>
      <c r="U17" s="39"/>
      <c r="V17" s="34"/>
      <c r="W17" s="34"/>
      <c r="X17" s="34"/>
      <c r="Y17" s="34"/>
      <c r="AL17" s="41">
        <v>44641</v>
      </c>
      <c r="AM17" s="41">
        <v>44665</v>
      </c>
      <c r="AN17" s="41">
        <v>44666</v>
      </c>
      <c r="AO17" s="41">
        <v>44711</v>
      </c>
    </row>
    <row r="18" spans="1:41" s="40" customFormat="1" ht="22.5" hidden="1" x14ac:dyDescent="0.2">
      <c r="A18" s="34" t="s">
        <v>4094</v>
      </c>
      <c r="B18" s="34" t="s">
        <v>4095</v>
      </c>
      <c r="C18" s="34" t="s">
        <v>312</v>
      </c>
      <c r="D18" s="23" t="s">
        <v>60</v>
      </c>
      <c r="E18" s="34" t="s">
        <v>303</v>
      </c>
      <c r="F18" s="34" t="s">
        <v>4120</v>
      </c>
      <c r="G18" s="23" t="s">
        <v>412</v>
      </c>
      <c r="H18" s="23" t="s">
        <v>63</v>
      </c>
      <c r="I18" s="34" t="s">
        <v>326</v>
      </c>
      <c r="J18" s="23" t="s">
        <v>21</v>
      </c>
      <c r="K18" s="23" t="s">
        <v>17</v>
      </c>
      <c r="L18" s="35">
        <v>30</v>
      </c>
      <c r="M18" s="36" t="s">
        <v>410</v>
      </c>
      <c r="N18" s="37">
        <v>44624</v>
      </c>
      <c r="O18" s="35"/>
      <c r="P18" s="38">
        <v>44680</v>
      </c>
      <c r="Q18" s="35">
        <v>37</v>
      </c>
      <c r="R18" s="35">
        <f>NETWORKDAYS(N18,P18,AL18:AM18:AN18:AO18)</f>
        <v>38</v>
      </c>
      <c r="S18" s="34" t="s">
        <v>325</v>
      </c>
      <c r="T18" s="34"/>
      <c r="U18" s="39"/>
      <c r="V18" s="34"/>
      <c r="W18" s="34"/>
      <c r="X18" s="34"/>
      <c r="Y18" s="34"/>
      <c r="AL18" s="41">
        <v>44641</v>
      </c>
      <c r="AM18" s="41">
        <v>44665</v>
      </c>
      <c r="AN18" s="41">
        <v>44666</v>
      </c>
      <c r="AO18" s="41">
        <v>44711</v>
      </c>
    </row>
    <row r="19" spans="1:41" s="50" customFormat="1" ht="45" hidden="1" x14ac:dyDescent="0.2">
      <c r="A19" s="26" t="s">
        <v>4094</v>
      </c>
      <c r="B19" s="26" t="s">
        <v>295</v>
      </c>
      <c r="C19" s="26" t="s">
        <v>307</v>
      </c>
      <c r="D19" s="22" t="s">
        <v>123</v>
      </c>
      <c r="E19" s="26" t="s">
        <v>303</v>
      </c>
      <c r="F19" s="26" t="s">
        <v>301</v>
      </c>
      <c r="G19" s="22" t="s">
        <v>415</v>
      </c>
      <c r="H19" s="22" t="s">
        <v>215</v>
      </c>
      <c r="I19" s="26" t="s">
        <v>326</v>
      </c>
      <c r="J19" s="22" t="s">
        <v>19</v>
      </c>
      <c r="K19" s="22" t="s">
        <v>39</v>
      </c>
      <c r="L19" s="27">
        <v>30</v>
      </c>
      <c r="M19" s="28" t="s">
        <v>413</v>
      </c>
      <c r="N19" s="29">
        <v>44625</v>
      </c>
      <c r="O19" s="27"/>
      <c r="P19" s="30">
        <v>44663</v>
      </c>
      <c r="Q19" s="27">
        <v>25</v>
      </c>
      <c r="R19" s="27">
        <f>NETWORKDAYS(N19,P19,AL19:AM19:AN19:AO19)</f>
        <v>26</v>
      </c>
      <c r="S19" s="26" t="s">
        <v>4099</v>
      </c>
      <c r="T19" s="26" t="s">
        <v>4165</v>
      </c>
      <c r="U19" s="26"/>
      <c r="V19" s="26"/>
      <c r="W19" s="26"/>
      <c r="X19" s="26"/>
      <c r="Y19" s="42" t="s">
        <v>4166</v>
      </c>
      <c r="AL19" s="33">
        <v>44641</v>
      </c>
      <c r="AM19" s="51">
        <v>44665</v>
      </c>
      <c r="AN19" s="51">
        <v>44666</v>
      </c>
      <c r="AO19" s="51">
        <v>44711</v>
      </c>
    </row>
    <row r="20" spans="1:41" s="40" customFormat="1" ht="22.5" hidden="1" x14ac:dyDescent="0.2">
      <c r="A20" s="34" t="s">
        <v>4094</v>
      </c>
      <c r="B20" s="34" t="s">
        <v>4095</v>
      </c>
      <c r="C20" s="34" t="s">
        <v>4111</v>
      </c>
      <c r="D20" s="23" t="s">
        <v>169</v>
      </c>
      <c r="E20" s="34" t="s">
        <v>299</v>
      </c>
      <c r="F20" s="34" t="s">
        <v>301</v>
      </c>
      <c r="G20" s="23" t="s">
        <v>418</v>
      </c>
      <c r="H20" s="23" t="s">
        <v>45</v>
      </c>
      <c r="I20" s="34" t="s">
        <v>308</v>
      </c>
      <c r="J20" s="23" t="s">
        <v>46</v>
      </c>
      <c r="K20" s="23" t="s">
        <v>24</v>
      </c>
      <c r="L20" s="35">
        <v>20</v>
      </c>
      <c r="M20" s="36" t="s">
        <v>416</v>
      </c>
      <c r="N20" s="37">
        <v>44627</v>
      </c>
      <c r="O20" s="35"/>
      <c r="P20" s="38">
        <v>44680</v>
      </c>
      <c r="Q20" s="35">
        <v>36</v>
      </c>
      <c r="R20" s="35">
        <f>NETWORKDAYS(N20,P20,AL20:AM20:AN20:AO20)</f>
        <v>37</v>
      </c>
      <c r="S20" s="34" t="s">
        <v>325</v>
      </c>
      <c r="T20" s="34"/>
      <c r="U20" s="39"/>
      <c r="V20" s="34"/>
      <c r="W20" s="34"/>
      <c r="X20" s="34"/>
      <c r="Y20" s="34"/>
      <c r="AL20" s="41">
        <v>44641</v>
      </c>
      <c r="AM20" s="41">
        <v>44665</v>
      </c>
      <c r="AN20" s="41">
        <v>44666</v>
      </c>
      <c r="AO20" s="41">
        <v>44711</v>
      </c>
    </row>
    <row r="21" spans="1:41" s="48" customFormat="1" ht="45" x14ac:dyDescent="0.2">
      <c r="A21" s="25" t="s">
        <v>4094</v>
      </c>
      <c r="B21" s="25" t="s">
        <v>4095</v>
      </c>
      <c r="C21" s="25" t="s">
        <v>309</v>
      </c>
      <c r="D21" s="24" t="s">
        <v>425</v>
      </c>
      <c r="E21" s="25" t="s">
        <v>303</v>
      </c>
      <c r="F21" s="25" t="s">
        <v>298</v>
      </c>
      <c r="G21" s="24" t="s">
        <v>422</v>
      </c>
      <c r="H21" s="24" t="s">
        <v>44</v>
      </c>
      <c r="I21" s="25" t="s">
        <v>326</v>
      </c>
      <c r="J21" s="24" t="s">
        <v>28</v>
      </c>
      <c r="K21" s="24" t="s">
        <v>54</v>
      </c>
      <c r="L21" s="43">
        <v>35</v>
      </c>
      <c r="M21" s="44" t="s">
        <v>420</v>
      </c>
      <c r="N21" s="45">
        <v>44627</v>
      </c>
      <c r="O21" s="43">
        <v>20222110051471</v>
      </c>
      <c r="P21" s="46">
        <v>44678</v>
      </c>
      <c r="Q21" s="43">
        <v>34</v>
      </c>
      <c r="R21" s="43">
        <f>NETWORKDAYS(N21,P21,AL21:AM21:AN21:AO21)</f>
        <v>35</v>
      </c>
      <c r="S21" s="25" t="s">
        <v>297</v>
      </c>
      <c r="T21" s="25" t="s">
        <v>4184</v>
      </c>
      <c r="U21" s="47" t="s">
        <v>4109</v>
      </c>
      <c r="V21" s="25" t="s">
        <v>4122</v>
      </c>
      <c r="W21" s="25" t="s">
        <v>4108</v>
      </c>
      <c r="X21" s="25" t="s">
        <v>4109</v>
      </c>
      <c r="Y21" s="42" t="s">
        <v>4182</v>
      </c>
      <c r="AL21" s="49">
        <v>44641</v>
      </c>
      <c r="AM21" s="49">
        <v>44665</v>
      </c>
      <c r="AN21" s="49">
        <v>44666</v>
      </c>
      <c r="AO21" s="49">
        <v>44711</v>
      </c>
    </row>
    <row r="22" spans="1:41" s="48" customFormat="1" ht="45" hidden="1" x14ac:dyDescent="0.2">
      <c r="A22" s="25" t="s">
        <v>4094</v>
      </c>
      <c r="B22" s="25" t="s">
        <v>4095</v>
      </c>
      <c r="C22" s="25" t="s">
        <v>4111</v>
      </c>
      <c r="D22" s="24" t="s">
        <v>433</v>
      </c>
      <c r="E22" s="25" t="s">
        <v>299</v>
      </c>
      <c r="F22" s="25" t="s">
        <v>301</v>
      </c>
      <c r="G22" s="24" t="s">
        <v>429</v>
      </c>
      <c r="H22" s="24" t="s">
        <v>35</v>
      </c>
      <c r="I22" s="25" t="s">
        <v>326</v>
      </c>
      <c r="J22" s="24" t="s">
        <v>28</v>
      </c>
      <c r="K22" s="24" t="s">
        <v>39</v>
      </c>
      <c r="L22" s="43">
        <v>30</v>
      </c>
      <c r="M22" s="44" t="s">
        <v>427</v>
      </c>
      <c r="N22" s="45">
        <v>44627</v>
      </c>
      <c r="O22" s="43">
        <v>20222110047661</v>
      </c>
      <c r="P22" s="46">
        <v>44655</v>
      </c>
      <c r="Q22" s="43">
        <v>19</v>
      </c>
      <c r="R22" s="43">
        <f>NETWORKDAYS(N22,P22,AL22:AM22:AN22:AO22)</f>
        <v>20</v>
      </c>
      <c r="S22" s="25" t="s">
        <v>297</v>
      </c>
      <c r="T22" s="25" t="s">
        <v>4164</v>
      </c>
      <c r="U22" s="25" t="s">
        <v>4109</v>
      </c>
      <c r="V22" s="25" t="s">
        <v>4122</v>
      </c>
      <c r="W22" s="25" t="s">
        <v>4108</v>
      </c>
      <c r="X22" s="25" t="s">
        <v>4109</v>
      </c>
      <c r="Y22" s="42" t="s">
        <v>4123</v>
      </c>
      <c r="AL22" s="49">
        <v>44641</v>
      </c>
      <c r="AM22" s="49">
        <v>44665</v>
      </c>
      <c r="AN22" s="49">
        <v>44666</v>
      </c>
      <c r="AO22" s="49">
        <v>44711</v>
      </c>
    </row>
    <row r="23" spans="1:41" s="40" customFormat="1" ht="45" hidden="1" x14ac:dyDescent="0.2">
      <c r="A23" s="34" t="s">
        <v>4094</v>
      </c>
      <c r="B23" s="34" t="s">
        <v>4095</v>
      </c>
      <c r="C23" s="34" t="s">
        <v>302</v>
      </c>
      <c r="D23" s="23" t="s">
        <v>441</v>
      </c>
      <c r="E23" s="34" t="s">
        <v>299</v>
      </c>
      <c r="F23" s="34" t="s">
        <v>301</v>
      </c>
      <c r="G23" s="23" t="s">
        <v>437</v>
      </c>
      <c r="H23" s="23" t="s">
        <v>35</v>
      </c>
      <c r="I23" s="34" t="s">
        <v>326</v>
      </c>
      <c r="J23" s="23" t="s">
        <v>28</v>
      </c>
      <c r="K23" s="23" t="s">
        <v>17</v>
      </c>
      <c r="L23" s="35">
        <v>30</v>
      </c>
      <c r="M23" s="36" t="s">
        <v>435</v>
      </c>
      <c r="N23" s="37">
        <v>44627</v>
      </c>
      <c r="O23" s="35">
        <v>20222110050281</v>
      </c>
      <c r="P23" s="38">
        <v>44680</v>
      </c>
      <c r="Q23" s="35">
        <v>36</v>
      </c>
      <c r="R23" s="35">
        <f>NETWORKDAYS(N23,P23,AL23:AM23:AN23:AO23)</f>
        <v>37</v>
      </c>
      <c r="S23" s="34" t="s">
        <v>325</v>
      </c>
      <c r="T23" s="34"/>
      <c r="U23" s="39"/>
      <c r="V23" s="34"/>
      <c r="W23" s="34"/>
      <c r="X23" s="34"/>
      <c r="Y23" s="34"/>
      <c r="AL23" s="41">
        <v>44641</v>
      </c>
      <c r="AM23" s="41">
        <v>44665</v>
      </c>
      <c r="AN23" s="41">
        <v>44666</v>
      </c>
      <c r="AO23" s="41">
        <v>44711</v>
      </c>
    </row>
    <row r="24" spans="1:41" s="48" customFormat="1" ht="42" hidden="1" customHeight="1" x14ac:dyDescent="0.2">
      <c r="A24" s="25" t="s">
        <v>4094</v>
      </c>
      <c r="B24" s="25" t="s">
        <v>4095</v>
      </c>
      <c r="C24" s="25" t="s">
        <v>312</v>
      </c>
      <c r="D24" s="24" t="s">
        <v>199</v>
      </c>
      <c r="E24" s="25" t="s">
        <v>303</v>
      </c>
      <c r="F24" s="25" t="s">
        <v>4120</v>
      </c>
      <c r="G24" s="24" t="s">
        <v>444</v>
      </c>
      <c r="H24" s="24" t="s">
        <v>63</v>
      </c>
      <c r="I24" s="25" t="s">
        <v>326</v>
      </c>
      <c r="J24" s="24" t="s">
        <v>21</v>
      </c>
      <c r="K24" s="24" t="s">
        <v>39</v>
      </c>
      <c r="L24" s="43">
        <v>30</v>
      </c>
      <c r="M24" s="44" t="s">
        <v>442</v>
      </c>
      <c r="N24" s="45">
        <v>44627</v>
      </c>
      <c r="O24" s="43">
        <v>20222150051541</v>
      </c>
      <c r="P24" s="46">
        <v>44678</v>
      </c>
      <c r="Q24" s="43">
        <v>34</v>
      </c>
      <c r="R24" s="43">
        <f>NETWORKDAYS(N24,P24,AL24:AM24:AN24:AO24)</f>
        <v>35</v>
      </c>
      <c r="S24" s="25" t="s">
        <v>297</v>
      </c>
      <c r="T24" s="25"/>
      <c r="U24" s="47" t="s">
        <v>4109</v>
      </c>
      <c r="V24" s="25" t="s">
        <v>4109</v>
      </c>
      <c r="W24" s="25" t="s">
        <v>4108</v>
      </c>
      <c r="X24" s="25" t="s">
        <v>4109</v>
      </c>
      <c r="Y24" s="42" t="s">
        <v>4182</v>
      </c>
      <c r="AL24" s="49">
        <v>44641</v>
      </c>
      <c r="AM24" s="49">
        <v>44665</v>
      </c>
      <c r="AN24" s="49">
        <v>44666</v>
      </c>
      <c r="AO24" s="49">
        <v>44711</v>
      </c>
    </row>
    <row r="25" spans="1:41" s="40" customFormat="1" ht="45" x14ac:dyDescent="0.2">
      <c r="A25" s="34" t="s">
        <v>4094</v>
      </c>
      <c r="B25" s="34" t="s">
        <v>4095</v>
      </c>
      <c r="C25" s="34" t="s">
        <v>300</v>
      </c>
      <c r="D25" s="23" t="s">
        <v>451</v>
      </c>
      <c r="E25" s="34" t="s">
        <v>303</v>
      </c>
      <c r="F25" s="34" t="s">
        <v>298</v>
      </c>
      <c r="G25" s="23" t="s">
        <v>448</v>
      </c>
      <c r="H25" s="23" t="s">
        <v>27</v>
      </c>
      <c r="I25" s="34" t="s">
        <v>326</v>
      </c>
      <c r="J25" s="23" t="s">
        <v>28</v>
      </c>
      <c r="K25" s="23" t="s">
        <v>54</v>
      </c>
      <c r="L25" s="35">
        <v>35</v>
      </c>
      <c r="M25" s="36" t="s">
        <v>446</v>
      </c>
      <c r="N25" s="37">
        <v>44627</v>
      </c>
      <c r="O25" s="35"/>
      <c r="P25" s="38">
        <v>44680</v>
      </c>
      <c r="Q25" s="35">
        <v>36</v>
      </c>
      <c r="R25" s="35">
        <f>NETWORKDAYS(N25,P25,AL25:AM25:AN25:AO25)</f>
        <v>37</v>
      </c>
      <c r="S25" s="34" t="s">
        <v>325</v>
      </c>
      <c r="T25" s="34"/>
      <c r="U25" s="39"/>
      <c r="V25" s="34"/>
      <c r="W25" s="34"/>
      <c r="X25" s="34"/>
      <c r="Y25" s="42" t="s">
        <v>4185</v>
      </c>
      <c r="AL25" s="41">
        <v>44641</v>
      </c>
      <c r="AM25" s="41">
        <v>44665</v>
      </c>
      <c r="AN25" s="41">
        <v>44666</v>
      </c>
      <c r="AO25" s="41">
        <v>44711</v>
      </c>
    </row>
    <row r="26" spans="1:41" s="40" customFormat="1" ht="45" hidden="1" x14ac:dyDescent="0.2">
      <c r="A26" s="34" t="s">
        <v>4094</v>
      </c>
      <c r="B26" s="34" t="s">
        <v>4095</v>
      </c>
      <c r="C26" s="34" t="s">
        <v>312</v>
      </c>
      <c r="D26" s="23" t="s">
        <v>459</v>
      </c>
      <c r="E26" s="34" t="s">
        <v>299</v>
      </c>
      <c r="F26" s="34" t="s">
        <v>301</v>
      </c>
      <c r="G26" s="23" t="s">
        <v>455</v>
      </c>
      <c r="H26" s="23" t="s">
        <v>27</v>
      </c>
      <c r="I26" s="34" t="s">
        <v>326</v>
      </c>
      <c r="J26" s="23" t="s">
        <v>28</v>
      </c>
      <c r="K26" s="23" t="s">
        <v>39</v>
      </c>
      <c r="L26" s="35">
        <v>30</v>
      </c>
      <c r="M26" s="36" t="s">
        <v>453</v>
      </c>
      <c r="N26" s="37">
        <v>44627</v>
      </c>
      <c r="O26" s="35"/>
      <c r="P26" s="38">
        <v>44680</v>
      </c>
      <c r="Q26" s="35">
        <v>36</v>
      </c>
      <c r="R26" s="35">
        <f>NETWORKDAYS(N26,P26,AL26:AM26:AN26:AO26)</f>
        <v>37</v>
      </c>
      <c r="S26" s="34" t="s">
        <v>325</v>
      </c>
      <c r="T26" s="34"/>
      <c r="U26" s="34"/>
      <c r="V26" s="34"/>
      <c r="W26" s="34"/>
      <c r="X26" s="34"/>
      <c r="Y26" s="42" t="s">
        <v>4185</v>
      </c>
      <c r="AL26" s="41">
        <v>44641</v>
      </c>
      <c r="AM26" s="41">
        <v>44665</v>
      </c>
      <c r="AN26" s="41">
        <v>44666</v>
      </c>
      <c r="AO26" s="41">
        <v>44711</v>
      </c>
    </row>
    <row r="27" spans="1:41" s="48" customFormat="1" ht="33.75" x14ac:dyDescent="0.2">
      <c r="A27" s="25" t="s">
        <v>4094</v>
      </c>
      <c r="B27" s="25" t="s">
        <v>4095</v>
      </c>
      <c r="C27" s="25" t="s">
        <v>302</v>
      </c>
      <c r="D27" s="24" t="s">
        <v>466</v>
      </c>
      <c r="E27" s="25" t="s">
        <v>303</v>
      </c>
      <c r="F27" s="25" t="s">
        <v>298</v>
      </c>
      <c r="G27" s="24" t="s">
        <v>463</v>
      </c>
      <c r="H27" s="24" t="s">
        <v>72</v>
      </c>
      <c r="I27" s="25" t="s">
        <v>326</v>
      </c>
      <c r="J27" s="24" t="s">
        <v>19</v>
      </c>
      <c r="K27" s="24" t="s">
        <v>54</v>
      </c>
      <c r="L27" s="43">
        <v>35</v>
      </c>
      <c r="M27" s="44" t="s">
        <v>461</v>
      </c>
      <c r="N27" s="45">
        <v>44627</v>
      </c>
      <c r="O27" s="43">
        <v>20222140051611</v>
      </c>
      <c r="P27" s="46">
        <v>44677</v>
      </c>
      <c r="Q27" s="43">
        <v>33</v>
      </c>
      <c r="R27" s="43">
        <f>NETWORKDAYS(N27,P27,AL27:AM27:AN27:AO27)</f>
        <v>34</v>
      </c>
      <c r="S27" s="25" t="s">
        <v>297</v>
      </c>
      <c r="T27" s="25" t="s">
        <v>4186</v>
      </c>
      <c r="U27" s="47">
        <v>44677</v>
      </c>
      <c r="V27" s="25" t="s">
        <v>4107</v>
      </c>
      <c r="W27" s="25" t="s">
        <v>4108</v>
      </c>
      <c r="X27" s="25" t="s">
        <v>4109</v>
      </c>
      <c r="Y27" s="42" t="s">
        <v>4181</v>
      </c>
      <c r="AL27" s="49">
        <v>44641</v>
      </c>
      <c r="AM27" s="49">
        <v>44665</v>
      </c>
      <c r="AN27" s="49">
        <v>44666</v>
      </c>
      <c r="AO27" s="49">
        <v>44711</v>
      </c>
    </row>
    <row r="28" spans="1:41" s="59" customFormat="1" ht="45" hidden="1" x14ac:dyDescent="0.2">
      <c r="A28" s="52" t="s">
        <v>4094</v>
      </c>
      <c r="B28" s="52" t="s">
        <v>4095</v>
      </c>
      <c r="C28" s="52" t="s">
        <v>300</v>
      </c>
      <c r="D28" s="53" t="s">
        <v>479</v>
      </c>
      <c r="E28" s="52" t="s">
        <v>299</v>
      </c>
      <c r="F28" s="52" t="s">
        <v>304</v>
      </c>
      <c r="G28" s="53" t="s">
        <v>475</v>
      </c>
      <c r="H28" s="53" t="s">
        <v>35</v>
      </c>
      <c r="I28" s="52" t="s">
        <v>326</v>
      </c>
      <c r="J28" s="53" t="s">
        <v>28</v>
      </c>
      <c r="K28" s="53" t="s">
        <v>17</v>
      </c>
      <c r="L28" s="54">
        <v>30</v>
      </c>
      <c r="M28" s="55" t="s">
        <v>473</v>
      </c>
      <c r="N28" s="56">
        <v>44629</v>
      </c>
      <c r="O28" s="54">
        <v>20222110050841</v>
      </c>
      <c r="P28" s="57">
        <v>44677</v>
      </c>
      <c r="Q28" s="54">
        <v>31</v>
      </c>
      <c r="R28" s="54">
        <f>NETWORKDAYS(N28,P28,AL28:AM28:AN28:AO28)</f>
        <v>32</v>
      </c>
      <c r="S28" s="52" t="s">
        <v>4179</v>
      </c>
      <c r="T28" s="52" t="s">
        <v>4187</v>
      </c>
      <c r="U28" s="57">
        <v>44677</v>
      </c>
      <c r="V28" s="52" t="s">
        <v>4122</v>
      </c>
      <c r="W28" s="52" t="s">
        <v>4108</v>
      </c>
      <c r="X28" s="52" t="s">
        <v>4109</v>
      </c>
      <c r="Y28" s="42" t="s">
        <v>4181</v>
      </c>
      <c r="AL28" s="60">
        <v>44641</v>
      </c>
      <c r="AM28" s="60">
        <v>44665</v>
      </c>
      <c r="AN28" s="60">
        <v>44666</v>
      </c>
      <c r="AO28" s="60">
        <v>44711</v>
      </c>
    </row>
    <row r="29" spans="1:41" s="48" customFormat="1" ht="45" x14ac:dyDescent="0.2">
      <c r="A29" s="25" t="s">
        <v>4094</v>
      </c>
      <c r="B29" s="25" t="s">
        <v>4095</v>
      </c>
      <c r="C29" s="25" t="s">
        <v>317</v>
      </c>
      <c r="D29" s="24" t="s">
        <v>487</v>
      </c>
      <c r="E29" s="25" t="s">
        <v>4131</v>
      </c>
      <c r="F29" s="25" t="s">
        <v>298</v>
      </c>
      <c r="G29" s="24" t="s">
        <v>483</v>
      </c>
      <c r="H29" s="24" t="s">
        <v>35</v>
      </c>
      <c r="I29" s="25" t="s">
        <v>326</v>
      </c>
      <c r="J29" s="24" t="s">
        <v>28</v>
      </c>
      <c r="K29" s="24" t="s">
        <v>54</v>
      </c>
      <c r="L29" s="43">
        <v>35</v>
      </c>
      <c r="M29" s="44" t="s">
        <v>481</v>
      </c>
      <c r="N29" s="45">
        <v>44629</v>
      </c>
      <c r="O29" s="43">
        <v>20222110051861</v>
      </c>
      <c r="P29" s="46">
        <v>44678</v>
      </c>
      <c r="Q29" s="43">
        <v>32</v>
      </c>
      <c r="R29" s="43">
        <f>NETWORKDAYS(N29,P29,AL29:AM29:AN29:AO29)</f>
        <v>33</v>
      </c>
      <c r="S29" s="25" t="s">
        <v>297</v>
      </c>
      <c r="T29" s="25" t="s">
        <v>4188</v>
      </c>
      <c r="U29" s="47">
        <v>44678</v>
      </c>
      <c r="V29" s="25" t="s">
        <v>4122</v>
      </c>
      <c r="W29" s="25" t="s">
        <v>4108</v>
      </c>
      <c r="X29" s="25" t="s">
        <v>4109</v>
      </c>
      <c r="Y29" s="42" t="s">
        <v>4181</v>
      </c>
      <c r="AL29" s="49">
        <v>44641</v>
      </c>
      <c r="AM29" s="49">
        <v>44665</v>
      </c>
      <c r="AN29" s="49">
        <v>44666</v>
      </c>
      <c r="AO29" s="49">
        <v>44711</v>
      </c>
    </row>
    <row r="30" spans="1:41" s="32" customFormat="1" ht="45" hidden="1" x14ac:dyDescent="0.2">
      <c r="A30" s="26" t="s">
        <v>4094</v>
      </c>
      <c r="B30" s="26" t="s">
        <v>4096</v>
      </c>
      <c r="C30" s="26" t="s">
        <v>300</v>
      </c>
      <c r="D30" s="22" t="s">
        <v>451</v>
      </c>
      <c r="E30" s="26" t="s">
        <v>303</v>
      </c>
      <c r="F30" s="26" t="s">
        <v>301</v>
      </c>
      <c r="G30" s="22" t="s">
        <v>491</v>
      </c>
      <c r="H30" s="22" t="s">
        <v>27</v>
      </c>
      <c r="I30" s="26" t="s">
        <v>326</v>
      </c>
      <c r="J30" s="22" t="s">
        <v>28</v>
      </c>
      <c r="K30" s="22" t="s">
        <v>54</v>
      </c>
      <c r="L30" s="27">
        <v>35</v>
      </c>
      <c r="M30" s="28" t="s">
        <v>489</v>
      </c>
      <c r="N30" s="29">
        <v>44629</v>
      </c>
      <c r="O30" s="27">
        <v>20222110051941</v>
      </c>
      <c r="P30" s="30">
        <v>44680</v>
      </c>
      <c r="Q30" s="27">
        <v>34</v>
      </c>
      <c r="R30" s="27">
        <f>NETWORKDAYS(N30,P30,AL30:AM30:AN30:AO30)</f>
        <v>35</v>
      </c>
      <c r="S30" s="26" t="s">
        <v>4099</v>
      </c>
      <c r="T30" s="26" t="s">
        <v>4189</v>
      </c>
      <c r="U30" s="31"/>
      <c r="V30" s="26"/>
      <c r="W30" s="26"/>
      <c r="X30" s="26"/>
      <c r="Y30" s="42" t="s">
        <v>4185</v>
      </c>
      <c r="AL30" s="33">
        <v>44641</v>
      </c>
      <c r="AM30" s="33">
        <v>44665</v>
      </c>
      <c r="AN30" s="33">
        <v>44666</v>
      </c>
      <c r="AO30" s="33">
        <v>44711</v>
      </c>
    </row>
    <row r="31" spans="1:41" s="50" customFormat="1" ht="45" hidden="1" x14ac:dyDescent="0.2">
      <c r="A31" s="25" t="s">
        <v>4094</v>
      </c>
      <c r="B31" s="25" t="s">
        <v>4095</v>
      </c>
      <c r="C31" s="25" t="s">
        <v>300</v>
      </c>
      <c r="D31" s="24" t="s">
        <v>498</v>
      </c>
      <c r="E31" s="25" t="s">
        <v>313</v>
      </c>
      <c r="F31" s="25" t="s">
        <v>301</v>
      </c>
      <c r="G31" s="24" t="s">
        <v>494</v>
      </c>
      <c r="H31" s="24" t="s">
        <v>4117</v>
      </c>
      <c r="I31" s="25" t="s">
        <v>316</v>
      </c>
      <c r="J31" s="25" t="s">
        <v>4125</v>
      </c>
      <c r="K31" s="24" t="s">
        <v>24</v>
      </c>
      <c r="L31" s="43">
        <v>20</v>
      </c>
      <c r="M31" s="44" t="s">
        <v>492</v>
      </c>
      <c r="N31" s="45">
        <v>44629</v>
      </c>
      <c r="O31" s="43" t="s">
        <v>4109</v>
      </c>
      <c r="P31" s="46">
        <v>44631</v>
      </c>
      <c r="Q31" s="43">
        <v>2</v>
      </c>
      <c r="R31" s="43">
        <f>NETWORKDAYS(N31,P31,AL31:AM31:AN31:AO31)</f>
        <v>3</v>
      </c>
      <c r="S31" s="25" t="s">
        <v>297</v>
      </c>
      <c r="T31" s="25" t="s">
        <v>4116</v>
      </c>
      <c r="U31" s="47" t="s">
        <v>4109</v>
      </c>
      <c r="V31" s="25" t="s">
        <v>4109</v>
      </c>
      <c r="W31" s="25" t="s">
        <v>4108</v>
      </c>
      <c r="X31" s="25" t="s">
        <v>4109</v>
      </c>
      <c r="Y31" s="42" t="s">
        <v>4118</v>
      </c>
      <c r="AL31" s="33">
        <v>44641</v>
      </c>
      <c r="AM31" s="51">
        <v>44665</v>
      </c>
      <c r="AN31" s="51">
        <v>44666</v>
      </c>
      <c r="AO31" s="51">
        <v>44711</v>
      </c>
    </row>
    <row r="32" spans="1:41" s="50" customFormat="1" ht="45" hidden="1" x14ac:dyDescent="0.2">
      <c r="A32" s="25" t="s">
        <v>4094</v>
      </c>
      <c r="B32" s="25" t="s">
        <v>4095</v>
      </c>
      <c r="C32" s="25" t="s">
        <v>309</v>
      </c>
      <c r="D32" s="24" t="s">
        <v>507</v>
      </c>
      <c r="E32" s="25" t="s">
        <v>4101</v>
      </c>
      <c r="F32" s="25" t="s">
        <v>4120</v>
      </c>
      <c r="G32" s="24" t="s">
        <v>503</v>
      </c>
      <c r="H32" s="24" t="s">
        <v>4121</v>
      </c>
      <c r="I32" s="25" t="s">
        <v>326</v>
      </c>
      <c r="J32" s="24" t="s">
        <v>21</v>
      </c>
      <c r="K32" s="24" t="s">
        <v>17</v>
      </c>
      <c r="L32" s="43">
        <v>30</v>
      </c>
      <c r="M32" s="44" t="s">
        <v>501</v>
      </c>
      <c r="N32" s="45">
        <v>44629</v>
      </c>
      <c r="O32" s="43">
        <v>20222000049561</v>
      </c>
      <c r="P32" s="46">
        <v>44652</v>
      </c>
      <c r="Q32" s="43">
        <v>16</v>
      </c>
      <c r="R32" s="43">
        <f>NETWORKDAYS(N32,P32,AL32:AM32:AN32:AO32)</f>
        <v>17</v>
      </c>
      <c r="S32" s="25" t="s">
        <v>297</v>
      </c>
      <c r="T32" s="25" t="s">
        <v>4119</v>
      </c>
      <c r="U32" s="25" t="s">
        <v>4109</v>
      </c>
      <c r="V32" s="25" t="s">
        <v>4122</v>
      </c>
      <c r="W32" s="25" t="s">
        <v>4108</v>
      </c>
      <c r="X32" s="25" t="s">
        <v>4109</v>
      </c>
      <c r="Y32" s="42" t="s">
        <v>4123</v>
      </c>
      <c r="AL32" s="33">
        <v>44641</v>
      </c>
      <c r="AM32" s="51">
        <v>44665</v>
      </c>
      <c r="AN32" s="51">
        <v>44666</v>
      </c>
      <c r="AO32" s="51">
        <v>44711</v>
      </c>
    </row>
    <row r="33" spans="1:41" s="40" customFormat="1" ht="56.25" hidden="1" x14ac:dyDescent="0.2">
      <c r="A33" s="34" t="s">
        <v>4094</v>
      </c>
      <c r="B33" s="34" t="s">
        <v>4095</v>
      </c>
      <c r="C33" s="34" t="s">
        <v>309</v>
      </c>
      <c r="D33" s="23" t="s">
        <v>357</v>
      </c>
      <c r="E33" s="34" t="s">
        <v>4105</v>
      </c>
      <c r="F33" s="34" t="s">
        <v>301</v>
      </c>
      <c r="G33" s="23" t="s">
        <v>511</v>
      </c>
      <c r="H33" s="23" t="s">
        <v>80</v>
      </c>
      <c r="I33" s="34" t="s">
        <v>316</v>
      </c>
      <c r="J33" s="23" t="s">
        <v>81</v>
      </c>
      <c r="K33" s="23" t="s">
        <v>41</v>
      </c>
      <c r="L33" s="35">
        <v>10</v>
      </c>
      <c r="M33" s="36" t="s">
        <v>509</v>
      </c>
      <c r="N33" s="37">
        <v>44629</v>
      </c>
      <c r="O33" s="35"/>
      <c r="P33" s="38">
        <v>44680</v>
      </c>
      <c r="Q33" s="35">
        <v>34</v>
      </c>
      <c r="R33" s="35">
        <f>NETWORKDAYS(N33,P33,AL33:AM33:AN33:AO33)</f>
        <v>35</v>
      </c>
      <c r="S33" s="34" t="s">
        <v>325</v>
      </c>
      <c r="T33" s="34"/>
      <c r="U33" s="34"/>
      <c r="V33" s="34"/>
      <c r="W33" s="34"/>
      <c r="X33" s="34"/>
      <c r="Y33" s="34"/>
      <c r="AL33" s="41">
        <v>44641</v>
      </c>
      <c r="AM33" s="41">
        <v>44665</v>
      </c>
      <c r="AN33" s="41">
        <v>44666</v>
      </c>
      <c r="AO33" s="41">
        <v>44711</v>
      </c>
    </row>
    <row r="34" spans="1:41" s="48" customFormat="1" ht="56.25" hidden="1" x14ac:dyDescent="0.2">
      <c r="A34" s="25" t="s">
        <v>4094</v>
      </c>
      <c r="B34" s="25" t="s">
        <v>4095</v>
      </c>
      <c r="C34" s="25" t="s">
        <v>317</v>
      </c>
      <c r="D34" s="24" t="s">
        <v>227</v>
      </c>
      <c r="E34" s="25" t="s">
        <v>299</v>
      </c>
      <c r="F34" s="25" t="s">
        <v>301</v>
      </c>
      <c r="G34" s="24" t="s">
        <v>515</v>
      </c>
      <c r="H34" s="24" t="s">
        <v>4117</v>
      </c>
      <c r="I34" s="25" t="s">
        <v>316</v>
      </c>
      <c r="J34" s="25" t="s">
        <v>4125</v>
      </c>
      <c r="K34" s="24" t="s">
        <v>39</v>
      </c>
      <c r="L34" s="43">
        <v>30</v>
      </c>
      <c r="M34" s="44" t="s">
        <v>513</v>
      </c>
      <c r="N34" s="45">
        <v>44629</v>
      </c>
      <c r="O34" s="43" t="s">
        <v>4109</v>
      </c>
      <c r="P34" s="46">
        <v>44670</v>
      </c>
      <c r="Q34" s="43">
        <v>22</v>
      </c>
      <c r="R34" s="43">
        <f>NETWORKDAYS(N34,P34,AL34:AM34:AN34:AO34)</f>
        <v>27</v>
      </c>
      <c r="S34" s="25" t="s">
        <v>297</v>
      </c>
      <c r="T34" s="25" t="s">
        <v>4124</v>
      </c>
      <c r="U34" s="47" t="s">
        <v>4109</v>
      </c>
      <c r="V34" s="25" t="s">
        <v>4109</v>
      </c>
      <c r="W34" s="25" t="s">
        <v>4109</v>
      </c>
      <c r="X34" s="25" t="s">
        <v>4109</v>
      </c>
      <c r="Y34" s="42" t="s">
        <v>4100</v>
      </c>
      <c r="AL34" s="49">
        <v>44641</v>
      </c>
      <c r="AM34" s="49">
        <v>44665</v>
      </c>
      <c r="AN34" s="49">
        <v>44666</v>
      </c>
      <c r="AO34" s="49">
        <v>44711</v>
      </c>
    </row>
    <row r="35" spans="1:41" s="40" customFormat="1" ht="45" hidden="1" x14ac:dyDescent="0.2">
      <c r="A35" s="34" t="s">
        <v>4094</v>
      </c>
      <c r="B35" s="34" t="s">
        <v>4095</v>
      </c>
      <c r="C35" s="34" t="s">
        <v>323</v>
      </c>
      <c r="D35" s="23" t="s">
        <v>523</v>
      </c>
      <c r="E35" s="34" t="s">
        <v>4131</v>
      </c>
      <c r="F35" s="34" t="s">
        <v>304</v>
      </c>
      <c r="G35" s="23" t="s">
        <v>519</v>
      </c>
      <c r="H35" s="23" t="s">
        <v>63</v>
      </c>
      <c r="I35" s="34" t="s">
        <v>326</v>
      </c>
      <c r="J35" s="23" t="s">
        <v>21</v>
      </c>
      <c r="K35" s="23" t="s">
        <v>17</v>
      </c>
      <c r="L35" s="35">
        <v>30</v>
      </c>
      <c r="M35" s="36" t="s">
        <v>517</v>
      </c>
      <c r="N35" s="37">
        <v>44629</v>
      </c>
      <c r="O35" s="35"/>
      <c r="P35" s="38">
        <v>44680</v>
      </c>
      <c r="Q35" s="35">
        <v>34</v>
      </c>
      <c r="R35" s="35">
        <f>NETWORKDAYS(N35,P35,AL35:AM35:AN35:AO35)</f>
        <v>35</v>
      </c>
      <c r="S35" s="34" t="s">
        <v>325</v>
      </c>
      <c r="T35" s="34"/>
      <c r="U35" s="34"/>
      <c r="V35" s="34"/>
      <c r="W35" s="34"/>
      <c r="X35" s="34"/>
      <c r="Y35" s="34"/>
      <c r="AL35" s="41">
        <v>44641</v>
      </c>
      <c r="AM35" s="41">
        <v>44665</v>
      </c>
      <c r="AN35" s="41">
        <v>44666</v>
      </c>
      <c r="AO35" s="41">
        <v>44711</v>
      </c>
    </row>
    <row r="36" spans="1:41" s="50" customFormat="1" ht="33.75" hidden="1" x14ac:dyDescent="0.2">
      <c r="A36" s="25" t="s">
        <v>4094</v>
      </c>
      <c r="B36" s="25" t="s">
        <v>4095</v>
      </c>
      <c r="C36" s="25" t="s">
        <v>315</v>
      </c>
      <c r="D36" s="24" t="s">
        <v>536</v>
      </c>
      <c r="E36" s="25" t="s">
        <v>299</v>
      </c>
      <c r="F36" s="25" t="s">
        <v>301</v>
      </c>
      <c r="G36" s="24" t="s">
        <v>532</v>
      </c>
      <c r="H36" s="24" t="s">
        <v>4127</v>
      </c>
      <c r="I36" s="25" t="s">
        <v>326</v>
      </c>
      <c r="J36" s="24" t="s">
        <v>4113</v>
      </c>
      <c r="K36" s="24" t="s">
        <v>39</v>
      </c>
      <c r="L36" s="43">
        <v>30</v>
      </c>
      <c r="M36" s="44" t="s">
        <v>530</v>
      </c>
      <c r="N36" s="45">
        <v>44630</v>
      </c>
      <c r="O36" s="43" t="s">
        <v>4109</v>
      </c>
      <c r="P36" s="46">
        <v>44631</v>
      </c>
      <c r="Q36" s="43">
        <v>1</v>
      </c>
      <c r="R36" s="43">
        <f>NETWORKDAYS(N36,P36,AL36:AM36:AN36:AO36)</f>
        <v>2</v>
      </c>
      <c r="S36" s="25" t="s">
        <v>297</v>
      </c>
      <c r="T36" s="25" t="s">
        <v>4126</v>
      </c>
      <c r="U36" s="25" t="s">
        <v>4109</v>
      </c>
      <c r="V36" s="25" t="s">
        <v>4109</v>
      </c>
      <c r="W36" s="25" t="s">
        <v>4108</v>
      </c>
      <c r="X36" s="25" t="s">
        <v>4109</v>
      </c>
      <c r="Y36" s="42" t="s">
        <v>4115</v>
      </c>
      <c r="AL36" s="33">
        <v>44641</v>
      </c>
      <c r="AM36" s="51">
        <v>44665</v>
      </c>
      <c r="AN36" s="51">
        <v>44666</v>
      </c>
      <c r="AO36" s="51">
        <v>44711</v>
      </c>
    </row>
    <row r="37" spans="1:41" s="50" customFormat="1" ht="45" hidden="1" x14ac:dyDescent="0.2">
      <c r="A37" s="25" t="s">
        <v>4094</v>
      </c>
      <c r="B37" s="25" t="s">
        <v>4095</v>
      </c>
      <c r="C37" s="25" t="s">
        <v>302</v>
      </c>
      <c r="D37" s="24" t="s">
        <v>441</v>
      </c>
      <c r="E37" s="25" t="s">
        <v>299</v>
      </c>
      <c r="F37" s="25" t="s">
        <v>301</v>
      </c>
      <c r="G37" s="24" t="s">
        <v>539</v>
      </c>
      <c r="H37" s="24" t="s">
        <v>4127</v>
      </c>
      <c r="I37" s="25" t="s">
        <v>326</v>
      </c>
      <c r="J37" s="24" t="s">
        <v>4113</v>
      </c>
      <c r="K37" s="24" t="s">
        <v>17</v>
      </c>
      <c r="L37" s="43">
        <v>30</v>
      </c>
      <c r="M37" s="44" t="s">
        <v>537</v>
      </c>
      <c r="N37" s="45">
        <v>44630</v>
      </c>
      <c r="O37" s="43">
        <v>20222140047521</v>
      </c>
      <c r="P37" s="46">
        <v>44637</v>
      </c>
      <c r="Q37" s="43">
        <v>5</v>
      </c>
      <c r="R37" s="43">
        <f>NETWORKDAYS(N37,P37,AL37:AM37:AN37:AO37)</f>
        <v>6</v>
      </c>
      <c r="S37" s="25" t="s">
        <v>297</v>
      </c>
      <c r="T37" s="25" t="s">
        <v>4128</v>
      </c>
      <c r="U37" s="25" t="s">
        <v>4109</v>
      </c>
      <c r="V37" s="25" t="s">
        <v>4122</v>
      </c>
      <c r="W37" s="25" t="s">
        <v>4108</v>
      </c>
      <c r="X37" s="25" t="s">
        <v>4109</v>
      </c>
      <c r="Y37" s="42" t="s">
        <v>4129</v>
      </c>
      <c r="AL37" s="33">
        <v>44641</v>
      </c>
      <c r="AM37" s="51">
        <v>44665</v>
      </c>
      <c r="AN37" s="51">
        <v>44666</v>
      </c>
      <c r="AO37" s="51">
        <v>44711</v>
      </c>
    </row>
    <row r="38" spans="1:41" s="50" customFormat="1" ht="45" hidden="1" x14ac:dyDescent="0.2">
      <c r="A38" s="25" t="s">
        <v>4094</v>
      </c>
      <c r="B38" s="25" t="s">
        <v>4095</v>
      </c>
      <c r="C38" s="25" t="s">
        <v>314</v>
      </c>
      <c r="D38" s="24" t="s">
        <v>548</v>
      </c>
      <c r="E38" s="25" t="s">
        <v>299</v>
      </c>
      <c r="F38" s="25" t="s">
        <v>301</v>
      </c>
      <c r="G38" s="24" t="s">
        <v>544</v>
      </c>
      <c r="H38" s="24" t="s">
        <v>44</v>
      </c>
      <c r="I38" s="25" t="s">
        <v>326</v>
      </c>
      <c r="J38" s="24" t="s">
        <v>28</v>
      </c>
      <c r="K38" s="24" t="s">
        <v>17</v>
      </c>
      <c r="L38" s="43">
        <v>30</v>
      </c>
      <c r="M38" s="44" t="s">
        <v>542</v>
      </c>
      <c r="N38" s="45">
        <v>44630</v>
      </c>
      <c r="O38" s="43">
        <v>20222110047481</v>
      </c>
      <c r="P38" s="46">
        <v>44655</v>
      </c>
      <c r="Q38" s="43">
        <v>16</v>
      </c>
      <c r="R38" s="43">
        <f>NETWORKDAYS(N38,P38,AL38:AM38:AN38:AO38)</f>
        <v>17</v>
      </c>
      <c r="S38" s="25" t="s">
        <v>297</v>
      </c>
      <c r="T38" s="25" t="s">
        <v>4163</v>
      </c>
      <c r="U38" s="25" t="s">
        <v>4109</v>
      </c>
      <c r="V38" s="25" t="s">
        <v>4122</v>
      </c>
      <c r="W38" s="25" t="s">
        <v>4108</v>
      </c>
      <c r="X38" s="25" t="s">
        <v>4109</v>
      </c>
      <c r="Y38" s="42" t="s">
        <v>4129</v>
      </c>
      <c r="AL38" s="33">
        <v>44641</v>
      </c>
      <c r="AM38" s="51">
        <v>44665</v>
      </c>
      <c r="AN38" s="51">
        <v>44666</v>
      </c>
      <c r="AO38" s="51">
        <v>44711</v>
      </c>
    </row>
    <row r="39" spans="1:41" s="32" customFormat="1" ht="22.5" x14ac:dyDescent="0.2">
      <c r="A39" s="26" t="s">
        <v>4094</v>
      </c>
      <c r="B39" s="26" t="s">
        <v>295</v>
      </c>
      <c r="C39" s="26" t="s">
        <v>300</v>
      </c>
      <c r="D39" s="22" t="s">
        <v>556</v>
      </c>
      <c r="E39" s="26" t="s">
        <v>303</v>
      </c>
      <c r="F39" s="26" t="s">
        <v>298</v>
      </c>
      <c r="G39" s="22" t="s">
        <v>552</v>
      </c>
      <c r="H39" s="22" t="s">
        <v>51</v>
      </c>
      <c r="I39" s="26" t="s">
        <v>326</v>
      </c>
      <c r="J39" s="22" t="s">
        <v>52</v>
      </c>
      <c r="K39" s="22" t="s">
        <v>54</v>
      </c>
      <c r="L39" s="27">
        <v>35</v>
      </c>
      <c r="M39" s="28" t="s">
        <v>550</v>
      </c>
      <c r="N39" s="29">
        <v>44631</v>
      </c>
      <c r="O39" s="27"/>
      <c r="P39" s="30">
        <v>44680</v>
      </c>
      <c r="Q39" s="27">
        <v>32</v>
      </c>
      <c r="R39" s="27">
        <f>NETWORKDAYS(N39,P39,AL39:AM39:AN39:AO39)</f>
        <v>33</v>
      </c>
      <c r="S39" s="26" t="s">
        <v>4099</v>
      </c>
      <c r="T39" s="26"/>
      <c r="U39" s="26"/>
      <c r="V39" s="26"/>
      <c r="W39" s="26"/>
      <c r="X39" s="26"/>
      <c r="Y39" s="26"/>
      <c r="AL39" s="33">
        <v>44641</v>
      </c>
      <c r="AM39" s="33">
        <v>44665</v>
      </c>
      <c r="AN39" s="33">
        <v>44666</v>
      </c>
      <c r="AO39" s="33">
        <v>44711</v>
      </c>
    </row>
    <row r="40" spans="1:41" s="32" customFormat="1" ht="45" x14ac:dyDescent="0.2">
      <c r="A40" s="26" t="s">
        <v>4094</v>
      </c>
      <c r="B40" s="26" t="s">
        <v>4095</v>
      </c>
      <c r="C40" s="26" t="s">
        <v>302</v>
      </c>
      <c r="D40" s="22" t="s">
        <v>564</v>
      </c>
      <c r="E40" s="26" t="s">
        <v>4131</v>
      </c>
      <c r="F40" s="26" t="s">
        <v>298</v>
      </c>
      <c r="G40" s="22" t="s">
        <v>560</v>
      </c>
      <c r="H40" s="22" t="s">
        <v>35</v>
      </c>
      <c r="I40" s="26" t="s">
        <v>326</v>
      </c>
      <c r="J40" s="22" t="s">
        <v>28</v>
      </c>
      <c r="K40" s="22" t="s">
        <v>54</v>
      </c>
      <c r="L40" s="27">
        <v>35</v>
      </c>
      <c r="M40" s="28" t="s">
        <v>558</v>
      </c>
      <c r="N40" s="29">
        <v>44635</v>
      </c>
      <c r="O40" s="27"/>
      <c r="P40" s="30">
        <v>44680</v>
      </c>
      <c r="Q40" s="27">
        <v>30</v>
      </c>
      <c r="R40" s="27">
        <f>NETWORKDAYS(N40,P40,AL40:AM40:AN40:AO40)</f>
        <v>31</v>
      </c>
      <c r="S40" s="26" t="s">
        <v>4099</v>
      </c>
      <c r="T40" s="26"/>
      <c r="U40" s="26"/>
      <c r="V40" s="26"/>
      <c r="W40" s="26"/>
      <c r="X40" s="26"/>
      <c r="Y40" s="26"/>
      <c r="AL40" s="33">
        <v>44641</v>
      </c>
      <c r="AM40" s="33">
        <v>44665</v>
      </c>
      <c r="AN40" s="33">
        <v>44666</v>
      </c>
      <c r="AO40" s="33">
        <v>44711</v>
      </c>
    </row>
    <row r="41" spans="1:41" s="48" customFormat="1" ht="45" x14ac:dyDescent="0.2">
      <c r="A41" s="25" t="s">
        <v>4094</v>
      </c>
      <c r="B41" s="25" t="s">
        <v>4095</v>
      </c>
      <c r="C41" s="25" t="s">
        <v>309</v>
      </c>
      <c r="D41" s="24" t="s">
        <v>571</v>
      </c>
      <c r="E41" s="25" t="s">
        <v>303</v>
      </c>
      <c r="F41" s="25" t="s">
        <v>298</v>
      </c>
      <c r="G41" s="24" t="s">
        <v>567</v>
      </c>
      <c r="H41" s="24" t="s">
        <v>44</v>
      </c>
      <c r="I41" s="25" t="s">
        <v>326</v>
      </c>
      <c r="J41" s="24" t="s">
        <v>28</v>
      </c>
      <c r="K41" s="24" t="s">
        <v>54</v>
      </c>
      <c r="L41" s="43">
        <v>35</v>
      </c>
      <c r="M41" s="44" t="s">
        <v>565</v>
      </c>
      <c r="N41" s="45">
        <v>44635</v>
      </c>
      <c r="O41" s="43">
        <v>20222110051481</v>
      </c>
      <c r="P41" s="46">
        <v>44678</v>
      </c>
      <c r="Q41" s="43">
        <v>28</v>
      </c>
      <c r="R41" s="43">
        <f>NETWORKDAYS(N41,P41,AL41:AM41:AN41:AO41)</f>
        <v>29</v>
      </c>
      <c r="S41" s="25" t="s">
        <v>297</v>
      </c>
      <c r="T41" s="25" t="s">
        <v>4190</v>
      </c>
      <c r="U41" s="47" t="s">
        <v>4109</v>
      </c>
      <c r="V41" s="25" t="s">
        <v>4122</v>
      </c>
      <c r="W41" s="25" t="s">
        <v>4109</v>
      </c>
      <c r="X41" s="25" t="s">
        <v>4109</v>
      </c>
      <c r="Y41" s="42" t="s">
        <v>4191</v>
      </c>
      <c r="AL41" s="49">
        <v>44641</v>
      </c>
      <c r="AM41" s="49">
        <v>44665</v>
      </c>
      <c r="AN41" s="49">
        <v>44666</v>
      </c>
      <c r="AO41" s="49">
        <v>44711</v>
      </c>
    </row>
    <row r="42" spans="1:41" s="50" customFormat="1" ht="67.5" hidden="1" x14ac:dyDescent="0.2">
      <c r="A42" s="25" t="s">
        <v>4094</v>
      </c>
      <c r="B42" s="25" t="s">
        <v>4095</v>
      </c>
      <c r="C42" s="25" t="s">
        <v>318</v>
      </c>
      <c r="D42" s="24" t="s">
        <v>578</v>
      </c>
      <c r="E42" s="25" t="s">
        <v>4131</v>
      </c>
      <c r="F42" s="25" t="s">
        <v>311</v>
      </c>
      <c r="G42" s="24" t="s">
        <v>575</v>
      </c>
      <c r="H42" s="24" t="s">
        <v>4132</v>
      </c>
      <c r="I42" s="25" t="s">
        <v>326</v>
      </c>
      <c r="J42" s="24" t="s">
        <v>21</v>
      </c>
      <c r="K42" s="24" t="s">
        <v>54</v>
      </c>
      <c r="L42" s="43">
        <v>35</v>
      </c>
      <c r="M42" s="44" t="s">
        <v>573</v>
      </c>
      <c r="N42" s="45">
        <v>44635</v>
      </c>
      <c r="O42" s="43" t="s">
        <v>4109</v>
      </c>
      <c r="P42" s="46">
        <v>44652</v>
      </c>
      <c r="Q42" s="43">
        <v>12</v>
      </c>
      <c r="R42" s="43">
        <f>NETWORKDAYS(N42,P42,AL42:AM42:AN42:AO42)</f>
        <v>13</v>
      </c>
      <c r="S42" s="25" t="s">
        <v>297</v>
      </c>
      <c r="T42" s="25" t="s">
        <v>4133</v>
      </c>
      <c r="U42" s="25" t="s">
        <v>4109</v>
      </c>
      <c r="V42" s="25" t="s">
        <v>4109</v>
      </c>
      <c r="W42" s="25" t="s">
        <v>4109</v>
      </c>
      <c r="X42" s="25" t="s">
        <v>4109</v>
      </c>
      <c r="Y42" s="42" t="s">
        <v>4130</v>
      </c>
      <c r="AL42" s="33">
        <v>44641</v>
      </c>
      <c r="AM42" s="51">
        <v>44665</v>
      </c>
      <c r="AN42" s="51">
        <v>44666</v>
      </c>
      <c r="AO42" s="51">
        <v>44711</v>
      </c>
    </row>
    <row r="43" spans="1:41" s="32" customFormat="1" ht="45" hidden="1" x14ac:dyDescent="0.2">
      <c r="A43" s="26" t="s">
        <v>4094</v>
      </c>
      <c r="B43" s="26" t="s">
        <v>4095</v>
      </c>
      <c r="C43" s="26" t="s">
        <v>309</v>
      </c>
      <c r="D43" s="22" t="s">
        <v>578</v>
      </c>
      <c r="E43" s="26" t="s">
        <v>4131</v>
      </c>
      <c r="F43" s="26" t="s">
        <v>301</v>
      </c>
      <c r="G43" s="22" t="s">
        <v>581</v>
      </c>
      <c r="H43" s="22" t="s">
        <v>35</v>
      </c>
      <c r="I43" s="26" t="s">
        <v>326</v>
      </c>
      <c r="J43" s="22" t="s">
        <v>28</v>
      </c>
      <c r="K43" s="22" t="s">
        <v>54</v>
      </c>
      <c r="L43" s="27">
        <v>35</v>
      </c>
      <c r="M43" s="28" t="s">
        <v>579</v>
      </c>
      <c r="N43" s="29">
        <v>44635</v>
      </c>
      <c r="O43" s="27"/>
      <c r="P43" s="30">
        <v>44680</v>
      </c>
      <c r="Q43" s="27">
        <v>30</v>
      </c>
      <c r="R43" s="27">
        <f>NETWORKDAYS(N43,P43,AL43:AM43:AN43:AO43)</f>
        <v>31</v>
      </c>
      <c r="S43" s="26" t="s">
        <v>4099</v>
      </c>
      <c r="T43" s="26"/>
      <c r="U43" s="26"/>
      <c r="V43" s="26"/>
      <c r="W43" s="26"/>
      <c r="X43" s="26"/>
      <c r="Y43" s="26"/>
      <c r="AL43" s="33">
        <v>44641</v>
      </c>
      <c r="AM43" s="33">
        <v>44665</v>
      </c>
      <c r="AN43" s="33">
        <v>44666</v>
      </c>
      <c r="AO43" s="33">
        <v>44711</v>
      </c>
    </row>
    <row r="44" spans="1:41" s="32" customFormat="1" ht="22.5" x14ac:dyDescent="0.2">
      <c r="A44" s="26" t="s">
        <v>4094</v>
      </c>
      <c r="B44" s="26" t="s">
        <v>4095</v>
      </c>
      <c r="C44" s="26" t="s">
        <v>309</v>
      </c>
      <c r="D44" s="22" t="s">
        <v>589</v>
      </c>
      <c r="E44" s="26" t="s">
        <v>299</v>
      </c>
      <c r="F44" s="26" t="s">
        <v>298</v>
      </c>
      <c r="G44" s="22" t="s">
        <v>585</v>
      </c>
      <c r="H44" s="22" t="s">
        <v>51</v>
      </c>
      <c r="I44" s="26" t="s">
        <v>326</v>
      </c>
      <c r="J44" s="22" t="s">
        <v>52</v>
      </c>
      <c r="K44" s="22" t="s">
        <v>54</v>
      </c>
      <c r="L44" s="27">
        <v>35</v>
      </c>
      <c r="M44" s="28" t="s">
        <v>583</v>
      </c>
      <c r="N44" s="29">
        <v>44635</v>
      </c>
      <c r="O44" s="27"/>
      <c r="P44" s="30">
        <v>44680</v>
      </c>
      <c r="Q44" s="27">
        <v>30</v>
      </c>
      <c r="R44" s="27">
        <f>NETWORKDAYS(N44,P44,AL44:AM44:AN44:AO44)</f>
        <v>31</v>
      </c>
      <c r="S44" s="26" t="s">
        <v>4099</v>
      </c>
      <c r="T44" s="26"/>
      <c r="U44" s="26"/>
      <c r="V44" s="26"/>
      <c r="W44" s="26"/>
      <c r="X44" s="26"/>
      <c r="Y44" s="26"/>
      <c r="AL44" s="33">
        <v>44641</v>
      </c>
      <c r="AM44" s="33">
        <v>44665</v>
      </c>
      <c r="AN44" s="33">
        <v>44666</v>
      </c>
      <c r="AO44" s="33">
        <v>44711</v>
      </c>
    </row>
    <row r="45" spans="1:41" s="48" customFormat="1" ht="33.75" x14ac:dyDescent="0.2">
      <c r="A45" s="25" t="s">
        <v>4098</v>
      </c>
      <c r="B45" s="25" t="s">
        <v>4097</v>
      </c>
      <c r="C45" s="25" t="s">
        <v>306</v>
      </c>
      <c r="D45" s="24" t="s">
        <v>596</v>
      </c>
      <c r="E45" s="25" t="s">
        <v>299</v>
      </c>
      <c r="F45" s="25" t="s">
        <v>298</v>
      </c>
      <c r="G45" s="24" t="s">
        <v>592</v>
      </c>
      <c r="H45" s="24" t="s">
        <v>4135</v>
      </c>
      <c r="I45" s="25" t="s">
        <v>326</v>
      </c>
      <c r="J45" s="24" t="s">
        <v>4113</v>
      </c>
      <c r="K45" s="24" t="s">
        <v>54</v>
      </c>
      <c r="L45" s="43">
        <v>35</v>
      </c>
      <c r="M45" s="44" t="s">
        <v>590</v>
      </c>
      <c r="N45" s="45">
        <v>44635</v>
      </c>
      <c r="O45" s="43">
        <v>20222140050611</v>
      </c>
      <c r="P45" s="46">
        <v>44677</v>
      </c>
      <c r="Q45" s="43">
        <v>27</v>
      </c>
      <c r="R45" s="43">
        <f>NETWORKDAYS(N45,P45,AL45:AM45:AN45:AO45)</f>
        <v>28</v>
      </c>
      <c r="S45" s="25" t="s">
        <v>297</v>
      </c>
      <c r="T45" s="25" t="s">
        <v>4134</v>
      </c>
      <c r="U45" s="47">
        <v>44677</v>
      </c>
      <c r="V45" s="25" t="s">
        <v>4107</v>
      </c>
      <c r="W45" s="25" t="s">
        <v>4108</v>
      </c>
      <c r="X45" s="25" t="s">
        <v>4109</v>
      </c>
      <c r="Y45" s="25" t="s">
        <v>4109</v>
      </c>
      <c r="AL45" s="49">
        <v>44641</v>
      </c>
      <c r="AM45" s="49">
        <v>44665</v>
      </c>
      <c r="AN45" s="49">
        <v>44666</v>
      </c>
      <c r="AO45" s="49">
        <v>44711</v>
      </c>
    </row>
    <row r="46" spans="1:41" s="50" customFormat="1" ht="56.25" hidden="1" x14ac:dyDescent="0.2">
      <c r="A46" s="25" t="s">
        <v>4094</v>
      </c>
      <c r="B46" s="25" t="s">
        <v>4095</v>
      </c>
      <c r="C46" s="25" t="s">
        <v>318</v>
      </c>
      <c r="D46" s="24" t="s">
        <v>578</v>
      </c>
      <c r="E46" s="25" t="s">
        <v>4131</v>
      </c>
      <c r="F46" s="25" t="s">
        <v>311</v>
      </c>
      <c r="G46" s="24" t="s">
        <v>600</v>
      </c>
      <c r="H46" s="24" t="s">
        <v>4132</v>
      </c>
      <c r="I46" s="25" t="s">
        <v>326</v>
      </c>
      <c r="J46" s="24" t="s">
        <v>21</v>
      </c>
      <c r="K46" s="24" t="s">
        <v>54</v>
      </c>
      <c r="L46" s="43">
        <v>35</v>
      </c>
      <c r="M46" s="44" t="s">
        <v>598</v>
      </c>
      <c r="N46" s="45">
        <v>44635</v>
      </c>
      <c r="O46" s="43" t="s">
        <v>4109</v>
      </c>
      <c r="P46" s="46">
        <v>44652</v>
      </c>
      <c r="Q46" s="43">
        <v>12</v>
      </c>
      <c r="R46" s="43">
        <f>NETWORKDAYS(N46,P46,AL46:AM46:AN46:AO46)</f>
        <v>13</v>
      </c>
      <c r="S46" s="25" t="s">
        <v>297</v>
      </c>
      <c r="T46" s="25" t="s">
        <v>4136</v>
      </c>
      <c r="U46" s="25" t="s">
        <v>4109</v>
      </c>
      <c r="V46" s="25" t="s">
        <v>4109</v>
      </c>
      <c r="W46" s="25" t="s">
        <v>4109</v>
      </c>
      <c r="X46" s="25" t="s">
        <v>4109</v>
      </c>
      <c r="Y46" s="42" t="s">
        <v>4130</v>
      </c>
      <c r="AL46" s="33">
        <v>44641</v>
      </c>
      <c r="AM46" s="51">
        <v>44665</v>
      </c>
      <c r="AN46" s="51">
        <v>44666</v>
      </c>
      <c r="AO46" s="51">
        <v>44711</v>
      </c>
    </row>
    <row r="47" spans="1:41" s="48" customFormat="1" ht="45" x14ac:dyDescent="0.2">
      <c r="A47" s="25" t="s">
        <v>4094</v>
      </c>
      <c r="B47" s="25" t="s">
        <v>4095</v>
      </c>
      <c r="C47" s="25" t="s">
        <v>309</v>
      </c>
      <c r="D47" s="24" t="s">
        <v>605</v>
      </c>
      <c r="E47" s="25" t="s">
        <v>299</v>
      </c>
      <c r="F47" s="25" t="s">
        <v>298</v>
      </c>
      <c r="G47" s="24" t="s">
        <v>603</v>
      </c>
      <c r="H47" s="24" t="s">
        <v>44</v>
      </c>
      <c r="I47" s="25" t="s">
        <v>326</v>
      </c>
      <c r="J47" s="24" t="s">
        <v>28</v>
      </c>
      <c r="K47" s="24" t="s">
        <v>54</v>
      </c>
      <c r="L47" s="43">
        <v>35</v>
      </c>
      <c r="M47" s="44" t="s">
        <v>601</v>
      </c>
      <c r="N47" s="45">
        <v>44635</v>
      </c>
      <c r="O47" s="43">
        <v>20222110051511</v>
      </c>
      <c r="P47" s="46">
        <v>44678</v>
      </c>
      <c r="Q47" s="43">
        <v>28</v>
      </c>
      <c r="R47" s="43">
        <f>NETWORKDAYS(N47,P47,AL47:AM47:AN47:AO47)</f>
        <v>29</v>
      </c>
      <c r="S47" s="25" t="s">
        <v>297</v>
      </c>
      <c r="T47" s="25" t="s">
        <v>4192</v>
      </c>
      <c r="U47" s="25" t="s">
        <v>4109</v>
      </c>
      <c r="V47" s="25" t="s">
        <v>4122</v>
      </c>
      <c r="W47" s="25" t="s">
        <v>4108</v>
      </c>
      <c r="X47" s="25" t="s">
        <v>4109</v>
      </c>
      <c r="Y47" s="42" t="s">
        <v>4191</v>
      </c>
      <c r="AL47" s="49">
        <v>44641</v>
      </c>
      <c r="AM47" s="49">
        <v>44665</v>
      </c>
      <c r="AN47" s="49">
        <v>44666</v>
      </c>
      <c r="AO47" s="49">
        <v>44711</v>
      </c>
    </row>
    <row r="48" spans="1:41" s="32" customFormat="1" ht="45" hidden="1" x14ac:dyDescent="0.2">
      <c r="A48" s="26" t="s">
        <v>4094</v>
      </c>
      <c r="B48" s="26" t="s">
        <v>4095</v>
      </c>
      <c r="C48" s="26" t="s">
        <v>305</v>
      </c>
      <c r="D48" s="22" t="s">
        <v>611</v>
      </c>
      <c r="E48" s="26" t="s">
        <v>299</v>
      </c>
      <c r="F48" s="26" t="s">
        <v>4120</v>
      </c>
      <c r="G48" s="22" t="s">
        <v>608</v>
      </c>
      <c r="H48" s="22" t="s">
        <v>35</v>
      </c>
      <c r="I48" s="26" t="s">
        <v>326</v>
      </c>
      <c r="J48" s="22" t="s">
        <v>28</v>
      </c>
      <c r="K48" s="22" t="s">
        <v>17</v>
      </c>
      <c r="L48" s="27">
        <v>30</v>
      </c>
      <c r="M48" s="28" t="s">
        <v>606</v>
      </c>
      <c r="N48" s="29">
        <v>44635</v>
      </c>
      <c r="O48" s="27"/>
      <c r="P48" s="30">
        <v>44680</v>
      </c>
      <c r="Q48" s="27">
        <v>30</v>
      </c>
      <c r="R48" s="27">
        <f>NETWORKDAYS(N48,P48,AL48:AM48:AN48:AO48)</f>
        <v>31</v>
      </c>
      <c r="S48" s="26" t="s">
        <v>4099</v>
      </c>
      <c r="T48" s="26"/>
      <c r="U48" s="26"/>
      <c r="V48" s="26"/>
      <c r="W48" s="26"/>
      <c r="X48" s="26"/>
      <c r="Y48" s="26"/>
      <c r="AL48" s="33">
        <v>44641</v>
      </c>
      <c r="AM48" s="33">
        <v>44665</v>
      </c>
      <c r="AN48" s="33">
        <v>44666</v>
      </c>
      <c r="AO48" s="33">
        <v>44711</v>
      </c>
    </row>
    <row r="49" spans="1:41" s="50" customFormat="1" ht="33.75" hidden="1" x14ac:dyDescent="0.2">
      <c r="A49" s="25" t="s">
        <v>4094</v>
      </c>
      <c r="B49" s="25" t="s">
        <v>4095</v>
      </c>
      <c r="C49" s="25" t="s">
        <v>317</v>
      </c>
      <c r="D49" s="24" t="s">
        <v>618</v>
      </c>
      <c r="E49" s="25" t="s">
        <v>299</v>
      </c>
      <c r="F49" s="25" t="s">
        <v>301</v>
      </c>
      <c r="G49" s="24" t="s">
        <v>614</v>
      </c>
      <c r="H49" s="24" t="s">
        <v>4127</v>
      </c>
      <c r="I49" s="25" t="s">
        <v>326</v>
      </c>
      <c r="J49" s="24" t="s">
        <v>4113</v>
      </c>
      <c r="K49" s="24" t="s">
        <v>39</v>
      </c>
      <c r="L49" s="43">
        <v>30</v>
      </c>
      <c r="M49" s="44" t="s">
        <v>612</v>
      </c>
      <c r="N49" s="45">
        <v>44636</v>
      </c>
      <c r="O49" s="43" t="s">
        <v>4109</v>
      </c>
      <c r="P49" s="46">
        <v>44637</v>
      </c>
      <c r="Q49" s="43">
        <v>1</v>
      </c>
      <c r="R49" s="43">
        <f>NETWORKDAYS(N49,P49,AL49:AM49:AN49:AO49)</f>
        <v>2</v>
      </c>
      <c r="S49" s="25" t="s">
        <v>297</v>
      </c>
      <c r="T49" s="25" t="s">
        <v>4137</v>
      </c>
      <c r="U49" s="25" t="s">
        <v>4109</v>
      </c>
      <c r="V49" s="25" t="s">
        <v>4109</v>
      </c>
      <c r="W49" s="25" t="s">
        <v>4108</v>
      </c>
      <c r="X49" s="25" t="s">
        <v>4109</v>
      </c>
      <c r="Y49" s="42" t="s">
        <v>4138</v>
      </c>
      <c r="AL49" s="33">
        <v>44641</v>
      </c>
      <c r="AM49" s="51">
        <v>44665</v>
      </c>
      <c r="AN49" s="51">
        <v>44666</v>
      </c>
      <c r="AO49" s="51">
        <v>44711</v>
      </c>
    </row>
    <row r="50" spans="1:41" s="32" customFormat="1" ht="22.5" hidden="1" x14ac:dyDescent="0.2">
      <c r="A50" s="26" t="s">
        <v>4094</v>
      </c>
      <c r="B50" s="26" t="s">
        <v>4095</v>
      </c>
      <c r="C50" s="26" t="s">
        <v>309</v>
      </c>
      <c r="D50" s="22" t="s">
        <v>623</v>
      </c>
      <c r="E50" s="26" t="s">
        <v>303</v>
      </c>
      <c r="F50" s="26" t="s">
        <v>311</v>
      </c>
      <c r="G50" s="22" t="s">
        <v>621</v>
      </c>
      <c r="H50" s="22" t="s">
        <v>51</v>
      </c>
      <c r="I50" s="26" t="s">
        <v>326</v>
      </c>
      <c r="J50" s="22" t="s">
        <v>52</v>
      </c>
      <c r="K50" s="22" t="s">
        <v>17</v>
      </c>
      <c r="L50" s="27">
        <v>30</v>
      </c>
      <c r="M50" s="28" t="s">
        <v>619</v>
      </c>
      <c r="N50" s="29">
        <v>44636</v>
      </c>
      <c r="O50" s="27"/>
      <c r="P50" s="30">
        <v>44680</v>
      </c>
      <c r="Q50" s="27">
        <v>28</v>
      </c>
      <c r="R50" s="27">
        <f>NETWORKDAYS(N50,P50,AL50:AM50:AN50:AO50)</f>
        <v>30</v>
      </c>
      <c r="S50" s="26" t="s">
        <v>4099</v>
      </c>
      <c r="T50" s="26"/>
      <c r="U50" s="26"/>
      <c r="V50" s="26"/>
      <c r="W50" s="26"/>
      <c r="X50" s="26"/>
      <c r="Y50" s="26"/>
      <c r="AL50" s="33">
        <v>44641</v>
      </c>
      <c r="AM50" s="33">
        <v>44665</v>
      </c>
      <c r="AN50" s="33">
        <v>44666</v>
      </c>
      <c r="AO50" s="33">
        <v>44711</v>
      </c>
    </row>
    <row r="51" spans="1:41" s="40" customFormat="1" ht="45" hidden="1" x14ac:dyDescent="0.2">
      <c r="A51" s="34" t="s">
        <v>4094</v>
      </c>
      <c r="B51" s="34" t="s">
        <v>4095</v>
      </c>
      <c r="C51" s="34" t="s">
        <v>309</v>
      </c>
      <c r="D51" s="23" t="s">
        <v>628</v>
      </c>
      <c r="E51" s="34" t="s">
        <v>4105</v>
      </c>
      <c r="F51" s="34" t="s">
        <v>301</v>
      </c>
      <c r="G51" s="23" t="s">
        <v>626</v>
      </c>
      <c r="H51" s="23" t="s">
        <v>80</v>
      </c>
      <c r="I51" s="34" t="s">
        <v>316</v>
      </c>
      <c r="J51" s="23" t="s">
        <v>81</v>
      </c>
      <c r="K51" s="23" t="s">
        <v>41</v>
      </c>
      <c r="L51" s="35">
        <v>10</v>
      </c>
      <c r="M51" s="36" t="s">
        <v>624</v>
      </c>
      <c r="N51" s="37">
        <v>44636</v>
      </c>
      <c r="O51" s="35"/>
      <c r="P51" s="38">
        <v>44680</v>
      </c>
      <c r="Q51" s="35">
        <v>29</v>
      </c>
      <c r="R51" s="35">
        <f>NETWORKDAYS(N51,P51,AL51:AM51:AN51:AO51)</f>
        <v>30</v>
      </c>
      <c r="S51" s="34" t="s">
        <v>325</v>
      </c>
      <c r="T51" s="34"/>
      <c r="U51" s="34"/>
      <c r="V51" s="34"/>
      <c r="W51" s="34"/>
      <c r="X51" s="34"/>
      <c r="Y51" s="34"/>
      <c r="AL51" s="41">
        <v>44641</v>
      </c>
      <c r="AM51" s="41">
        <v>44665</v>
      </c>
      <c r="AN51" s="41">
        <v>44666</v>
      </c>
      <c r="AO51" s="41">
        <v>44711</v>
      </c>
    </row>
    <row r="52" spans="1:41" s="50" customFormat="1" ht="33.75" hidden="1" x14ac:dyDescent="0.2">
      <c r="A52" s="25" t="s">
        <v>4094</v>
      </c>
      <c r="B52" s="25" t="s">
        <v>4095</v>
      </c>
      <c r="C52" s="25" t="s">
        <v>328</v>
      </c>
      <c r="D52" s="24" t="s">
        <v>636</v>
      </c>
      <c r="E52" s="25" t="s">
        <v>299</v>
      </c>
      <c r="F52" s="25" t="s">
        <v>301</v>
      </c>
      <c r="G52" s="24" t="s">
        <v>632</v>
      </c>
      <c r="H52" s="24" t="s">
        <v>4127</v>
      </c>
      <c r="I52" s="25" t="s">
        <v>326</v>
      </c>
      <c r="J52" s="24" t="s">
        <v>4113</v>
      </c>
      <c r="K52" s="24" t="s">
        <v>17</v>
      </c>
      <c r="L52" s="43">
        <v>30</v>
      </c>
      <c r="M52" s="44" t="s">
        <v>630</v>
      </c>
      <c r="N52" s="45">
        <v>44636</v>
      </c>
      <c r="O52" s="43" t="s">
        <v>4109</v>
      </c>
      <c r="P52" s="46">
        <v>44637</v>
      </c>
      <c r="Q52" s="43">
        <v>1</v>
      </c>
      <c r="R52" s="43">
        <f>NETWORKDAYS(N52,P52,AL52:AM52:AN52:AO52)</f>
        <v>2</v>
      </c>
      <c r="S52" s="25" t="s">
        <v>297</v>
      </c>
      <c r="T52" s="25" t="s">
        <v>4139</v>
      </c>
      <c r="U52" s="25" t="s">
        <v>4109</v>
      </c>
      <c r="V52" s="25" t="s">
        <v>4109</v>
      </c>
      <c r="W52" s="25" t="s">
        <v>4108</v>
      </c>
      <c r="X52" s="25" t="s">
        <v>4109</v>
      </c>
      <c r="Y52" s="42" t="s">
        <v>4138</v>
      </c>
      <c r="AL52" s="33">
        <v>44641</v>
      </c>
      <c r="AM52" s="51">
        <v>44665</v>
      </c>
      <c r="AN52" s="51">
        <v>44666</v>
      </c>
      <c r="AO52" s="51">
        <v>44711</v>
      </c>
    </row>
    <row r="53" spans="1:41" s="32" customFormat="1" ht="33.75" hidden="1" x14ac:dyDescent="0.2">
      <c r="A53" s="26" t="s">
        <v>4094</v>
      </c>
      <c r="B53" s="26" t="s">
        <v>4095</v>
      </c>
      <c r="C53" s="26" t="s">
        <v>321</v>
      </c>
      <c r="D53" s="22" t="s">
        <v>644</v>
      </c>
      <c r="E53" s="26" t="s">
        <v>299</v>
      </c>
      <c r="F53" s="26" t="s">
        <v>311</v>
      </c>
      <c r="G53" s="22" t="s">
        <v>640</v>
      </c>
      <c r="H53" s="22" t="s">
        <v>161</v>
      </c>
      <c r="I53" s="26" t="s">
        <v>326</v>
      </c>
      <c r="J53" s="22" t="s">
        <v>23</v>
      </c>
      <c r="K53" s="22" t="s">
        <v>17</v>
      </c>
      <c r="L53" s="27">
        <v>30</v>
      </c>
      <c r="M53" s="28" t="s">
        <v>638</v>
      </c>
      <c r="N53" s="29">
        <v>44636</v>
      </c>
      <c r="O53" s="27"/>
      <c r="P53" s="30">
        <v>44680</v>
      </c>
      <c r="Q53" s="27">
        <v>29</v>
      </c>
      <c r="R53" s="27">
        <f>NETWORKDAYS(N53,P53,AL53:AM53:AN53:AO53)</f>
        <v>30</v>
      </c>
      <c r="S53" s="26" t="s">
        <v>4099</v>
      </c>
      <c r="T53" s="26"/>
      <c r="U53" s="31"/>
      <c r="V53" s="26"/>
      <c r="W53" s="26"/>
      <c r="X53" s="26"/>
      <c r="Y53" s="26"/>
      <c r="AL53" s="33">
        <v>44641</v>
      </c>
      <c r="AM53" s="33">
        <v>44665</v>
      </c>
      <c r="AN53" s="33">
        <v>44666</v>
      </c>
      <c r="AO53" s="33">
        <v>44711</v>
      </c>
    </row>
    <row r="54" spans="1:41" s="48" customFormat="1" ht="43.5" hidden="1" customHeight="1" x14ac:dyDescent="0.2">
      <c r="A54" s="25" t="s">
        <v>4094</v>
      </c>
      <c r="B54" s="25" t="s">
        <v>4095</v>
      </c>
      <c r="C54" s="25" t="s">
        <v>312</v>
      </c>
      <c r="D54" s="24" t="s">
        <v>649</v>
      </c>
      <c r="E54" s="25" t="s">
        <v>299</v>
      </c>
      <c r="F54" s="25" t="s">
        <v>304</v>
      </c>
      <c r="G54" s="24" t="s">
        <v>647</v>
      </c>
      <c r="H54" s="24" t="s">
        <v>63</v>
      </c>
      <c r="I54" s="25" t="s">
        <v>326</v>
      </c>
      <c r="J54" s="24" t="s">
        <v>21</v>
      </c>
      <c r="K54" s="24" t="s">
        <v>17</v>
      </c>
      <c r="L54" s="43">
        <v>30</v>
      </c>
      <c r="M54" s="44" t="s">
        <v>645</v>
      </c>
      <c r="N54" s="45">
        <v>44636</v>
      </c>
      <c r="O54" s="43">
        <v>20222150051551</v>
      </c>
      <c r="P54" s="46">
        <v>44676</v>
      </c>
      <c r="Q54" s="43">
        <v>25</v>
      </c>
      <c r="R54" s="43">
        <f>NETWORKDAYS(N54,P54,AL54:AM54:AN54:AO54)</f>
        <v>26</v>
      </c>
      <c r="S54" s="25" t="s">
        <v>297</v>
      </c>
      <c r="T54" s="25"/>
      <c r="U54" s="25"/>
      <c r="V54" s="25"/>
      <c r="W54" s="25"/>
      <c r="X54" s="25"/>
      <c r="Y54" s="42" t="s">
        <v>4191</v>
      </c>
      <c r="AL54" s="49">
        <v>44641</v>
      </c>
      <c r="AM54" s="49">
        <v>44665</v>
      </c>
      <c r="AN54" s="49">
        <v>44666</v>
      </c>
      <c r="AO54" s="49">
        <v>44711</v>
      </c>
    </row>
    <row r="55" spans="1:41" s="50" customFormat="1" ht="33.75" hidden="1" x14ac:dyDescent="0.2">
      <c r="A55" s="25" t="s">
        <v>4094</v>
      </c>
      <c r="B55" s="25" t="s">
        <v>4095</v>
      </c>
      <c r="C55" s="25" t="s">
        <v>300</v>
      </c>
      <c r="D55" s="24" t="s">
        <v>656</v>
      </c>
      <c r="E55" s="25" t="s">
        <v>299</v>
      </c>
      <c r="F55" s="25" t="s">
        <v>301</v>
      </c>
      <c r="G55" s="24" t="s">
        <v>652</v>
      </c>
      <c r="H55" s="24" t="s">
        <v>4135</v>
      </c>
      <c r="I55" s="25" t="s">
        <v>326</v>
      </c>
      <c r="J55" s="24" t="s">
        <v>4113</v>
      </c>
      <c r="K55" s="24" t="s">
        <v>39</v>
      </c>
      <c r="L55" s="43">
        <v>30</v>
      </c>
      <c r="M55" s="44" t="s">
        <v>650</v>
      </c>
      <c r="N55" s="45">
        <v>44636</v>
      </c>
      <c r="O55" s="43">
        <v>20222140047801</v>
      </c>
      <c r="P55" s="46">
        <v>44659</v>
      </c>
      <c r="Q55" s="43">
        <v>16</v>
      </c>
      <c r="R55" s="43">
        <f>NETWORKDAYS(N55,P55,AL55:AM55:AN55:AO55)</f>
        <v>17</v>
      </c>
      <c r="S55" s="25" t="s">
        <v>297</v>
      </c>
      <c r="T55" s="25" t="s">
        <v>4140</v>
      </c>
      <c r="U55" s="47">
        <v>44659</v>
      </c>
      <c r="V55" s="25" t="s">
        <v>4107</v>
      </c>
      <c r="W55" s="25" t="s">
        <v>4108</v>
      </c>
      <c r="X55" s="25" t="s">
        <v>4109</v>
      </c>
      <c r="Y55" s="25" t="s">
        <v>4109</v>
      </c>
      <c r="AL55" s="33">
        <v>44641</v>
      </c>
      <c r="AM55" s="51">
        <v>44665</v>
      </c>
      <c r="AN55" s="51">
        <v>44666</v>
      </c>
      <c r="AO55" s="51">
        <v>44711</v>
      </c>
    </row>
    <row r="56" spans="1:41" s="48" customFormat="1" ht="33.75" hidden="1" x14ac:dyDescent="0.2">
      <c r="A56" s="25" t="s">
        <v>4094</v>
      </c>
      <c r="B56" s="25" t="s">
        <v>4095</v>
      </c>
      <c r="C56" s="25" t="s">
        <v>321</v>
      </c>
      <c r="D56" s="24" t="s">
        <v>662</v>
      </c>
      <c r="E56" s="25" t="s">
        <v>299</v>
      </c>
      <c r="F56" s="25" t="s">
        <v>301</v>
      </c>
      <c r="G56" s="24" t="s">
        <v>659</v>
      </c>
      <c r="H56" s="24" t="s">
        <v>4135</v>
      </c>
      <c r="I56" s="25" t="s">
        <v>326</v>
      </c>
      <c r="J56" s="24" t="s">
        <v>4113</v>
      </c>
      <c r="K56" s="24" t="s">
        <v>17</v>
      </c>
      <c r="L56" s="43">
        <v>30</v>
      </c>
      <c r="M56" s="44" t="s">
        <v>657</v>
      </c>
      <c r="N56" s="45">
        <v>44636</v>
      </c>
      <c r="O56" s="43">
        <v>20222140050651</v>
      </c>
      <c r="P56" s="46">
        <v>44677</v>
      </c>
      <c r="Q56" s="43">
        <v>26</v>
      </c>
      <c r="R56" s="43">
        <f>NETWORKDAYS(N56,P56,AL56:AM56:AN56:AO56)</f>
        <v>27</v>
      </c>
      <c r="S56" s="25" t="s">
        <v>297</v>
      </c>
      <c r="T56" s="25" t="s">
        <v>4141</v>
      </c>
      <c r="U56" s="47">
        <v>44678</v>
      </c>
      <c r="V56" s="25" t="s">
        <v>4107</v>
      </c>
      <c r="W56" s="25" t="s">
        <v>4108</v>
      </c>
      <c r="X56" s="25" t="s">
        <v>4109</v>
      </c>
      <c r="Y56" s="25" t="s">
        <v>4109</v>
      </c>
      <c r="AL56" s="49">
        <v>44641</v>
      </c>
      <c r="AM56" s="49">
        <v>44665</v>
      </c>
      <c r="AN56" s="49">
        <v>44666</v>
      </c>
      <c r="AO56" s="49">
        <v>44711</v>
      </c>
    </row>
    <row r="57" spans="1:41" s="32" customFormat="1" ht="46.5" customHeight="1" x14ac:dyDescent="0.2">
      <c r="A57" s="26" t="s">
        <v>4094</v>
      </c>
      <c r="B57" s="26" t="s">
        <v>4095</v>
      </c>
      <c r="C57" s="26" t="s">
        <v>302</v>
      </c>
      <c r="D57" s="22" t="s">
        <v>669</v>
      </c>
      <c r="E57" s="26" t="s">
        <v>4131</v>
      </c>
      <c r="F57" s="26" t="s">
        <v>298</v>
      </c>
      <c r="G57" s="22" t="s">
        <v>665</v>
      </c>
      <c r="H57" s="22" t="s">
        <v>35</v>
      </c>
      <c r="I57" s="26" t="s">
        <v>326</v>
      </c>
      <c r="J57" s="22" t="s">
        <v>28</v>
      </c>
      <c r="K57" s="22" t="s">
        <v>39</v>
      </c>
      <c r="L57" s="27">
        <v>30</v>
      </c>
      <c r="M57" s="28" t="s">
        <v>663</v>
      </c>
      <c r="N57" s="29">
        <v>44636</v>
      </c>
      <c r="O57" s="27"/>
      <c r="P57" s="30">
        <v>44680</v>
      </c>
      <c r="Q57" s="27">
        <v>29</v>
      </c>
      <c r="R57" s="27">
        <f>NETWORKDAYS(N57,P57,AL57:AM57:AN57:AO57)</f>
        <v>30</v>
      </c>
      <c r="S57" s="26" t="s">
        <v>4099</v>
      </c>
      <c r="T57" s="26"/>
      <c r="U57" s="31"/>
      <c r="V57" s="26"/>
      <c r="W57" s="26"/>
      <c r="X57" s="26"/>
      <c r="Y57" s="26"/>
      <c r="AL57" s="33">
        <v>44641</v>
      </c>
      <c r="AM57" s="33">
        <v>44665</v>
      </c>
      <c r="AN57" s="33">
        <v>44666</v>
      </c>
      <c r="AO57" s="33">
        <v>44711</v>
      </c>
    </row>
    <row r="58" spans="1:41" s="48" customFormat="1" ht="45" hidden="1" x14ac:dyDescent="0.2">
      <c r="A58" s="25" t="s">
        <v>4094</v>
      </c>
      <c r="B58" s="25" t="s">
        <v>4095</v>
      </c>
      <c r="C58" s="25" t="s">
        <v>306</v>
      </c>
      <c r="D58" s="24" t="s">
        <v>596</v>
      </c>
      <c r="E58" s="25" t="s">
        <v>299</v>
      </c>
      <c r="F58" s="25" t="s">
        <v>301</v>
      </c>
      <c r="G58" s="24" t="s">
        <v>672</v>
      </c>
      <c r="H58" s="24" t="s">
        <v>86</v>
      </c>
      <c r="I58" s="25" t="s">
        <v>326</v>
      </c>
      <c r="J58" s="24" t="s">
        <v>87</v>
      </c>
      <c r="K58" s="24" t="s">
        <v>17</v>
      </c>
      <c r="L58" s="43">
        <v>30</v>
      </c>
      <c r="M58" s="44" t="s">
        <v>670</v>
      </c>
      <c r="N58" s="45">
        <v>44636</v>
      </c>
      <c r="O58" s="43" t="s">
        <v>4109</v>
      </c>
      <c r="P58" s="46">
        <v>44678</v>
      </c>
      <c r="Q58" s="43">
        <v>27</v>
      </c>
      <c r="R58" s="43">
        <f>NETWORKDAYS(N58,P58,AL58:AM58:AN58:AO58)</f>
        <v>28</v>
      </c>
      <c r="S58" s="25" t="s">
        <v>297</v>
      </c>
      <c r="T58" s="25" t="s">
        <v>4193</v>
      </c>
      <c r="U58" s="47" t="s">
        <v>4109</v>
      </c>
      <c r="V58" s="25" t="s">
        <v>4109</v>
      </c>
      <c r="W58" s="25" t="s">
        <v>4108</v>
      </c>
      <c r="X58" s="25" t="s">
        <v>4109</v>
      </c>
      <c r="Y58" s="42" t="s">
        <v>4194</v>
      </c>
      <c r="AL58" s="49">
        <v>44641</v>
      </c>
      <c r="AM58" s="49">
        <v>44665</v>
      </c>
      <c r="AN58" s="49">
        <v>44666</v>
      </c>
      <c r="AO58" s="49">
        <v>44711</v>
      </c>
    </row>
    <row r="59" spans="1:41" s="32" customFormat="1" ht="22.5" hidden="1" x14ac:dyDescent="0.2">
      <c r="A59" s="26" t="s">
        <v>4094</v>
      </c>
      <c r="B59" s="26" t="s">
        <v>4095</v>
      </c>
      <c r="C59" s="26" t="s">
        <v>309</v>
      </c>
      <c r="D59" s="22" t="s">
        <v>686</v>
      </c>
      <c r="E59" s="26" t="s">
        <v>4131</v>
      </c>
      <c r="F59" s="26" t="s">
        <v>301</v>
      </c>
      <c r="G59" s="22" t="s">
        <v>682</v>
      </c>
      <c r="H59" s="22" t="s">
        <v>4195</v>
      </c>
      <c r="I59" s="22" t="s">
        <v>316</v>
      </c>
      <c r="J59" s="22" t="s">
        <v>4196</v>
      </c>
      <c r="K59" s="22" t="s">
        <v>54</v>
      </c>
      <c r="L59" s="27">
        <v>35</v>
      </c>
      <c r="M59" s="28" t="s">
        <v>680</v>
      </c>
      <c r="N59" s="29">
        <v>44637</v>
      </c>
      <c r="O59" s="27"/>
      <c r="P59" s="30">
        <v>44680</v>
      </c>
      <c r="Q59" s="27">
        <v>28</v>
      </c>
      <c r="R59" s="27">
        <f>NETWORKDAYS(N59,P59,AL59:AM59:AN59:AO59)</f>
        <v>29</v>
      </c>
      <c r="S59" s="26" t="s">
        <v>4099</v>
      </c>
      <c r="T59" s="26"/>
      <c r="U59" s="26"/>
      <c r="V59" s="26"/>
      <c r="W59" s="26"/>
      <c r="X59" s="26"/>
      <c r="Y59" s="26"/>
      <c r="AL59" s="33">
        <v>44641</v>
      </c>
      <c r="AM59" s="33">
        <v>44665</v>
      </c>
      <c r="AN59" s="33">
        <v>44666</v>
      </c>
      <c r="AO59" s="33">
        <v>44711</v>
      </c>
    </row>
    <row r="60" spans="1:41" s="32" customFormat="1" ht="45" x14ac:dyDescent="0.2">
      <c r="A60" s="26" t="s">
        <v>4094</v>
      </c>
      <c r="B60" s="26" t="s">
        <v>4095</v>
      </c>
      <c r="C60" s="26" t="s">
        <v>309</v>
      </c>
      <c r="D60" s="22" t="s">
        <v>692</v>
      </c>
      <c r="E60" s="26" t="s">
        <v>303</v>
      </c>
      <c r="F60" s="26" t="s">
        <v>298</v>
      </c>
      <c r="G60" s="22" t="s">
        <v>455</v>
      </c>
      <c r="H60" s="22" t="s">
        <v>27</v>
      </c>
      <c r="I60" s="26" t="s">
        <v>326</v>
      </c>
      <c r="J60" s="22" t="s">
        <v>28</v>
      </c>
      <c r="K60" s="22" t="s">
        <v>54</v>
      </c>
      <c r="L60" s="27">
        <v>35</v>
      </c>
      <c r="M60" s="28" t="s">
        <v>688</v>
      </c>
      <c r="N60" s="29">
        <v>44637</v>
      </c>
      <c r="O60" s="27"/>
      <c r="P60" s="30">
        <v>44680</v>
      </c>
      <c r="Q60" s="27">
        <v>28</v>
      </c>
      <c r="R60" s="27">
        <f>NETWORKDAYS(N60,P60,AL60:AM60:AN60:AO60)</f>
        <v>29</v>
      </c>
      <c r="S60" s="26" t="s">
        <v>4099</v>
      </c>
      <c r="T60" s="26"/>
      <c r="U60" s="30"/>
      <c r="V60" s="26"/>
      <c r="W60" s="26"/>
      <c r="X60" s="26"/>
      <c r="Y60" s="26" t="s">
        <v>4197</v>
      </c>
      <c r="AL60" s="33">
        <v>44641</v>
      </c>
      <c r="AM60" s="33">
        <v>44665</v>
      </c>
      <c r="AN60" s="33">
        <v>44666</v>
      </c>
      <c r="AO60" s="33">
        <v>44711</v>
      </c>
    </row>
    <row r="61" spans="1:41" s="32" customFormat="1" ht="22.5" x14ac:dyDescent="0.2">
      <c r="A61" s="26" t="s">
        <v>4094</v>
      </c>
      <c r="B61" s="26" t="s">
        <v>4095</v>
      </c>
      <c r="C61" s="26" t="s">
        <v>321</v>
      </c>
      <c r="D61" s="22" t="s">
        <v>699</v>
      </c>
      <c r="E61" s="26" t="s">
        <v>4131</v>
      </c>
      <c r="F61" s="26" t="s">
        <v>298</v>
      </c>
      <c r="G61" s="22" t="s">
        <v>695</v>
      </c>
      <c r="H61" s="22" t="s">
        <v>72</v>
      </c>
      <c r="I61" s="26" t="s">
        <v>326</v>
      </c>
      <c r="J61" s="22" t="s">
        <v>19</v>
      </c>
      <c r="K61" s="22" t="s">
        <v>54</v>
      </c>
      <c r="L61" s="27">
        <v>35</v>
      </c>
      <c r="M61" s="28" t="s">
        <v>693</v>
      </c>
      <c r="N61" s="29">
        <v>44637</v>
      </c>
      <c r="O61" s="27"/>
      <c r="P61" s="30">
        <v>44680</v>
      </c>
      <c r="Q61" s="27">
        <v>28</v>
      </c>
      <c r="R61" s="27">
        <f>NETWORKDAYS(N61,P61,AL61:AM61:AN61:AO61)</f>
        <v>29</v>
      </c>
      <c r="S61" s="26" t="s">
        <v>4099</v>
      </c>
      <c r="T61" s="26"/>
      <c r="U61" s="26"/>
      <c r="V61" s="26"/>
      <c r="W61" s="26"/>
      <c r="X61" s="26"/>
      <c r="Y61" s="26"/>
      <c r="AL61" s="33">
        <v>44641</v>
      </c>
      <c r="AM61" s="33">
        <v>44665</v>
      </c>
      <c r="AN61" s="33">
        <v>44666</v>
      </c>
      <c r="AO61" s="33">
        <v>44711</v>
      </c>
    </row>
    <row r="62" spans="1:41" s="50" customFormat="1" ht="33.75" hidden="1" x14ac:dyDescent="0.2">
      <c r="A62" s="25" t="s">
        <v>4094</v>
      </c>
      <c r="B62" s="25" t="s">
        <v>4095</v>
      </c>
      <c r="C62" s="25" t="s">
        <v>309</v>
      </c>
      <c r="D62" s="24" t="s">
        <v>706</v>
      </c>
      <c r="E62" s="25" t="s">
        <v>303</v>
      </c>
      <c r="F62" s="25" t="s">
        <v>301</v>
      </c>
      <c r="G62" s="24" t="s">
        <v>702</v>
      </c>
      <c r="H62" s="24" t="s">
        <v>4104</v>
      </c>
      <c r="I62" s="25" t="s">
        <v>308</v>
      </c>
      <c r="J62" s="24" t="s">
        <v>4103</v>
      </c>
      <c r="K62" s="24" t="s">
        <v>39</v>
      </c>
      <c r="L62" s="43">
        <v>30</v>
      </c>
      <c r="M62" s="44" t="s">
        <v>700</v>
      </c>
      <c r="N62" s="45">
        <v>44637</v>
      </c>
      <c r="O62" s="43" t="s">
        <v>4109</v>
      </c>
      <c r="P62" s="46">
        <v>44643</v>
      </c>
      <c r="Q62" s="43">
        <v>3</v>
      </c>
      <c r="R62" s="43">
        <f>NETWORKDAYS(N62,P62,AL62:AM62:AN62:AO62)</f>
        <v>4</v>
      </c>
      <c r="S62" s="25" t="s">
        <v>297</v>
      </c>
      <c r="T62" s="25" t="s">
        <v>4142</v>
      </c>
      <c r="U62" s="47">
        <v>44662</v>
      </c>
      <c r="V62" s="25" t="s">
        <v>4107</v>
      </c>
      <c r="W62" s="25" t="s">
        <v>4108</v>
      </c>
      <c r="X62" s="25" t="s">
        <v>4109</v>
      </c>
      <c r="Y62" s="25" t="s">
        <v>4143</v>
      </c>
      <c r="AL62" s="33">
        <v>44641</v>
      </c>
      <c r="AM62" s="51">
        <v>44665</v>
      </c>
      <c r="AN62" s="51">
        <v>44666</v>
      </c>
      <c r="AO62" s="51">
        <v>44711</v>
      </c>
    </row>
    <row r="63" spans="1:41" s="32" customFormat="1" ht="45" hidden="1" x14ac:dyDescent="0.2">
      <c r="A63" s="26" t="s">
        <v>4094</v>
      </c>
      <c r="B63" s="26" t="s">
        <v>4095</v>
      </c>
      <c r="C63" s="26" t="s">
        <v>4162</v>
      </c>
      <c r="D63" s="22" t="s">
        <v>713</v>
      </c>
      <c r="E63" s="26" t="s">
        <v>299</v>
      </c>
      <c r="F63" s="26" t="s">
        <v>301</v>
      </c>
      <c r="G63" s="22" t="s">
        <v>709</v>
      </c>
      <c r="H63" s="22" t="s">
        <v>35</v>
      </c>
      <c r="I63" s="26" t="s">
        <v>326</v>
      </c>
      <c r="J63" s="22" t="s">
        <v>28</v>
      </c>
      <c r="K63" s="22" t="s">
        <v>17</v>
      </c>
      <c r="L63" s="27">
        <v>30</v>
      </c>
      <c r="M63" s="28" t="s">
        <v>707</v>
      </c>
      <c r="N63" s="29">
        <v>44637</v>
      </c>
      <c r="O63" s="27"/>
      <c r="P63" s="30">
        <v>44680</v>
      </c>
      <c r="Q63" s="27">
        <v>28</v>
      </c>
      <c r="R63" s="27">
        <f>NETWORKDAYS(N63,P63,AL63:AM63:AN63:AO63)</f>
        <v>29</v>
      </c>
      <c r="S63" s="26" t="s">
        <v>4099</v>
      </c>
      <c r="T63" s="26"/>
      <c r="U63" s="31"/>
      <c r="V63" s="26"/>
      <c r="W63" s="26"/>
      <c r="X63" s="26"/>
      <c r="Y63" s="26"/>
      <c r="AL63" s="33">
        <v>44641</v>
      </c>
      <c r="AM63" s="33">
        <v>44665</v>
      </c>
      <c r="AN63" s="33">
        <v>44666</v>
      </c>
      <c r="AO63" s="33">
        <v>44711</v>
      </c>
    </row>
    <row r="64" spans="1:41" s="48" customFormat="1" ht="33.75" hidden="1" x14ac:dyDescent="0.2">
      <c r="A64" s="25" t="s">
        <v>4094</v>
      </c>
      <c r="B64" s="25" t="s">
        <v>4095</v>
      </c>
      <c r="C64" s="25" t="s">
        <v>309</v>
      </c>
      <c r="D64" s="24" t="s">
        <v>719</v>
      </c>
      <c r="E64" s="25" t="s">
        <v>4105</v>
      </c>
      <c r="F64" s="25" t="s">
        <v>311</v>
      </c>
      <c r="G64" s="24" t="s">
        <v>716</v>
      </c>
      <c r="H64" s="24" t="s">
        <v>4135</v>
      </c>
      <c r="I64" s="25" t="s">
        <v>326</v>
      </c>
      <c r="J64" s="24" t="s">
        <v>4113</v>
      </c>
      <c r="K64" s="24" t="s">
        <v>17</v>
      </c>
      <c r="L64" s="43">
        <v>30</v>
      </c>
      <c r="M64" s="44" t="s">
        <v>714</v>
      </c>
      <c r="N64" s="45">
        <v>44637</v>
      </c>
      <c r="O64" s="43" t="s">
        <v>4109</v>
      </c>
      <c r="P64" s="46">
        <v>44652</v>
      </c>
      <c r="Q64" s="43">
        <v>10</v>
      </c>
      <c r="R64" s="43">
        <f>NETWORKDAYS(N64,P64,AL64:AM64:AN64:AO64)</f>
        <v>11</v>
      </c>
      <c r="S64" s="25" t="s">
        <v>297</v>
      </c>
      <c r="T64" s="25" t="s">
        <v>4144</v>
      </c>
      <c r="U64" s="47" t="s">
        <v>4109</v>
      </c>
      <c r="V64" s="25" t="s">
        <v>4109</v>
      </c>
      <c r="W64" s="25" t="s">
        <v>4109</v>
      </c>
      <c r="X64" s="25" t="s">
        <v>4109</v>
      </c>
      <c r="Y64" s="25" t="s">
        <v>4109</v>
      </c>
      <c r="AL64" s="49">
        <v>44641</v>
      </c>
      <c r="AM64" s="49">
        <v>44665</v>
      </c>
      <c r="AN64" s="49">
        <v>44666</v>
      </c>
      <c r="AO64" s="49">
        <v>44711</v>
      </c>
    </row>
    <row r="65" spans="1:41" s="32" customFormat="1" ht="22.5" x14ac:dyDescent="0.2">
      <c r="A65" s="26" t="s">
        <v>4094</v>
      </c>
      <c r="B65" s="26" t="s">
        <v>4095</v>
      </c>
      <c r="C65" s="26" t="s">
        <v>322</v>
      </c>
      <c r="D65" s="22" t="s">
        <v>726</v>
      </c>
      <c r="E65" s="26" t="s">
        <v>4131</v>
      </c>
      <c r="F65" s="26" t="s">
        <v>298</v>
      </c>
      <c r="G65" s="22" t="s">
        <v>722</v>
      </c>
      <c r="H65" s="22" t="s">
        <v>72</v>
      </c>
      <c r="I65" s="26" t="s">
        <v>326</v>
      </c>
      <c r="J65" s="22" t="s">
        <v>19</v>
      </c>
      <c r="K65" s="22" t="s">
        <v>54</v>
      </c>
      <c r="L65" s="27">
        <v>35</v>
      </c>
      <c r="M65" s="28" t="s">
        <v>720</v>
      </c>
      <c r="N65" s="29">
        <v>44637</v>
      </c>
      <c r="O65" s="27"/>
      <c r="P65" s="30">
        <v>44680</v>
      </c>
      <c r="Q65" s="27">
        <v>20</v>
      </c>
      <c r="R65" s="27">
        <f>NETWORKDAYS(N65,P65,AL65:AM65:AN65:AO65)</f>
        <v>29</v>
      </c>
      <c r="S65" s="26" t="s">
        <v>4099</v>
      </c>
      <c r="T65" s="26"/>
      <c r="U65" s="26"/>
      <c r="V65" s="26"/>
      <c r="W65" s="26"/>
      <c r="X65" s="26"/>
      <c r="Y65" s="26"/>
      <c r="AL65" s="33">
        <v>44641</v>
      </c>
      <c r="AM65" s="33">
        <v>44665</v>
      </c>
      <c r="AN65" s="33">
        <v>44666</v>
      </c>
      <c r="AO65" s="33">
        <v>44711</v>
      </c>
    </row>
    <row r="66" spans="1:41" s="40" customFormat="1" ht="33.75" hidden="1" x14ac:dyDescent="0.2">
      <c r="A66" s="34" t="s">
        <v>4094</v>
      </c>
      <c r="B66" s="34" t="s">
        <v>4095</v>
      </c>
      <c r="C66" s="34" t="s">
        <v>309</v>
      </c>
      <c r="D66" s="23" t="s">
        <v>732</v>
      </c>
      <c r="E66" s="34" t="s">
        <v>4101</v>
      </c>
      <c r="F66" s="34" t="s">
        <v>301</v>
      </c>
      <c r="G66" s="23" t="s">
        <v>729</v>
      </c>
      <c r="H66" s="23" t="s">
        <v>45</v>
      </c>
      <c r="I66" s="23" t="s">
        <v>308</v>
      </c>
      <c r="J66" s="23" t="s">
        <v>46</v>
      </c>
      <c r="K66" s="23" t="s">
        <v>24</v>
      </c>
      <c r="L66" s="35">
        <v>20</v>
      </c>
      <c r="M66" s="36" t="s">
        <v>727</v>
      </c>
      <c r="N66" s="37">
        <v>44637</v>
      </c>
      <c r="O66" s="35"/>
      <c r="P66" s="38">
        <v>44680</v>
      </c>
      <c r="Q66" s="35">
        <v>28</v>
      </c>
      <c r="R66" s="35">
        <f>NETWORKDAYS(N66,P66,AL66:AM66:AN66:AO66)</f>
        <v>29</v>
      </c>
      <c r="S66" s="34" t="s">
        <v>325</v>
      </c>
      <c r="T66" s="34"/>
      <c r="U66" s="34"/>
      <c r="V66" s="34"/>
      <c r="W66" s="34"/>
      <c r="X66" s="34"/>
      <c r="Y66" s="34"/>
      <c r="AL66" s="41">
        <v>44641</v>
      </c>
      <c r="AM66" s="41">
        <v>44665</v>
      </c>
      <c r="AN66" s="41">
        <v>44666</v>
      </c>
      <c r="AO66" s="41">
        <v>44711</v>
      </c>
    </row>
    <row r="67" spans="1:41" s="32" customFormat="1" ht="42" customHeight="1" x14ac:dyDescent="0.2">
      <c r="A67" s="26" t="s">
        <v>4094</v>
      </c>
      <c r="B67" s="26" t="s">
        <v>295</v>
      </c>
      <c r="C67" s="26" t="s">
        <v>312</v>
      </c>
      <c r="D67" s="22" t="s">
        <v>740</v>
      </c>
      <c r="E67" s="26" t="s">
        <v>303</v>
      </c>
      <c r="F67" s="26" t="s">
        <v>298</v>
      </c>
      <c r="G67" s="22" t="s">
        <v>736</v>
      </c>
      <c r="H67" s="22" t="s">
        <v>27</v>
      </c>
      <c r="I67" s="26" t="s">
        <v>326</v>
      </c>
      <c r="J67" s="22" t="s">
        <v>28</v>
      </c>
      <c r="K67" s="22" t="s">
        <v>54</v>
      </c>
      <c r="L67" s="27">
        <v>35</v>
      </c>
      <c r="M67" s="28" t="s">
        <v>734</v>
      </c>
      <c r="N67" s="29">
        <v>44637</v>
      </c>
      <c r="O67" s="27"/>
      <c r="P67" s="30">
        <v>44680</v>
      </c>
      <c r="Q67" s="27">
        <v>28</v>
      </c>
      <c r="R67" s="27">
        <f>NETWORKDAYS(N67,P67,AL67:AM67:AN67:AO67)</f>
        <v>29</v>
      </c>
      <c r="S67" s="26" t="s">
        <v>4099</v>
      </c>
      <c r="T67" s="26" t="s">
        <v>4198</v>
      </c>
      <c r="U67" s="26"/>
      <c r="V67" s="26"/>
      <c r="W67" s="26"/>
      <c r="X67" s="26"/>
      <c r="Y67" s="42" t="s">
        <v>4197</v>
      </c>
      <c r="AL67" s="33">
        <v>44641</v>
      </c>
      <c r="AM67" s="33">
        <v>44665</v>
      </c>
      <c r="AN67" s="33">
        <v>44666</v>
      </c>
      <c r="AO67" s="33">
        <v>44711</v>
      </c>
    </row>
    <row r="68" spans="1:41" s="32" customFormat="1" ht="22.5" hidden="1" x14ac:dyDescent="0.2">
      <c r="A68" s="26" t="s">
        <v>4094</v>
      </c>
      <c r="B68" s="26" t="s">
        <v>4095</v>
      </c>
      <c r="C68" s="26" t="s">
        <v>300</v>
      </c>
      <c r="D68" s="22" t="s">
        <v>748</v>
      </c>
      <c r="E68" s="26" t="s">
        <v>4131</v>
      </c>
      <c r="F68" s="26" t="s">
        <v>304</v>
      </c>
      <c r="G68" s="22" t="s">
        <v>744</v>
      </c>
      <c r="H68" s="22" t="s">
        <v>51</v>
      </c>
      <c r="I68" s="26" t="s">
        <v>326</v>
      </c>
      <c r="J68" s="22" t="s">
        <v>52</v>
      </c>
      <c r="K68" s="22" t="s">
        <v>54</v>
      </c>
      <c r="L68" s="27">
        <v>35</v>
      </c>
      <c r="M68" s="28" t="s">
        <v>742</v>
      </c>
      <c r="N68" s="29">
        <v>44638</v>
      </c>
      <c r="O68" s="27"/>
      <c r="P68" s="30">
        <v>44680</v>
      </c>
      <c r="Q68" s="27">
        <v>27</v>
      </c>
      <c r="R68" s="27">
        <f>NETWORKDAYS(N68,P68,AL68:AM68:AN68:AO68)</f>
        <v>28</v>
      </c>
      <c r="S68" s="26" t="s">
        <v>4099</v>
      </c>
      <c r="T68" s="26"/>
      <c r="U68" s="26"/>
      <c r="V68" s="26"/>
      <c r="W68" s="26"/>
      <c r="X68" s="26"/>
      <c r="Y68" s="26"/>
      <c r="AL68" s="33">
        <v>44641</v>
      </c>
      <c r="AM68" s="33">
        <v>44665</v>
      </c>
      <c r="AN68" s="33">
        <v>44666</v>
      </c>
      <c r="AO68" s="33">
        <v>44711</v>
      </c>
    </row>
    <row r="69" spans="1:41" s="40" customFormat="1" ht="45" hidden="1" x14ac:dyDescent="0.2">
      <c r="A69" s="34" t="s">
        <v>4094</v>
      </c>
      <c r="B69" s="34" t="s">
        <v>4095</v>
      </c>
      <c r="C69" s="34" t="s">
        <v>309</v>
      </c>
      <c r="D69" s="23" t="s">
        <v>507</v>
      </c>
      <c r="E69" s="34" t="s">
        <v>4101</v>
      </c>
      <c r="F69" s="34" t="s">
        <v>301</v>
      </c>
      <c r="G69" s="23" t="s">
        <v>751</v>
      </c>
      <c r="H69" s="23" t="s">
        <v>27</v>
      </c>
      <c r="I69" s="34" t="s">
        <v>326</v>
      </c>
      <c r="J69" s="23" t="s">
        <v>28</v>
      </c>
      <c r="K69" s="23" t="s">
        <v>24</v>
      </c>
      <c r="L69" s="35">
        <v>20</v>
      </c>
      <c r="M69" s="36" t="s">
        <v>749</v>
      </c>
      <c r="N69" s="37">
        <v>44638</v>
      </c>
      <c r="O69" s="35">
        <v>20222110052161</v>
      </c>
      <c r="P69" s="38">
        <v>44680</v>
      </c>
      <c r="Q69" s="35">
        <v>27</v>
      </c>
      <c r="R69" s="35">
        <f>NETWORKDAYS(N69,P69,AL69:AM69:AN69:AO69)</f>
        <v>28</v>
      </c>
      <c r="S69" s="34" t="s">
        <v>325</v>
      </c>
      <c r="T69" s="34" t="s">
        <v>4198</v>
      </c>
      <c r="U69" s="34"/>
      <c r="V69" s="34"/>
      <c r="W69" s="34"/>
      <c r="X69" s="34"/>
      <c r="Y69" s="42" t="s">
        <v>4185</v>
      </c>
      <c r="AL69" s="41">
        <v>44641</v>
      </c>
      <c r="AM69" s="41">
        <v>44665</v>
      </c>
      <c r="AN69" s="41">
        <v>44666</v>
      </c>
      <c r="AO69" s="41">
        <v>44711</v>
      </c>
    </row>
    <row r="70" spans="1:41" s="48" customFormat="1" ht="45" x14ac:dyDescent="0.2">
      <c r="A70" s="25" t="s">
        <v>4094</v>
      </c>
      <c r="B70" s="25" t="s">
        <v>4096</v>
      </c>
      <c r="C70" s="25" t="s">
        <v>310</v>
      </c>
      <c r="D70" s="24" t="s">
        <v>757</v>
      </c>
      <c r="E70" s="25" t="s">
        <v>299</v>
      </c>
      <c r="F70" s="25" t="s">
        <v>298</v>
      </c>
      <c r="G70" s="24" t="s">
        <v>754</v>
      </c>
      <c r="H70" s="24" t="s">
        <v>44</v>
      </c>
      <c r="I70" s="25" t="s">
        <v>326</v>
      </c>
      <c r="J70" s="24" t="s">
        <v>28</v>
      </c>
      <c r="K70" s="24" t="s">
        <v>17</v>
      </c>
      <c r="L70" s="43">
        <v>30</v>
      </c>
      <c r="M70" s="44" t="s">
        <v>752</v>
      </c>
      <c r="N70" s="45">
        <v>44638</v>
      </c>
      <c r="O70" s="43">
        <v>20222110050421</v>
      </c>
      <c r="P70" s="46">
        <v>44677</v>
      </c>
      <c r="Q70" s="43">
        <v>24</v>
      </c>
      <c r="R70" s="43">
        <f>NETWORKDAYS(N70,P70,AL70:AM70:AN70:AO70)</f>
        <v>25</v>
      </c>
      <c r="S70" s="25" t="s">
        <v>297</v>
      </c>
      <c r="T70" s="25" t="s">
        <v>4199</v>
      </c>
      <c r="U70" s="25" t="s">
        <v>4109</v>
      </c>
      <c r="V70" s="25" t="s">
        <v>4122</v>
      </c>
      <c r="W70" s="25" t="s">
        <v>4108</v>
      </c>
      <c r="X70" s="25" t="s">
        <v>4109</v>
      </c>
      <c r="Y70" s="42" t="s">
        <v>4191</v>
      </c>
      <c r="AL70" s="49">
        <v>44641</v>
      </c>
      <c r="AM70" s="49">
        <v>44665</v>
      </c>
      <c r="AN70" s="49">
        <v>44666</v>
      </c>
      <c r="AO70" s="49">
        <v>44711</v>
      </c>
    </row>
    <row r="71" spans="1:41" s="48" customFormat="1" ht="45.75" customHeight="1" x14ac:dyDescent="0.2">
      <c r="A71" s="25" t="s">
        <v>4094</v>
      </c>
      <c r="B71" s="25" t="s">
        <v>4095</v>
      </c>
      <c r="C71" s="25" t="s">
        <v>306</v>
      </c>
      <c r="D71" s="24" t="s">
        <v>764</v>
      </c>
      <c r="E71" s="25" t="s">
        <v>303</v>
      </c>
      <c r="F71" s="25" t="s">
        <v>298</v>
      </c>
      <c r="G71" s="24" t="s">
        <v>761</v>
      </c>
      <c r="H71" s="24" t="s">
        <v>44</v>
      </c>
      <c r="I71" s="25" t="s">
        <v>326</v>
      </c>
      <c r="J71" s="24" t="s">
        <v>28</v>
      </c>
      <c r="K71" s="24" t="s">
        <v>39</v>
      </c>
      <c r="L71" s="43">
        <v>30</v>
      </c>
      <c r="M71" s="44" t="s">
        <v>759</v>
      </c>
      <c r="N71" s="45">
        <v>44638</v>
      </c>
      <c r="O71" s="43">
        <v>20222110051531</v>
      </c>
      <c r="P71" s="46">
        <v>44678</v>
      </c>
      <c r="Q71" s="43">
        <v>25</v>
      </c>
      <c r="R71" s="43">
        <f>NETWORKDAYS(N71,P71,AL71:AM71:AN71:AO71)</f>
        <v>26</v>
      </c>
      <c r="S71" s="25" t="s">
        <v>297</v>
      </c>
      <c r="T71" s="25" t="s">
        <v>4200</v>
      </c>
      <c r="U71" s="25" t="s">
        <v>4109</v>
      </c>
      <c r="V71" s="25" t="s">
        <v>4122</v>
      </c>
      <c r="W71" s="25" t="s">
        <v>4108</v>
      </c>
      <c r="X71" s="25" t="s">
        <v>4109</v>
      </c>
      <c r="Y71" s="42" t="s">
        <v>4191</v>
      </c>
      <c r="AL71" s="49">
        <v>44641</v>
      </c>
      <c r="AM71" s="49">
        <v>44665</v>
      </c>
      <c r="AN71" s="49">
        <v>44666</v>
      </c>
      <c r="AO71" s="49">
        <v>44711</v>
      </c>
    </row>
    <row r="72" spans="1:41" s="50" customFormat="1" ht="45" hidden="1" x14ac:dyDescent="0.2">
      <c r="A72" s="25" t="s">
        <v>4094</v>
      </c>
      <c r="B72" s="25" t="s">
        <v>4095</v>
      </c>
      <c r="C72" s="25" t="s">
        <v>309</v>
      </c>
      <c r="D72" s="24" t="s">
        <v>771</v>
      </c>
      <c r="E72" s="25" t="s">
        <v>4105</v>
      </c>
      <c r="F72" s="25" t="s">
        <v>4120</v>
      </c>
      <c r="G72" s="24" t="s">
        <v>767</v>
      </c>
      <c r="H72" s="24" t="s">
        <v>4146</v>
      </c>
      <c r="I72" s="25" t="s">
        <v>326</v>
      </c>
      <c r="J72" s="24" t="s">
        <v>21</v>
      </c>
      <c r="K72" s="24" t="s">
        <v>39</v>
      </c>
      <c r="L72" s="43">
        <v>30</v>
      </c>
      <c r="M72" s="44" t="s">
        <v>765</v>
      </c>
      <c r="N72" s="45">
        <v>44638</v>
      </c>
      <c r="O72" s="43">
        <v>20222110049281</v>
      </c>
      <c r="P72" s="46">
        <v>44659</v>
      </c>
      <c r="Q72" s="43">
        <v>14</v>
      </c>
      <c r="R72" s="43">
        <f>NETWORKDAYS(N72,P72,AL72:AM72:AN72:AO72)</f>
        <v>15</v>
      </c>
      <c r="S72" s="25" t="s">
        <v>297</v>
      </c>
      <c r="T72" s="25" t="s">
        <v>4145</v>
      </c>
      <c r="U72" s="47" t="s">
        <v>4109</v>
      </c>
      <c r="V72" s="25" t="s">
        <v>4122</v>
      </c>
      <c r="W72" s="25" t="s">
        <v>4109</v>
      </c>
      <c r="X72" s="25" t="s">
        <v>4109</v>
      </c>
      <c r="Y72" s="42" t="s">
        <v>4129</v>
      </c>
      <c r="AL72" s="33">
        <v>44641</v>
      </c>
      <c r="AM72" s="51">
        <v>44665</v>
      </c>
      <c r="AN72" s="51">
        <v>44666</v>
      </c>
      <c r="AO72" s="51">
        <v>44711</v>
      </c>
    </row>
    <row r="73" spans="1:41" s="32" customFormat="1" ht="45" x14ac:dyDescent="0.2">
      <c r="A73" s="26" t="s">
        <v>4094</v>
      </c>
      <c r="B73" s="26" t="s">
        <v>4095</v>
      </c>
      <c r="C73" s="26" t="s">
        <v>306</v>
      </c>
      <c r="D73" s="22" t="s">
        <v>764</v>
      </c>
      <c r="E73" s="26" t="s">
        <v>303</v>
      </c>
      <c r="F73" s="26" t="s">
        <v>298</v>
      </c>
      <c r="G73" s="22" t="s">
        <v>781</v>
      </c>
      <c r="H73" s="22" t="s">
        <v>44</v>
      </c>
      <c r="I73" s="26" t="s">
        <v>326</v>
      </c>
      <c r="J73" s="22" t="s">
        <v>28</v>
      </c>
      <c r="K73" s="22" t="s">
        <v>54</v>
      </c>
      <c r="L73" s="27">
        <v>35</v>
      </c>
      <c r="M73" s="28" t="s">
        <v>779</v>
      </c>
      <c r="N73" s="29">
        <v>44642</v>
      </c>
      <c r="O73" s="27"/>
      <c r="P73" s="30">
        <v>44680</v>
      </c>
      <c r="Q73" s="27">
        <v>26</v>
      </c>
      <c r="R73" s="27">
        <f>NETWORKDAYS(N73,P73,AL73:AM73:AN73:AO73)</f>
        <v>27</v>
      </c>
      <c r="S73" s="26" t="s">
        <v>4099</v>
      </c>
      <c r="T73" s="26"/>
      <c r="U73" s="26"/>
      <c r="V73" s="26"/>
      <c r="W73" s="26"/>
      <c r="X73" s="26"/>
      <c r="Y73" s="42" t="s">
        <v>4201</v>
      </c>
      <c r="AL73" s="33">
        <v>44641</v>
      </c>
      <c r="AM73" s="33">
        <v>44665</v>
      </c>
      <c r="AN73" s="33">
        <v>44666</v>
      </c>
      <c r="AO73" s="33">
        <v>44711</v>
      </c>
    </row>
    <row r="74" spans="1:41" s="32" customFormat="1" ht="45" x14ac:dyDescent="0.2">
      <c r="A74" s="26" t="s">
        <v>4094</v>
      </c>
      <c r="B74" s="26" t="s">
        <v>4095</v>
      </c>
      <c r="C74" s="26" t="s">
        <v>4111</v>
      </c>
      <c r="D74" s="22" t="s">
        <v>788</v>
      </c>
      <c r="E74" s="26" t="s">
        <v>303</v>
      </c>
      <c r="F74" s="26" t="s">
        <v>298</v>
      </c>
      <c r="G74" s="22" t="s">
        <v>784</v>
      </c>
      <c r="H74" s="22" t="s">
        <v>27</v>
      </c>
      <c r="I74" s="26" t="s">
        <v>326</v>
      </c>
      <c r="J74" s="22" t="s">
        <v>28</v>
      </c>
      <c r="K74" s="22" t="s">
        <v>24</v>
      </c>
      <c r="L74" s="27">
        <v>20</v>
      </c>
      <c r="M74" s="28" t="s">
        <v>782</v>
      </c>
      <c r="N74" s="29">
        <v>44642</v>
      </c>
      <c r="O74" s="27"/>
      <c r="P74" s="30">
        <v>44680</v>
      </c>
      <c r="Q74" s="27">
        <v>26</v>
      </c>
      <c r="R74" s="27">
        <f>NETWORKDAYS(N74,P74,AL74:AM74:AN74:AO74)</f>
        <v>27</v>
      </c>
      <c r="S74" s="26" t="s">
        <v>4099</v>
      </c>
      <c r="T74" s="26" t="s">
        <v>4160</v>
      </c>
      <c r="U74" s="31"/>
      <c r="V74" s="26"/>
      <c r="W74" s="26"/>
      <c r="X74" s="26"/>
      <c r="Y74" s="42" t="s">
        <v>4161</v>
      </c>
      <c r="AL74" s="33">
        <v>44641</v>
      </c>
      <c r="AM74" s="33">
        <v>44665</v>
      </c>
      <c r="AN74" s="33">
        <v>44666</v>
      </c>
      <c r="AO74" s="33">
        <v>44711</v>
      </c>
    </row>
    <row r="75" spans="1:41" s="32" customFormat="1" ht="22.5" hidden="1" x14ac:dyDescent="0.2">
      <c r="A75" s="26" t="s">
        <v>4094</v>
      </c>
      <c r="B75" s="26" t="s">
        <v>4095</v>
      </c>
      <c r="C75" s="26" t="s">
        <v>312</v>
      </c>
      <c r="D75" s="22" t="s">
        <v>795</v>
      </c>
      <c r="E75" s="26" t="s">
        <v>303</v>
      </c>
      <c r="F75" s="26" t="s">
        <v>311</v>
      </c>
      <c r="G75" s="22" t="s">
        <v>792</v>
      </c>
      <c r="H75" s="22" t="s">
        <v>51</v>
      </c>
      <c r="I75" s="26" t="s">
        <v>326</v>
      </c>
      <c r="J75" s="22" t="s">
        <v>52</v>
      </c>
      <c r="K75" s="22" t="s">
        <v>17</v>
      </c>
      <c r="L75" s="27">
        <v>30</v>
      </c>
      <c r="M75" s="28" t="s">
        <v>790</v>
      </c>
      <c r="N75" s="29">
        <v>44642</v>
      </c>
      <c r="O75" s="27"/>
      <c r="P75" s="30">
        <v>44680</v>
      </c>
      <c r="Q75" s="27">
        <v>26</v>
      </c>
      <c r="R75" s="27">
        <f>NETWORKDAYS(N75,P75,AL75:AM75:AN75:AO75)</f>
        <v>27</v>
      </c>
      <c r="S75" s="26" t="s">
        <v>4099</v>
      </c>
      <c r="T75" s="26"/>
      <c r="U75" s="26"/>
      <c r="V75" s="26"/>
      <c r="W75" s="26"/>
      <c r="X75" s="26"/>
      <c r="Y75" s="26"/>
      <c r="AL75" s="33">
        <v>44641</v>
      </c>
      <c r="AM75" s="33">
        <v>44665</v>
      </c>
      <c r="AN75" s="33">
        <v>44666</v>
      </c>
      <c r="AO75" s="33">
        <v>44711</v>
      </c>
    </row>
    <row r="76" spans="1:41" s="40" customFormat="1" ht="22.5" hidden="1" x14ac:dyDescent="0.2">
      <c r="A76" s="34" t="s">
        <v>4094</v>
      </c>
      <c r="B76" s="34" t="s">
        <v>4095</v>
      </c>
      <c r="C76" s="34" t="s">
        <v>309</v>
      </c>
      <c r="D76" s="23" t="s">
        <v>800</v>
      </c>
      <c r="E76" s="34" t="s">
        <v>4101</v>
      </c>
      <c r="F76" s="34" t="s">
        <v>301</v>
      </c>
      <c r="G76" s="23" t="s">
        <v>798</v>
      </c>
      <c r="H76" s="23" t="s">
        <v>115</v>
      </c>
      <c r="I76" s="34" t="s">
        <v>308</v>
      </c>
      <c r="J76" s="23" t="s">
        <v>116</v>
      </c>
      <c r="K76" s="23" t="s">
        <v>24</v>
      </c>
      <c r="L76" s="35">
        <v>20</v>
      </c>
      <c r="M76" s="36" t="s">
        <v>796</v>
      </c>
      <c r="N76" s="37">
        <v>44642</v>
      </c>
      <c r="O76" s="35"/>
      <c r="P76" s="38">
        <v>44680</v>
      </c>
      <c r="Q76" s="35">
        <v>26</v>
      </c>
      <c r="R76" s="35">
        <f>NETWORKDAYS(N76,P76,AL76:AM76:AN76:AO76)</f>
        <v>27</v>
      </c>
      <c r="S76" s="34" t="s">
        <v>325</v>
      </c>
      <c r="T76" s="34"/>
      <c r="U76" s="34"/>
      <c r="V76" s="34"/>
      <c r="W76" s="34"/>
      <c r="X76" s="34"/>
      <c r="Y76" s="34"/>
      <c r="AL76" s="41">
        <v>44641</v>
      </c>
      <c r="AM76" s="41">
        <v>44665</v>
      </c>
      <c r="AN76" s="41">
        <v>44666</v>
      </c>
      <c r="AO76" s="41">
        <v>44711</v>
      </c>
    </row>
    <row r="77" spans="1:41" s="32" customFormat="1" ht="45" hidden="1" x14ac:dyDescent="0.2">
      <c r="A77" s="26" t="s">
        <v>4094</v>
      </c>
      <c r="B77" s="26" t="s">
        <v>4095</v>
      </c>
      <c r="C77" s="26" t="s">
        <v>310</v>
      </c>
      <c r="D77" s="22" t="s">
        <v>807</v>
      </c>
      <c r="E77" s="26" t="s">
        <v>303</v>
      </c>
      <c r="F77" s="26" t="s">
        <v>301</v>
      </c>
      <c r="G77" s="22" t="s">
        <v>803</v>
      </c>
      <c r="H77" s="22" t="s">
        <v>44</v>
      </c>
      <c r="I77" s="26" t="s">
        <v>326</v>
      </c>
      <c r="J77" s="22" t="s">
        <v>28</v>
      </c>
      <c r="K77" s="22" t="s">
        <v>54</v>
      </c>
      <c r="L77" s="27">
        <v>35</v>
      </c>
      <c r="M77" s="28" t="s">
        <v>801</v>
      </c>
      <c r="N77" s="29">
        <v>44642</v>
      </c>
      <c r="O77" s="27"/>
      <c r="P77" s="30">
        <v>44680</v>
      </c>
      <c r="Q77" s="27">
        <v>26</v>
      </c>
      <c r="R77" s="27">
        <f>NETWORKDAYS(N77,P77,AL77:AM77:AN77:AO77)</f>
        <v>27</v>
      </c>
      <c r="S77" s="26" t="s">
        <v>4099</v>
      </c>
      <c r="T77" s="26"/>
      <c r="U77" s="26"/>
      <c r="V77" s="26"/>
      <c r="W77" s="26"/>
      <c r="X77" s="26"/>
      <c r="Y77" s="26"/>
      <c r="AL77" s="33">
        <v>44641</v>
      </c>
      <c r="AM77" s="33">
        <v>44665</v>
      </c>
      <c r="AN77" s="33">
        <v>44666</v>
      </c>
      <c r="AO77" s="33">
        <v>44711</v>
      </c>
    </row>
    <row r="78" spans="1:41" s="48" customFormat="1" ht="45" x14ac:dyDescent="0.2">
      <c r="A78" s="25" t="s">
        <v>4094</v>
      </c>
      <c r="B78" s="25" t="s">
        <v>4095</v>
      </c>
      <c r="C78" s="25" t="s">
        <v>309</v>
      </c>
      <c r="D78" s="24" t="s">
        <v>812</v>
      </c>
      <c r="E78" s="25" t="s">
        <v>303</v>
      </c>
      <c r="F78" s="25" t="s">
        <v>298</v>
      </c>
      <c r="G78" s="24" t="s">
        <v>208</v>
      </c>
      <c r="H78" s="24" t="s">
        <v>35</v>
      </c>
      <c r="I78" s="25" t="s">
        <v>326</v>
      </c>
      <c r="J78" s="24" t="s">
        <v>28</v>
      </c>
      <c r="K78" s="24" t="s">
        <v>39</v>
      </c>
      <c r="L78" s="43">
        <v>30</v>
      </c>
      <c r="M78" s="44" t="s">
        <v>809</v>
      </c>
      <c r="N78" s="45">
        <v>44642</v>
      </c>
      <c r="O78" s="43" t="s">
        <v>4109</v>
      </c>
      <c r="P78" s="46">
        <v>44677</v>
      </c>
      <c r="Q78" s="43">
        <v>23</v>
      </c>
      <c r="R78" s="43">
        <f>NETWORKDAYS(N78,P78,AL78:AM78:AN78:AO78)</f>
        <v>24</v>
      </c>
      <c r="S78" s="25" t="s">
        <v>297</v>
      </c>
      <c r="T78" s="25" t="s">
        <v>4202</v>
      </c>
      <c r="U78" s="25" t="s">
        <v>4109</v>
      </c>
      <c r="V78" s="25" t="s">
        <v>4109</v>
      </c>
      <c r="W78" s="25" t="s">
        <v>4108</v>
      </c>
      <c r="X78" s="25" t="s">
        <v>4109</v>
      </c>
      <c r="Y78" s="42" t="s">
        <v>4203</v>
      </c>
      <c r="AL78" s="49">
        <v>44641</v>
      </c>
      <c r="AM78" s="49">
        <v>44665</v>
      </c>
      <c r="AN78" s="49">
        <v>44666</v>
      </c>
      <c r="AO78" s="49">
        <v>44711</v>
      </c>
    </row>
    <row r="79" spans="1:41" s="48" customFormat="1" ht="45" x14ac:dyDescent="0.2">
      <c r="A79" s="25" t="s">
        <v>4094</v>
      </c>
      <c r="B79" s="25" t="s">
        <v>4095</v>
      </c>
      <c r="C79" s="25" t="s">
        <v>305</v>
      </c>
      <c r="D79" s="24" t="s">
        <v>91</v>
      </c>
      <c r="E79" s="25" t="s">
        <v>299</v>
      </c>
      <c r="F79" s="25" t="s">
        <v>298</v>
      </c>
      <c r="G79" s="24" t="s">
        <v>815</v>
      </c>
      <c r="H79" s="24" t="s">
        <v>27</v>
      </c>
      <c r="I79" s="25" t="s">
        <v>326</v>
      </c>
      <c r="J79" s="24" t="s">
        <v>28</v>
      </c>
      <c r="K79" s="24" t="s">
        <v>17</v>
      </c>
      <c r="L79" s="43">
        <v>30</v>
      </c>
      <c r="M79" s="44" t="s">
        <v>813</v>
      </c>
      <c r="N79" s="45">
        <v>44642</v>
      </c>
      <c r="O79" s="43">
        <v>20222110050051</v>
      </c>
      <c r="P79" s="46">
        <v>44677</v>
      </c>
      <c r="Q79" s="43">
        <v>23</v>
      </c>
      <c r="R79" s="43">
        <f>NETWORKDAYS(N79,P79,AL79:AM79:AN79:AO79)</f>
        <v>24</v>
      </c>
      <c r="S79" s="25" t="s">
        <v>297</v>
      </c>
      <c r="T79" s="25" t="s">
        <v>4204</v>
      </c>
      <c r="U79" s="47">
        <v>44677</v>
      </c>
      <c r="V79" s="25" t="s">
        <v>4107</v>
      </c>
      <c r="W79" s="25" t="s">
        <v>4108</v>
      </c>
      <c r="X79" s="25" t="s">
        <v>4109</v>
      </c>
      <c r="Y79" s="25" t="s">
        <v>4109</v>
      </c>
      <c r="AL79" s="49">
        <v>44641</v>
      </c>
      <c r="AM79" s="49">
        <v>44665</v>
      </c>
      <c r="AN79" s="49">
        <v>44666</v>
      </c>
      <c r="AO79" s="49">
        <v>44711</v>
      </c>
    </row>
    <row r="80" spans="1:41" s="48" customFormat="1" ht="45" hidden="1" x14ac:dyDescent="0.2">
      <c r="A80" s="25" t="s">
        <v>4094</v>
      </c>
      <c r="B80" s="25" t="s">
        <v>4096</v>
      </c>
      <c r="C80" s="25" t="s">
        <v>309</v>
      </c>
      <c r="D80" s="24" t="s">
        <v>820</v>
      </c>
      <c r="E80" s="25" t="s">
        <v>303</v>
      </c>
      <c r="F80" s="25" t="s">
        <v>301</v>
      </c>
      <c r="G80" s="24" t="s">
        <v>818</v>
      </c>
      <c r="H80" s="24" t="s">
        <v>157</v>
      </c>
      <c r="I80" s="25" t="s">
        <v>326</v>
      </c>
      <c r="J80" s="24" t="s">
        <v>21</v>
      </c>
      <c r="K80" s="24" t="s">
        <v>39</v>
      </c>
      <c r="L80" s="43">
        <v>30</v>
      </c>
      <c r="M80" s="44" t="s">
        <v>816</v>
      </c>
      <c r="N80" s="45">
        <v>44642</v>
      </c>
      <c r="O80" s="43">
        <v>20222150050151</v>
      </c>
      <c r="P80" s="46">
        <v>44677</v>
      </c>
      <c r="Q80" s="43">
        <v>23</v>
      </c>
      <c r="R80" s="43">
        <f>NETWORKDAYS(N80,P80,AL80:AM80:AN80:AO80)</f>
        <v>24</v>
      </c>
      <c r="S80" s="25" t="s">
        <v>297</v>
      </c>
      <c r="T80" s="25"/>
      <c r="U80" s="47">
        <v>44677</v>
      </c>
      <c r="V80" s="25" t="s">
        <v>4107</v>
      </c>
      <c r="W80" s="25" t="s">
        <v>4108</v>
      </c>
      <c r="X80" s="25" t="s">
        <v>4109</v>
      </c>
      <c r="Y80" s="42" t="s">
        <v>4205</v>
      </c>
      <c r="AL80" s="49">
        <v>44641</v>
      </c>
      <c r="AM80" s="49">
        <v>44665</v>
      </c>
      <c r="AN80" s="49">
        <v>44666</v>
      </c>
      <c r="AO80" s="49">
        <v>44711</v>
      </c>
    </row>
    <row r="81" spans="1:41" s="48" customFormat="1" ht="67.5" hidden="1" x14ac:dyDescent="0.2">
      <c r="A81" s="25" t="s">
        <v>4094</v>
      </c>
      <c r="B81" s="25" t="s">
        <v>4095</v>
      </c>
      <c r="C81" s="25" t="s">
        <v>318</v>
      </c>
      <c r="D81" s="24" t="s">
        <v>130</v>
      </c>
      <c r="E81" s="25" t="s">
        <v>299</v>
      </c>
      <c r="F81" s="25" t="s">
        <v>304</v>
      </c>
      <c r="G81" s="24" t="s">
        <v>823</v>
      </c>
      <c r="H81" s="24" t="s">
        <v>4148</v>
      </c>
      <c r="I81" s="25" t="s">
        <v>326</v>
      </c>
      <c r="J81" s="24" t="s">
        <v>21</v>
      </c>
      <c r="K81" s="24" t="s">
        <v>17</v>
      </c>
      <c r="L81" s="43">
        <v>30</v>
      </c>
      <c r="M81" s="44" t="s">
        <v>821</v>
      </c>
      <c r="N81" s="45">
        <v>44644</v>
      </c>
      <c r="O81" s="43" t="s">
        <v>4109</v>
      </c>
      <c r="P81" s="46">
        <v>44649</v>
      </c>
      <c r="Q81" s="43">
        <v>3</v>
      </c>
      <c r="R81" s="43">
        <f>NETWORKDAYS(N81,P81,AL81:AM81:AN81:AO81)</f>
        <v>4</v>
      </c>
      <c r="S81" s="25" t="s">
        <v>297</v>
      </c>
      <c r="T81" s="25" t="s">
        <v>4147</v>
      </c>
      <c r="U81" s="25" t="s">
        <v>4109</v>
      </c>
      <c r="V81" s="25" t="s">
        <v>4109</v>
      </c>
      <c r="W81" s="25" t="s">
        <v>4109</v>
      </c>
      <c r="X81" s="25" t="s">
        <v>4109</v>
      </c>
      <c r="Y81" s="25" t="s">
        <v>4109</v>
      </c>
      <c r="AL81" s="49">
        <v>44641</v>
      </c>
      <c r="AM81" s="49">
        <v>44665</v>
      </c>
      <c r="AN81" s="49">
        <v>44666</v>
      </c>
      <c r="AO81" s="49">
        <v>44711</v>
      </c>
    </row>
    <row r="82" spans="1:41" s="32" customFormat="1" ht="45" hidden="1" x14ac:dyDescent="0.2">
      <c r="A82" s="26" t="s">
        <v>4094</v>
      </c>
      <c r="B82" s="26" t="s">
        <v>4095</v>
      </c>
      <c r="C82" s="26" t="s">
        <v>324</v>
      </c>
      <c r="D82" s="22" t="s">
        <v>830</v>
      </c>
      <c r="E82" s="26" t="s">
        <v>299</v>
      </c>
      <c r="F82" s="26" t="s">
        <v>4120</v>
      </c>
      <c r="G82" s="22" t="s">
        <v>826</v>
      </c>
      <c r="H82" s="22" t="s">
        <v>27</v>
      </c>
      <c r="I82" s="26" t="s">
        <v>326</v>
      </c>
      <c r="J82" s="22" t="s">
        <v>28</v>
      </c>
      <c r="K82" s="22" t="s">
        <v>17</v>
      </c>
      <c r="L82" s="27">
        <v>30</v>
      </c>
      <c r="M82" s="28" t="s">
        <v>824</v>
      </c>
      <c r="N82" s="29">
        <v>44644</v>
      </c>
      <c r="O82" s="27">
        <v>20222110052171</v>
      </c>
      <c r="P82" s="30">
        <v>44680</v>
      </c>
      <c r="Q82" s="27">
        <v>24</v>
      </c>
      <c r="R82" s="27">
        <f>NETWORKDAYS(N82,P82,AL82:AM82:AN82:AO82)</f>
        <v>25</v>
      </c>
      <c r="S82" s="26" t="s">
        <v>4099</v>
      </c>
      <c r="T82" s="26" t="s">
        <v>4204</v>
      </c>
      <c r="U82" s="26"/>
      <c r="V82" s="26"/>
      <c r="W82" s="26"/>
      <c r="X82" s="26"/>
      <c r="Y82" s="42" t="s">
        <v>4161</v>
      </c>
      <c r="AL82" s="33">
        <v>44641</v>
      </c>
      <c r="AM82" s="33">
        <v>44665</v>
      </c>
      <c r="AN82" s="33">
        <v>44666</v>
      </c>
      <c r="AO82" s="33">
        <v>44711</v>
      </c>
    </row>
    <row r="83" spans="1:41" s="32" customFormat="1" ht="45" hidden="1" x14ac:dyDescent="0.2">
      <c r="A83" s="26" t="s">
        <v>4094</v>
      </c>
      <c r="B83" s="26" t="s">
        <v>4095</v>
      </c>
      <c r="C83" s="26" t="s">
        <v>309</v>
      </c>
      <c r="D83" s="22" t="s">
        <v>836</v>
      </c>
      <c r="E83" s="26" t="s">
        <v>303</v>
      </c>
      <c r="F83" s="26" t="s">
        <v>301</v>
      </c>
      <c r="G83" s="22" t="s">
        <v>833</v>
      </c>
      <c r="H83" s="22" t="s">
        <v>35</v>
      </c>
      <c r="I83" s="26" t="s">
        <v>326</v>
      </c>
      <c r="J83" s="22" t="s">
        <v>28</v>
      </c>
      <c r="K83" s="22" t="s">
        <v>54</v>
      </c>
      <c r="L83" s="27">
        <v>35</v>
      </c>
      <c r="M83" s="28" t="s">
        <v>831</v>
      </c>
      <c r="N83" s="29">
        <v>44644</v>
      </c>
      <c r="O83" s="27">
        <v>20222110052631</v>
      </c>
      <c r="P83" s="30">
        <v>44680</v>
      </c>
      <c r="Q83" s="27">
        <v>24</v>
      </c>
      <c r="R83" s="27">
        <f>NETWORKDAYS(N83,P83,AL83:AM83:AN83:AO83)</f>
        <v>25</v>
      </c>
      <c r="S83" s="26" t="s">
        <v>4099</v>
      </c>
      <c r="T83" s="26"/>
      <c r="U83" s="26"/>
      <c r="V83" s="26"/>
      <c r="W83" s="26"/>
      <c r="X83" s="26"/>
      <c r="Y83" s="42" t="s">
        <v>4161</v>
      </c>
      <c r="AL83" s="33">
        <v>44641</v>
      </c>
      <c r="AM83" s="33">
        <v>44665</v>
      </c>
      <c r="AN83" s="33">
        <v>44666</v>
      </c>
      <c r="AO83" s="33">
        <v>44711</v>
      </c>
    </row>
    <row r="84" spans="1:41" s="32" customFormat="1" ht="33.75" hidden="1" x14ac:dyDescent="0.2">
      <c r="A84" s="26" t="s">
        <v>4094</v>
      </c>
      <c r="B84" s="26" t="s">
        <v>4095</v>
      </c>
      <c r="C84" s="26" t="s">
        <v>314</v>
      </c>
      <c r="D84" s="22" t="s">
        <v>844</v>
      </c>
      <c r="E84" s="26" t="s">
        <v>299</v>
      </c>
      <c r="F84" s="26" t="s">
        <v>311</v>
      </c>
      <c r="G84" s="22" t="s">
        <v>841</v>
      </c>
      <c r="H84" s="22" t="s">
        <v>845</v>
      </c>
      <c r="I84" s="26" t="s">
        <v>326</v>
      </c>
      <c r="J84" s="22" t="s">
        <v>21</v>
      </c>
      <c r="K84" s="22" t="s">
        <v>17</v>
      </c>
      <c r="L84" s="27">
        <v>30</v>
      </c>
      <c r="M84" s="28" t="s">
        <v>839</v>
      </c>
      <c r="N84" s="29">
        <v>44644</v>
      </c>
      <c r="O84" s="27"/>
      <c r="P84" s="30">
        <v>44680</v>
      </c>
      <c r="Q84" s="27">
        <v>24</v>
      </c>
      <c r="R84" s="27">
        <f>NETWORKDAYS(N84,P84,AL84:AM84:AN84:AO84)</f>
        <v>25</v>
      </c>
      <c r="S84" s="26" t="s">
        <v>4099</v>
      </c>
      <c r="T84" s="26"/>
      <c r="U84" s="31"/>
      <c r="V84" s="26"/>
      <c r="W84" s="26"/>
      <c r="X84" s="26"/>
      <c r="Y84" s="26"/>
      <c r="AL84" s="33">
        <v>44641</v>
      </c>
      <c r="AM84" s="33">
        <v>44665</v>
      </c>
      <c r="AN84" s="33">
        <v>44666</v>
      </c>
      <c r="AO84" s="33">
        <v>44711</v>
      </c>
    </row>
    <row r="85" spans="1:41" s="32" customFormat="1" ht="22.5" hidden="1" x14ac:dyDescent="0.2">
      <c r="A85" s="26" t="s">
        <v>4094</v>
      </c>
      <c r="B85" s="26" t="s">
        <v>4095</v>
      </c>
      <c r="C85" s="26" t="s">
        <v>309</v>
      </c>
      <c r="D85" s="22" t="s">
        <v>855</v>
      </c>
      <c r="E85" s="26" t="s">
        <v>303</v>
      </c>
      <c r="F85" s="26" t="s">
        <v>301</v>
      </c>
      <c r="G85" s="22" t="s">
        <v>851</v>
      </c>
      <c r="H85" s="22" t="s">
        <v>4158</v>
      </c>
      <c r="I85" s="22" t="s">
        <v>308</v>
      </c>
      <c r="J85" s="22" t="s">
        <v>4159</v>
      </c>
      <c r="K85" s="22" t="s">
        <v>39</v>
      </c>
      <c r="L85" s="27">
        <v>30</v>
      </c>
      <c r="M85" s="28" t="s">
        <v>849</v>
      </c>
      <c r="N85" s="29">
        <v>44644</v>
      </c>
      <c r="O85" s="27"/>
      <c r="P85" s="30">
        <v>44680</v>
      </c>
      <c r="Q85" s="27">
        <v>24</v>
      </c>
      <c r="R85" s="27">
        <f>NETWORKDAYS(N85,P85,AL85:AM85:AN85:AO85)</f>
        <v>25</v>
      </c>
      <c r="S85" s="26" t="s">
        <v>4099</v>
      </c>
      <c r="T85" s="26"/>
      <c r="U85" s="26"/>
      <c r="V85" s="26"/>
      <c r="W85" s="26"/>
      <c r="X85" s="26"/>
      <c r="Y85" s="26"/>
      <c r="AL85" s="33">
        <v>44641</v>
      </c>
      <c r="AM85" s="33">
        <v>44665</v>
      </c>
      <c r="AN85" s="33">
        <v>44666</v>
      </c>
      <c r="AO85" s="33">
        <v>44711</v>
      </c>
    </row>
    <row r="86" spans="1:41" s="50" customFormat="1" ht="33.75" hidden="1" x14ac:dyDescent="0.2">
      <c r="A86" s="26" t="s">
        <v>4094</v>
      </c>
      <c r="B86" s="26" t="s">
        <v>4095</v>
      </c>
      <c r="C86" s="26" t="s">
        <v>318</v>
      </c>
      <c r="D86" s="22" t="s">
        <v>861</v>
      </c>
      <c r="E86" s="26" t="s">
        <v>299</v>
      </c>
      <c r="F86" s="26" t="s">
        <v>301</v>
      </c>
      <c r="G86" s="22" t="s">
        <v>208</v>
      </c>
      <c r="H86" s="22" t="s">
        <v>4135</v>
      </c>
      <c r="I86" s="26" t="s">
        <v>326</v>
      </c>
      <c r="J86" s="22" t="s">
        <v>4113</v>
      </c>
      <c r="K86" s="22" t="s">
        <v>54</v>
      </c>
      <c r="L86" s="27">
        <v>35</v>
      </c>
      <c r="M86" s="28" t="s">
        <v>858</v>
      </c>
      <c r="N86" s="29">
        <v>44644</v>
      </c>
      <c r="O86" s="27">
        <v>20222140050631</v>
      </c>
      <c r="P86" s="30">
        <v>44680</v>
      </c>
      <c r="Q86" s="27">
        <v>24</v>
      </c>
      <c r="R86" s="27">
        <f>NETWORKDAYS(N86,P86,AL86:AM86:AN86:AO86)</f>
        <v>25</v>
      </c>
      <c r="S86" s="26" t="s">
        <v>4099</v>
      </c>
      <c r="T86" s="26" t="s">
        <v>4149</v>
      </c>
      <c r="U86" s="26"/>
      <c r="V86" s="26"/>
      <c r="W86" s="26"/>
      <c r="X86" s="26"/>
      <c r="Y86" s="42" t="s">
        <v>4150</v>
      </c>
      <c r="AL86" s="33">
        <v>44641</v>
      </c>
      <c r="AM86" s="51">
        <v>44665</v>
      </c>
      <c r="AN86" s="51">
        <v>44666</v>
      </c>
      <c r="AO86" s="51">
        <v>44711</v>
      </c>
    </row>
    <row r="87" spans="1:41" s="32" customFormat="1" ht="22.5" hidden="1" x14ac:dyDescent="0.2">
      <c r="A87" s="26" t="s">
        <v>4094</v>
      </c>
      <c r="B87" s="26" t="s">
        <v>4095</v>
      </c>
      <c r="C87" s="26" t="s">
        <v>312</v>
      </c>
      <c r="D87" s="22" t="s">
        <v>868</v>
      </c>
      <c r="E87" s="26" t="s">
        <v>4101</v>
      </c>
      <c r="F87" s="26" t="s">
        <v>301</v>
      </c>
      <c r="G87" s="22" t="s">
        <v>864</v>
      </c>
      <c r="H87" s="22" t="s">
        <v>72</v>
      </c>
      <c r="I87" s="26" t="s">
        <v>326</v>
      </c>
      <c r="J87" s="22" t="s">
        <v>19</v>
      </c>
      <c r="K87" s="22" t="s">
        <v>54</v>
      </c>
      <c r="L87" s="27">
        <v>35</v>
      </c>
      <c r="M87" s="28" t="s">
        <v>862</v>
      </c>
      <c r="N87" s="29">
        <v>44645</v>
      </c>
      <c r="O87" s="27"/>
      <c r="P87" s="30">
        <v>44680</v>
      </c>
      <c r="Q87" s="27">
        <v>23</v>
      </c>
      <c r="R87" s="27">
        <f>NETWORKDAYS(N87,P87,AL87:AM87:AN87:AO87)</f>
        <v>24</v>
      </c>
      <c r="S87" s="26" t="s">
        <v>4099</v>
      </c>
      <c r="T87" s="26"/>
      <c r="U87" s="26"/>
      <c r="V87" s="26"/>
      <c r="W87" s="26"/>
      <c r="X87" s="26"/>
      <c r="Y87" s="26"/>
      <c r="AL87" s="33">
        <v>44641</v>
      </c>
      <c r="AM87" s="33">
        <v>44665</v>
      </c>
      <c r="AN87" s="33">
        <v>44666</v>
      </c>
      <c r="AO87" s="33">
        <v>44711</v>
      </c>
    </row>
    <row r="88" spans="1:41" s="48" customFormat="1" ht="45" hidden="1" x14ac:dyDescent="0.2">
      <c r="A88" s="25" t="s">
        <v>4094</v>
      </c>
      <c r="B88" s="25" t="s">
        <v>4095</v>
      </c>
      <c r="C88" s="25" t="s">
        <v>318</v>
      </c>
      <c r="D88" s="24" t="s">
        <v>874</v>
      </c>
      <c r="E88" s="25" t="s">
        <v>303</v>
      </c>
      <c r="F88" s="25" t="s">
        <v>311</v>
      </c>
      <c r="G88" s="24" t="s">
        <v>158</v>
      </c>
      <c r="H88" s="24" t="s">
        <v>875</v>
      </c>
      <c r="I88" s="25" t="s">
        <v>326</v>
      </c>
      <c r="J88" s="24" t="s">
        <v>876</v>
      </c>
      <c r="K88" s="24" t="s">
        <v>871</v>
      </c>
      <c r="L88" s="43">
        <v>30</v>
      </c>
      <c r="M88" s="44" t="s">
        <v>869</v>
      </c>
      <c r="N88" s="45">
        <v>44645</v>
      </c>
      <c r="O88" s="43">
        <v>20223140052011</v>
      </c>
      <c r="P88" s="46">
        <v>44680</v>
      </c>
      <c r="Q88" s="43">
        <v>23</v>
      </c>
      <c r="R88" s="43">
        <f>NETWORKDAYS(N88,P88,AL88:AM88:AN88:AO88)</f>
        <v>24</v>
      </c>
      <c r="S88" s="25" t="s">
        <v>297</v>
      </c>
      <c r="T88" s="25" t="s">
        <v>4206</v>
      </c>
      <c r="U88" s="25" t="s">
        <v>4109</v>
      </c>
      <c r="V88" s="25" t="s">
        <v>4109</v>
      </c>
      <c r="W88" s="25" t="s">
        <v>4108</v>
      </c>
      <c r="X88" s="25" t="s">
        <v>4109</v>
      </c>
      <c r="Y88" s="42" t="s">
        <v>4207</v>
      </c>
      <c r="AL88" s="49">
        <v>44641</v>
      </c>
      <c r="AM88" s="49">
        <v>44665</v>
      </c>
      <c r="AN88" s="49">
        <v>44666</v>
      </c>
      <c r="AO88" s="49">
        <v>44711</v>
      </c>
    </row>
    <row r="89" spans="1:41" s="48" customFormat="1" ht="33.75" hidden="1" x14ac:dyDescent="0.2">
      <c r="A89" s="25" t="s">
        <v>4094</v>
      </c>
      <c r="B89" s="25" t="s">
        <v>4095</v>
      </c>
      <c r="C89" s="25" t="s">
        <v>309</v>
      </c>
      <c r="D89" s="24" t="s">
        <v>425</v>
      </c>
      <c r="E89" s="25" t="s">
        <v>303</v>
      </c>
      <c r="F89" s="25" t="s">
        <v>301</v>
      </c>
      <c r="G89" s="24" t="s">
        <v>879</v>
      </c>
      <c r="H89" s="24" t="s">
        <v>18</v>
      </c>
      <c r="I89" s="25" t="s">
        <v>326</v>
      </c>
      <c r="J89" s="24" t="s">
        <v>19</v>
      </c>
      <c r="K89" s="24" t="s">
        <v>39</v>
      </c>
      <c r="L89" s="43">
        <v>30</v>
      </c>
      <c r="M89" s="44" t="s">
        <v>877</v>
      </c>
      <c r="N89" s="45">
        <v>44648</v>
      </c>
      <c r="O89" s="43">
        <v>20222140050981</v>
      </c>
      <c r="P89" s="46">
        <v>44676</v>
      </c>
      <c r="Q89" s="43">
        <v>18</v>
      </c>
      <c r="R89" s="43">
        <f>NETWORKDAYS(N89,P89,AL89:AM89:AN89:AO89)</f>
        <v>19</v>
      </c>
      <c r="S89" s="25" t="s">
        <v>297</v>
      </c>
      <c r="T89" s="25" t="s">
        <v>4208</v>
      </c>
      <c r="U89" s="25" t="s">
        <v>4109</v>
      </c>
      <c r="V89" s="25" t="s">
        <v>4109</v>
      </c>
      <c r="W89" s="25" t="s">
        <v>4108</v>
      </c>
      <c r="X89" s="25" t="s">
        <v>4109</v>
      </c>
      <c r="Y89" s="42" t="s">
        <v>4209</v>
      </c>
      <c r="AL89" s="49">
        <v>44641</v>
      </c>
      <c r="AM89" s="49">
        <v>44665</v>
      </c>
      <c r="AN89" s="49">
        <v>44666</v>
      </c>
      <c r="AO89" s="49">
        <v>44711</v>
      </c>
    </row>
    <row r="90" spans="1:41" s="48" customFormat="1" ht="22.5" hidden="1" x14ac:dyDescent="0.2">
      <c r="A90" s="25" t="s">
        <v>4094</v>
      </c>
      <c r="B90" s="25" t="s">
        <v>4095</v>
      </c>
      <c r="C90" s="25" t="s">
        <v>302</v>
      </c>
      <c r="D90" s="24" t="s">
        <v>885</v>
      </c>
      <c r="E90" s="25" t="s">
        <v>303</v>
      </c>
      <c r="F90" s="25" t="s">
        <v>301</v>
      </c>
      <c r="G90" s="24" t="s">
        <v>882</v>
      </c>
      <c r="H90" s="24" t="s">
        <v>157</v>
      </c>
      <c r="I90" s="25" t="s">
        <v>326</v>
      </c>
      <c r="J90" s="24" t="s">
        <v>21</v>
      </c>
      <c r="K90" s="24" t="s">
        <v>24</v>
      </c>
      <c r="L90" s="43">
        <v>20</v>
      </c>
      <c r="M90" s="44" t="s">
        <v>880</v>
      </c>
      <c r="N90" s="45">
        <v>44648</v>
      </c>
      <c r="O90" s="43" t="s">
        <v>4210</v>
      </c>
      <c r="P90" s="46">
        <v>44677</v>
      </c>
      <c r="Q90" s="43">
        <v>19</v>
      </c>
      <c r="R90" s="43">
        <f>NETWORKDAYS(N90,P90,AL90:AM90:AN90:AO90)</f>
        <v>20</v>
      </c>
      <c r="S90" s="25" t="s">
        <v>297</v>
      </c>
      <c r="T90" s="25"/>
      <c r="U90" s="25"/>
      <c r="V90" s="25"/>
      <c r="W90" s="25" t="s">
        <v>4108</v>
      </c>
      <c r="X90" s="25"/>
      <c r="Y90" s="42" t="s">
        <v>4211</v>
      </c>
      <c r="AL90" s="49">
        <v>44641</v>
      </c>
      <c r="AM90" s="49">
        <v>44665</v>
      </c>
      <c r="AN90" s="49">
        <v>44666</v>
      </c>
      <c r="AO90" s="49">
        <v>44711</v>
      </c>
    </row>
    <row r="91" spans="1:41" s="48" customFormat="1" ht="33.75" hidden="1" x14ac:dyDescent="0.2">
      <c r="A91" s="25" t="s">
        <v>4094</v>
      </c>
      <c r="B91" s="25" t="s">
        <v>4095</v>
      </c>
      <c r="C91" s="25" t="s">
        <v>317</v>
      </c>
      <c r="D91" s="24" t="s">
        <v>892</v>
      </c>
      <c r="E91" s="25" t="s">
        <v>4131</v>
      </c>
      <c r="F91" s="25" t="s">
        <v>301</v>
      </c>
      <c r="G91" s="24" t="s">
        <v>888</v>
      </c>
      <c r="H91" s="24" t="s">
        <v>893</v>
      </c>
      <c r="I91" s="25" t="s">
        <v>326</v>
      </c>
      <c r="J91" s="24" t="s">
        <v>42</v>
      </c>
      <c r="K91" s="24" t="s">
        <v>24</v>
      </c>
      <c r="L91" s="43">
        <v>20</v>
      </c>
      <c r="M91" s="44" t="s">
        <v>886</v>
      </c>
      <c r="N91" s="45">
        <v>44648</v>
      </c>
      <c r="O91" s="43">
        <v>20222000050871</v>
      </c>
      <c r="P91" s="46">
        <v>44677</v>
      </c>
      <c r="Q91" s="43">
        <v>19</v>
      </c>
      <c r="R91" s="43">
        <f>NETWORKDAYS(N91,P91,AL91:AM91:AN91:AO91)</f>
        <v>20</v>
      </c>
      <c r="S91" s="25" t="s">
        <v>297</v>
      </c>
      <c r="T91" s="25"/>
      <c r="U91" s="25"/>
      <c r="V91" s="25"/>
      <c r="W91" s="25" t="s">
        <v>4108</v>
      </c>
      <c r="X91" s="25"/>
      <c r="Y91" s="42" t="s">
        <v>4212</v>
      </c>
      <c r="AL91" s="49">
        <v>44641</v>
      </c>
      <c r="AM91" s="49">
        <v>44665</v>
      </c>
      <c r="AN91" s="49">
        <v>44666</v>
      </c>
      <c r="AO91" s="49">
        <v>44711</v>
      </c>
    </row>
    <row r="92" spans="1:41" s="32" customFormat="1" ht="45" hidden="1" x14ac:dyDescent="0.2">
      <c r="A92" s="26" t="s">
        <v>4094</v>
      </c>
      <c r="B92" s="26" t="s">
        <v>4095</v>
      </c>
      <c r="C92" s="26" t="s">
        <v>300</v>
      </c>
      <c r="D92" s="22" t="s">
        <v>896</v>
      </c>
      <c r="E92" s="26" t="s">
        <v>303</v>
      </c>
      <c r="F92" s="26" t="s">
        <v>301</v>
      </c>
      <c r="G92" s="22" t="s">
        <v>879</v>
      </c>
      <c r="H92" s="22" t="s">
        <v>27</v>
      </c>
      <c r="I92" s="26" t="s">
        <v>326</v>
      </c>
      <c r="J92" s="22" t="s">
        <v>28</v>
      </c>
      <c r="K92" s="22" t="s">
        <v>54</v>
      </c>
      <c r="L92" s="27">
        <v>35</v>
      </c>
      <c r="M92" s="28" t="s">
        <v>894</v>
      </c>
      <c r="N92" s="29">
        <v>44648</v>
      </c>
      <c r="O92" s="27">
        <v>20222110052191</v>
      </c>
      <c r="P92" s="30">
        <v>44680</v>
      </c>
      <c r="Q92" s="27">
        <v>22</v>
      </c>
      <c r="R92" s="27">
        <f>NETWORKDAYS(N92,P92,AL92:AM92:AN92:AO92)</f>
        <v>23</v>
      </c>
      <c r="S92" s="26" t="s">
        <v>4099</v>
      </c>
      <c r="T92" s="26" t="s">
        <v>4204</v>
      </c>
      <c r="U92" s="26"/>
      <c r="V92" s="26"/>
      <c r="W92" s="26"/>
      <c r="X92" s="26"/>
      <c r="Y92" s="42" t="s">
        <v>4161</v>
      </c>
      <c r="AL92" s="33">
        <v>44641</v>
      </c>
      <c r="AM92" s="33">
        <v>44665</v>
      </c>
      <c r="AN92" s="33">
        <v>44666</v>
      </c>
      <c r="AO92" s="33">
        <v>44711</v>
      </c>
    </row>
    <row r="93" spans="1:41" s="48" customFormat="1" ht="33.75" hidden="1" x14ac:dyDescent="0.2">
      <c r="A93" s="25" t="s">
        <v>4094</v>
      </c>
      <c r="B93" s="25" t="s">
        <v>4095</v>
      </c>
      <c r="C93" s="25" t="s">
        <v>302</v>
      </c>
      <c r="D93" s="24" t="s">
        <v>885</v>
      </c>
      <c r="E93" s="25" t="s">
        <v>299</v>
      </c>
      <c r="F93" s="25" t="s">
        <v>4120</v>
      </c>
      <c r="G93" s="24" t="s">
        <v>899</v>
      </c>
      <c r="H93" s="24" t="s">
        <v>157</v>
      </c>
      <c r="I93" s="25" t="s">
        <v>326</v>
      </c>
      <c r="J93" s="24" t="s">
        <v>21</v>
      </c>
      <c r="K93" s="24" t="s">
        <v>39</v>
      </c>
      <c r="L93" s="43">
        <v>30</v>
      </c>
      <c r="M93" s="44" t="s">
        <v>897</v>
      </c>
      <c r="N93" s="45">
        <v>44648</v>
      </c>
      <c r="O93" s="43">
        <v>20222150050921</v>
      </c>
      <c r="P93" s="46">
        <v>44677</v>
      </c>
      <c r="Q93" s="43">
        <v>19</v>
      </c>
      <c r="R93" s="43">
        <f>NETWORKDAYS(N93,P93,AL93:AM93:AN93:AO93)</f>
        <v>20</v>
      </c>
      <c r="S93" s="25" t="s">
        <v>297</v>
      </c>
      <c r="T93" s="25"/>
      <c r="U93" s="25"/>
      <c r="V93" s="25"/>
      <c r="W93" s="25"/>
      <c r="X93" s="25"/>
      <c r="Y93" s="42" t="s">
        <v>4213</v>
      </c>
      <c r="AL93" s="49">
        <v>44641</v>
      </c>
      <c r="AM93" s="49">
        <v>44665</v>
      </c>
      <c r="AN93" s="49">
        <v>44666</v>
      </c>
      <c r="AO93" s="49">
        <v>44711</v>
      </c>
    </row>
    <row r="94" spans="1:41" s="32" customFormat="1" ht="22.5" hidden="1" x14ac:dyDescent="0.2">
      <c r="A94" s="26" t="s">
        <v>4094</v>
      </c>
      <c r="B94" s="26" t="s">
        <v>4095</v>
      </c>
      <c r="C94" s="26" t="s">
        <v>324</v>
      </c>
      <c r="D94" s="22" t="s">
        <v>903</v>
      </c>
      <c r="E94" s="26" t="s">
        <v>4131</v>
      </c>
      <c r="F94" s="26" t="s">
        <v>4120</v>
      </c>
      <c r="G94" s="22" t="s">
        <v>902</v>
      </c>
      <c r="H94" s="22" t="s">
        <v>4148</v>
      </c>
      <c r="I94" s="26" t="s">
        <v>326</v>
      </c>
      <c r="J94" s="22" t="s">
        <v>21</v>
      </c>
      <c r="K94" s="22" t="s">
        <v>17</v>
      </c>
      <c r="L94" s="27">
        <v>30</v>
      </c>
      <c r="M94" s="28" t="s">
        <v>900</v>
      </c>
      <c r="N94" s="29">
        <v>44648</v>
      </c>
      <c r="O94" s="27"/>
      <c r="P94" s="30">
        <v>44680</v>
      </c>
      <c r="Q94" s="27">
        <v>22</v>
      </c>
      <c r="R94" s="27">
        <f>NETWORKDAYS(N94,P94,AL94:AM94:AN94:AO94)</f>
        <v>23</v>
      </c>
      <c r="S94" s="26" t="s">
        <v>4099</v>
      </c>
      <c r="T94" s="26"/>
      <c r="U94" s="26"/>
      <c r="V94" s="26"/>
      <c r="W94" s="26"/>
      <c r="X94" s="26"/>
      <c r="Y94" s="26"/>
      <c r="AL94" s="33">
        <v>44641</v>
      </c>
      <c r="AM94" s="33">
        <v>44665</v>
      </c>
      <c r="AN94" s="33">
        <v>44666</v>
      </c>
      <c r="AO94" s="33">
        <v>44711</v>
      </c>
    </row>
    <row r="95" spans="1:41" s="48" customFormat="1" ht="33.75" hidden="1" x14ac:dyDescent="0.2">
      <c r="A95" s="25" t="s">
        <v>4094</v>
      </c>
      <c r="B95" s="25" t="s">
        <v>4095</v>
      </c>
      <c r="C95" s="25" t="s">
        <v>317</v>
      </c>
      <c r="D95" s="24" t="s">
        <v>909</v>
      </c>
      <c r="E95" s="25" t="s">
        <v>303</v>
      </c>
      <c r="F95" s="25" t="s">
        <v>4120</v>
      </c>
      <c r="G95" s="24" t="s">
        <v>907</v>
      </c>
      <c r="H95" s="24" t="s">
        <v>157</v>
      </c>
      <c r="I95" s="25" t="s">
        <v>326</v>
      </c>
      <c r="J95" s="24" t="s">
        <v>21</v>
      </c>
      <c r="K95" s="24" t="s">
        <v>39</v>
      </c>
      <c r="L95" s="43">
        <v>30</v>
      </c>
      <c r="M95" s="44" t="s">
        <v>905</v>
      </c>
      <c r="N95" s="45">
        <v>44648</v>
      </c>
      <c r="O95" s="43">
        <v>20222150051781</v>
      </c>
      <c r="P95" s="46">
        <v>44678</v>
      </c>
      <c r="Q95" s="43">
        <v>20</v>
      </c>
      <c r="R95" s="43">
        <f>NETWORKDAYS(N95,P95,AL95:AM95:AN95:AO95)</f>
        <v>21</v>
      </c>
      <c r="S95" s="25" t="s">
        <v>297</v>
      </c>
      <c r="T95" s="25"/>
      <c r="U95" s="25"/>
      <c r="V95" s="25"/>
      <c r="W95" s="25"/>
      <c r="X95" s="25"/>
      <c r="Y95" s="42" t="s">
        <v>4213</v>
      </c>
      <c r="AL95" s="49">
        <v>44641</v>
      </c>
      <c r="AM95" s="49">
        <v>44665</v>
      </c>
      <c r="AN95" s="49">
        <v>44666</v>
      </c>
      <c r="AO95" s="49">
        <v>44711</v>
      </c>
    </row>
    <row r="96" spans="1:41" s="48" customFormat="1" ht="33.75" x14ac:dyDescent="0.2">
      <c r="A96" s="25" t="s">
        <v>4094</v>
      </c>
      <c r="B96" s="25" t="s">
        <v>4095</v>
      </c>
      <c r="C96" s="25" t="s">
        <v>321</v>
      </c>
      <c r="D96" s="24" t="s">
        <v>914</v>
      </c>
      <c r="E96" s="25" t="s">
        <v>303</v>
      </c>
      <c r="F96" s="25" t="s">
        <v>298</v>
      </c>
      <c r="G96" s="24" t="s">
        <v>912</v>
      </c>
      <c r="H96" s="24" t="s">
        <v>215</v>
      </c>
      <c r="I96" s="25" t="s">
        <v>326</v>
      </c>
      <c r="J96" s="24" t="s">
        <v>19</v>
      </c>
      <c r="K96" s="24" t="s">
        <v>39</v>
      </c>
      <c r="L96" s="43">
        <v>30</v>
      </c>
      <c r="M96" s="44" t="s">
        <v>910</v>
      </c>
      <c r="N96" s="45">
        <v>44649</v>
      </c>
      <c r="O96" s="43">
        <v>20222140051801</v>
      </c>
      <c r="P96" s="46">
        <v>44678</v>
      </c>
      <c r="Q96" s="43">
        <v>19</v>
      </c>
      <c r="R96" s="43">
        <f>NETWORKDAYS(N96,P96,AL96:AM96:AN96:AO96)</f>
        <v>20</v>
      </c>
      <c r="S96" s="25" t="s">
        <v>297</v>
      </c>
      <c r="T96" s="25" t="s">
        <v>4214</v>
      </c>
      <c r="U96" s="25"/>
      <c r="V96" s="25" t="s">
        <v>4122</v>
      </c>
      <c r="W96" s="25" t="s">
        <v>4108</v>
      </c>
      <c r="X96" s="25" t="s">
        <v>4109</v>
      </c>
      <c r="Y96" s="42" t="s">
        <v>4215</v>
      </c>
      <c r="AL96" s="49">
        <v>44641</v>
      </c>
      <c r="AM96" s="49">
        <v>44665</v>
      </c>
      <c r="AN96" s="49">
        <v>44666</v>
      </c>
      <c r="AO96" s="49">
        <v>44711</v>
      </c>
    </row>
    <row r="97" spans="1:41" s="32" customFormat="1" ht="33.75" x14ac:dyDescent="0.2">
      <c r="A97" s="26" t="s">
        <v>4094</v>
      </c>
      <c r="B97" s="26" t="s">
        <v>4096</v>
      </c>
      <c r="C97" s="26" t="s">
        <v>327</v>
      </c>
      <c r="D97" s="22" t="s">
        <v>919</v>
      </c>
      <c r="E97" s="26" t="s">
        <v>303</v>
      </c>
      <c r="F97" s="26" t="s">
        <v>298</v>
      </c>
      <c r="G97" s="22" t="s">
        <v>917</v>
      </c>
      <c r="H97" s="22" t="s">
        <v>215</v>
      </c>
      <c r="I97" s="26" t="s">
        <v>326</v>
      </c>
      <c r="J97" s="22" t="s">
        <v>19</v>
      </c>
      <c r="K97" s="22" t="s">
        <v>39</v>
      </c>
      <c r="L97" s="27">
        <v>30</v>
      </c>
      <c r="M97" s="28" t="s">
        <v>915</v>
      </c>
      <c r="N97" s="29">
        <v>44649</v>
      </c>
      <c r="O97" s="27">
        <v>20222140052201</v>
      </c>
      <c r="P97" s="30">
        <v>44680</v>
      </c>
      <c r="Q97" s="27">
        <v>21</v>
      </c>
      <c r="R97" s="27">
        <f>NETWORKDAYS(N97,P97,AL97:AM97:AN97:AO97)</f>
        <v>22</v>
      </c>
      <c r="S97" s="26" t="s">
        <v>4099</v>
      </c>
      <c r="T97" s="26" t="s">
        <v>4216</v>
      </c>
      <c r="U97" s="26"/>
      <c r="V97" s="26"/>
      <c r="W97" s="26"/>
      <c r="X97" s="26"/>
      <c r="Y97" s="42" t="s">
        <v>4217</v>
      </c>
      <c r="AL97" s="33">
        <v>44641</v>
      </c>
      <c r="AM97" s="33">
        <v>44665</v>
      </c>
      <c r="AN97" s="33">
        <v>44666</v>
      </c>
      <c r="AO97" s="33">
        <v>44711</v>
      </c>
    </row>
    <row r="98" spans="1:41" s="32" customFormat="1" ht="45" x14ac:dyDescent="0.2">
      <c r="A98" s="26" t="s">
        <v>4094</v>
      </c>
      <c r="B98" s="26" t="s">
        <v>4095</v>
      </c>
      <c r="C98" s="26" t="s">
        <v>309</v>
      </c>
      <c r="D98" s="22" t="s">
        <v>926</v>
      </c>
      <c r="E98" s="26" t="s">
        <v>303</v>
      </c>
      <c r="F98" s="26" t="s">
        <v>298</v>
      </c>
      <c r="G98" s="22" t="s">
        <v>922</v>
      </c>
      <c r="H98" s="22" t="s">
        <v>4157</v>
      </c>
      <c r="I98" s="26" t="s">
        <v>326</v>
      </c>
      <c r="J98" s="22" t="s">
        <v>28</v>
      </c>
      <c r="K98" s="22" t="s">
        <v>39</v>
      </c>
      <c r="L98" s="27">
        <v>30</v>
      </c>
      <c r="M98" s="28" t="s">
        <v>920</v>
      </c>
      <c r="N98" s="29">
        <v>44649</v>
      </c>
      <c r="O98" s="27"/>
      <c r="P98" s="30">
        <v>44670</v>
      </c>
      <c r="Q98" s="27">
        <v>13</v>
      </c>
      <c r="R98" s="27">
        <f>NETWORKDAYS(N98,P98,AL98:AM98:AN98:AO98)</f>
        <v>14</v>
      </c>
      <c r="S98" s="26" t="s">
        <v>4099</v>
      </c>
      <c r="T98" s="26"/>
      <c r="U98" s="31"/>
      <c r="V98" s="26"/>
      <c r="W98" s="26"/>
      <c r="X98" s="26"/>
      <c r="Y98" s="26"/>
      <c r="AL98" s="33">
        <v>44641</v>
      </c>
      <c r="AM98" s="33">
        <v>44665</v>
      </c>
      <c r="AN98" s="33">
        <v>44666</v>
      </c>
      <c r="AO98" s="33">
        <v>44711</v>
      </c>
    </row>
    <row r="99" spans="1:41" s="48" customFormat="1" ht="45" hidden="1" x14ac:dyDescent="0.2">
      <c r="A99" s="25" t="s">
        <v>4094</v>
      </c>
      <c r="B99" s="25" t="s">
        <v>4095</v>
      </c>
      <c r="C99" s="25" t="s">
        <v>302</v>
      </c>
      <c r="D99" s="24" t="s">
        <v>885</v>
      </c>
      <c r="E99" s="25" t="s">
        <v>299</v>
      </c>
      <c r="F99" s="25" t="s">
        <v>304</v>
      </c>
      <c r="G99" s="24" t="s">
        <v>929</v>
      </c>
      <c r="H99" s="24" t="s">
        <v>4156</v>
      </c>
      <c r="I99" s="25" t="s">
        <v>326</v>
      </c>
      <c r="J99" s="24" t="s">
        <v>28</v>
      </c>
      <c r="K99" s="24" t="s">
        <v>17</v>
      </c>
      <c r="L99" s="43">
        <v>30</v>
      </c>
      <c r="M99" s="44" t="s">
        <v>927</v>
      </c>
      <c r="N99" s="45">
        <v>44649</v>
      </c>
      <c r="O99" s="43">
        <v>20222150051841</v>
      </c>
      <c r="P99" s="46">
        <v>44677</v>
      </c>
      <c r="Q99" s="43">
        <v>13</v>
      </c>
      <c r="R99" s="43">
        <f>NETWORKDAYS(N99,P99,AL99:AM99:AN99:AO99)</f>
        <v>19</v>
      </c>
      <c r="S99" s="25" t="s">
        <v>297</v>
      </c>
      <c r="T99" s="25"/>
      <c r="U99" s="47">
        <v>44677</v>
      </c>
      <c r="V99" s="25" t="s">
        <v>4107</v>
      </c>
      <c r="W99" s="25" t="s">
        <v>4108</v>
      </c>
      <c r="X99" s="25" t="s">
        <v>4109</v>
      </c>
      <c r="Y99" s="42" t="s">
        <v>4213</v>
      </c>
      <c r="AL99" s="49">
        <v>44641</v>
      </c>
      <c r="AM99" s="49">
        <v>44665</v>
      </c>
      <c r="AN99" s="49">
        <v>44666</v>
      </c>
      <c r="AO99" s="49">
        <v>44711</v>
      </c>
    </row>
    <row r="100" spans="1:41" s="48" customFormat="1" ht="33.75" hidden="1" x14ac:dyDescent="0.2">
      <c r="A100" s="25" t="s">
        <v>4094</v>
      </c>
      <c r="B100" s="25" t="s">
        <v>4095</v>
      </c>
      <c r="C100" s="25" t="s">
        <v>309</v>
      </c>
      <c r="D100" s="24" t="s">
        <v>933</v>
      </c>
      <c r="E100" s="25" t="s">
        <v>303</v>
      </c>
      <c r="F100" s="25" t="s">
        <v>301</v>
      </c>
      <c r="G100" s="24" t="s">
        <v>455</v>
      </c>
      <c r="H100" s="24" t="s">
        <v>61</v>
      </c>
      <c r="I100" s="25" t="s">
        <v>316</v>
      </c>
      <c r="J100" s="24" t="s">
        <v>4125</v>
      </c>
      <c r="K100" s="24" t="s">
        <v>39</v>
      </c>
      <c r="L100" s="43">
        <v>30</v>
      </c>
      <c r="M100" s="44" t="s">
        <v>930</v>
      </c>
      <c r="N100" s="45">
        <v>44649</v>
      </c>
      <c r="O100" s="43">
        <v>20221000051361</v>
      </c>
      <c r="P100" s="46">
        <v>44671</v>
      </c>
      <c r="Q100" s="43">
        <v>14</v>
      </c>
      <c r="R100" s="43">
        <f>NETWORKDAYS(N100,P100,AL100:AM100:AN100:AO100)</f>
        <v>15</v>
      </c>
      <c r="S100" s="25" t="s">
        <v>297</v>
      </c>
      <c r="T100" s="25" t="s">
        <v>4218</v>
      </c>
      <c r="U100" s="47">
        <v>44672</v>
      </c>
      <c r="V100" s="25" t="s">
        <v>4107</v>
      </c>
      <c r="W100" s="25" t="s">
        <v>4108</v>
      </c>
      <c r="X100" s="25" t="s">
        <v>4109</v>
      </c>
      <c r="Y100" s="42" t="s">
        <v>4215</v>
      </c>
      <c r="AL100" s="49">
        <v>44641</v>
      </c>
      <c r="AM100" s="49">
        <v>44665</v>
      </c>
      <c r="AN100" s="49">
        <v>44666</v>
      </c>
      <c r="AO100" s="49">
        <v>44711</v>
      </c>
    </row>
    <row r="101" spans="1:41" s="48" customFormat="1" ht="33.75" hidden="1" x14ac:dyDescent="0.2">
      <c r="A101" s="25" t="s">
        <v>4094</v>
      </c>
      <c r="B101" s="25" t="s">
        <v>4095</v>
      </c>
      <c r="C101" s="25" t="s">
        <v>322</v>
      </c>
      <c r="D101" s="24" t="s">
        <v>939</v>
      </c>
      <c r="E101" s="25" t="s">
        <v>303</v>
      </c>
      <c r="F101" s="25" t="s">
        <v>301</v>
      </c>
      <c r="G101" s="24" t="s">
        <v>936</v>
      </c>
      <c r="H101" s="24" t="s">
        <v>4154</v>
      </c>
      <c r="I101" s="25" t="s">
        <v>326</v>
      </c>
      <c r="J101" s="24" t="s">
        <v>19</v>
      </c>
      <c r="K101" s="24" t="s">
        <v>24</v>
      </c>
      <c r="L101" s="43">
        <v>20</v>
      </c>
      <c r="M101" s="44" t="s">
        <v>934</v>
      </c>
      <c r="N101" s="45">
        <v>44649</v>
      </c>
      <c r="O101" s="43">
        <v>20222140051631</v>
      </c>
      <c r="P101" s="46">
        <v>44677</v>
      </c>
      <c r="Q101" s="43">
        <v>18</v>
      </c>
      <c r="R101" s="43">
        <f>NETWORKDAYS(N101,P101,AL101:AM101:AN101:AO101)</f>
        <v>19</v>
      </c>
      <c r="S101" s="25" t="s">
        <v>297</v>
      </c>
      <c r="T101" s="25"/>
      <c r="U101" s="47">
        <v>44677</v>
      </c>
      <c r="V101" s="25" t="s">
        <v>4107</v>
      </c>
      <c r="W101" s="25" t="s">
        <v>4108</v>
      </c>
      <c r="X101" s="25" t="s">
        <v>4109</v>
      </c>
      <c r="Y101" s="42" t="s">
        <v>4219</v>
      </c>
      <c r="AL101" s="49">
        <v>44641</v>
      </c>
      <c r="AM101" s="49">
        <v>44665</v>
      </c>
      <c r="AN101" s="49">
        <v>44666</v>
      </c>
      <c r="AO101" s="49">
        <v>44711</v>
      </c>
    </row>
    <row r="102" spans="1:41" s="50" customFormat="1" ht="40.5" hidden="1" customHeight="1" x14ac:dyDescent="0.2">
      <c r="A102" s="25" t="s">
        <v>4094</v>
      </c>
      <c r="B102" s="25" t="s">
        <v>4095</v>
      </c>
      <c r="C102" s="25" t="s">
        <v>318</v>
      </c>
      <c r="D102" s="24" t="s">
        <v>955</v>
      </c>
      <c r="E102" s="25" t="s">
        <v>299</v>
      </c>
      <c r="F102" s="25" t="s">
        <v>301</v>
      </c>
      <c r="G102" s="24" t="s">
        <v>951</v>
      </c>
      <c r="H102" s="24" t="s">
        <v>4155</v>
      </c>
      <c r="I102" s="25" t="s">
        <v>326</v>
      </c>
      <c r="J102" s="24" t="s">
        <v>28</v>
      </c>
      <c r="K102" s="24" t="s">
        <v>54</v>
      </c>
      <c r="L102" s="43">
        <v>35</v>
      </c>
      <c r="M102" s="44" t="s">
        <v>949</v>
      </c>
      <c r="N102" s="45">
        <v>44650</v>
      </c>
      <c r="O102" s="43">
        <v>20222110050961</v>
      </c>
      <c r="P102" s="46">
        <v>44659</v>
      </c>
      <c r="Q102" s="43">
        <v>7</v>
      </c>
      <c r="R102" s="43">
        <f>NETWORKDAYS(N102,P102,AL102:AM102:AN102:AO102)</f>
        <v>8</v>
      </c>
      <c r="S102" s="25" t="s">
        <v>297</v>
      </c>
      <c r="T102" s="25" t="s">
        <v>4153</v>
      </c>
      <c r="U102" s="25"/>
      <c r="V102" s="25"/>
      <c r="W102" s="25"/>
      <c r="X102" s="25"/>
      <c r="Y102" s="25"/>
      <c r="AL102" s="33">
        <v>44641</v>
      </c>
      <c r="AM102" s="51">
        <v>44665</v>
      </c>
      <c r="AN102" s="51">
        <v>44666</v>
      </c>
      <c r="AO102" s="51">
        <v>44711</v>
      </c>
    </row>
    <row r="103" spans="1:41" s="32" customFormat="1" ht="45" x14ac:dyDescent="0.2">
      <c r="A103" s="26" t="s">
        <v>4094</v>
      </c>
      <c r="B103" s="26" t="s">
        <v>4096</v>
      </c>
      <c r="C103" s="26" t="s">
        <v>312</v>
      </c>
      <c r="D103" s="22" t="s">
        <v>963</v>
      </c>
      <c r="E103" s="26" t="s">
        <v>4101</v>
      </c>
      <c r="F103" s="26" t="s">
        <v>298</v>
      </c>
      <c r="G103" s="22" t="s">
        <v>959</v>
      </c>
      <c r="H103" s="22" t="s">
        <v>4152</v>
      </c>
      <c r="I103" s="26" t="s">
        <v>326</v>
      </c>
      <c r="J103" s="22" t="s">
        <v>28</v>
      </c>
      <c r="K103" s="22" t="s">
        <v>54</v>
      </c>
      <c r="L103" s="27">
        <v>35</v>
      </c>
      <c r="M103" s="28" t="s">
        <v>957</v>
      </c>
      <c r="N103" s="29">
        <v>44650</v>
      </c>
      <c r="O103" s="27"/>
      <c r="P103" s="30">
        <v>44680</v>
      </c>
      <c r="Q103" s="27">
        <v>20</v>
      </c>
      <c r="R103" s="27">
        <f>NETWORKDAYS(N103,P103,AL103:AM103:AN103:AO103)</f>
        <v>21</v>
      </c>
      <c r="S103" s="26" t="s">
        <v>4099</v>
      </c>
      <c r="T103" s="26"/>
      <c r="U103" s="31"/>
      <c r="V103" s="26"/>
      <c r="W103" s="26"/>
      <c r="X103" s="26"/>
      <c r="Y103" s="26"/>
      <c r="AL103" s="33">
        <v>44641</v>
      </c>
      <c r="AM103" s="33">
        <v>44665</v>
      </c>
      <c r="AN103" s="33">
        <v>44666</v>
      </c>
      <c r="AO103" s="33">
        <v>44711</v>
      </c>
    </row>
    <row r="104" spans="1:41" s="32" customFormat="1" ht="22.5" hidden="1" x14ac:dyDescent="0.2">
      <c r="A104" s="26" t="s">
        <v>4094</v>
      </c>
      <c r="B104" s="26" t="s">
        <v>4095</v>
      </c>
      <c r="C104" s="26" t="s">
        <v>309</v>
      </c>
      <c r="D104" s="22" t="s">
        <v>969</v>
      </c>
      <c r="E104" s="26" t="s">
        <v>303</v>
      </c>
      <c r="F104" s="26" t="s">
        <v>301</v>
      </c>
      <c r="G104" s="22" t="s">
        <v>966</v>
      </c>
      <c r="H104" s="22" t="s">
        <v>4151</v>
      </c>
      <c r="I104" s="26" t="s">
        <v>326</v>
      </c>
      <c r="J104" s="22" t="s">
        <v>19</v>
      </c>
      <c r="K104" s="22" t="s">
        <v>54</v>
      </c>
      <c r="L104" s="27">
        <v>35</v>
      </c>
      <c r="M104" s="28" t="s">
        <v>964</v>
      </c>
      <c r="N104" s="29">
        <v>44650</v>
      </c>
      <c r="O104" s="27"/>
      <c r="P104" s="30">
        <v>44680</v>
      </c>
      <c r="Q104" s="27">
        <v>20</v>
      </c>
      <c r="R104" s="27">
        <f>NETWORKDAYS(N104,P104,AL104:AM104:AN104:AO104)</f>
        <v>21</v>
      </c>
      <c r="S104" s="26" t="s">
        <v>4099</v>
      </c>
      <c r="T104" s="26"/>
      <c r="U104" s="31"/>
      <c r="V104" s="26"/>
      <c r="W104" s="26"/>
      <c r="X104" s="26"/>
      <c r="Y104" s="26"/>
      <c r="AL104" s="33">
        <v>44641</v>
      </c>
      <c r="AM104" s="33">
        <v>44665</v>
      </c>
      <c r="AN104" s="33">
        <v>44666</v>
      </c>
      <c r="AO104" s="33">
        <v>44711</v>
      </c>
    </row>
    <row r="105" spans="1:41" s="48" customFormat="1" ht="45" x14ac:dyDescent="0.2">
      <c r="A105" s="25" t="s">
        <v>4094</v>
      </c>
      <c r="B105" s="25" t="s">
        <v>4095</v>
      </c>
      <c r="C105" s="25" t="s">
        <v>314</v>
      </c>
      <c r="D105" s="24" t="s">
        <v>976</v>
      </c>
      <c r="E105" s="25" t="s">
        <v>4131</v>
      </c>
      <c r="F105" s="25" t="s">
        <v>298</v>
      </c>
      <c r="G105" s="24" t="s">
        <v>972</v>
      </c>
      <c r="H105" s="24" t="s">
        <v>4152</v>
      </c>
      <c r="I105" s="25" t="s">
        <v>326</v>
      </c>
      <c r="J105" s="24" t="s">
        <v>28</v>
      </c>
      <c r="K105" s="24" t="s">
        <v>54</v>
      </c>
      <c r="L105" s="43">
        <v>35</v>
      </c>
      <c r="M105" s="44" t="s">
        <v>970</v>
      </c>
      <c r="N105" s="45">
        <v>44650</v>
      </c>
      <c r="O105" s="43">
        <v>20222000051891</v>
      </c>
      <c r="P105" s="46">
        <v>44677</v>
      </c>
      <c r="Q105" s="43">
        <v>17</v>
      </c>
      <c r="R105" s="43">
        <f>NETWORKDAYS(N105,P105,AL105:AM105:AN105:AO105)</f>
        <v>18</v>
      </c>
      <c r="S105" s="25" t="s">
        <v>297</v>
      </c>
      <c r="T105" s="25"/>
      <c r="U105" s="47">
        <v>44677</v>
      </c>
      <c r="V105" s="25" t="s">
        <v>4107</v>
      </c>
      <c r="W105" s="25" t="s">
        <v>4108</v>
      </c>
      <c r="X105" s="25" t="s">
        <v>4109</v>
      </c>
      <c r="Y105" s="42" t="s">
        <v>4213</v>
      </c>
      <c r="AL105" s="49">
        <v>44641</v>
      </c>
      <c r="AM105" s="49">
        <v>44665</v>
      </c>
      <c r="AN105" s="49">
        <v>44666</v>
      </c>
      <c r="AO105" s="49">
        <v>44711</v>
      </c>
    </row>
    <row r="106" spans="1:41" s="32" customFormat="1" ht="45" x14ac:dyDescent="0.2">
      <c r="A106" s="26" t="s">
        <v>4094</v>
      </c>
      <c r="B106" s="26" t="s">
        <v>4095</v>
      </c>
      <c r="C106" s="26" t="s">
        <v>320</v>
      </c>
      <c r="D106" s="22" t="s">
        <v>983</v>
      </c>
      <c r="E106" s="26" t="s">
        <v>299</v>
      </c>
      <c r="F106" s="26" t="s">
        <v>298</v>
      </c>
      <c r="G106" s="22" t="s">
        <v>979</v>
      </c>
      <c r="H106" s="22" t="s">
        <v>4152</v>
      </c>
      <c r="I106" s="26" t="s">
        <v>326</v>
      </c>
      <c r="J106" s="22" t="s">
        <v>28</v>
      </c>
      <c r="K106" s="22" t="s">
        <v>54</v>
      </c>
      <c r="L106" s="27">
        <v>35</v>
      </c>
      <c r="M106" s="28" t="s">
        <v>977</v>
      </c>
      <c r="N106" s="29">
        <v>44650</v>
      </c>
      <c r="O106" s="27"/>
      <c r="P106" s="30">
        <v>44680</v>
      </c>
      <c r="Q106" s="27">
        <v>20</v>
      </c>
      <c r="R106" s="27">
        <f>NETWORKDAYS(N106,P106,AL106:AM106:AN106:AO106)</f>
        <v>21</v>
      </c>
      <c r="S106" s="26" t="s">
        <v>4099</v>
      </c>
      <c r="T106" s="26"/>
      <c r="U106" s="26"/>
      <c r="V106" s="26"/>
      <c r="W106" s="26"/>
      <c r="X106" s="26"/>
      <c r="Y106" s="26"/>
      <c r="AL106" s="33">
        <v>44641</v>
      </c>
      <c r="AM106" s="33">
        <v>44665</v>
      </c>
      <c r="AN106" s="33">
        <v>44666</v>
      </c>
      <c r="AO106" s="33">
        <v>44711</v>
      </c>
    </row>
    <row r="107" spans="1:41" s="32" customFormat="1" ht="33.75" x14ac:dyDescent="0.2">
      <c r="A107" s="26" t="s">
        <v>4094</v>
      </c>
      <c r="B107" s="26" t="s">
        <v>4095</v>
      </c>
      <c r="C107" s="26" t="s">
        <v>319</v>
      </c>
      <c r="D107" s="22" t="s">
        <v>988</v>
      </c>
      <c r="E107" s="26" t="s">
        <v>303</v>
      </c>
      <c r="F107" s="26" t="s">
        <v>298</v>
      </c>
      <c r="G107" s="22" t="s">
        <v>986</v>
      </c>
      <c r="H107" s="22" t="s">
        <v>940</v>
      </c>
      <c r="I107" s="26" t="s">
        <v>326</v>
      </c>
      <c r="J107" s="22" t="s">
        <v>19</v>
      </c>
      <c r="K107" s="22" t="s">
        <v>54</v>
      </c>
      <c r="L107" s="27">
        <v>35</v>
      </c>
      <c r="M107" s="28" t="s">
        <v>984</v>
      </c>
      <c r="N107" s="29">
        <v>44650</v>
      </c>
      <c r="O107" s="27"/>
      <c r="P107" s="30">
        <v>44680</v>
      </c>
      <c r="Q107" s="27">
        <v>20</v>
      </c>
      <c r="R107" s="27">
        <f>NETWORKDAYS(N107,P107,AL107:AM107:AN107:AO107)</f>
        <v>21</v>
      </c>
      <c r="S107" s="26" t="s">
        <v>4099</v>
      </c>
      <c r="T107" s="26"/>
      <c r="U107" s="26"/>
      <c r="V107" s="26"/>
      <c r="W107" s="26"/>
      <c r="X107" s="26"/>
      <c r="Y107" s="26"/>
      <c r="AL107" s="33">
        <v>44641</v>
      </c>
      <c r="AM107" s="33">
        <v>44665</v>
      </c>
      <c r="AN107" s="33">
        <v>44666</v>
      </c>
      <c r="AO107" s="33">
        <v>44711</v>
      </c>
    </row>
  </sheetData>
  <autoFilter ref="A1:Y107">
    <filterColumn colId="5">
      <filters>
        <filter val="Legislacion Bomberil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5"/>
  <sheetViews>
    <sheetView topLeftCell="A129" zoomScale="80" zoomScaleNormal="80" workbookViewId="0">
      <selection activeCell="A132" sqref="A132"/>
    </sheetView>
  </sheetViews>
  <sheetFormatPr baseColWidth="10" defaultRowHeight="15" x14ac:dyDescent="0.25"/>
  <cols>
    <col min="1" max="1" width="26.28515625" style="65" customWidth="1"/>
    <col min="2" max="2" width="23.5703125" customWidth="1"/>
    <col min="3" max="3" width="11.42578125" style="69"/>
  </cols>
  <sheetData>
    <row r="3" spans="1:3" x14ac:dyDescent="0.25">
      <c r="A3" s="61" t="s">
        <v>329</v>
      </c>
      <c r="B3" s="1" t="s">
        <v>4171</v>
      </c>
      <c r="C3" s="67" t="s">
        <v>4225</v>
      </c>
    </row>
    <row r="4" spans="1:3" ht="45" x14ac:dyDescent="0.25">
      <c r="A4" s="63" t="s">
        <v>308</v>
      </c>
      <c r="B4" s="8">
        <v>8</v>
      </c>
      <c r="C4" s="67">
        <f>8/106</f>
        <v>7.5471698113207544E-2</v>
      </c>
    </row>
    <row r="5" spans="1:3" ht="30" x14ac:dyDescent="0.25">
      <c r="A5" s="63" t="s">
        <v>316</v>
      </c>
      <c r="B5" s="8">
        <v>7</v>
      </c>
      <c r="C5" s="67">
        <f>7/106</f>
        <v>6.6037735849056603E-2</v>
      </c>
    </row>
    <row r="6" spans="1:3" ht="60" x14ac:dyDescent="0.25">
      <c r="A6" s="63" t="s">
        <v>326</v>
      </c>
      <c r="B6" s="8">
        <v>91</v>
      </c>
      <c r="C6" s="67">
        <f>91/106</f>
        <v>0.85849056603773588</v>
      </c>
    </row>
    <row r="7" spans="1:3" x14ac:dyDescent="0.25">
      <c r="A7" s="63" t="s">
        <v>330</v>
      </c>
      <c r="B7" s="8">
        <v>106</v>
      </c>
      <c r="C7" s="70">
        <f>SUM(C4:C6)</f>
        <v>1</v>
      </c>
    </row>
    <row r="17" spans="1:3" x14ac:dyDescent="0.25">
      <c r="A17" s="61" t="s">
        <v>329</v>
      </c>
      <c r="B17" s="62" t="s">
        <v>331</v>
      </c>
      <c r="C17" s="68" t="s">
        <v>4225</v>
      </c>
    </row>
    <row r="18" spans="1:3" x14ac:dyDescent="0.25">
      <c r="A18" s="63" t="s">
        <v>297</v>
      </c>
      <c r="B18" s="64">
        <v>48</v>
      </c>
      <c r="C18" s="68">
        <f>48/106</f>
        <v>0.45283018867924529</v>
      </c>
    </row>
    <row r="19" spans="1:3" x14ac:dyDescent="0.25">
      <c r="A19" s="63" t="s">
        <v>4099</v>
      </c>
      <c r="B19" s="64">
        <v>35</v>
      </c>
      <c r="C19" s="68">
        <f>35/106</f>
        <v>0.330188679245283</v>
      </c>
    </row>
    <row r="20" spans="1:3" x14ac:dyDescent="0.25">
      <c r="A20" s="63" t="s">
        <v>325</v>
      </c>
      <c r="B20" s="64">
        <v>16</v>
      </c>
      <c r="C20" s="68">
        <f>16/106</f>
        <v>0.15094339622641509</v>
      </c>
    </row>
    <row r="21" spans="1:3" x14ac:dyDescent="0.25">
      <c r="A21" s="63" t="s">
        <v>4179</v>
      </c>
      <c r="B21" s="64">
        <v>7</v>
      </c>
      <c r="C21" s="68">
        <f>7/106</f>
        <v>6.6037735849056603E-2</v>
      </c>
    </row>
    <row r="22" spans="1:3" x14ac:dyDescent="0.25">
      <c r="A22" s="63" t="s">
        <v>330</v>
      </c>
      <c r="B22" s="64">
        <v>106</v>
      </c>
      <c r="C22" s="71">
        <f>SUM(C18:C21)</f>
        <v>0.99999999999999989</v>
      </c>
    </row>
    <row r="30" spans="1:3" x14ac:dyDescent="0.25">
      <c r="A30" s="74" t="s">
        <v>4226</v>
      </c>
      <c r="B30" s="74" t="s">
        <v>4227</v>
      </c>
      <c r="C30" s="75" t="s">
        <v>4225</v>
      </c>
    </row>
    <row r="31" spans="1:3" x14ac:dyDescent="0.25">
      <c r="A31" s="62" t="s">
        <v>4228</v>
      </c>
      <c r="B31" s="62">
        <v>69</v>
      </c>
      <c r="C31" s="75">
        <f>69/303</f>
        <v>0.22772277227722773</v>
      </c>
    </row>
    <row r="32" spans="1:3" x14ac:dyDescent="0.25">
      <c r="A32" s="62" t="s">
        <v>4229</v>
      </c>
      <c r="B32" s="62">
        <v>128</v>
      </c>
      <c r="C32" s="75">
        <f>128/303</f>
        <v>0.42244224422442245</v>
      </c>
    </row>
    <row r="33" spans="1:3" x14ac:dyDescent="0.25">
      <c r="A33" s="62" t="s">
        <v>4230</v>
      </c>
      <c r="B33" s="62">
        <v>106</v>
      </c>
      <c r="C33" s="75">
        <f>106/303</f>
        <v>0.34983498349834985</v>
      </c>
    </row>
    <row r="34" spans="1:3" x14ac:dyDescent="0.25">
      <c r="A34" s="74" t="s">
        <v>330</v>
      </c>
      <c r="B34" s="74">
        <f>SUM(B31:B33)</f>
        <v>303</v>
      </c>
      <c r="C34" s="76">
        <f>SUM(C31:C33)</f>
        <v>1</v>
      </c>
    </row>
    <row r="42" spans="1:3" ht="30" x14ac:dyDescent="0.25">
      <c r="A42" s="61" t="s">
        <v>329</v>
      </c>
      <c r="B42" s="62" t="s">
        <v>4172</v>
      </c>
      <c r="C42" s="68" t="s">
        <v>4225</v>
      </c>
    </row>
    <row r="43" spans="1:3" ht="30" x14ac:dyDescent="0.25">
      <c r="A43" s="63" t="s">
        <v>54</v>
      </c>
      <c r="B43" s="64">
        <v>36</v>
      </c>
      <c r="C43" s="68">
        <f>36/106</f>
        <v>0.33962264150943394</v>
      </c>
    </row>
    <row r="44" spans="1:3" ht="45" x14ac:dyDescent="0.25">
      <c r="A44" s="63" t="s">
        <v>24</v>
      </c>
      <c r="B44" s="64">
        <v>11</v>
      </c>
      <c r="C44" s="68">
        <f>11/106</f>
        <v>0.10377358490566038</v>
      </c>
    </row>
    <row r="45" spans="1:3" ht="30" x14ac:dyDescent="0.25">
      <c r="A45" s="63" t="s">
        <v>41</v>
      </c>
      <c r="B45" s="64">
        <v>4</v>
      </c>
      <c r="C45" s="68">
        <f>4/106</f>
        <v>3.7735849056603772E-2</v>
      </c>
    </row>
    <row r="46" spans="1:3" ht="30" x14ac:dyDescent="0.25">
      <c r="A46" s="63" t="s">
        <v>17</v>
      </c>
      <c r="B46" s="64">
        <v>30</v>
      </c>
      <c r="C46" s="68">
        <f>30/106</f>
        <v>0.28301886792452829</v>
      </c>
    </row>
    <row r="47" spans="1:3" ht="30" x14ac:dyDescent="0.25">
      <c r="A47" s="63" t="s">
        <v>39</v>
      </c>
      <c r="B47" s="64">
        <v>24</v>
      </c>
      <c r="C47" s="68">
        <f>24/106</f>
        <v>0.22641509433962265</v>
      </c>
    </row>
    <row r="48" spans="1:3" x14ac:dyDescent="0.25">
      <c r="A48" s="63" t="s">
        <v>871</v>
      </c>
      <c r="B48" s="64">
        <v>1</v>
      </c>
      <c r="C48" s="68">
        <f>1/106</f>
        <v>9.433962264150943E-3</v>
      </c>
    </row>
    <row r="49" spans="1:3" x14ac:dyDescent="0.25">
      <c r="A49" s="63" t="s">
        <v>330</v>
      </c>
      <c r="B49" s="64">
        <v>106</v>
      </c>
      <c r="C49" s="71">
        <f>SUM(C43:C48)</f>
        <v>0.99999999999999989</v>
      </c>
    </row>
    <row r="58" spans="1:3" ht="30" x14ac:dyDescent="0.25">
      <c r="A58" s="61" t="s">
        <v>329</v>
      </c>
      <c r="B58" s="62" t="s">
        <v>4173</v>
      </c>
      <c r="C58" s="68" t="s">
        <v>4225</v>
      </c>
    </row>
    <row r="59" spans="1:3" x14ac:dyDescent="0.25">
      <c r="A59" s="63" t="s">
        <v>4094</v>
      </c>
      <c r="B59" s="64">
        <v>105</v>
      </c>
      <c r="C59" s="68">
        <f>105/106</f>
        <v>0.99056603773584906</v>
      </c>
    </row>
    <row r="60" spans="1:3" x14ac:dyDescent="0.25">
      <c r="A60" s="63" t="s">
        <v>4098</v>
      </c>
      <c r="B60" s="64">
        <v>1</v>
      </c>
      <c r="C60" s="68">
        <f>1/106</f>
        <v>9.433962264150943E-3</v>
      </c>
    </row>
    <row r="61" spans="1:3" x14ac:dyDescent="0.25">
      <c r="A61" s="63" t="s">
        <v>330</v>
      </c>
      <c r="B61" s="64">
        <v>106</v>
      </c>
      <c r="C61" s="71">
        <f>SUM(C59:C60)</f>
        <v>1</v>
      </c>
    </row>
    <row r="72" spans="1:3" ht="30" x14ac:dyDescent="0.25">
      <c r="A72" s="61" t="s">
        <v>329</v>
      </c>
      <c r="B72" s="62" t="s">
        <v>4174</v>
      </c>
      <c r="C72" s="68" t="s">
        <v>4225</v>
      </c>
    </row>
    <row r="73" spans="1:3" x14ac:dyDescent="0.25">
      <c r="A73" s="63" t="s">
        <v>299</v>
      </c>
      <c r="B73" s="64">
        <v>33</v>
      </c>
      <c r="C73" s="68">
        <f>33/106</f>
        <v>0.31132075471698112</v>
      </c>
    </row>
    <row r="74" spans="1:3" x14ac:dyDescent="0.25">
      <c r="A74" s="63" t="s">
        <v>4105</v>
      </c>
      <c r="B74" s="64">
        <v>7</v>
      </c>
      <c r="C74" s="68">
        <f>7/106</f>
        <v>6.6037735849056603E-2</v>
      </c>
    </row>
    <row r="75" spans="1:3" x14ac:dyDescent="0.25">
      <c r="A75" s="63" t="s">
        <v>4131</v>
      </c>
      <c r="B75" s="64">
        <v>14</v>
      </c>
      <c r="C75" s="68">
        <f>14/106</f>
        <v>0.13207547169811321</v>
      </c>
    </row>
    <row r="76" spans="1:3" x14ac:dyDescent="0.25">
      <c r="A76" s="63" t="s">
        <v>4101</v>
      </c>
      <c r="B76" s="64">
        <v>12</v>
      </c>
      <c r="C76" s="68">
        <f>12/106</f>
        <v>0.11320754716981132</v>
      </c>
    </row>
    <row r="77" spans="1:3" x14ac:dyDescent="0.25">
      <c r="A77" s="63" t="s">
        <v>303</v>
      </c>
      <c r="B77" s="64">
        <v>40</v>
      </c>
      <c r="C77" s="68">
        <f>40/106</f>
        <v>0.37735849056603776</v>
      </c>
    </row>
    <row r="78" spans="1:3" x14ac:dyDescent="0.25">
      <c r="A78" s="63" t="s">
        <v>330</v>
      </c>
      <c r="B78" s="64">
        <v>106</v>
      </c>
      <c r="C78" s="71">
        <f>SUM(C73:C77)</f>
        <v>1</v>
      </c>
    </row>
    <row r="86" spans="1:3" x14ac:dyDescent="0.25">
      <c r="A86" s="61" t="s">
        <v>329</v>
      </c>
      <c r="B86" s="62" t="s">
        <v>4175</v>
      </c>
      <c r="C86" s="68" t="s">
        <v>4225</v>
      </c>
    </row>
    <row r="87" spans="1:3" x14ac:dyDescent="0.25">
      <c r="A87" s="79" t="s">
        <v>302</v>
      </c>
      <c r="B87" s="64">
        <v>9</v>
      </c>
      <c r="C87" s="68">
        <f>9/106</f>
        <v>8.4905660377358486E-2</v>
      </c>
    </row>
    <row r="88" spans="1:3" x14ac:dyDescent="0.25">
      <c r="A88" s="79" t="s">
        <v>4162</v>
      </c>
      <c r="B88" s="64">
        <v>3</v>
      </c>
      <c r="C88" s="68">
        <f>3/106</f>
        <v>2.8301886792452831E-2</v>
      </c>
    </row>
    <row r="89" spans="1:3" x14ac:dyDescent="0.25">
      <c r="A89" s="79" t="s">
        <v>315</v>
      </c>
      <c r="B89" s="64">
        <v>1</v>
      </c>
      <c r="C89" s="68">
        <f>1/106</f>
        <v>9.433962264150943E-3</v>
      </c>
    </row>
    <row r="90" spans="1:3" x14ac:dyDescent="0.25">
      <c r="A90" s="79" t="s">
        <v>309</v>
      </c>
      <c r="B90" s="64">
        <v>31</v>
      </c>
      <c r="C90" s="68">
        <f>31/106</f>
        <v>0.29245283018867924</v>
      </c>
    </row>
    <row r="91" spans="1:3" x14ac:dyDescent="0.25">
      <c r="A91" s="79" t="s">
        <v>322</v>
      </c>
      <c r="B91" s="64">
        <v>3</v>
      </c>
      <c r="C91" s="68">
        <f>3/106</f>
        <v>2.8301886792452831E-2</v>
      </c>
    </row>
    <row r="92" spans="1:3" x14ac:dyDescent="0.25">
      <c r="A92" s="79" t="s">
        <v>317</v>
      </c>
      <c r="B92" s="64">
        <v>5</v>
      </c>
      <c r="C92" s="68">
        <f>5/106</f>
        <v>4.716981132075472E-2</v>
      </c>
    </row>
    <row r="93" spans="1:3" x14ac:dyDescent="0.25">
      <c r="A93" s="79" t="s">
        <v>324</v>
      </c>
      <c r="B93" s="64">
        <v>2</v>
      </c>
      <c r="C93" s="68">
        <f>2/106</f>
        <v>1.8867924528301886E-2</v>
      </c>
    </row>
    <row r="94" spans="1:3" x14ac:dyDescent="0.25">
      <c r="A94" s="79" t="s">
        <v>314</v>
      </c>
      <c r="B94" s="64">
        <v>3</v>
      </c>
      <c r="C94" s="68">
        <f>3/106</f>
        <v>2.8301886792452831E-2</v>
      </c>
    </row>
    <row r="95" spans="1:3" x14ac:dyDescent="0.25">
      <c r="A95" s="79" t="s">
        <v>310</v>
      </c>
      <c r="B95" s="64">
        <v>2</v>
      </c>
      <c r="C95" s="68">
        <f>2/106</f>
        <v>1.8867924528301886E-2</v>
      </c>
    </row>
    <row r="96" spans="1:3" x14ac:dyDescent="0.25">
      <c r="A96" s="79" t="s">
        <v>305</v>
      </c>
      <c r="B96" s="64">
        <v>2</v>
      </c>
      <c r="C96" s="68">
        <f>2/106</f>
        <v>1.8867924528301886E-2</v>
      </c>
    </row>
    <row r="97" spans="1:3" x14ac:dyDescent="0.25">
      <c r="A97" s="79" t="s">
        <v>328</v>
      </c>
      <c r="B97" s="64">
        <v>1</v>
      </c>
      <c r="C97" s="68">
        <f>1/106</f>
        <v>9.433962264150943E-3</v>
      </c>
    </row>
    <row r="98" spans="1:3" x14ac:dyDescent="0.25">
      <c r="A98" s="79" t="s">
        <v>300</v>
      </c>
      <c r="B98" s="64">
        <v>9</v>
      </c>
      <c r="C98" s="68">
        <f>9/106</f>
        <v>8.4905660377358486E-2</v>
      </c>
    </row>
    <row r="99" spans="1:3" x14ac:dyDescent="0.25">
      <c r="A99" s="79" t="s">
        <v>319</v>
      </c>
      <c r="B99" s="64">
        <v>1</v>
      </c>
      <c r="C99" s="68">
        <f>1/106</f>
        <v>9.433962264150943E-3</v>
      </c>
    </row>
    <row r="100" spans="1:3" x14ac:dyDescent="0.25">
      <c r="A100" s="79" t="s">
        <v>323</v>
      </c>
      <c r="B100" s="64">
        <v>1</v>
      </c>
      <c r="C100" s="68">
        <f>1/106</f>
        <v>9.433962264150943E-3</v>
      </c>
    </row>
    <row r="101" spans="1:3" x14ac:dyDescent="0.25">
      <c r="A101" s="79" t="s">
        <v>327</v>
      </c>
      <c r="B101" s="64">
        <v>1</v>
      </c>
      <c r="C101" s="68">
        <f>1/106</f>
        <v>9.433962264150943E-3</v>
      </c>
    </row>
    <row r="102" spans="1:3" x14ac:dyDescent="0.25">
      <c r="A102" s="79" t="s">
        <v>321</v>
      </c>
      <c r="B102" s="64">
        <v>4</v>
      </c>
      <c r="C102" s="68">
        <f>4/106</f>
        <v>3.7735849056603772E-2</v>
      </c>
    </row>
    <row r="103" spans="1:3" x14ac:dyDescent="0.25">
      <c r="A103" s="79" t="s">
        <v>307</v>
      </c>
      <c r="B103" s="64">
        <v>1</v>
      </c>
      <c r="C103" s="68">
        <f>1/106</f>
        <v>9.433962264150943E-3</v>
      </c>
    </row>
    <row r="104" spans="1:3" x14ac:dyDescent="0.25">
      <c r="A104" s="79" t="s">
        <v>320</v>
      </c>
      <c r="B104" s="64">
        <v>1</v>
      </c>
      <c r="C104" s="68">
        <f>1/106</f>
        <v>9.433962264150943E-3</v>
      </c>
    </row>
    <row r="105" spans="1:3" x14ac:dyDescent="0.25">
      <c r="A105" s="79" t="s">
        <v>306</v>
      </c>
      <c r="B105" s="64">
        <v>5</v>
      </c>
      <c r="C105" s="68">
        <f>5/106</f>
        <v>4.716981132075472E-2</v>
      </c>
    </row>
    <row r="106" spans="1:3" x14ac:dyDescent="0.25">
      <c r="A106" s="79" t="s">
        <v>318</v>
      </c>
      <c r="B106" s="64">
        <v>6</v>
      </c>
      <c r="C106" s="68">
        <f>6/106</f>
        <v>5.6603773584905662E-2</v>
      </c>
    </row>
    <row r="107" spans="1:3" x14ac:dyDescent="0.25">
      <c r="A107" s="79" t="s">
        <v>312</v>
      </c>
      <c r="B107" s="64">
        <v>10</v>
      </c>
      <c r="C107" s="68">
        <f>10/106</f>
        <v>9.4339622641509441E-2</v>
      </c>
    </row>
    <row r="108" spans="1:3" x14ac:dyDescent="0.25">
      <c r="A108" s="79" t="s">
        <v>4111</v>
      </c>
      <c r="B108" s="64">
        <v>5</v>
      </c>
      <c r="C108" s="68">
        <f>5/106</f>
        <v>4.716981132075472E-2</v>
      </c>
    </row>
    <row r="109" spans="1:3" x14ac:dyDescent="0.25">
      <c r="A109" s="63" t="s">
        <v>330</v>
      </c>
      <c r="B109" s="64">
        <v>106</v>
      </c>
      <c r="C109" s="71">
        <f>SUM(C87:C108)</f>
        <v>0.99999999999999989</v>
      </c>
    </row>
    <row r="120" spans="1:3" ht="30" x14ac:dyDescent="0.25">
      <c r="A120" s="61" t="s">
        <v>329</v>
      </c>
      <c r="B120" s="62" t="s">
        <v>4176</v>
      </c>
      <c r="C120" s="68" t="s">
        <v>4225</v>
      </c>
    </row>
    <row r="121" spans="1:3" ht="30" x14ac:dyDescent="0.25">
      <c r="A121" s="63" t="s">
        <v>304</v>
      </c>
      <c r="B121" s="64">
        <v>7</v>
      </c>
      <c r="C121" s="68">
        <f>7/106</f>
        <v>6.6037735849056603E-2</v>
      </c>
    </row>
    <row r="122" spans="1:3" ht="30" x14ac:dyDescent="0.25">
      <c r="A122" s="63" t="s">
        <v>298</v>
      </c>
      <c r="B122" s="64">
        <v>33</v>
      </c>
      <c r="C122" s="68">
        <f>33/106</f>
        <v>0.31132075471698112</v>
      </c>
    </row>
    <row r="123" spans="1:3" x14ac:dyDescent="0.25">
      <c r="A123" s="63" t="s">
        <v>311</v>
      </c>
      <c r="B123" s="64">
        <v>9</v>
      </c>
      <c r="C123" s="68">
        <f>9/106</f>
        <v>8.4905660377358486E-2</v>
      </c>
    </row>
    <row r="124" spans="1:3" ht="45" x14ac:dyDescent="0.25">
      <c r="A124" s="63" t="s">
        <v>4120</v>
      </c>
      <c r="B124" s="64">
        <v>10</v>
      </c>
      <c r="C124" s="68">
        <f>10/106</f>
        <v>9.4339622641509441E-2</v>
      </c>
    </row>
    <row r="125" spans="1:3" ht="30" x14ac:dyDescent="0.25">
      <c r="A125" s="63" t="s">
        <v>301</v>
      </c>
      <c r="B125" s="64">
        <v>47</v>
      </c>
      <c r="C125" s="68">
        <f>47/106</f>
        <v>0.44339622641509435</v>
      </c>
    </row>
    <row r="126" spans="1:3" x14ac:dyDescent="0.25">
      <c r="A126" s="63" t="s">
        <v>330</v>
      </c>
      <c r="B126" s="64">
        <v>106</v>
      </c>
      <c r="C126" s="71">
        <f>SUM(C121:C125)</f>
        <v>1</v>
      </c>
    </row>
    <row r="136" spans="1:3" x14ac:dyDescent="0.25">
      <c r="C136" s="72"/>
    </row>
    <row r="137" spans="1:3" ht="30" x14ac:dyDescent="0.25">
      <c r="A137" s="61" t="s">
        <v>329</v>
      </c>
      <c r="B137" s="62" t="s">
        <v>4177</v>
      </c>
      <c r="C137" s="73"/>
    </row>
    <row r="138" spans="1:3" ht="30" x14ac:dyDescent="0.25">
      <c r="A138" s="63" t="s">
        <v>54</v>
      </c>
      <c r="B138" s="66">
        <v>26.388888888888889</v>
      </c>
      <c r="C138" s="73"/>
    </row>
    <row r="139" spans="1:3" ht="45" x14ac:dyDescent="0.25">
      <c r="A139" s="63" t="s">
        <v>24</v>
      </c>
      <c r="B139" s="66">
        <v>25.545454545454547</v>
      </c>
      <c r="C139" s="73"/>
    </row>
    <row r="140" spans="1:3" ht="30" x14ac:dyDescent="0.25">
      <c r="A140" s="63" t="s">
        <v>41</v>
      </c>
      <c r="B140" s="66">
        <v>26</v>
      </c>
      <c r="C140" s="73"/>
    </row>
    <row r="141" spans="1:3" ht="30" x14ac:dyDescent="0.25">
      <c r="A141" s="63" t="s">
        <v>17</v>
      </c>
      <c r="B141" s="66">
        <v>24.433333333333334</v>
      </c>
      <c r="C141" s="73"/>
    </row>
    <row r="142" spans="1:3" ht="30" x14ac:dyDescent="0.25">
      <c r="A142" s="63" t="s">
        <v>39</v>
      </c>
      <c r="B142" s="66">
        <v>18.375</v>
      </c>
      <c r="C142" s="73"/>
    </row>
    <row r="143" spans="1:3" x14ac:dyDescent="0.25">
      <c r="A143" s="63" t="s">
        <v>871</v>
      </c>
      <c r="B143" s="66">
        <v>23</v>
      </c>
      <c r="C143" s="73"/>
    </row>
    <row r="144" spans="1:3" x14ac:dyDescent="0.25">
      <c r="A144" s="63" t="s">
        <v>330</v>
      </c>
      <c r="B144" s="66">
        <v>23.886792452830189</v>
      </c>
      <c r="C144" s="73"/>
    </row>
    <row r="145" spans="3:3" x14ac:dyDescent="0.25">
      <c r="C145" s="72"/>
    </row>
  </sheetData>
  <pageMargins left="0.7" right="0.7" top="0.75" bottom="0.75" header="0.3" footer="0.3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16" workbookViewId="0">
      <selection activeCell="A22" sqref="A22:C28"/>
    </sheetView>
  </sheetViews>
  <sheetFormatPr baseColWidth="10" defaultRowHeight="15" x14ac:dyDescent="0.25"/>
  <cols>
    <col min="1" max="1" width="25" customWidth="1"/>
    <col min="2" max="2" width="26.85546875" bestFit="1" customWidth="1"/>
    <col min="3" max="3" width="11.42578125" style="69"/>
  </cols>
  <sheetData>
    <row r="1" spans="1:2" x14ac:dyDescent="0.25">
      <c r="A1" s="6" t="s">
        <v>329</v>
      </c>
      <c r="B1" s="1" t="s">
        <v>331</v>
      </c>
    </row>
    <row r="2" spans="1:2" x14ac:dyDescent="0.25">
      <c r="A2" s="15" t="s">
        <v>308</v>
      </c>
      <c r="B2" s="16">
        <v>8</v>
      </c>
    </row>
    <row r="3" spans="1:2" x14ac:dyDescent="0.25">
      <c r="A3" s="14" t="s">
        <v>297</v>
      </c>
      <c r="B3" s="8">
        <v>3</v>
      </c>
    </row>
    <row r="4" spans="1:2" x14ac:dyDescent="0.25">
      <c r="A4" s="14" t="s">
        <v>4099</v>
      </c>
      <c r="B4" s="8">
        <v>1</v>
      </c>
    </row>
    <row r="5" spans="1:2" x14ac:dyDescent="0.25">
      <c r="A5" s="14" t="s">
        <v>325</v>
      </c>
      <c r="B5" s="8">
        <v>4</v>
      </c>
    </row>
    <row r="6" spans="1:2" x14ac:dyDescent="0.25">
      <c r="A6" s="15" t="s">
        <v>316</v>
      </c>
      <c r="B6" s="16">
        <v>7</v>
      </c>
    </row>
    <row r="7" spans="1:2" x14ac:dyDescent="0.25">
      <c r="A7" s="14" t="s">
        <v>297</v>
      </c>
      <c r="B7" s="8">
        <v>3</v>
      </c>
    </row>
    <row r="8" spans="1:2" x14ac:dyDescent="0.25">
      <c r="A8" s="14" t="s">
        <v>4099</v>
      </c>
      <c r="B8" s="8">
        <v>1</v>
      </c>
    </row>
    <row r="9" spans="1:2" x14ac:dyDescent="0.25">
      <c r="A9" s="14" t="s">
        <v>325</v>
      </c>
      <c r="B9" s="8">
        <v>3</v>
      </c>
    </row>
    <row r="10" spans="1:2" x14ac:dyDescent="0.25">
      <c r="A10" s="15" t="s">
        <v>326</v>
      </c>
      <c r="B10" s="16">
        <v>91</v>
      </c>
    </row>
    <row r="11" spans="1:2" x14ac:dyDescent="0.25">
      <c r="A11" s="14" t="s">
        <v>297</v>
      </c>
      <c r="B11" s="8">
        <v>42</v>
      </c>
    </row>
    <row r="12" spans="1:2" x14ac:dyDescent="0.25">
      <c r="A12" s="14" t="s">
        <v>4099</v>
      </c>
      <c r="B12" s="8">
        <v>33</v>
      </c>
    </row>
    <row r="13" spans="1:2" x14ac:dyDescent="0.25">
      <c r="A13" s="14" t="s">
        <v>325</v>
      </c>
      <c r="B13" s="8">
        <v>9</v>
      </c>
    </row>
    <row r="14" spans="1:2" x14ac:dyDescent="0.25">
      <c r="A14" s="14" t="s">
        <v>4179</v>
      </c>
      <c r="B14" s="8">
        <v>7</v>
      </c>
    </row>
    <row r="15" spans="1:2" x14ac:dyDescent="0.25">
      <c r="A15" s="7" t="s">
        <v>330</v>
      </c>
      <c r="B15" s="8">
        <v>106</v>
      </c>
    </row>
    <row r="22" spans="1:3" x14ac:dyDescent="0.25">
      <c r="A22" s="77" t="s">
        <v>329</v>
      </c>
      <c r="B22" s="7" t="s">
        <v>4231</v>
      </c>
      <c r="C22" s="67" t="s">
        <v>4225</v>
      </c>
    </row>
    <row r="23" spans="1:3" x14ac:dyDescent="0.25">
      <c r="A23" s="7" t="s">
        <v>4095</v>
      </c>
      <c r="B23" s="78">
        <v>92</v>
      </c>
      <c r="C23" s="67">
        <f>92/106</f>
        <v>0.86792452830188682</v>
      </c>
    </row>
    <row r="24" spans="1:3" x14ac:dyDescent="0.25">
      <c r="A24" s="7" t="s">
        <v>4096</v>
      </c>
      <c r="B24" s="78">
        <v>6</v>
      </c>
      <c r="C24" s="67">
        <f>6/106</f>
        <v>5.6603773584905662E-2</v>
      </c>
    </row>
    <row r="25" spans="1:3" x14ac:dyDescent="0.25">
      <c r="A25" s="7" t="s">
        <v>295</v>
      </c>
      <c r="B25" s="78">
        <v>6</v>
      </c>
      <c r="C25" s="67">
        <f>6/106</f>
        <v>5.6603773584905662E-2</v>
      </c>
    </row>
    <row r="26" spans="1:3" x14ac:dyDescent="0.25">
      <c r="A26" s="7" t="s">
        <v>4097</v>
      </c>
      <c r="B26" s="78">
        <v>1</v>
      </c>
      <c r="C26" s="67">
        <f>1/106</f>
        <v>9.433962264150943E-3</v>
      </c>
    </row>
    <row r="27" spans="1:3" x14ac:dyDescent="0.25">
      <c r="A27" s="7" t="s">
        <v>296</v>
      </c>
      <c r="B27" s="78">
        <v>1</v>
      </c>
      <c r="C27" s="67">
        <f>1/106</f>
        <v>9.433962264150943E-3</v>
      </c>
    </row>
    <row r="28" spans="1:3" x14ac:dyDescent="0.25">
      <c r="A28" s="7" t="s">
        <v>330</v>
      </c>
      <c r="B28" s="78">
        <v>106</v>
      </c>
      <c r="C28" s="70">
        <f>SUM(C23:C27)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ORFEO Marzo</vt:lpstr>
      <vt:lpstr>Registro PQRSDMarzo</vt:lpstr>
      <vt:lpstr>Dinamicas</vt:lpstr>
      <vt:lpstr>DINAMICAS1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2022-02-07T13:30:22Z</dcterms:created>
  <dcterms:modified xsi:type="dcterms:W3CDTF">2022-04-29T22:08:01Z</dcterms:modified>
</cp:coreProperties>
</file>